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ml.chartshap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ml.chartshapes+xml"/>
  <Override PartName="/xl/charts/chart5.xml" ContentType="application/vnd.openxmlformats-officedocument.drawingml.chart+xml"/>
  <Override PartName="/xl/drawings/drawing10.xml" ContentType="application/vnd.openxmlformats-officedocument.drawingml.chartshapes+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omments2.xml" ContentType="application/vnd.openxmlformats-officedocument.spreadsheetml.comments+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4.xml" ContentType="application/vnd.openxmlformats-officedocument.drawingml.chartshapes+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manss\Desktop\CAPGEMINI TASKS\ROADMAP\"/>
    </mc:Choice>
  </mc:AlternateContent>
  <xr:revisionPtr revIDLastSave="0" documentId="13_ncr:1_{81487380-7F34-437C-82CC-13F28D6FA307}" xr6:coauthVersionLast="47" xr6:coauthVersionMax="47" xr10:uidLastSave="{00000000-0000-0000-0000-000000000000}"/>
  <bookViews>
    <workbookView xWindow="-108" yWindow="-108" windowWidth="23256" windowHeight="12576" tabRatio="627" firstSheet="2" activeTab="2" xr2:uid="{00000000-000D-0000-FFFF-FFFF00000000}"/>
  </bookViews>
  <sheets>
    <sheet name="Tutorial (Tutoriel)" sheetId="33" r:id="rId1"/>
    <sheet name="Criterion (critères)" sheetId="35" r:id="rId2"/>
    <sheet name="Pilot Sheet (Suivi)" sheetId="14" r:id="rId3"/>
    <sheet name="Project data (Données projet)" sheetId="34" r:id="rId4"/>
    <sheet name="Graphics (Graphiques)" sheetId="32" r:id="rId5"/>
    <sheet name="Graphics M4+" sheetId="38" state="hidden" r:id="rId6"/>
    <sheet name="Curves datas (Données courbes)" sheetId="31" r:id="rId7"/>
    <sheet name="Suivi_%_ de réalisation" sheetId="36" r:id="rId8"/>
  </sheets>
  <functionGroups builtInGroupCount="19"/>
  <externalReferences>
    <externalReference r:id="rId9"/>
  </externalReferences>
  <definedNames>
    <definedName name="_xlnm._FilterDatabase" localSheetId="2" hidden="1">'Pilot Sheet (Suivi)'!$A$8:$SR$359</definedName>
    <definedName name="_xlnm.Print_Area" localSheetId="4">'Graphics (Graphiques)'!$B$1:$AF$28</definedName>
    <definedName name="_xlnm.Print_Area" localSheetId="5">'Graphics M4+'!$B$1:$AF$28</definedName>
    <definedName name="_xlnm.Print_Titles" localSheetId="2">'Pilot Sheet (Suivi)'!$1:$8</definedName>
    <definedName name="Query1">#REF!</definedName>
    <definedName name="Z_035D2952_CB13_4C2C_88EA_0045FB1D4A07_.wvu.Cols" localSheetId="2" hidden="1">'Pilot Sheet (Suivi)'!$B:$B,'[1]Suivi Transfert'!#REF!</definedName>
    <definedName name="Z_035D2952_CB13_4C2C_88EA_0045FB1D4A07_.wvu.FilterData" localSheetId="2" hidden="1">'Pilot Sheet (Suivi)'!#REF!</definedName>
    <definedName name="Z_0DF09E2D_4C5A_4C3E_964C_BA26A1AF2964_.wvu.Cols" localSheetId="2" hidden="1">'Pilot Sheet (Suivi)'!#REF!,'[1]Suivi Transfert'!#REF!</definedName>
    <definedName name="Z_0DF09E2D_4C5A_4C3E_964C_BA26A1AF2964_.wvu.FilterData" localSheetId="2" hidden="1">'Pilot Sheet (Suivi)'!#REF!</definedName>
    <definedName name="Z_143150B2_BD7D_456C_8618_129994909A0B_.wvu.FilterData" localSheetId="2" hidden="1">'Pilot Sheet (Suivi)'!#REF!</definedName>
    <definedName name="Z_17640CD3_3F76_48B1_9BC2_4988269A0165_.wvu.FilterData" localSheetId="2" hidden="1">'Pilot Sheet (Suivi)'!#REF!</definedName>
    <definedName name="Z_1CA6383C_2D26_4A83_ACBD_63244BB04DA4_.wvu.Cols" localSheetId="2" hidden="1">'Pilot Sheet (Suivi)'!#REF!</definedName>
    <definedName name="Z_1CA6383C_2D26_4A83_ACBD_63244BB04DA4_.wvu.FilterData" localSheetId="2" hidden="1">'Pilot Sheet (Suivi)'!#REF!</definedName>
    <definedName name="Z_2ACF8396_EFA7_4C81_88A3_11102BAC842E_.wvu.FilterData" localSheetId="2" hidden="1">'Pilot Sheet (Suivi)'!#REF!</definedName>
    <definedName name="Z_2FB2A6DD_B2FC_41B2_ABA5_90CDF2447A11_.wvu.FilterData" localSheetId="2" hidden="1">'Pilot Sheet (Suivi)'!#REF!</definedName>
    <definedName name="Z_345C330B_7B69_49AA_B461_6077522C8794_.wvu.FilterData" localSheetId="2" hidden="1">'Pilot Sheet (Suivi)'!#REF!</definedName>
    <definedName name="Z_395FA88D_0A29_4FEA_B08A_CE3788428B1E_.wvu.FilterData" localSheetId="2" hidden="1">'Pilot Sheet (Suivi)'!#REF!</definedName>
    <definedName name="Z_3B0F6595_D95B_4961_B3E9_6B750D76C85E_.wvu.FilterData" localSheetId="2" hidden="1">'Pilot Sheet (Suivi)'!#REF!</definedName>
    <definedName name="Z_43EBEC66_CB6C_46F1_8492_7A1A1BD797B5_.wvu.FilterData" localSheetId="2" hidden="1">'Pilot Sheet (Suivi)'!#REF!</definedName>
    <definedName name="Z_492D41BD_B8E0_4808_B869_21733052663D_.wvu.Cols" localSheetId="2" hidden="1">'Pilot Sheet (Suivi)'!$B:$B,'[1]Suivi Transfert'!#REF!,'[1]Suivi Transfert'!#REF!,'[1]Suivi Transfert'!#REF!</definedName>
    <definedName name="Z_492D41BD_B8E0_4808_B869_21733052663D_.wvu.FilterData" localSheetId="2" hidden="1">'Pilot Sheet (Suivi)'!#REF!</definedName>
    <definedName name="Z_4BF451B1_F85C_4438_94D0_A9047D2943FC_.wvu.Cols" localSheetId="2" hidden="1">'Pilot Sheet (Suivi)'!$B:$B,'[1]Suivi Transfert'!#REF!</definedName>
    <definedName name="Z_4BF451B1_F85C_4438_94D0_A9047D2943FC_.wvu.FilterData" localSheetId="2" hidden="1">'Pilot Sheet (Suivi)'!#REF!</definedName>
    <definedName name="Z_511F5644_4B67_4E91_B531_863E6CCF96B2_.wvu.Cols" localSheetId="2" hidden="1">'Pilot Sheet (Suivi)'!$B:$B,'[1]Suivi Transfert'!#REF!</definedName>
    <definedName name="Z_511F5644_4B67_4E91_B531_863E6CCF96B2_.wvu.FilterData" localSheetId="2" hidden="1">'Pilot Sheet (Suivi)'!#REF!</definedName>
    <definedName name="Z_551933DD_661B_41A7_9F47_B92B5A640AD6_.wvu.Cols" localSheetId="2" hidden="1">'Pilot Sheet (Suivi)'!#REF!,'[1]Suivi Transfert'!#REF!</definedName>
    <definedName name="Z_551933DD_661B_41A7_9F47_B92B5A640AD6_.wvu.FilterData" localSheetId="2" hidden="1">'Pilot Sheet (Suivi)'!#REF!</definedName>
    <definedName name="Z_57210CE9_C7C8_4E30_8D07_1B17CB6F2057_.wvu.Cols" localSheetId="2" hidden="1">'Pilot Sheet (Suivi)'!#REF!,'[1]Suivi Transfert'!#REF!,'[1]Suivi Transfert'!#REF!</definedName>
    <definedName name="Z_57210CE9_C7C8_4E30_8D07_1B17CB6F2057_.wvu.FilterData" localSheetId="2" hidden="1">'Pilot Sheet (Suivi)'!#REF!</definedName>
    <definedName name="Z_6289CD5B_2549_45B3_81CD_DBED3F8F476F_.wvu.Cols" localSheetId="2" hidden="1">'Pilot Sheet (Suivi)'!#REF!,'[1]Suivi Transfert'!#REF!</definedName>
    <definedName name="Z_6289CD5B_2549_45B3_81CD_DBED3F8F476F_.wvu.FilterData" localSheetId="2" hidden="1">'Pilot Sheet (Suivi)'!#REF!</definedName>
    <definedName name="Z_68D67A26_6C1B_445A_8777_A563A213DE42_.wvu.Cols" localSheetId="2" hidden="1">'Pilot Sheet (Suivi)'!#REF!</definedName>
    <definedName name="Z_68D67A26_6C1B_445A_8777_A563A213DE42_.wvu.FilterData" localSheetId="2" hidden="1">'Pilot Sheet (Suivi)'!#REF!</definedName>
    <definedName name="Z_68D67A26_6C1B_445A_8777_A563A213DE42_.wvu.PrintArea" localSheetId="2" hidden="1">'Pilot Sheet (Suivi)'!#REF!</definedName>
    <definedName name="Z_69DD08DC_FE3E_439B_8EDA_BD6E1B99098C_.wvu.FilterData" localSheetId="2" hidden="1">'Pilot Sheet (Suivi)'!#REF!</definedName>
    <definedName name="Z_79208366_F5E2_4E09_80DD_095E0A8717FD_.wvu.Cols" localSheetId="2" hidden="1">'Pilot Sheet (Suivi)'!#REF!,'[1]Suivi Transfert'!#REF!,'[1]Suivi Transfert'!#REF!</definedName>
    <definedName name="Z_79208366_F5E2_4E09_80DD_095E0A8717FD_.wvu.FilterData" localSheetId="2" hidden="1">'Pilot Sheet (Suivi)'!#REF!</definedName>
    <definedName name="Z_871354F3_A519_4649_800D_DCA351A32ED8_.wvu.FilterData" localSheetId="2" hidden="1">'Pilot Sheet (Suivi)'!#REF!</definedName>
    <definedName name="Z_9495BC95_F119_44C1_B695_5D5B53E98A41_.wvu.FilterData" localSheetId="2" hidden="1">'Pilot Sheet (Suivi)'!#REF!</definedName>
    <definedName name="Z_953BE5DE_14F7_4855_B66D_0E07CA9F15D1_.wvu.Cols" localSheetId="2" hidden="1">'Pilot Sheet (Suivi)'!#REF!,'[1]Suivi Transfert'!#REF!,'[1]Suivi Transfert'!#REF!</definedName>
    <definedName name="Z_953BE5DE_14F7_4855_B66D_0E07CA9F15D1_.wvu.FilterData" localSheetId="2" hidden="1">'Pilot Sheet (Suivi)'!#REF!</definedName>
    <definedName name="Z_98329D95_A75C_4E04_A05B_6757EFAF8550_.wvu.FilterData" localSheetId="2" hidden="1">'Pilot Sheet (Suivi)'!#REF!</definedName>
    <definedName name="Z_AA8C9C72_BD4A_4348_8F98_AB86957403F8_.wvu.FilterData" localSheetId="2" hidden="1">'Pilot Sheet (Suivi)'!#REF!</definedName>
    <definedName name="Z_B7B513FE_CC0A_4E1E_B134_67E58CA007C4_.wvu.FilterData" localSheetId="2" hidden="1">'Pilot Sheet (Suivi)'!#REF!</definedName>
    <definedName name="Z_BBFD63C9_7A6F_4503_B7F7_5EE95AABA4AD_.wvu.FilterData" localSheetId="2" hidden="1">'Pilot Sheet (Suivi)'!#REF!</definedName>
    <definedName name="Z_C7110ECA_FA40_47CC_BA9A_D9F34FAA633D_.wvu.Cols" localSheetId="2" hidden="1">'Pilot Sheet (Suivi)'!#REF!,'[1]Suivi Transfert'!#REF!</definedName>
    <definedName name="Z_C7110ECA_FA40_47CC_BA9A_D9F34FAA633D_.wvu.FilterData" localSheetId="2" hidden="1">'Pilot Sheet (Suivi)'!#REF!</definedName>
    <definedName name="Z_CA0C428E_056D_4C3F_B008_FC4CCA0BAA37_.wvu.Cols" localSheetId="2" hidden="1">'Pilot Sheet (Suivi)'!#REF!,'[1]Suivi Transfert'!#REF!</definedName>
    <definedName name="Z_CA0C428E_056D_4C3F_B008_FC4CCA0BAA37_.wvu.FilterData" localSheetId="2" hidden="1">'Pilot Sheet (Suivi)'!#REF!</definedName>
    <definedName name="Z_D48808E9_C43B_43FC_908C_0AD6B97F87A8_.wvu.Cols" localSheetId="2" hidden="1">'Pilot Sheet (Suivi)'!#REF!,'[1]Suivi Transfert'!#REF!</definedName>
    <definedName name="Z_D48808E9_C43B_43FC_908C_0AD6B97F87A8_.wvu.FilterData" localSheetId="2" hidden="1">'Pilot Sheet (Suivi)'!#REF!</definedName>
    <definedName name="Z_DAC14515_E135_4511_9432_CD4AF0D51699_.wvu.Cols" localSheetId="2" hidden="1">'Pilot Sheet (Suivi)'!#REF!,'[1]Suivi Transfert'!#REF!</definedName>
    <definedName name="Z_DAC14515_E135_4511_9432_CD4AF0D51699_.wvu.FilterData" localSheetId="2" hidden="1">'Pilot Sheet (Suivi)'!#REF!</definedName>
    <definedName name="Z_E445C9F5_FD51_4D42_8CDE_000DC533391C_.wvu.Cols" localSheetId="2" hidden="1">'Pilot Sheet (Suivi)'!#REF!,'[1]Suivi Transfert'!#REF!</definedName>
    <definedName name="Z_E445C9F5_FD51_4D42_8CDE_000DC533391C_.wvu.FilterData" localSheetId="2" hidden="1">'Pilot Sheet (Suivi)'!#REF!</definedName>
    <definedName name="Z_E961A207_2003_4179_88AA_B48B5C65D93E_.wvu.Cols" localSheetId="2" hidden="1">'Pilot Sheet (Suivi)'!#REF!,'[1]Suivi Transfert'!#REF!</definedName>
    <definedName name="Z_E961A207_2003_4179_88AA_B48B5C65D93E_.wvu.FilterData" localSheetId="2" hidden="1">'Pilot Sheet (Suivi)'!#REF!</definedName>
    <definedName name="Z_F00B87CD_9E16_4104_8B4A_A4465819768B_.wvu.FilterData" localSheetId="2" hidden="1">'Pilot Sheet (Suivi)'!#REF!</definedName>
    <definedName name="Z_FF6A1413_5C66_44A0_876F_A28F25B70F87_.wvu.FilterData" localSheetId="2" hidden="1">'Pilot Sheet (Suivi)'!#REF!</definedName>
  </definedNames>
  <calcPr calcId="191029" fullPrecision="0"/>
</workbook>
</file>

<file path=xl/calcChain.xml><?xml version="1.0" encoding="utf-8"?>
<calcChain xmlns="http://schemas.openxmlformats.org/spreadsheetml/2006/main">
  <c r="AJ10" i="14" l="1"/>
  <c r="AI10" i="14"/>
  <c r="AH10" i="14"/>
  <c r="AG10" i="14"/>
  <c r="AF10" i="14"/>
  <c r="AB10" i="14"/>
  <c r="AA10" i="14"/>
  <c r="Z10" i="14"/>
  <c r="X10" i="14"/>
  <c r="F10" i="14"/>
  <c r="AJ11" i="14"/>
  <c r="AI11" i="14"/>
  <c r="AH11" i="14"/>
  <c r="AG11" i="14"/>
  <c r="AF11" i="14"/>
  <c r="X11" i="14"/>
  <c r="F11" i="14"/>
  <c r="J413" i="14"/>
  <c r="K413" i="14"/>
  <c r="L413" i="14"/>
  <c r="M413" i="14"/>
  <c r="N413" i="14"/>
  <c r="O413" i="14"/>
  <c r="J414" i="14"/>
  <c r="K414" i="14"/>
  <c r="L414" i="14"/>
  <c r="M414" i="14"/>
  <c r="N414" i="14"/>
  <c r="O414" i="14"/>
  <c r="J415" i="14"/>
  <c r="K415" i="14"/>
  <c r="L415" i="14"/>
  <c r="M415" i="14"/>
  <c r="N415" i="14"/>
  <c r="O415" i="14"/>
  <c r="J416" i="14"/>
  <c r="K416" i="14"/>
  <c r="L416" i="14"/>
  <c r="M416" i="14"/>
  <c r="N416" i="14"/>
  <c r="O416" i="14"/>
  <c r="J417" i="14"/>
  <c r="K417" i="14"/>
  <c r="L417" i="14"/>
  <c r="M417" i="14"/>
  <c r="N417" i="14"/>
  <c r="O417" i="14"/>
  <c r="J418" i="14"/>
  <c r="K418" i="14"/>
  <c r="L418" i="14"/>
  <c r="M418" i="14"/>
  <c r="N418" i="14"/>
  <c r="O418" i="14"/>
  <c r="J419" i="14"/>
  <c r="K419" i="14"/>
  <c r="L419" i="14"/>
  <c r="M419" i="14"/>
  <c r="N419" i="14"/>
  <c r="O419" i="14"/>
  <c r="J420" i="14"/>
  <c r="K420" i="14"/>
  <c r="L420" i="14"/>
  <c r="M420" i="14"/>
  <c r="N420" i="14"/>
  <c r="O420" i="14"/>
  <c r="J421" i="14"/>
  <c r="K421" i="14"/>
  <c r="L421" i="14"/>
  <c r="M421" i="14"/>
  <c r="N421" i="14"/>
  <c r="O421" i="14"/>
  <c r="J422" i="14"/>
  <c r="K422" i="14"/>
  <c r="L422" i="14"/>
  <c r="M422" i="14"/>
  <c r="N422" i="14"/>
  <c r="O422" i="14"/>
  <c r="J423" i="14"/>
  <c r="K423" i="14"/>
  <c r="L423" i="14"/>
  <c r="M423" i="14"/>
  <c r="N423" i="14"/>
  <c r="O423" i="14"/>
  <c r="J424" i="14"/>
  <c r="K424" i="14"/>
  <c r="L424" i="14"/>
  <c r="M424" i="14"/>
  <c r="N424" i="14"/>
  <c r="O424" i="14"/>
  <c r="J425" i="14"/>
  <c r="K425" i="14"/>
  <c r="L425" i="14"/>
  <c r="M425" i="14"/>
  <c r="N425" i="14"/>
  <c r="O425" i="14"/>
  <c r="J426" i="14"/>
  <c r="K426" i="14"/>
  <c r="L426" i="14"/>
  <c r="M426" i="14"/>
  <c r="N426" i="14"/>
  <c r="O426" i="14"/>
  <c r="J427" i="14"/>
  <c r="K427" i="14"/>
  <c r="L427" i="14"/>
  <c r="M427" i="14"/>
  <c r="N427" i="14"/>
  <c r="O427" i="14"/>
  <c r="J428" i="14"/>
  <c r="K428" i="14"/>
  <c r="L428" i="14"/>
  <c r="M428" i="14"/>
  <c r="N428" i="14"/>
  <c r="O428" i="14"/>
  <c r="J429" i="14"/>
  <c r="K429" i="14"/>
  <c r="L429" i="14"/>
  <c r="M429" i="14"/>
  <c r="N429" i="14"/>
  <c r="O429" i="14"/>
  <c r="J430" i="14"/>
  <c r="K430" i="14"/>
  <c r="L430" i="14"/>
  <c r="M430" i="14"/>
  <c r="N430" i="14"/>
  <c r="O430" i="14"/>
  <c r="J431" i="14"/>
  <c r="K431" i="14"/>
  <c r="L431" i="14"/>
  <c r="M431" i="14"/>
  <c r="N431" i="14"/>
  <c r="O431" i="14"/>
  <c r="J432" i="14"/>
  <c r="K432" i="14"/>
  <c r="L432" i="14"/>
  <c r="M432" i="14"/>
  <c r="N432" i="14"/>
  <c r="O432" i="14"/>
  <c r="J433" i="14"/>
  <c r="K433" i="14"/>
  <c r="L433" i="14"/>
  <c r="M433" i="14"/>
  <c r="N433" i="14"/>
  <c r="O433" i="14"/>
  <c r="J434" i="14"/>
  <c r="K434" i="14"/>
  <c r="L434" i="14"/>
  <c r="M434" i="14"/>
  <c r="N434" i="14"/>
  <c r="O434" i="14"/>
  <c r="J435" i="14"/>
  <c r="K435" i="14"/>
  <c r="L435" i="14"/>
  <c r="M435" i="14"/>
  <c r="N435" i="14"/>
  <c r="O435" i="14"/>
  <c r="I436" i="14"/>
  <c r="J436" i="14"/>
  <c r="K436" i="14"/>
  <c r="L436" i="14"/>
  <c r="M436" i="14"/>
  <c r="N436" i="14"/>
  <c r="O436" i="14"/>
  <c r="J437" i="14"/>
  <c r="K437" i="14"/>
  <c r="L437" i="14"/>
  <c r="M437" i="14"/>
  <c r="N437" i="14"/>
  <c r="O437" i="14"/>
  <c r="J438" i="14"/>
  <c r="K438" i="14"/>
  <c r="L438" i="14"/>
  <c r="M438" i="14"/>
  <c r="N438" i="14"/>
  <c r="O438" i="14"/>
  <c r="J439" i="14"/>
  <c r="K439" i="14"/>
  <c r="L439" i="14"/>
  <c r="M439" i="14"/>
  <c r="N439" i="14"/>
  <c r="O439" i="14"/>
  <c r="J440" i="14"/>
  <c r="K440" i="14"/>
  <c r="L440" i="14"/>
  <c r="M440" i="14"/>
  <c r="N440" i="14"/>
  <c r="O440" i="14"/>
  <c r="J441" i="14"/>
  <c r="K441" i="14"/>
  <c r="L441" i="14"/>
  <c r="M441" i="14"/>
  <c r="N441" i="14"/>
  <c r="O441" i="14"/>
  <c r="J442" i="14"/>
  <c r="K442" i="14"/>
  <c r="L442" i="14"/>
  <c r="M442" i="14"/>
  <c r="N442" i="14"/>
  <c r="O442" i="14"/>
  <c r="J443" i="14"/>
  <c r="K443" i="14"/>
  <c r="L443" i="14"/>
  <c r="M443" i="14"/>
  <c r="N443" i="14"/>
  <c r="O443" i="14"/>
  <c r="J444" i="14"/>
  <c r="K444" i="14"/>
  <c r="L444" i="14"/>
  <c r="M444" i="14"/>
  <c r="N444" i="14"/>
  <c r="O444" i="14"/>
  <c r="J445" i="14"/>
  <c r="K445" i="14"/>
  <c r="L445" i="14"/>
  <c r="M445" i="14"/>
  <c r="N445" i="14"/>
  <c r="O445" i="14"/>
  <c r="J446" i="14"/>
  <c r="K446" i="14"/>
  <c r="L446" i="14"/>
  <c r="M446" i="14"/>
  <c r="N446" i="14"/>
  <c r="O446" i="14"/>
  <c r="J447" i="14"/>
  <c r="K447" i="14"/>
  <c r="L447" i="14"/>
  <c r="M447" i="14"/>
  <c r="N447" i="14"/>
  <c r="O447" i="14"/>
  <c r="J448" i="14"/>
  <c r="K448" i="14"/>
  <c r="L448" i="14"/>
  <c r="M448" i="14"/>
  <c r="N448" i="14"/>
  <c r="O448" i="14"/>
  <c r="J449" i="14"/>
  <c r="K449" i="14"/>
  <c r="L449" i="14"/>
  <c r="M449" i="14"/>
  <c r="N449" i="14"/>
  <c r="O449" i="14"/>
  <c r="J450" i="14"/>
  <c r="K450" i="14"/>
  <c r="L450" i="14"/>
  <c r="M450" i="14"/>
  <c r="N450" i="14"/>
  <c r="O450" i="14"/>
  <c r="J451" i="14"/>
  <c r="K451" i="14"/>
  <c r="L451" i="14"/>
  <c r="M451" i="14"/>
  <c r="N451" i="14"/>
  <c r="O451" i="14"/>
  <c r="J452" i="14"/>
  <c r="K452" i="14"/>
  <c r="L452" i="14"/>
  <c r="M452" i="14"/>
  <c r="N452" i="14"/>
  <c r="O452" i="14"/>
  <c r="J453" i="14"/>
  <c r="K453" i="14"/>
  <c r="L453" i="14"/>
  <c r="M453" i="14"/>
  <c r="N453" i="14"/>
  <c r="O453" i="14"/>
  <c r="J454" i="14"/>
  <c r="K454" i="14"/>
  <c r="L454" i="14"/>
  <c r="M454" i="14"/>
  <c r="N454" i="14"/>
  <c r="O454" i="14"/>
  <c r="J455" i="14"/>
  <c r="K455" i="14"/>
  <c r="L455" i="14"/>
  <c r="M455" i="14"/>
  <c r="N455" i="14"/>
  <c r="O455" i="14"/>
  <c r="J456" i="14"/>
  <c r="K456" i="14"/>
  <c r="L456" i="14"/>
  <c r="M456" i="14"/>
  <c r="N456" i="14"/>
  <c r="O456" i="14"/>
  <c r="J457" i="14"/>
  <c r="K457" i="14"/>
  <c r="L457" i="14"/>
  <c r="M457" i="14"/>
  <c r="N457" i="14"/>
  <c r="O457" i="14"/>
  <c r="J458" i="14"/>
  <c r="K458" i="14"/>
  <c r="L458" i="14"/>
  <c r="M458" i="14"/>
  <c r="N458" i="14"/>
  <c r="O458" i="14"/>
  <c r="J459" i="14"/>
  <c r="K459" i="14"/>
  <c r="L459" i="14"/>
  <c r="M459" i="14"/>
  <c r="N459" i="14"/>
  <c r="O459" i="14"/>
  <c r="J460" i="14"/>
  <c r="K460" i="14"/>
  <c r="L460" i="14"/>
  <c r="M460" i="14"/>
  <c r="N460" i="14"/>
  <c r="O460" i="14"/>
  <c r="J461" i="14"/>
  <c r="K461" i="14"/>
  <c r="L461" i="14"/>
  <c r="M461" i="14"/>
  <c r="N461" i="14"/>
  <c r="O461" i="14"/>
  <c r="J462" i="14"/>
  <c r="K462" i="14"/>
  <c r="L462" i="14"/>
  <c r="M462" i="14"/>
  <c r="N462" i="14"/>
  <c r="O462" i="14"/>
  <c r="J463" i="14"/>
  <c r="K463" i="14"/>
  <c r="L463" i="14"/>
  <c r="M463" i="14"/>
  <c r="N463" i="14"/>
  <c r="O463" i="14"/>
  <c r="J464" i="14"/>
  <c r="K464" i="14"/>
  <c r="L464" i="14"/>
  <c r="M464" i="14"/>
  <c r="N464" i="14"/>
  <c r="O464" i="14"/>
  <c r="J465" i="14"/>
  <c r="K465" i="14"/>
  <c r="L465" i="14"/>
  <c r="M465" i="14"/>
  <c r="N465" i="14"/>
  <c r="O465" i="14"/>
  <c r="J466" i="14"/>
  <c r="K466" i="14"/>
  <c r="L466" i="14"/>
  <c r="M466" i="14"/>
  <c r="N466" i="14"/>
  <c r="O466" i="14"/>
  <c r="J467" i="14"/>
  <c r="K467" i="14"/>
  <c r="L467" i="14"/>
  <c r="M467" i="14"/>
  <c r="N467" i="14"/>
  <c r="O467" i="14"/>
  <c r="J468" i="14"/>
  <c r="K468" i="14"/>
  <c r="L468" i="14"/>
  <c r="M468" i="14"/>
  <c r="N468" i="14"/>
  <c r="O468" i="14"/>
  <c r="J469" i="14"/>
  <c r="K469" i="14"/>
  <c r="L469" i="14"/>
  <c r="M469" i="14"/>
  <c r="N469" i="14"/>
  <c r="O469" i="14"/>
  <c r="J470" i="14"/>
  <c r="K470" i="14"/>
  <c r="L470" i="14"/>
  <c r="M470" i="14"/>
  <c r="N470" i="14"/>
  <c r="O470" i="14"/>
  <c r="J471" i="14"/>
  <c r="K471" i="14"/>
  <c r="L471" i="14"/>
  <c r="M471" i="14"/>
  <c r="N471" i="14"/>
  <c r="O471" i="14"/>
  <c r="J472" i="14"/>
  <c r="K472" i="14"/>
  <c r="L472" i="14"/>
  <c r="M472" i="14"/>
  <c r="N472" i="14"/>
  <c r="O472" i="14"/>
  <c r="J473" i="14"/>
  <c r="K473" i="14"/>
  <c r="L473" i="14"/>
  <c r="M473" i="14"/>
  <c r="N473" i="14"/>
  <c r="O473" i="14"/>
  <c r="J474" i="14"/>
  <c r="K474" i="14"/>
  <c r="L474" i="14"/>
  <c r="M474" i="14"/>
  <c r="N474" i="14"/>
  <c r="O474" i="14"/>
  <c r="J475" i="14"/>
  <c r="K475" i="14"/>
  <c r="L475" i="14"/>
  <c r="M475" i="14"/>
  <c r="N475" i="14"/>
  <c r="O475" i="14"/>
  <c r="J476" i="14"/>
  <c r="K476" i="14"/>
  <c r="L476" i="14"/>
  <c r="M476" i="14"/>
  <c r="N476" i="14"/>
  <c r="O476" i="14"/>
  <c r="J477" i="14"/>
  <c r="K477" i="14"/>
  <c r="L477" i="14"/>
  <c r="M477" i="14"/>
  <c r="N477" i="14"/>
  <c r="O477" i="14"/>
  <c r="J478" i="14"/>
  <c r="K478" i="14"/>
  <c r="L478" i="14"/>
  <c r="M478" i="14"/>
  <c r="N478" i="14"/>
  <c r="O478" i="14"/>
  <c r="J479" i="14"/>
  <c r="K479" i="14"/>
  <c r="L479" i="14"/>
  <c r="M479" i="14"/>
  <c r="N479" i="14"/>
  <c r="O479" i="14"/>
  <c r="J480" i="14"/>
  <c r="K480" i="14"/>
  <c r="L480" i="14"/>
  <c r="M480" i="14"/>
  <c r="N480" i="14"/>
  <c r="O480" i="14"/>
  <c r="J481" i="14"/>
  <c r="K481" i="14"/>
  <c r="L481" i="14"/>
  <c r="M481" i="14"/>
  <c r="N481" i="14"/>
  <c r="O481" i="14"/>
  <c r="J482" i="14"/>
  <c r="K482" i="14"/>
  <c r="L482" i="14"/>
  <c r="M482" i="14"/>
  <c r="N482" i="14"/>
  <c r="O482" i="14"/>
  <c r="J483" i="14"/>
  <c r="K483" i="14"/>
  <c r="L483" i="14"/>
  <c r="M483" i="14"/>
  <c r="N483" i="14"/>
  <c r="O483" i="14"/>
  <c r="J484" i="14"/>
  <c r="K484" i="14"/>
  <c r="L484" i="14"/>
  <c r="M484" i="14"/>
  <c r="N484" i="14"/>
  <c r="O484" i="14"/>
  <c r="J485" i="14"/>
  <c r="K485" i="14"/>
  <c r="L485" i="14"/>
  <c r="M485" i="14"/>
  <c r="N485" i="14"/>
  <c r="O485" i="14"/>
  <c r="J486" i="14"/>
  <c r="K486" i="14"/>
  <c r="L486" i="14"/>
  <c r="M486" i="14"/>
  <c r="N486" i="14"/>
  <c r="O486" i="14"/>
  <c r="J487" i="14"/>
  <c r="K487" i="14"/>
  <c r="L487" i="14"/>
  <c r="M487" i="14"/>
  <c r="N487" i="14"/>
  <c r="O487" i="14"/>
  <c r="J488" i="14"/>
  <c r="K488" i="14"/>
  <c r="L488" i="14"/>
  <c r="M488" i="14"/>
  <c r="N488" i="14"/>
  <c r="O488" i="14"/>
  <c r="J489" i="14"/>
  <c r="K489" i="14"/>
  <c r="L489" i="14"/>
  <c r="M489" i="14"/>
  <c r="N489" i="14"/>
  <c r="O489" i="14"/>
  <c r="J490" i="14"/>
  <c r="K490" i="14"/>
  <c r="L490" i="14"/>
  <c r="M490" i="14"/>
  <c r="N490" i="14"/>
  <c r="O490" i="14"/>
  <c r="J491" i="14"/>
  <c r="K491" i="14"/>
  <c r="L491" i="14"/>
  <c r="M491" i="14"/>
  <c r="N491" i="14"/>
  <c r="O491" i="14"/>
  <c r="J492" i="14"/>
  <c r="K492" i="14"/>
  <c r="L492" i="14"/>
  <c r="M492" i="14"/>
  <c r="N492" i="14"/>
  <c r="O492" i="14"/>
  <c r="J493" i="14"/>
  <c r="K493" i="14"/>
  <c r="L493" i="14"/>
  <c r="M493" i="14"/>
  <c r="N493" i="14"/>
  <c r="O493" i="14"/>
  <c r="J494" i="14"/>
  <c r="K494" i="14"/>
  <c r="L494" i="14"/>
  <c r="M494" i="14"/>
  <c r="N494" i="14"/>
  <c r="O494" i="14"/>
  <c r="J495" i="14"/>
  <c r="K495" i="14"/>
  <c r="L495" i="14"/>
  <c r="M495" i="14"/>
  <c r="N495" i="14"/>
  <c r="O495" i="14"/>
  <c r="J496" i="14"/>
  <c r="K496" i="14"/>
  <c r="L496" i="14"/>
  <c r="M496" i="14"/>
  <c r="N496" i="14"/>
  <c r="O496" i="14"/>
  <c r="J497" i="14"/>
  <c r="K497" i="14"/>
  <c r="L497" i="14"/>
  <c r="M497" i="14"/>
  <c r="N497" i="14"/>
  <c r="O497" i="14"/>
  <c r="J498" i="14"/>
  <c r="K498" i="14"/>
  <c r="L498" i="14"/>
  <c r="M498" i="14"/>
  <c r="N498" i="14"/>
  <c r="O498" i="14"/>
  <c r="J499" i="14"/>
  <c r="K499" i="14"/>
  <c r="L499" i="14"/>
  <c r="M499" i="14"/>
  <c r="N499" i="14"/>
  <c r="O499" i="14"/>
  <c r="J500" i="14"/>
  <c r="K500" i="14"/>
  <c r="L500" i="14"/>
  <c r="M500" i="14"/>
  <c r="N500" i="14"/>
  <c r="O500" i="14"/>
  <c r="J501" i="14"/>
  <c r="K501" i="14"/>
  <c r="L501" i="14"/>
  <c r="M501" i="14"/>
  <c r="N501" i="14"/>
  <c r="O501" i="14"/>
  <c r="J502" i="14"/>
  <c r="K502" i="14"/>
  <c r="L502" i="14"/>
  <c r="M502" i="14"/>
  <c r="N502" i="14"/>
  <c r="O502" i="14"/>
  <c r="J503" i="14"/>
  <c r="K503" i="14"/>
  <c r="L503" i="14"/>
  <c r="M503" i="14"/>
  <c r="N503" i="14"/>
  <c r="O503" i="14"/>
  <c r="J504" i="14"/>
  <c r="K504" i="14"/>
  <c r="L504" i="14"/>
  <c r="M504" i="14"/>
  <c r="N504" i="14"/>
  <c r="O504" i="14"/>
  <c r="J505" i="14"/>
  <c r="K505" i="14"/>
  <c r="L505" i="14"/>
  <c r="M505" i="14"/>
  <c r="N505" i="14"/>
  <c r="O505" i="14"/>
  <c r="J506" i="14"/>
  <c r="K506" i="14"/>
  <c r="L506" i="14"/>
  <c r="M506" i="14"/>
  <c r="N506" i="14"/>
  <c r="O506" i="14"/>
  <c r="J507" i="14"/>
  <c r="K507" i="14"/>
  <c r="L507" i="14"/>
  <c r="M507" i="14"/>
  <c r="N507" i="14"/>
  <c r="O507" i="14"/>
  <c r="J508" i="14"/>
  <c r="K508" i="14"/>
  <c r="L508" i="14"/>
  <c r="M508" i="14"/>
  <c r="N508" i="14"/>
  <c r="O508" i="14"/>
  <c r="J509" i="14"/>
  <c r="K509" i="14"/>
  <c r="L509" i="14"/>
  <c r="M509" i="14"/>
  <c r="N509" i="14"/>
  <c r="O509" i="14"/>
  <c r="J510" i="14"/>
  <c r="K510" i="14"/>
  <c r="L510" i="14"/>
  <c r="M510" i="14"/>
  <c r="N510" i="14"/>
  <c r="O510" i="14"/>
  <c r="J511" i="14"/>
  <c r="K511" i="14"/>
  <c r="L511" i="14"/>
  <c r="M511" i="14"/>
  <c r="N511" i="14"/>
  <c r="O511" i="14"/>
  <c r="J512" i="14"/>
  <c r="K512" i="14"/>
  <c r="L512" i="14"/>
  <c r="M512" i="14"/>
  <c r="N512" i="14"/>
  <c r="O512" i="14"/>
  <c r="J513" i="14"/>
  <c r="K513" i="14"/>
  <c r="L513" i="14"/>
  <c r="M513" i="14"/>
  <c r="N513" i="14"/>
  <c r="O513" i="14"/>
  <c r="J514" i="14"/>
  <c r="K514" i="14"/>
  <c r="L514" i="14"/>
  <c r="M514" i="14"/>
  <c r="N514" i="14"/>
  <c r="O514" i="14"/>
  <c r="J515" i="14"/>
  <c r="K515" i="14"/>
  <c r="L515" i="14"/>
  <c r="M515" i="14"/>
  <c r="N515" i="14"/>
  <c r="O515" i="14"/>
  <c r="J516" i="14"/>
  <c r="K516" i="14"/>
  <c r="L516" i="14"/>
  <c r="M516" i="14"/>
  <c r="N516" i="14"/>
  <c r="O516" i="14"/>
  <c r="J517" i="14"/>
  <c r="K517" i="14"/>
  <c r="L517" i="14"/>
  <c r="M517" i="14"/>
  <c r="N517" i="14"/>
  <c r="O517" i="14"/>
  <c r="J518" i="14"/>
  <c r="K518" i="14"/>
  <c r="L518" i="14"/>
  <c r="M518" i="14"/>
  <c r="N518" i="14"/>
  <c r="O518" i="14"/>
  <c r="J519" i="14"/>
  <c r="K519" i="14"/>
  <c r="L519" i="14"/>
  <c r="M519" i="14"/>
  <c r="N519" i="14"/>
  <c r="O519" i="14"/>
  <c r="J520" i="14"/>
  <c r="K520" i="14"/>
  <c r="L520" i="14"/>
  <c r="M520" i="14"/>
  <c r="N520" i="14"/>
  <c r="O520" i="14"/>
  <c r="J521" i="14"/>
  <c r="K521" i="14"/>
  <c r="L521" i="14"/>
  <c r="M521" i="14"/>
  <c r="N521" i="14"/>
  <c r="O521" i="14"/>
  <c r="J522" i="14"/>
  <c r="K522" i="14"/>
  <c r="L522" i="14"/>
  <c r="M522" i="14"/>
  <c r="N522" i="14"/>
  <c r="O522" i="14"/>
  <c r="J523" i="14"/>
  <c r="K523" i="14"/>
  <c r="L523" i="14"/>
  <c r="M523" i="14"/>
  <c r="N523" i="14"/>
  <c r="O523" i="14"/>
  <c r="J524" i="14"/>
  <c r="K524" i="14"/>
  <c r="L524" i="14"/>
  <c r="M524" i="14"/>
  <c r="N524" i="14"/>
  <c r="O524" i="14"/>
  <c r="J525" i="14"/>
  <c r="K525" i="14"/>
  <c r="L525" i="14"/>
  <c r="M525" i="14"/>
  <c r="N525" i="14"/>
  <c r="O525" i="14"/>
  <c r="J526" i="14"/>
  <c r="K526" i="14"/>
  <c r="L526" i="14"/>
  <c r="M526" i="14"/>
  <c r="N526" i="14"/>
  <c r="O526" i="14"/>
  <c r="J527" i="14"/>
  <c r="K527" i="14"/>
  <c r="L527" i="14"/>
  <c r="M527" i="14"/>
  <c r="N527" i="14"/>
  <c r="O527" i="14"/>
  <c r="J528" i="14"/>
  <c r="K528" i="14"/>
  <c r="L528" i="14"/>
  <c r="M528" i="14"/>
  <c r="N528" i="14"/>
  <c r="O528" i="14"/>
  <c r="J529" i="14"/>
  <c r="K529" i="14"/>
  <c r="L529" i="14"/>
  <c r="M529" i="14"/>
  <c r="N529" i="14"/>
  <c r="O529" i="14"/>
  <c r="J530" i="14"/>
  <c r="K530" i="14"/>
  <c r="L530" i="14"/>
  <c r="M530" i="14"/>
  <c r="N530" i="14"/>
  <c r="O530" i="14"/>
  <c r="J531" i="14"/>
  <c r="K531" i="14"/>
  <c r="L531" i="14"/>
  <c r="M531" i="14"/>
  <c r="N531" i="14"/>
  <c r="O531" i="14"/>
  <c r="J532" i="14"/>
  <c r="K532" i="14"/>
  <c r="L532" i="14"/>
  <c r="M532" i="14"/>
  <c r="N532" i="14"/>
  <c r="O532" i="14"/>
  <c r="J533" i="14"/>
  <c r="K533" i="14"/>
  <c r="L533" i="14"/>
  <c r="M533" i="14"/>
  <c r="N533" i="14"/>
  <c r="O533" i="14"/>
  <c r="J534" i="14"/>
  <c r="K534" i="14"/>
  <c r="L534" i="14"/>
  <c r="M534" i="14"/>
  <c r="N534" i="14"/>
  <c r="O534" i="14"/>
  <c r="J535" i="14"/>
  <c r="K535" i="14"/>
  <c r="L535" i="14"/>
  <c r="M535" i="14"/>
  <c r="N535" i="14"/>
  <c r="O535" i="14"/>
  <c r="J536" i="14"/>
  <c r="K536" i="14"/>
  <c r="L536" i="14"/>
  <c r="M536" i="14"/>
  <c r="N536" i="14"/>
  <c r="O536" i="14"/>
  <c r="J537" i="14"/>
  <c r="K537" i="14"/>
  <c r="L537" i="14"/>
  <c r="M537" i="14"/>
  <c r="N537" i="14"/>
  <c r="O537" i="14"/>
  <c r="J538" i="14"/>
  <c r="K538" i="14"/>
  <c r="L538" i="14"/>
  <c r="M538" i="14"/>
  <c r="N538" i="14"/>
  <c r="O538" i="14"/>
  <c r="J539" i="14"/>
  <c r="K539" i="14"/>
  <c r="L539" i="14"/>
  <c r="M539" i="14"/>
  <c r="N539" i="14"/>
  <c r="O539" i="14"/>
  <c r="J540" i="14"/>
  <c r="K540" i="14"/>
  <c r="L540" i="14"/>
  <c r="M540" i="14"/>
  <c r="N540" i="14"/>
  <c r="O540" i="14"/>
  <c r="J541" i="14"/>
  <c r="K541" i="14"/>
  <c r="L541" i="14"/>
  <c r="M541" i="14"/>
  <c r="N541" i="14"/>
  <c r="O541" i="14"/>
  <c r="J542" i="14"/>
  <c r="K542" i="14"/>
  <c r="L542" i="14"/>
  <c r="M542" i="14"/>
  <c r="N542" i="14"/>
  <c r="O542" i="14"/>
  <c r="J543" i="14"/>
  <c r="K543" i="14"/>
  <c r="L543" i="14"/>
  <c r="M543" i="14"/>
  <c r="N543" i="14"/>
  <c r="O543" i="14"/>
  <c r="J544" i="14"/>
  <c r="K544" i="14"/>
  <c r="L544" i="14"/>
  <c r="M544" i="14"/>
  <c r="N544" i="14"/>
  <c r="O544" i="14"/>
  <c r="J545" i="14"/>
  <c r="K545" i="14"/>
  <c r="L545" i="14"/>
  <c r="M545" i="14"/>
  <c r="N545" i="14"/>
  <c r="O545" i="14"/>
  <c r="J546" i="14"/>
  <c r="K546" i="14"/>
  <c r="L546" i="14"/>
  <c r="M546" i="14"/>
  <c r="N546" i="14"/>
  <c r="O546" i="14"/>
  <c r="J547" i="14"/>
  <c r="K547" i="14"/>
  <c r="L547" i="14"/>
  <c r="M547" i="14"/>
  <c r="N547" i="14"/>
  <c r="O547" i="14"/>
  <c r="J548" i="14"/>
  <c r="K548" i="14"/>
  <c r="L548" i="14"/>
  <c r="M548" i="14"/>
  <c r="N548" i="14"/>
  <c r="O548" i="14"/>
  <c r="J549" i="14"/>
  <c r="K549" i="14"/>
  <c r="L549" i="14"/>
  <c r="M549" i="14"/>
  <c r="N549" i="14"/>
  <c r="O549" i="14"/>
  <c r="J550" i="14"/>
  <c r="K550" i="14"/>
  <c r="L550" i="14"/>
  <c r="M550" i="14"/>
  <c r="N550" i="14"/>
  <c r="O550" i="14"/>
  <c r="J551" i="14"/>
  <c r="K551" i="14"/>
  <c r="L551" i="14"/>
  <c r="M551" i="14"/>
  <c r="N551" i="14"/>
  <c r="O551" i="14"/>
  <c r="J552" i="14"/>
  <c r="K552" i="14"/>
  <c r="L552" i="14"/>
  <c r="M552" i="14"/>
  <c r="N552" i="14"/>
  <c r="O552" i="14"/>
  <c r="J553" i="14"/>
  <c r="K553" i="14"/>
  <c r="L553" i="14"/>
  <c r="M553" i="14"/>
  <c r="N553" i="14"/>
  <c r="O553" i="14"/>
  <c r="J554" i="14"/>
  <c r="K554" i="14"/>
  <c r="L554" i="14"/>
  <c r="M554" i="14"/>
  <c r="N554" i="14"/>
  <c r="O554" i="14"/>
  <c r="J555" i="14"/>
  <c r="K555" i="14"/>
  <c r="L555" i="14"/>
  <c r="M555" i="14"/>
  <c r="N555" i="14"/>
  <c r="O555" i="14"/>
  <c r="J556" i="14"/>
  <c r="K556" i="14"/>
  <c r="L556" i="14"/>
  <c r="M556" i="14"/>
  <c r="N556" i="14"/>
  <c r="O556" i="14"/>
  <c r="J557" i="14"/>
  <c r="K557" i="14"/>
  <c r="L557" i="14"/>
  <c r="M557" i="14"/>
  <c r="N557" i="14"/>
  <c r="O557" i="14"/>
  <c r="J558" i="14"/>
  <c r="K558" i="14"/>
  <c r="L558" i="14"/>
  <c r="M558" i="14"/>
  <c r="N558" i="14"/>
  <c r="O558" i="14"/>
  <c r="J559" i="14"/>
  <c r="K559" i="14"/>
  <c r="L559" i="14"/>
  <c r="M559" i="14"/>
  <c r="N559" i="14"/>
  <c r="O559" i="14"/>
  <c r="J560" i="14"/>
  <c r="K560" i="14"/>
  <c r="L560" i="14"/>
  <c r="M560" i="14"/>
  <c r="N560" i="14"/>
  <c r="O560" i="14"/>
  <c r="J561" i="14"/>
  <c r="K561" i="14"/>
  <c r="L561" i="14"/>
  <c r="M561" i="14"/>
  <c r="N561" i="14"/>
  <c r="O561" i="14"/>
  <c r="J562" i="14"/>
  <c r="K562" i="14"/>
  <c r="L562" i="14"/>
  <c r="M562" i="14"/>
  <c r="N562" i="14"/>
  <c r="O562" i="14"/>
  <c r="J563" i="14"/>
  <c r="K563" i="14"/>
  <c r="L563" i="14"/>
  <c r="M563" i="14"/>
  <c r="N563" i="14"/>
  <c r="O563" i="14"/>
  <c r="J564" i="14"/>
  <c r="K564" i="14"/>
  <c r="L564" i="14"/>
  <c r="M564" i="14"/>
  <c r="N564" i="14"/>
  <c r="O564" i="14"/>
  <c r="J565" i="14"/>
  <c r="K565" i="14"/>
  <c r="L565" i="14"/>
  <c r="M565" i="14"/>
  <c r="N565" i="14"/>
  <c r="O565" i="14"/>
  <c r="J566" i="14"/>
  <c r="K566" i="14"/>
  <c r="L566" i="14"/>
  <c r="M566" i="14"/>
  <c r="N566" i="14"/>
  <c r="O566" i="14"/>
  <c r="J567" i="14"/>
  <c r="K567" i="14"/>
  <c r="L567" i="14"/>
  <c r="M567" i="14"/>
  <c r="N567" i="14"/>
  <c r="O567" i="14"/>
  <c r="J568" i="14"/>
  <c r="K568" i="14"/>
  <c r="L568" i="14"/>
  <c r="M568" i="14"/>
  <c r="N568" i="14"/>
  <c r="O568" i="14"/>
  <c r="J569" i="14"/>
  <c r="K569" i="14"/>
  <c r="L569" i="14"/>
  <c r="M569" i="14"/>
  <c r="N569" i="14"/>
  <c r="O569" i="14"/>
  <c r="J570" i="14"/>
  <c r="K570" i="14"/>
  <c r="L570" i="14"/>
  <c r="M570" i="14"/>
  <c r="N570" i="14"/>
  <c r="O570" i="14"/>
  <c r="J571" i="14"/>
  <c r="K571" i="14"/>
  <c r="L571" i="14"/>
  <c r="M571" i="14"/>
  <c r="N571" i="14"/>
  <c r="O571" i="14"/>
  <c r="J572" i="14"/>
  <c r="K572" i="14"/>
  <c r="L572" i="14"/>
  <c r="M572" i="14"/>
  <c r="N572" i="14"/>
  <c r="O572" i="14"/>
  <c r="J573" i="14"/>
  <c r="K573" i="14"/>
  <c r="L573" i="14"/>
  <c r="M573" i="14"/>
  <c r="N573" i="14"/>
  <c r="O573" i="14"/>
  <c r="J574" i="14"/>
  <c r="K574" i="14"/>
  <c r="L574" i="14"/>
  <c r="M574" i="14"/>
  <c r="N574" i="14"/>
  <c r="O574" i="14"/>
  <c r="J575" i="14"/>
  <c r="K575" i="14"/>
  <c r="L575" i="14"/>
  <c r="M575" i="14"/>
  <c r="N575" i="14"/>
  <c r="O575" i="14"/>
  <c r="J576" i="14"/>
  <c r="K576" i="14"/>
  <c r="L576" i="14"/>
  <c r="M576" i="14"/>
  <c r="N576" i="14"/>
  <c r="O576" i="14"/>
  <c r="J577" i="14"/>
  <c r="K577" i="14"/>
  <c r="L577" i="14"/>
  <c r="M577" i="14"/>
  <c r="N577" i="14"/>
  <c r="O577" i="14"/>
  <c r="J578" i="14"/>
  <c r="K578" i="14"/>
  <c r="L578" i="14"/>
  <c r="M578" i="14"/>
  <c r="N578" i="14"/>
  <c r="O578" i="14"/>
  <c r="J579" i="14"/>
  <c r="K579" i="14"/>
  <c r="L579" i="14"/>
  <c r="M579" i="14"/>
  <c r="N579" i="14"/>
  <c r="O579" i="14"/>
  <c r="J580" i="14"/>
  <c r="K580" i="14"/>
  <c r="L580" i="14"/>
  <c r="M580" i="14"/>
  <c r="N580" i="14"/>
  <c r="O580" i="14"/>
  <c r="J581" i="14"/>
  <c r="K581" i="14"/>
  <c r="L581" i="14"/>
  <c r="M581" i="14"/>
  <c r="N581" i="14"/>
  <c r="O581" i="14"/>
  <c r="J582" i="14"/>
  <c r="K582" i="14"/>
  <c r="L582" i="14"/>
  <c r="M582" i="14"/>
  <c r="N582" i="14"/>
  <c r="O582" i="14"/>
  <c r="J583" i="14"/>
  <c r="K583" i="14"/>
  <c r="L583" i="14"/>
  <c r="M583" i="14"/>
  <c r="N583" i="14"/>
  <c r="O583" i="14"/>
  <c r="J584" i="14"/>
  <c r="K584" i="14"/>
  <c r="L584" i="14"/>
  <c r="M584" i="14"/>
  <c r="N584" i="14"/>
  <c r="O584" i="14"/>
  <c r="J585" i="14"/>
  <c r="K585" i="14"/>
  <c r="L585" i="14"/>
  <c r="M585" i="14"/>
  <c r="N585" i="14"/>
  <c r="O585" i="14"/>
  <c r="J586" i="14"/>
  <c r="K586" i="14"/>
  <c r="L586" i="14"/>
  <c r="M586" i="14"/>
  <c r="N586" i="14"/>
  <c r="O586" i="14"/>
  <c r="J587" i="14"/>
  <c r="K587" i="14"/>
  <c r="L587" i="14"/>
  <c r="M587" i="14"/>
  <c r="N587" i="14"/>
  <c r="O587" i="14"/>
  <c r="J588" i="14"/>
  <c r="K588" i="14"/>
  <c r="L588" i="14"/>
  <c r="M588" i="14"/>
  <c r="N588" i="14"/>
  <c r="O588" i="14"/>
  <c r="J589" i="14"/>
  <c r="K589" i="14"/>
  <c r="L589" i="14"/>
  <c r="M589" i="14"/>
  <c r="N589" i="14"/>
  <c r="O589" i="14"/>
  <c r="J590" i="14"/>
  <c r="K590" i="14"/>
  <c r="L590" i="14"/>
  <c r="M590" i="14"/>
  <c r="N590" i="14"/>
  <c r="O590" i="14"/>
  <c r="J591" i="14"/>
  <c r="K591" i="14"/>
  <c r="L591" i="14"/>
  <c r="M591" i="14"/>
  <c r="N591" i="14"/>
  <c r="O591" i="14"/>
  <c r="J592" i="14"/>
  <c r="K592" i="14"/>
  <c r="L592" i="14"/>
  <c r="M592" i="14"/>
  <c r="N592" i="14"/>
  <c r="O592" i="14"/>
  <c r="J593" i="14"/>
  <c r="K593" i="14"/>
  <c r="L593" i="14"/>
  <c r="M593" i="14"/>
  <c r="N593" i="14"/>
  <c r="O593" i="14"/>
  <c r="J594" i="14"/>
  <c r="K594" i="14"/>
  <c r="L594" i="14"/>
  <c r="M594" i="14"/>
  <c r="N594" i="14"/>
  <c r="O594" i="14"/>
  <c r="J595" i="14"/>
  <c r="K595" i="14"/>
  <c r="L595" i="14"/>
  <c r="M595" i="14"/>
  <c r="N595" i="14"/>
  <c r="O595" i="14"/>
  <c r="J596" i="14"/>
  <c r="K596" i="14"/>
  <c r="L596" i="14"/>
  <c r="M596" i="14"/>
  <c r="N596" i="14"/>
  <c r="O596" i="14"/>
  <c r="J597" i="14"/>
  <c r="K597" i="14"/>
  <c r="L597" i="14"/>
  <c r="M597" i="14"/>
  <c r="N597" i="14"/>
  <c r="O597" i="14"/>
  <c r="J598" i="14"/>
  <c r="K598" i="14"/>
  <c r="L598" i="14"/>
  <c r="M598" i="14"/>
  <c r="N598" i="14"/>
  <c r="O598" i="14"/>
  <c r="J599" i="14"/>
  <c r="K599" i="14"/>
  <c r="L599" i="14"/>
  <c r="M599" i="14"/>
  <c r="N599" i="14"/>
  <c r="O599" i="14"/>
  <c r="J600" i="14"/>
  <c r="K600" i="14"/>
  <c r="L600" i="14"/>
  <c r="M600" i="14"/>
  <c r="N600" i="14"/>
  <c r="O600" i="14"/>
  <c r="J601" i="14"/>
  <c r="K601" i="14"/>
  <c r="L601" i="14"/>
  <c r="M601" i="14"/>
  <c r="N601" i="14"/>
  <c r="O601" i="14"/>
  <c r="J602" i="14"/>
  <c r="K602" i="14"/>
  <c r="L602" i="14"/>
  <c r="M602" i="14"/>
  <c r="N602" i="14"/>
  <c r="O602" i="14"/>
  <c r="J603" i="14"/>
  <c r="K603" i="14"/>
  <c r="L603" i="14"/>
  <c r="M603" i="14"/>
  <c r="N603" i="14"/>
  <c r="O603" i="14"/>
  <c r="J604" i="14"/>
  <c r="K604" i="14"/>
  <c r="L604" i="14"/>
  <c r="M604" i="14"/>
  <c r="N604" i="14"/>
  <c r="O604" i="14"/>
  <c r="I605" i="14"/>
  <c r="J605" i="14"/>
  <c r="K605" i="14"/>
  <c r="L605" i="14"/>
  <c r="M605" i="14"/>
  <c r="N605" i="14"/>
  <c r="O605" i="14"/>
  <c r="I606" i="14"/>
  <c r="J606" i="14"/>
  <c r="K606" i="14"/>
  <c r="L606" i="14"/>
  <c r="M606" i="14"/>
  <c r="N606" i="14"/>
  <c r="O606" i="14"/>
  <c r="I607" i="14"/>
  <c r="J607" i="14"/>
  <c r="K607" i="14"/>
  <c r="L607" i="14"/>
  <c r="M607" i="14"/>
  <c r="N607" i="14"/>
  <c r="O607" i="14"/>
  <c r="I608" i="14"/>
  <c r="J608" i="14"/>
  <c r="K608" i="14"/>
  <c r="L608" i="14"/>
  <c r="M608" i="14"/>
  <c r="N608" i="14"/>
  <c r="O608" i="14"/>
  <c r="I609" i="14"/>
  <c r="J609" i="14"/>
  <c r="K609" i="14"/>
  <c r="L609" i="14"/>
  <c r="M609" i="14"/>
  <c r="N609" i="14"/>
  <c r="O609" i="14"/>
  <c r="I610" i="14"/>
  <c r="J610" i="14"/>
  <c r="K610" i="14"/>
  <c r="L610" i="14"/>
  <c r="M610" i="14"/>
  <c r="N610" i="14"/>
  <c r="O610" i="14"/>
  <c r="I611" i="14"/>
  <c r="J611" i="14"/>
  <c r="K611" i="14"/>
  <c r="L611" i="14"/>
  <c r="M611" i="14"/>
  <c r="N611" i="14"/>
  <c r="O611" i="14"/>
  <c r="I612" i="14"/>
  <c r="J612" i="14"/>
  <c r="K612" i="14"/>
  <c r="L612" i="14"/>
  <c r="M612" i="14"/>
  <c r="N612" i="14"/>
  <c r="O612" i="14"/>
  <c r="I613" i="14"/>
  <c r="J613" i="14"/>
  <c r="K613" i="14"/>
  <c r="L613" i="14"/>
  <c r="M613" i="14"/>
  <c r="N613" i="14"/>
  <c r="O613" i="14"/>
  <c r="I614" i="14"/>
  <c r="J614" i="14"/>
  <c r="K614" i="14"/>
  <c r="L614" i="14"/>
  <c r="M614" i="14"/>
  <c r="N614" i="14"/>
  <c r="O614" i="14"/>
  <c r="I615" i="14"/>
  <c r="J615" i="14"/>
  <c r="K615" i="14"/>
  <c r="L615" i="14"/>
  <c r="M615" i="14"/>
  <c r="N615" i="14"/>
  <c r="O615" i="14"/>
  <c r="I616" i="14"/>
  <c r="J616" i="14"/>
  <c r="K616" i="14"/>
  <c r="L616" i="14"/>
  <c r="M616" i="14"/>
  <c r="N616" i="14"/>
  <c r="O616" i="14"/>
  <c r="I617" i="14"/>
  <c r="J617" i="14"/>
  <c r="K617" i="14"/>
  <c r="L617" i="14"/>
  <c r="M617" i="14"/>
  <c r="N617" i="14"/>
  <c r="O617" i="14"/>
  <c r="I618" i="14"/>
  <c r="J618" i="14"/>
  <c r="K618" i="14"/>
  <c r="L618" i="14"/>
  <c r="M618" i="14"/>
  <c r="N618" i="14"/>
  <c r="O618" i="14"/>
  <c r="I619" i="14"/>
  <c r="J619" i="14"/>
  <c r="K619" i="14"/>
  <c r="L619" i="14"/>
  <c r="M619" i="14"/>
  <c r="N619" i="14"/>
  <c r="O619" i="14"/>
  <c r="I620" i="14"/>
  <c r="J620" i="14"/>
  <c r="K620" i="14"/>
  <c r="L620" i="14"/>
  <c r="M620" i="14"/>
  <c r="N620" i="14"/>
  <c r="O620" i="14"/>
  <c r="I621" i="14"/>
  <c r="J621" i="14"/>
  <c r="K621" i="14"/>
  <c r="L621" i="14"/>
  <c r="M621" i="14"/>
  <c r="N621" i="14"/>
  <c r="O621" i="14"/>
  <c r="I622" i="14"/>
  <c r="J622" i="14"/>
  <c r="K622" i="14"/>
  <c r="L622" i="14"/>
  <c r="M622" i="14"/>
  <c r="N622" i="14"/>
  <c r="O622" i="14"/>
  <c r="I623" i="14"/>
  <c r="J623" i="14"/>
  <c r="K623" i="14"/>
  <c r="L623" i="14"/>
  <c r="M623" i="14"/>
  <c r="N623" i="14"/>
  <c r="O623" i="14"/>
  <c r="I624" i="14"/>
  <c r="J624" i="14"/>
  <c r="K624" i="14"/>
  <c r="L624" i="14"/>
  <c r="M624" i="14"/>
  <c r="N624" i="14"/>
  <c r="O624" i="14"/>
  <c r="I625" i="14"/>
  <c r="J625" i="14"/>
  <c r="K625" i="14"/>
  <c r="L625" i="14"/>
  <c r="M625" i="14"/>
  <c r="N625" i="14"/>
  <c r="O625" i="14"/>
  <c r="I626" i="14"/>
  <c r="J626" i="14"/>
  <c r="K626" i="14"/>
  <c r="L626" i="14"/>
  <c r="M626" i="14"/>
  <c r="N626" i="14"/>
  <c r="O626" i="14"/>
  <c r="I627" i="14"/>
  <c r="J627" i="14"/>
  <c r="K627" i="14"/>
  <c r="L627" i="14"/>
  <c r="M627" i="14"/>
  <c r="N627" i="14"/>
  <c r="O627" i="14"/>
  <c r="I628" i="14"/>
  <c r="J628" i="14"/>
  <c r="K628" i="14"/>
  <c r="L628" i="14"/>
  <c r="M628" i="14"/>
  <c r="N628" i="14"/>
  <c r="O628" i="14"/>
  <c r="I629" i="14"/>
  <c r="J629" i="14"/>
  <c r="K629" i="14"/>
  <c r="L629" i="14"/>
  <c r="M629" i="14"/>
  <c r="N629" i="14"/>
  <c r="O629" i="14"/>
  <c r="I630" i="14"/>
  <c r="J630" i="14"/>
  <c r="K630" i="14"/>
  <c r="L630" i="14"/>
  <c r="M630" i="14"/>
  <c r="N630" i="14"/>
  <c r="O630" i="14"/>
  <c r="I631" i="14"/>
  <c r="J631" i="14"/>
  <c r="K631" i="14"/>
  <c r="L631" i="14"/>
  <c r="M631" i="14"/>
  <c r="N631" i="14"/>
  <c r="O631" i="14"/>
  <c r="I632" i="14"/>
  <c r="J632" i="14"/>
  <c r="K632" i="14"/>
  <c r="L632" i="14"/>
  <c r="M632" i="14"/>
  <c r="N632" i="14"/>
  <c r="O632" i="14"/>
  <c r="I633" i="14"/>
  <c r="J633" i="14"/>
  <c r="K633" i="14"/>
  <c r="L633" i="14"/>
  <c r="M633" i="14"/>
  <c r="N633" i="14"/>
  <c r="O633" i="14"/>
  <c r="I634" i="14"/>
  <c r="J634" i="14"/>
  <c r="K634" i="14"/>
  <c r="L634" i="14"/>
  <c r="M634" i="14"/>
  <c r="N634" i="14"/>
  <c r="O634" i="14"/>
  <c r="I635" i="14"/>
  <c r="J635" i="14"/>
  <c r="K635" i="14"/>
  <c r="L635" i="14"/>
  <c r="M635" i="14"/>
  <c r="N635" i="14"/>
  <c r="O635" i="14"/>
  <c r="I636" i="14"/>
  <c r="J636" i="14"/>
  <c r="K636" i="14"/>
  <c r="L636" i="14"/>
  <c r="M636" i="14"/>
  <c r="N636" i="14"/>
  <c r="O636" i="14"/>
  <c r="I637" i="14"/>
  <c r="J637" i="14"/>
  <c r="K637" i="14"/>
  <c r="L637" i="14"/>
  <c r="M637" i="14"/>
  <c r="N637" i="14"/>
  <c r="O637" i="14"/>
  <c r="I638" i="14"/>
  <c r="J638" i="14"/>
  <c r="K638" i="14"/>
  <c r="L638" i="14"/>
  <c r="M638" i="14"/>
  <c r="N638" i="14"/>
  <c r="O638" i="14"/>
  <c r="I639" i="14"/>
  <c r="J639" i="14"/>
  <c r="K639" i="14"/>
  <c r="L639" i="14"/>
  <c r="M639" i="14"/>
  <c r="N639" i="14"/>
  <c r="O639" i="14"/>
  <c r="I640" i="14"/>
  <c r="J640" i="14"/>
  <c r="K640" i="14"/>
  <c r="L640" i="14"/>
  <c r="M640" i="14"/>
  <c r="N640" i="14"/>
  <c r="O640" i="14"/>
  <c r="I641" i="14"/>
  <c r="J641" i="14"/>
  <c r="K641" i="14"/>
  <c r="L641" i="14"/>
  <c r="M641" i="14"/>
  <c r="N641" i="14"/>
  <c r="O641" i="14"/>
  <c r="I642" i="14"/>
  <c r="J642" i="14"/>
  <c r="K642" i="14"/>
  <c r="L642" i="14"/>
  <c r="M642" i="14"/>
  <c r="N642" i="14"/>
  <c r="O642" i="14"/>
  <c r="I643" i="14"/>
  <c r="J643" i="14"/>
  <c r="K643" i="14"/>
  <c r="L643" i="14"/>
  <c r="M643" i="14"/>
  <c r="N643" i="14"/>
  <c r="O643" i="14"/>
  <c r="I644" i="14"/>
  <c r="J644" i="14"/>
  <c r="K644" i="14"/>
  <c r="L644" i="14"/>
  <c r="M644" i="14"/>
  <c r="N644" i="14"/>
  <c r="O644" i="14"/>
  <c r="I645" i="14"/>
  <c r="J645" i="14"/>
  <c r="K645" i="14"/>
  <c r="L645" i="14"/>
  <c r="M645" i="14"/>
  <c r="N645" i="14"/>
  <c r="O645" i="14"/>
  <c r="I646" i="14"/>
  <c r="J646" i="14"/>
  <c r="K646" i="14"/>
  <c r="L646" i="14"/>
  <c r="M646" i="14"/>
  <c r="N646" i="14"/>
  <c r="O646" i="14"/>
  <c r="I647" i="14"/>
  <c r="J647" i="14"/>
  <c r="K647" i="14"/>
  <c r="L647" i="14"/>
  <c r="M647" i="14"/>
  <c r="N647" i="14"/>
  <c r="O647" i="14"/>
  <c r="I648" i="14"/>
  <c r="J648" i="14"/>
  <c r="K648" i="14"/>
  <c r="L648" i="14"/>
  <c r="M648" i="14"/>
  <c r="N648" i="14"/>
  <c r="O648" i="14"/>
  <c r="I649" i="14"/>
  <c r="J649" i="14"/>
  <c r="K649" i="14"/>
  <c r="L649" i="14"/>
  <c r="M649" i="14"/>
  <c r="N649" i="14"/>
  <c r="O649" i="14"/>
  <c r="I650" i="14"/>
  <c r="J650" i="14"/>
  <c r="K650" i="14"/>
  <c r="L650" i="14"/>
  <c r="M650" i="14"/>
  <c r="N650" i="14"/>
  <c r="O650" i="14"/>
  <c r="I651" i="14"/>
  <c r="J651" i="14"/>
  <c r="K651" i="14"/>
  <c r="L651" i="14"/>
  <c r="M651" i="14"/>
  <c r="N651" i="14"/>
  <c r="O651" i="14"/>
  <c r="I652" i="14"/>
  <c r="J652" i="14"/>
  <c r="K652" i="14"/>
  <c r="L652" i="14"/>
  <c r="M652" i="14"/>
  <c r="N652" i="14"/>
  <c r="O652" i="14"/>
  <c r="I653" i="14"/>
  <c r="J653" i="14"/>
  <c r="K653" i="14"/>
  <c r="L653" i="14"/>
  <c r="M653" i="14"/>
  <c r="N653" i="14"/>
  <c r="O653" i="14"/>
  <c r="I654" i="14"/>
  <c r="J654" i="14"/>
  <c r="K654" i="14"/>
  <c r="L654" i="14"/>
  <c r="M654" i="14"/>
  <c r="N654" i="14"/>
  <c r="O654" i="14"/>
  <c r="I655" i="14"/>
  <c r="J655" i="14"/>
  <c r="K655" i="14"/>
  <c r="L655" i="14"/>
  <c r="M655" i="14"/>
  <c r="N655" i="14"/>
  <c r="O655" i="14"/>
  <c r="I656" i="14"/>
  <c r="J656" i="14"/>
  <c r="K656" i="14"/>
  <c r="L656" i="14"/>
  <c r="M656" i="14"/>
  <c r="N656" i="14"/>
  <c r="O656" i="14"/>
  <c r="I657" i="14"/>
  <c r="J657" i="14"/>
  <c r="K657" i="14"/>
  <c r="L657" i="14"/>
  <c r="M657" i="14"/>
  <c r="N657" i="14"/>
  <c r="O657" i="14"/>
  <c r="I658" i="14"/>
  <c r="J658" i="14"/>
  <c r="K658" i="14"/>
  <c r="L658" i="14"/>
  <c r="M658" i="14"/>
  <c r="N658" i="14"/>
  <c r="O658" i="14"/>
  <c r="I659" i="14"/>
  <c r="J659" i="14"/>
  <c r="K659" i="14"/>
  <c r="L659" i="14"/>
  <c r="M659" i="14"/>
  <c r="N659" i="14"/>
  <c r="O659" i="14"/>
  <c r="I660" i="14"/>
  <c r="J660" i="14"/>
  <c r="K660" i="14"/>
  <c r="L660" i="14"/>
  <c r="M660" i="14"/>
  <c r="N660" i="14"/>
  <c r="O660" i="14"/>
  <c r="I661" i="14"/>
  <c r="J661" i="14"/>
  <c r="K661" i="14"/>
  <c r="L661" i="14"/>
  <c r="M661" i="14"/>
  <c r="N661" i="14"/>
  <c r="O661" i="14"/>
  <c r="I662" i="14"/>
  <c r="J662" i="14"/>
  <c r="K662" i="14"/>
  <c r="L662" i="14"/>
  <c r="M662" i="14"/>
  <c r="N662" i="14"/>
  <c r="O662" i="14"/>
  <c r="I663" i="14"/>
  <c r="J663" i="14"/>
  <c r="K663" i="14"/>
  <c r="L663" i="14"/>
  <c r="M663" i="14"/>
  <c r="N663" i="14"/>
  <c r="O663" i="14"/>
  <c r="I664" i="14"/>
  <c r="J664" i="14"/>
  <c r="K664" i="14"/>
  <c r="L664" i="14"/>
  <c r="M664" i="14"/>
  <c r="N664" i="14"/>
  <c r="O664" i="14"/>
  <c r="I665" i="14"/>
  <c r="J665" i="14"/>
  <c r="K665" i="14"/>
  <c r="L665" i="14"/>
  <c r="M665" i="14"/>
  <c r="N665" i="14"/>
  <c r="O665" i="14"/>
  <c r="I666" i="14"/>
  <c r="J666" i="14"/>
  <c r="K666" i="14"/>
  <c r="L666" i="14"/>
  <c r="M666" i="14"/>
  <c r="N666" i="14"/>
  <c r="O666" i="14"/>
  <c r="I667" i="14"/>
  <c r="J667" i="14"/>
  <c r="K667" i="14"/>
  <c r="L667" i="14"/>
  <c r="M667" i="14"/>
  <c r="N667" i="14"/>
  <c r="O667" i="14"/>
  <c r="I668" i="14"/>
  <c r="J668" i="14"/>
  <c r="K668" i="14"/>
  <c r="L668" i="14"/>
  <c r="M668" i="14"/>
  <c r="N668" i="14"/>
  <c r="O668" i="14"/>
  <c r="I669" i="14"/>
  <c r="J669" i="14"/>
  <c r="K669" i="14"/>
  <c r="L669" i="14"/>
  <c r="M669" i="14"/>
  <c r="N669" i="14"/>
  <c r="O669" i="14"/>
  <c r="I670" i="14"/>
  <c r="J670" i="14"/>
  <c r="K670" i="14"/>
  <c r="L670" i="14"/>
  <c r="M670" i="14"/>
  <c r="N670" i="14"/>
  <c r="O670" i="14"/>
  <c r="I671" i="14"/>
  <c r="J671" i="14"/>
  <c r="K671" i="14"/>
  <c r="L671" i="14"/>
  <c r="M671" i="14"/>
  <c r="N671" i="14"/>
  <c r="O671" i="14"/>
  <c r="I672" i="14"/>
  <c r="J672" i="14"/>
  <c r="K672" i="14"/>
  <c r="L672" i="14"/>
  <c r="M672" i="14"/>
  <c r="N672" i="14"/>
  <c r="O672" i="14"/>
  <c r="I673" i="14"/>
  <c r="J673" i="14"/>
  <c r="K673" i="14"/>
  <c r="L673" i="14"/>
  <c r="M673" i="14"/>
  <c r="N673" i="14"/>
  <c r="O673" i="14"/>
  <c r="I674" i="14"/>
  <c r="J674" i="14"/>
  <c r="K674" i="14"/>
  <c r="L674" i="14"/>
  <c r="M674" i="14"/>
  <c r="N674" i="14"/>
  <c r="O674" i="14"/>
  <c r="I675" i="14"/>
  <c r="J675" i="14"/>
  <c r="K675" i="14"/>
  <c r="L675" i="14"/>
  <c r="M675" i="14"/>
  <c r="N675" i="14"/>
  <c r="O675" i="14"/>
  <c r="I676" i="14"/>
  <c r="J676" i="14"/>
  <c r="K676" i="14"/>
  <c r="L676" i="14"/>
  <c r="M676" i="14"/>
  <c r="N676" i="14"/>
  <c r="O676" i="14"/>
  <c r="I677" i="14"/>
  <c r="J677" i="14"/>
  <c r="K677" i="14"/>
  <c r="L677" i="14"/>
  <c r="M677" i="14"/>
  <c r="N677" i="14"/>
  <c r="O677" i="14"/>
  <c r="I678" i="14"/>
  <c r="J678" i="14"/>
  <c r="K678" i="14"/>
  <c r="L678" i="14"/>
  <c r="M678" i="14"/>
  <c r="N678" i="14"/>
  <c r="O678" i="14"/>
  <c r="I679" i="14"/>
  <c r="J679" i="14"/>
  <c r="K679" i="14"/>
  <c r="L679" i="14"/>
  <c r="M679" i="14"/>
  <c r="N679" i="14"/>
  <c r="O679" i="14"/>
  <c r="I680" i="14"/>
  <c r="J680" i="14"/>
  <c r="K680" i="14"/>
  <c r="L680" i="14"/>
  <c r="M680" i="14"/>
  <c r="N680" i="14"/>
  <c r="O680" i="14"/>
  <c r="I681" i="14"/>
  <c r="J681" i="14"/>
  <c r="K681" i="14"/>
  <c r="L681" i="14"/>
  <c r="M681" i="14"/>
  <c r="N681" i="14"/>
  <c r="O681" i="14"/>
  <c r="I682" i="14"/>
  <c r="J682" i="14"/>
  <c r="K682" i="14"/>
  <c r="L682" i="14"/>
  <c r="M682" i="14"/>
  <c r="N682" i="14"/>
  <c r="O682" i="14"/>
  <c r="I683" i="14"/>
  <c r="J683" i="14"/>
  <c r="K683" i="14"/>
  <c r="L683" i="14"/>
  <c r="M683" i="14"/>
  <c r="N683" i="14"/>
  <c r="O683" i="14"/>
  <c r="I684" i="14"/>
  <c r="J684" i="14"/>
  <c r="K684" i="14"/>
  <c r="L684" i="14"/>
  <c r="M684" i="14"/>
  <c r="N684" i="14"/>
  <c r="O684" i="14"/>
  <c r="I685" i="14"/>
  <c r="J685" i="14"/>
  <c r="K685" i="14"/>
  <c r="L685" i="14"/>
  <c r="M685" i="14"/>
  <c r="N685" i="14"/>
  <c r="O685" i="14"/>
  <c r="I686" i="14"/>
  <c r="J686" i="14"/>
  <c r="K686" i="14"/>
  <c r="L686" i="14"/>
  <c r="M686" i="14"/>
  <c r="N686" i="14"/>
  <c r="O686" i="14"/>
  <c r="I687" i="14"/>
  <c r="J687" i="14"/>
  <c r="K687" i="14"/>
  <c r="L687" i="14"/>
  <c r="M687" i="14"/>
  <c r="N687" i="14"/>
  <c r="O687" i="14"/>
  <c r="I688" i="14"/>
  <c r="J688" i="14"/>
  <c r="K688" i="14"/>
  <c r="L688" i="14"/>
  <c r="M688" i="14"/>
  <c r="N688" i="14"/>
  <c r="O688" i="14"/>
  <c r="I689" i="14"/>
  <c r="J689" i="14"/>
  <c r="K689" i="14"/>
  <c r="L689" i="14"/>
  <c r="M689" i="14"/>
  <c r="N689" i="14"/>
  <c r="O689" i="14"/>
  <c r="I690" i="14"/>
  <c r="J690" i="14"/>
  <c r="K690" i="14"/>
  <c r="L690" i="14"/>
  <c r="M690" i="14"/>
  <c r="N690" i="14"/>
  <c r="O690" i="14"/>
  <c r="I691" i="14"/>
  <c r="J691" i="14"/>
  <c r="K691" i="14"/>
  <c r="L691" i="14"/>
  <c r="M691" i="14"/>
  <c r="N691" i="14"/>
  <c r="O691" i="14"/>
  <c r="I692" i="14"/>
  <c r="J692" i="14"/>
  <c r="K692" i="14"/>
  <c r="L692" i="14"/>
  <c r="M692" i="14"/>
  <c r="N692" i="14"/>
  <c r="O692" i="14"/>
  <c r="I693" i="14"/>
  <c r="J693" i="14"/>
  <c r="K693" i="14"/>
  <c r="L693" i="14"/>
  <c r="M693" i="14"/>
  <c r="N693" i="14"/>
  <c r="O693" i="14"/>
  <c r="I694" i="14"/>
  <c r="J694" i="14"/>
  <c r="K694" i="14"/>
  <c r="L694" i="14"/>
  <c r="M694" i="14"/>
  <c r="N694" i="14"/>
  <c r="O694" i="14"/>
  <c r="I695" i="14"/>
  <c r="J695" i="14"/>
  <c r="K695" i="14"/>
  <c r="L695" i="14"/>
  <c r="M695" i="14"/>
  <c r="N695" i="14"/>
  <c r="O695" i="14"/>
  <c r="I696" i="14"/>
  <c r="J696" i="14"/>
  <c r="K696" i="14"/>
  <c r="L696" i="14"/>
  <c r="M696" i="14"/>
  <c r="N696" i="14"/>
  <c r="O696" i="14"/>
  <c r="I697" i="14"/>
  <c r="J697" i="14"/>
  <c r="K697" i="14"/>
  <c r="L697" i="14"/>
  <c r="M697" i="14"/>
  <c r="N697" i="14"/>
  <c r="O697" i="14"/>
  <c r="I698" i="14"/>
  <c r="J698" i="14"/>
  <c r="K698" i="14"/>
  <c r="L698" i="14"/>
  <c r="M698" i="14"/>
  <c r="N698" i="14"/>
  <c r="O698" i="14"/>
  <c r="I699" i="14"/>
  <c r="J699" i="14"/>
  <c r="K699" i="14"/>
  <c r="L699" i="14"/>
  <c r="M699" i="14"/>
  <c r="N699" i="14"/>
  <c r="O699" i="14"/>
  <c r="I700" i="14"/>
  <c r="J700" i="14"/>
  <c r="K700" i="14"/>
  <c r="L700" i="14"/>
  <c r="M700" i="14"/>
  <c r="N700" i="14"/>
  <c r="O700" i="14"/>
  <c r="I701" i="14"/>
  <c r="J701" i="14"/>
  <c r="K701" i="14"/>
  <c r="L701" i="14"/>
  <c r="M701" i="14"/>
  <c r="N701" i="14"/>
  <c r="O701" i="14"/>
  <c r="I702" i="14"/>
  <c r="J702" i="14"/>
  <c r="K702" i="14"/>
  <c r="L702" i="14"/>
  <c r="M702" i="14"/>
  <c r="N702" i="14"/>
  <c r="O702" i="14"/>
  <c r="I703" i="14"/>
  <c r="J703" i="14"/>
  <c r="K703" i="14"/>
  <c r="L703" i="14"/>
  <c r="M703" i="14"/>
  <c r="N703" i="14"/>
  <c r="O703" i="14"/>
  <c r="I704" i="14"/>
  <c r="J704" i="14"/>
  <c r="K704" i="14"/>
  <c r="L704" i="14"/>
  <c r="M704" i="14"/>
  <c r="N704" i="14"/>
  <c r="O704" i="14"/>
  <c r="I705" i="14"/>
  <c r="J705" i="14"/>
  <c r="K705" i="14"/>
  <c r="L705" i="14"/>
  <c r="M705" i="14"/>
  <c r="N705" i="14"/>
  <c r="O705" i="14"/>
  <c r="I706" i="14"/>
  <c r="J706" i="14"/>
  <c r="K706" i="14"/>
  <c r="L706" i="14"/>
  <c r="M706" i="14"/>
  <c r="N706" i="14"/>
  <c r="O706" i="14"/>
  <c r="I707" i="14"/>
  <c r="J707" i="14"/>
  <c r="K707" i="14"/>
  <c r="L707" i="14"/>
  <c r="M707" i="14"/>
  <c r="N707" i="14"/>
  <c r="O707" i="14"/>
  <c r="I708" i="14"/>
  <c r="J708" i="14"/>
  <c r="K708" i="14"/>
  <c r="L708" i="14"/>
  <c r="M708" i="14"/>
  <c r="N708" i="14"/>
  <c r="O708" i="14"/>
  <c r="I709" i="14"/>
  <c r="J709" i="14"/>
  <c r="K709" i="14"/>
  <c r="L709" i="14"/>
  <c r="M709" i="14"/>
  <c r="N709" i="14"/>
  <c r="O709" i="14"/>
  <c r="I710" i="14"/>
  <c r="J710" i="14"/>
  <c r="K710" i="14"/>
  <c r="L710" i="14"/>
  <c r="M710" i="14"/>
  <c r="N710" i="14"/>
  <c r="O710" i="14"/>
  <c r="I711" i="14"/>
  <c r="J711" i="14"/>
  <c r="K711" i="14"/>
  <c r="L711" i="14"/>
  <c r="M711" i="14"/>
  <c r="N711" i="14"/>
  <c r="O711" i="14"/>
  <c r="I712" i="14"/>
  <c r="J712" i="14"/>
  <c r="K712" i="14"/>
  <c r="L712" i="14"/>
  <c r="M712" i="14"/>
  <c r="N712" i="14"/>
  <c r="O712" i="14"/>
  <c r="I713" i="14"/>
  <c r="J713" i="14"/>
  <c r="K713" i="14"/>
  <c r="L713" i="14"/>
  <c r="M713" i="14"/>
  <c r="N713" i="14"/>
  <c r="O713" i="14"/>
  <c r="I714" i="14"/>
  <c r="J714" i="14"/>
  <c r="K714" i="14"/>
  <c r="L714" i="14"/>
  <c r="M714" i="14"/>
  <c r="N714" i="14"/>
  <c r="O714" i="14"/>
  <c r="I715" i="14"/>
  <c r="J715" i="14"/>
  <c r="K715" i="14"/>
  <c r="L715" i="14"/>
  <c r="M715" i="14"/>
  <c r="N715" i="14"/>
  <c r="O715" i="14"/>
  <c r="I716" i="14"/>
  <c r="J716" i="14"/>
  <c r="K716" i="14"/>
  <c r="L716" i="14"/>
  <c r="M716" i="14"/>
  <c r="N716" i="14"/>
  <c r="O716" i="14"/>
  <c r="I717" i="14"/>
  <c r="J717" i="14"/>
  <c r="K717" i="14"/>
  <c r="L717" i="14"/>
  <c r="M717" i="14"/>
  <c r="N717" i="14"/>
  <c r="O717" i="14"/>
  <c r="I718" i="14"/>
  <c r="J718" i="14"/>
  <c r="K718" i="14"/>
  <c r="L718" i="14"/>
  <c r="M718" i="14"/>
  <c r="N718" i="14"/>
  <c r="O718" i="14"/>
  <c r="I719" i="14"/>
  <c r="J719" i="14"/>
  <c r="K719" i="14"/>
  <c r="L719" i="14"/>
  <c r="M719" i="14"/>
  <c r="N719" i="14"/>
  <c r="O719" i="14"/>
  <c r="AC10" i="14" l="1"/>
  <c r="AD10" i="14"/>
  <c r="AE10" i="14"/>
  <c r="AG36" i="14"/>
  <c r="AG35" i="14"/>
  <c r="X35" i="14"/>
  <c r="X36" i="14"/>
  <c r="X34" i="14" l="1"/>
  <c r="X24" i="14" l="1"/>
  <c r="X16" i="14"/>
  <c r="X191" i="14" l="1"/>
  <c r="X192"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X91" i="14"/>
  <c r="X92" i="14"/>
  <c r="X93" i="14"/>
  <c r="X94" i="14"/>
  <c r="X95" i="14"/>
  <c r="X96" i="14"/>
  <c r="X97" i="14"/>
  <c r="X98" i="14"/>
  <c r="X99" i="14"/>
  <c r="X100" i="14"/>
  <c r="X101" i="14"/>
  <c r="X102" i="14"/>
  <c r="X103" i="14"/>
  <c r="X104" i="14"/>
  <c r="X33" i="14"/>
  <c r="X37" i="14"/>
  <c r="X38" i="14"/>
  <c r="X39" i="14"/>
  <c r="X40" i="14"/>
  <c r="X41" i="14"/>
  <c r="X42" i="14"/>
  <c r="X43" i="14"/>
  <c r="X44" i="14"/>
  <c r="X45" i="14"/>
  <c r="X46" i="14"/>
  <c r="X47" i="14"/>
  <c r="X48" i="14"/>
  <c r="X32" i="14"/>
  <c r="X31" i="14"/>
  <c r="X27" i="14"/>
  <c r="X12" i="14" l="1"/>
  <c r="X9" i="14"/>
  <c r="F3" i="34"/>
  <c r="F45" i="14" l="1"/>
  <c r="F100" i="14" l="1"/>
  <c r="F98" i="14" l="1"/>
  <c r="F202" i="14"/>
  <c r="F41" i="14" l="1"/>
  <c r="F76" i="14"/>
  <c r="F75" i="14"/>
  <c r="X51" i="14"/>
  <c r="F36" i="14" l="1"/>
  <c r="F101" i="14" l="1"/>
  <c r="AJ192" i="14"/>
  <c r="AJ191" i="14"/>
  <c r="F51" i="14" l="1"/>
  <c r="F192" i="14" l="1"/>
  <c r="F191" i="14"/>
  <c r="F64" i="14"/>
  <c r="F99" i="14" l="1"/>
  <c r="X190" i="14" l="1"/>
  <c r="AJ40" i="14" l="1"/>
  <c r="AI40" i="14"/>
  <c r="AH40" i="14"/>
  <c r="AG40" i="14"/>
  <c r="AF40" i="14"/>
  <c r="F40" i="14"/>
  <c r="AF190" i="14" l="1"/>
  <c r="X55" i="14" l="1"/>
  <c r="X54" i="14"/>
  <c r="AI190" i="14"/>
  <c r="F190" i="14"/>
  <c r="AG190" i="14" l="1"/>
  <c r="AJ190" i="14"/>
  <c r="X63" i="14"/>
  <c r="AH190" i="14" l="1"/>
  <c r="F102" i="14" l="1"/>
  <c r="AM413" i="14" a="1"/>
  <c r="AL413" i="14" a="1"/>
  <c r="AN413" i="14" a="1"/>
  <c r="AP413" i="14" a="1"/>
  <c r="AU413" i="14" a="1"/>
  <c r="AK413" i="14" a="1"/>
  <c r="AS413" i="14" a="1"/>
  <c r="AT413" i="14" a="1"/>
  <c r="AT430" i="14" a="1"/>
  <c r="AR413" i="14" a="1"/>
  <c r="AO413" i="14" a="1"/>
  <c r="AO436" i="14" a="1"/>
  <c r="AQ413" i="14" a="1"/>
  <c r="AO436" i="14" l="1"/>
  <c r="AS413" i="14"/>
  <c r="AT413" i="14"/>
  <c r="AU413" i="14"/>
  <c r="AK413" i="14"/>
  <c r="AM413" i="14"/>
  <c r="AQ413" i="14"/>
  <c r="AN413" i="14"/>
  <c r="AP413" i="14"/>
  <c r="AO413" i="14"/>
  <c r="AT430" i="14"/>
  <c r="AL413" i="14"/>
  <c r="AR413" i="14"/>
  <c r="F63" i="14"/>
  <c r="F55" i="14" l="1"/>
  <c r="F35" i="14" l="1"/>
  <c r="AG92" i="14" l="1"/>
  <c r="X118" i="14" l="1"/>
  <c r="X121" i="14"/>
  <c r="AH118" i="14"/>
  <c r="AH92" i="14"/>
  <c r="X28" i="14" l="1"/>
  <c r="X59" i="14" l="1"/>
  <c r="F92" i="14"/>
  <c r="F118" i="14"/>
  <c r="F44" i="14"/>
  <c r="AJ42" i="14"/>
  <c r="AI42" i="14"/>
  <c r="AH42" i="14"/>
  <c r="AG42" i="14"/>
  <c r="AF42" i="14"/>
  <c r="F42" i="14"/>
  <c r="AJ37" i="14"/>
  <c r="AI37" i="14"/>
  <c r="AH37" i="14"/>
  <c r="AG37" i="14"/>
  <c r="AF37" i="14"/>
  <c r="F37" i="14"/>
  <c r="F189" i="14" l="1"/>
  <c r="F59" i="14"/>
  <c r="F62" i="14"/>
  <c r="F50" i="14"/>
  <c r="X189" i="14" l="1"/>
  <c r="AJ189" i="14"/>
  <c r="AI189" i="14"/>
  <c r="AG189" i="14"/>
  <c r="AF189" i="14"/>
  <c r="AH189" i="14"/>
  <c r="G30" i="38" l="1"/>
  <c r="W1" i="38"/>
  <c r="G1" i="38"/>
  <c r="AJ39" i="14"/>
  <c r="AI39" i="14"/>
  <c r="AH39" i="14"/>
  <c r="AG39" i="14"/>
  <c r="AF39" i="14"/>
  <c r="A6" i="31" l="1"/>
  <c r="Q5" i="31"/>
  <c r="I5" i="31"/>
  <c r="F39" i="14"/>
  <c r="I6" i="31" l="1"/>
  <c r="Q6" i="31"/>
  <c r="A7" i="31"/>
  <c r="X61" i="14"/>
  <c r="X62" i="14"/>
  <c r="F182" i="14"/>
  <c r="F185" i="14"/>
  <c r="A8" i="31" l="1"/>
  <c r="I7" i="31"/>
  <c r="Q7" i="31"/>
  <c r="X50" i="14"/>
  <c r="X182" i="14"/>
  <c r="I8" i="31" l="1"/>
  <c r="Q8" i="31"/>
  <c r="A9" i="31"/>
  <c r="F201" i="14"/>
  <c r="Q9" i="31" l="1"/>
  <c r="A10" i="31"/>
  <c r="I9" i="31"/>
  <c r="F117" i="14"/>
  <c r="AH117" i="14"/>
  <c r="A11" i="31" l="1"/>
  <c r="I10" i="31"/>
  <c r="Q10" i="31"/>
  <c r="F38" i="14"/>
  <c r="AR555" i="14" a="1"/>
  <c r="AN444" i="14" a="1"/>
  <c r="AL584" i="14" a="1"/>
  <c r="AN602" i="14" a="1"/>
  <c r="AR556" i="14" a="1"/>
  <c r="AT585" i="14" a="1"/>
  <c r="AN592" i="14" a="1"/>
  <c r="AM465" i="14" a="1"/>
  <c r="AP501" i="14" a="1"/>
  <c r="AO659" i="14" a="1"/>
  <c r="AR541" i="14" a="1"/>
  <c r="AQ468" i="14" a="1"/>
  <c r="AR466" i="14" a="1"/>
  <c r="AL605" i="14" a="1"/>
  <c r="AN663" i="14" a="1"/>
  <c r="AP551" i="14" a="1"/>
  <c r="AR666" i="14" a="1"/>
  <c r="AT433" i="14" a="1"/>
  <c r="AS463" i="14" a="1"/>
  <c r="AR445" i="14" a="1"/>
  <c r="AP507" i="14" a="1"/>
  <c r="AO610" i="14" a="1"/>
  <c r="AK510" i="14" a="1"/>
  <c r="AU697" i="14" a="1"/>
  <c r="AO663" i="14" a="1"/>
  <c r="AK638" i="14" a="1"/>
  <c r="AN572" i="14" a="1"/>
  <c r="AT601" i="14" a="1"/>
  <c r="AO464" i="14" a="1"/>
  <c r="AN638" i="14" a="1"/>
  <c r="AO705" i="14" a="1"/>
  <c r="AS672" i="14" a="1"/>
  <c r="AT666" i="14" a="1"/>
  <c r="AL644" i="14" a="1"/>
  <c r="AL538" i="14" a="1"/>
  <c r="AO612" i="14" a="1"/>
  <c r="AO478" i="14" a="1"/>
  <c r="AP457" i="14" a="1"/>
  <c r="AP469" i="14" a="1"/>
  <c r="AL533" i="14" a="1"/>
  <c r="AT689" i="14" a="1"/>
  <c r="AM434" i="14" a="1"/>
  <c r="AT596" i="14" a="1"/>
  <c r="AM685" i="14" a="1"/>
  <c r="AP542" i="14" a="1"/>
  <c r="AO580" i="14" a="1"/>
  <c r="AR688" i="14" a="1"/>
  <c r="AR654" i="14" a="1"/>
  <c r="AK441" i="14" a="1"/>
  <c r="AR547" i="14" a="1"/>
  <c r="AR622" i="14" a="1"/>
  <c r="AK421" i="14" a="1"/>
  <c r="AU672" i="14" a="1"/>
  <c r="AL572" i="14" a="1"/>
  <c r="AM575" i="14" a="1"/>
  <c r="AN508" i="14" a="1"/>
  <c r="AU449" i="14" a="1"/>
  <c r="AU503" i="14" a="1"/>
  <c r="AQ426" i="14" a="1"/>
  <c r="AO718" i="14" a="1"/>
  <c r="AO595" i="14" a="1"/>
  <c r="AQ655" i="14" a="1"/>
  <c r="AN490" i="14" a="1"/>
  <c r="AS435" i="14" a="1"/>
  <c r="AK537" i="14" a="1"/>
  <c r="AS601" i="14" a="1"/>
  <c r="AK555" i="14" a="1"/>
  <c r="AL444" i="14" a="1"/>
  <c r="AL708" i="14" a="1"/>
  <c r="AK628" i="14" a="1"/>
  <c r="AO666" i="14" a="1"/>
  <c r="AN574" i="14" a="1"/>
  <c r="AT714" i="14" a="1"/>
  <c r="AM559" i="14" a="1"/>
  <c r="AP475" i="14" a="1"/>
  <c r="AL522" i="14" a="1"/>
  <c r="AL423" i="14" a="1"/>
  <c r="AT687" i="14" a="1"/>
  <c r="AL441" i="14" a="1"/>
  <c r="AP481" i="14" a="1"/>
  <c r="AM426" i="14" a="1"/>
  <c r="AM692" i="14" a="1"/>
  <c r="AK429" i="14" a="1"/>
  <c r="AO534" i="14" a="1"/>
  <c r="AN416" i="14" a="1"/>
  <c r="AR625" i="14" a="1"/>
  <c r="AN622" i="14" a="1"/>
  <c r="AU506" i="14" a="1"/>
  <c r="AR502" i="14" a="1"/>
  <c r="AR431" i="14" a="1"/>
  <c r="AS645" i="14" a="1"/>
  <c r="AT701" i="14" a="1"/>
  <c r="AQ583" i="14" a="1"/>
  <c r="AM716" i="14" a="1"/>
  <c r="AR642" i="14" a="1"/>
  <c r="AT487" i="14" a="1"/>
  <c r="AT599" i="14" a="1"/>
  <c r="AN460" i="14" a="1"/>
  <c r="AT668" i="14" a="1"/>
  <c r="AL672" i="14" a="1"/>
  <c r="AU543" i="14" a="1"/>
  <c r="AQ480" i="14" a="1"/>
  <c r="AS499" i="14" a="1"/>
  <c r="AT521" i="14" a="1"/>
  <c r="AN680" i="14" a="1"/>
  <c r="AN636" i="14" a="1"/>
  <c r="AK487" i="14" a="1"/>
  <c r="AR458" i="14" a="1"/>
  <c r="AS474" i="14" a="1"/>
  <c r="AU573" i="14" a="1"/>
  <c r="AU600" i="14" a="1"/>
  <c r="AQ667" i="14" a="1"/>
  <c r="AO583" i="14" a="1"/>
  <c r="AS465" i="14" a="1"/>
  <c r="AK497" i="14" a="1"/>
  <c r="AS489" i="14" a="1"/>
  <c r="AU703" i="14" a="1"/>
  <c r="AP586" i="14" a="1"/>
  <c r="AN493" i="14" a="1"/>
  <c r="AN626" i="14" a="1"/>
  <c r="AN501" i="14" a="1"/>
  <c r="AO710" i="14" a="1"/>
  <c r="AN455" i="14" a="1"/>
  <c r="AL524" i="14" a="1"/>
  <c r="AL625" i="14" a="1"/>
  <c r="AT691" i="14" a="1"/>
  <c r="AO707" i="14" a="1"/>
  <c r="AP464" i="14" a="1"/>
  <c r="AO647" i="14" a="1"/>
  <c r="AK697" i="14" a="1"/>
  <c r="AM633" i="14" a="1"/>
  <c r="AQ696" i="14" a="1"/>
  <c r="AP561" i="14" a="1"/>
  <c r="AR520" i="14" a="1"/>
  <c r="AP595" i="14" a="1"/>
  <c r="AK570" i="14" a="1"/>
  <c r="AT707" i="14" a="1"/>
  <c r="AR638" i="14" a="1"/>
  <c r="AP543" i="14" a="1"/>
  <c r="AN446" i="14" a="1"/>
  <c r="AP655" i="14" a="1"/>
  <c r="AQ704" i="14" a="1"/>
  <c r="AK417" i="14" a="1"/>
  <c r="AP574" i="14" a="1"/>
  <c r="AN537" i="14" a="1"/>
  <c r="AO556" i="14" a="1"/>
  <c r="AO460" i="14" a="1"/>
  <c r="AU557" i="14" a="1"/>
  <c r="AN565" i="14" a="1"/>
  <c r="AT643" i="14" a="1"/>
  <c r="AS518" i="14" a="1"/>
  <c r="AP584" i="14" a="1"/>
  <c r="AM658" i="14" a="1"/>
  <c r="AU690" i="14" a="1"/>
  <c r="AN463" i="14" a="1"/>
  <c r="AT467" i="14" a="1"/>
  <c r="AT657" i="14" a="1"/>
  <c r="AU634" i="14" a="1"/>
  <c r="AN646" i="14" a="1"/>
  <c r="AM623" i="14" a="1"/>
  <c r="AL471" i="14" a="1"/>
  <c r="AU466" i="14" a="1"/>
  <c r="AN624" i="14" a="1"/>
  <c r="AN608" i="14" a="1"/>
  <c r="AT439" i="14" a="1"/>
  <c r="AP613" i="14" a="1"/>
  <c r="AP510" i="14" a="1"/>
  <c r="AP699" i="14" a="1"/>
  <c r="AQ585" i="14" a="1"/>
  <c r="AK504" i="14" a="1"/>
  <c r="AP520" i="14" a="1"/>
  <c r="AL610" i="14" a="1"/>
  <c r="AP606" i="14" a="1"/>
  <c r="AM613" i="14" a="1"/>
  <c r="AT710" i="14" a="1"/>
  <c r="AL534" i="14" a="1"/>
  <c r="AK676" i="14" a="1"/>
  <c r="AT483" i="14" a="1"/>
  <c r="AP442" i="14" a="1"/>
  <c r="AK617" i="14" a="1"/>
  <c r="AS665" i="14" a="1"/>
  <c r="AR448" i="14" a="1"/>
  <c r="AQ438" i="14" a="1"/>
  <c r="AN718" i="14" a="1"/>
  <c r="AN625" i="14" a="1"/>
  <c r="AL467" i="14" a="1"/>
  <c r="AK433" i="14" a="1"/>
  <c r="AK686" i="14" a="1"/>
  <c r="AO709" i="14" a="1"/>
  <c r="AT686" i="14" a="1"/>
  <c r="AO426" i="14" a="1"/>
  <c r="AN629" i="14" a="1"/>
  <c r="AO560" i="14" a="1"/>
  <c r="AK453" i="14" a="1"/>
  <c r="AL487" i="14" a="1"/>
  <c r="AQ530" i="14" a="1"/>
  <c r="AN561" i="14" a="1"/>
  <c r="AN540" i="14" a="1"/>
  <c r="AL588" i="14" a="1"/>
  <c r="AO661" i="14" a="1"/>
  <c r="AK554" i="14" a="1"/>
  <c r="AO674" i="14" a="1"/>
  <c r="AM625" i="14" a="1"/>
  <c r="AO577" i="14" a="1"/>
  <c r="AK601" i="14" a="1"/>
  <c r="AO688" i="14" a="1"/>
  <c r="AR681" i="14" a="1"/>
  <c r="AL456" i="14" a="1"/>
  <c r="AQ716" i="14" a="1"/>
  <c r="AS669" i="14" a="1"/>
  <c r="AR463" i="14" a="1"/>
  <c r="AU416" i="14" a="1"/>
  <c r="AU425" i="14" a="1"/>
  <c r="AO531" i="14" a="1"/>
  <c r="AR477" i="14" a="1"/>
  <c r="AL509" i="14" a="1"/>
  <c r="AK416" i="14" a="1"/>
  <c r="AT586" i="14" a="1"/>
  <c r="AM488" i="14" a="1"/>
  <c r="AU718" i="14" a="1"/>
  <c r="AM447" i="14" a="1"/>
  <c r="AM549" i="14" a="1"/>
  <c r="AR574" i="14" a="1"/>
  <c r="AN454" i="14" a="1"/>
  <c r="AP603" i="14" a="1"/>
  <c r="AL593" i="14" a="1"/>
  <c r="AS525" i="14" a="1"/>
  <c r="AU580" i="14" a="1"/>
  <c r="AQ560" i="14" a="1"/>
  <c r="AP535" i="14" a="1"/>
  <c r="AU662" i="14" a="1"/>
  <c r="AM681" i="14" a="1"/>
  <c r="AU423" i="14" a="1"/>
  <c r="AL697" i="14" a="1"/>
  <c r="AM423" i="14" a="1"/>
  <c r="AS471" i="14" a="1"/>
  <c r="AM689" i="14" a="1"/>
  <c r="AK609" i="14" a="1"/>
  <c r="AT469" i="14" a="1"/>
  <c r="AP498" i="14" a="1"/>
  <c r="AK446" i="14" a="1"/>
  <c r="AO532" i="14" a="1"/>
  <c r="AT588" i="14" a="1"/>
  <c r="AK456" i="14" a="1"/>
  <c r="AQ526" i="14" a="1"/>
  <c r="AR659" i="14" a="1"/>
  <c r="AN606" i="14" a="1"/>
  <c r="AM718" i="14" a="1"/>
  <c r="AL543" i="14" a="1"/>
  <c r="AL566" i="14" a="1"/>
  <c r="AP466" i="14" a="1"/>
  <c r="AR611" i="14" a="1"/>
  <c r="AQ707" i="14" a="1"/>
  <c r="AM479" i="14" a="1"/>
  <c r="AN676" i="14" a="1"/>
  <c r="AR566" i="14" a="1"/>
  <c r="AK705" i="14" a="1"/>
  <c r="AS515" i="14" a="1"/>
  <c r="AQ562" i="14" a="1"/>
  <c r="AO470" i="14" a="1"/>
  <c r="AM712" i="14" a="1"/>
  <c r="AQ509" i="14" a="1"/>
  <c r="AM557" i="14" a="1"/>
  <c r="AQ456" i="14" a="1"/>
  <c r="AO420" i="14" a="1"/>
  <c r="AQ464" i="14" a="1"/>
  <c r="AT513" i="14" a="1"/>
  <c r="AK585" i="14" a="1"/>
  <c r="AT468" i="14" a="1"/>
  <c r="AT703" i="14" a="1"/>
  <c r="AN420" i="14" a="1"/>
  <c r="AP666" i="14" a="1"/>
  <c r="AK522" i="14" a="1"/>
  <c r="AP645" i="14" a="1"/>
  <c r="AK414" i="14" a="1"/>
  <c r="AL646" i="14" a="1"/>
  <c r="AT536" i="14" a="1"/>
  <c r="AR595" i="14" a="1"/>
  <c r="AR610" i="14" a="1"/>
  <c r="AU524" i="14" a="1"/>
  <c r="AS713" i="14" a="1"/>
  <c r="AP449" i="14" a="1"/>
  <c r="AS425" i="14" a="1"/>
  <c r="AU686" i="14" a="1"/>
  <c r="AK512" i="14" a="1"/>
  <c r="AQ524" i="14" a="1"/>
  <c r="AM678" i="14" a="1"/>
  <c r="AS712" i="14" a="1"/>
  <c r="AK626" i="14" a="1"/>
  <c r="AS442" i="14" a="1"/>
  <c r="AQ665" i="14" a="1"/>
  <c r="AQ605" i="14" a="1"/>
  <c r="AQ495" i="14" a="1"/>
  <c r="AN607" i="14" a="1"/>
  <c r="AM531" i="14" a="1"/>
  <c r="AQ493" i="14" a="1"/>
  <c r="AL665" i="14" a="1"/>
  <c r="AO572" i="14" a="1"/>
  <c r="AR605" i="14" a="1"/>
  <c r="AN453" i="14" a="1"/>
  <c r="AM540" i="14" a="1"/>
  <c r="AP463" i="14" a="1"/>
  <c r="AK528" i="14" a="1"/>
  <c r="AT415" i="14" a="1"/>
  <c r="AN689" i="14" a="1"/>
  <c r="AS527" i="14" a="1"/>
  <c r="AQ499" i="14" a="1"/>
  <c r="AU546" i="14" a="1"/>
  <c r="AS541" i="14" a="1"/>
  <c r="AS547" i="14" a="1"/>
  <c r="AT541" i="14" a="1"/>
  <c r="AN439" i="14" a="1"/>
  <c r="AU440" i="14" a="1"/>
  <c r="AL474" i="14" a="1"/>
  <c r="AM470" i="14" a="1"/>
  <c r="AS664" i="14" a="1"/>
  <c r="AL437" i="14" a="1"/>
  <c r="AK711" i="14" a="1"/>
  <c r="AL457" i="14" a="1"/>
  <c r="AN570" i="14" a="1"/>
  <c r="AP688" i="14" a="1"/>
  <c r="AS598" i="14" a="1"/>
  <c r="AK535" i="14" a="1"/>
  <c r="AP529" i="14" a="1"/>
  <c r="AK624" i="14" a="1"/>
  <c r="AO669" i="14" a="1"/>
  <c r="AU534" i="14" a="1"/>
  <c r="AU602" i="14" a="1"/>
  <c r="AQ629" i="14" a="1"/>
  <c r="AL462" i="14" a="1"/>
  <c r="AU695" i="14" a="1"/>
  <c r="AM460" i="14" a="1"/>
  <c r="AU604" i="14" a="1"/>
  <c r="AM699" i="14" a="1"/>
  <c r="AS608" i="14" a="1"/>
  <c r="AN498" i="14" a="1"/>
  <c r="AT475" i="14" a="1"/>
  <c r="AR679" i="14" a="1"/>
  <c r="AN481" i="14" a="1"/>
  <c r="AO522" i="14" a="1"/>
  <c r="AM586" i="14" a="1"/>
  <c r="AT602" i="14" a="1"/>
  <c r="AM512" i="14" a="1"/>
  <c r="AT547" i="14" a="1"/>
  <c r="AU517" i="14" a="1"/>
  <c r="AU465" i="14" a="1"/>
  <c r="AO444" i="14" a="1"/>
  <c r="AN479" i="14" a="1"/>
  <c r="AT712" i="14" a="1"/>
  <c r="AK681" i="14" a="1"/>
  <c r="AQ427" i="14" a="1"/>
  <c r="AL545" i="14" a="1"/>
  <c r="AQ616" i="14" a="1"/>
  <c r="AS443" i="14" a="1"/>
  <c r="AS502" i="14" a="1"/>
  <c r="AR640" i="14" a="1"/>
  <c r="AS427" i="14" a="1"/>
  <c r="AP659" i="14" a="1"/>
  <c r="AU616" i="14" a="1"/>
  <c r="AM539" i="14" a="1"/>
  <c r="AK530" i="14" a="1"/>
  <c r="AU511" i="14" a="1"/>
  <c r="AS453" i="14" a="1"/>
  <c r="AO468" i="14" a="1"/>
  <c r="AP558" i="14" a="1"/>
  <c r="AM458" i="14" a="1"/>
  <c r="AS630" i="14" a="1"/>
  <c r="AT609" i="14" a="1"/>
  <c r="AQ690" i="14" a="1"/>
  <c r="AK458" i="14" a="1"/>
  <c r="AN709" i="14" a="1"/>
  <c r="AU431" i="14" a="1"/>
  <c r="AP524" i="14" a="1"/>
  <c r="AS678" i="14" a="1"/>
  <c r="AU568" i="14" a="1"/>
  <c r="AQ695" i="14" a="1"/>
  <c r="AT625" i="14" a="1"/>
  <c r="AN681" i="14" a="1"/>
  <c r="AL621" i="14" a="1"/>
  <c r="AN545" i="14" a="1"/>
  <c r="AL688" i="14" a="1"/>
  <c r="AN486" i="14" a="1"/>
  <c r="AP587" i="14" a="1"/>
  <c r="AP488" i="14" a="1"/>
  <c r="AP576" i="14" a="1"/>
  <c r="AS573" i="14" a="1"/>
  <c r="AQ542" i="14" a="1"/>
  <c r="AU536" i="14" a="1"/>
  <c r="AO650" i="14" a="1"/>
  <c r="AN511" i="14" a="1"/>
  <c r="AO683" i="14" a="1"/>
  <c r="AM494" i="14" a="1"/>
  <c r="AL678" i="14" a="1"/>
  <c r="AT493" i="14" a="1"/>
  <c r="AT560" i="14" a="1"/>
  <c r="AT427" i="14" a="1"/>
  <c r="AL574" i="14" a="1"/>
  <c r="AT702" i="14" a="1"/>
  <c r="AK615" i="14" a="1"/>
  <c r="AN643" i="14" a="1"/>
  <c r="AO507" i="14" a="1"/>
  <c r="AL421" i="14" a="1"/>
  <c r="AL680" i="14" a="1"/>
  <c r="AR664" i="14" a="1"/>
  <c r="AN562" i="14" a="1"/>
  <c r="AP599" i="14" a="1"/>
  <c r="AO416" i="14" a="1"/>
  <c r="AO621" i="14" a="1"/>
  <c r="AT575" i="14" a="1"/>
  <c r="AR497" i="14" a="1"/>
  <c r="AQ515" i="14" a="1"/>
  <c r="AS619" i="14" a="1"/>
  <c r="AM514" i="14" a="1"/>
  <c r="AP592" i="14" a="1"/>
  <c r="AM563" i="14" a="1"/>
  <c r="AT459" i="14" a="1"/>
  <c r="AS531" i="14" a="1"/>
  <c r="AK545" i="14" a="1"/>
  <c r="AN491" i="14" a="1"/>
  <c r="AK614" i="14" a="1"/>
  <c r="AR683" i="14" a="1"/>
  <c r="AL651" i="14" a="1"/>
  <c r="AO615" i="14" a="1"/>
  <c r="AO429" i="14" a="1"/>
  <c r="AM637" i="14" a="1"/>
  <c r="AU507" i="14" a="1"/>
  <c r="AM580" i="14" a="1"/>
  <c r="AT498" i="14" a="1"/>
  <c r="AR716" i="14" a="1"/>
  <c r="AK700" i="14" a="1"/>
  <c r="AR570" i="14" a="1"/>
  <c r="AL632" i="14" a="1"/>
  <c r="AT425" i="14" a="1"/>
  <c r="AK572" i="14" a="1"/>
  <c r="AP663" i="14" a="1"/>
  <c r="AO463" i="14" a="1"/>
  <c r="AT650" i="14" a="1"/>
  <c r="AR668" i="14" a="1"/>
  <c r="AT696" i="14" a="1"/>
  <c r="AM444" i="14" a="1"/>
  <c r="AQ634" i="14" a="1"/>
  <c r="AU469" i="14" a="1"/>
  <c r="AM640" i="14" a="1"/>
  <c r="AU653" i="14" a="1"/>
  <c r="AL590" i="14" a="1"/>
  <c r="AP585" i="14" a="1"/>
  <c r="AT605" i="14" a="1"/>
  <c r="AK618" i="14" a="1"/>
  <c r="AL442" i="14" a="1"/>
  <c r="AR421" i="14" a="1"/>
  <c r="AK556" i="14" a="1"/>
  <c r="AO457" i="14" a="1"/>
  <c r="AR506" i="14" a="1"/>
  <c r="AU588" i="14" a="1"/>
  <c r="AT506" i="14" a="1"/>
  <c r="AK714" i="14" a="1"/>
  <c r="AQ502" i="14" a="1"/>
  <c r="AQ597" i="14" a="1"/>
  <c r="AR603" i="14" a="1"/>
  <c r="AQ483" i="14" a="1"/>
  <c r="AM632" i="14" a="1"/>
  <c r="AP707" i="14" a="1"/>
  <c r="AN443" i="14" a="1"/>
  <c r="AN518" i="14" a="1"/>
  <c r="AP530" i="14" a="1"/>
  <c r="AU708" i="14" a="1"/>
  <c r="AM698" i="14" a="1"/>
  <c r="AO638" i="14" a="1"/>
  <c r="AL568" i="14" a="1"/>
  <c r="AK486" i="14" a="1"/>
  <c r="AS680" i="14" a="1"/>
  <c r="AU576" i="14" a="1"/>
  <c r="AN616" i="14" a="1"/>
  <c r="AM516" i="14" a="1"/>
  <c r="AS482" i="14" a="1"/>
  <c r="AR703" i="14" a="1"/>
  <c r="AP698" i="14" a="1"/>
  <c r="AK551" i="14" a="1"/>
  <c r="AN432" i="14" a="1"/>
  <c r="AT658" i="14" a="1"/>
  <c r="AL623" i="14" a="1"/>
  <c r="AM485" i="14" a="1"/>
  <c r="AU424" i="14" a="1"/>
  <c r="AU545" i="14" a="1"/>
  <c r="AN588" i="14" a="1"/>
  <c r="AU464" i="14" a="1"/>
  <c r="AM654" i="14" a="1"/>
  <c r="AR429" i="14" a="1"/>
  <c r="AQ613" i="14" a="1"/>
  <c r="AL666" i="14" a="1"/>
  <c r="AR459" i="14" a="1"/>
  <c r="AN575" i="14" a="1"/>
  <c r="AP533" i="14" a="1"/>
  <c r="AQ698" i="14" a="1"/>
  <c r="AO425" i="14" a="1"/>
  <c r="AT618" i="14" a="1"/>
  <c r="AQ465" i="14" a="1"/>
  <c r="AU705" i="14" a="1"/>
  <c r="AS543" i="14" a="1"/>
  <c r="AR508" i="14" a="1"/>
  <c r="AR470" i="14" a="1"/>
  <c r="AL548" i="14" a="1"/>
  <c r="AT454" i="14" a="1"/>
  <c r="AT651" i="14" a="1"/>
  <c r="AK549" i="14" a="1"/>
  <c r="AL458" i="14" a="1"/>
  <c r="AM667" i="14" a="1"/>
  <c r="AL673" i="14" a="1"/>
  <c r="AT644" i="14" a="1"/>
  <c r="AR511" i="14" a="1"/>
  <c r="AR686" i="14" a="1"/>
  <c r="AN659" i="14" a="1"/>
  <c r="AQ431" i="14" a="1"/>
  <c r="AL667" i="14" a="1"/>
  <c r="AO696" i="14" a="1"/>
  <c r="AL639" i="14" a="1"/>
  <c r="AM418" i="14" a="1"/>
  <c r="AQ415" i="14" a="1"/>
  <c r="AR628" i="14" a="1"/>
  <c r="AS709" i="14" a="1"/>
  <c r="AU598" i="14" a="1"/>
  <c r="AO684" i="14" a="1"/>
  <c r="AS594" i="14" a="1"/>
  <c r="AN619" i="14" a="1"/>
  <c r="AN621" i="14" a="1"/>
  <c r="AN655" i="14" a="1"/>
  <c r="AN430" i="14" a="1"/>
  <c r="AK704" i="14" a="1"/>
  <c r="AK586" i="14" a="1"/>
  <c r="AM619" i="14" a="1"/>
  <c r="AO592" i="14" a="1"/>
  <c r="AQ610" i="14" a="1"/>
  <c r="AQ602" i="14" a="1"/>
  <c r="AN668" i="14" a="1"/>
  <c r="AS447" i="14" a="1"/>
  <c r="AQ541" i="14" a="1"/>
  <c r="AS452" i="14" a="1"/>
  <c r="AR494" i="14" a="1"/>
  <c r="AM626" i="14" a="1"/>
  <c r="AO598" i="14" a="1"/>
  <c r="AP479" i="14" a="1"/>
  <c r="AN500" i="14" a="1"/>
  <c r="AR651" i="14" a="1"/>
  <c r="AK422" i="14" a="1"/>
  <c r="AP494" i="14" a="1"/>
  <c r="AO680" i="14" a="1"/>
  <c r="AU615" i="14" a="1"/>
  <c r="AQ582" i="14" a="1"/>
  <c r="AR495" i="14" a="1"/>
  <c r="AL714" i="14" a="1"/>
  <c r="AM673" i="14" a="1"/>
  <c r="AT509" i="14" a="1"/>
  <c r="AM669" i="14" a="1"/>
  <c r="AP694" i="14" a="1"/>
  <c r="AP658" i="14" a="1"/>
  <c r="AS646" i="14" a="1"/>
  <c r="AP527" i="14" a="1"/>
  <c r="AQ488" i="14" a="1"/>
  <c r="AK713" i="14" a="1"/>
  <c r="AR639" i="14" a="1"/>
  <c r="AM680" i="14" a="1"/>
  <c r="AS506" i="14" a="1"/>
  <c r="AN472" i="14" a="1"/>
  <c r="AS618" i="14" a="1"/>
  <c r="AR616" i="14" a="1"/>
  <c r="AS524" i="14" a="1"/>
  <c r="AP496" i="14" a="1"/>
  <c r="AU626" i="14" a="1"/>
  <c r="AN459" i="14" a="1"/>
  <c r="AO569" i="14" a="1"/>
  <c r="AT548" i="14" a="1"/>
  <c r="AQ715" i="14" a="1"/>
  <c r="AO458" i="14" a="1"/>
  <c r="AO664" i="14" a="1"/>
  <c r="AM415" i="14" a="1"/>
  <c r="AT647" i="14" a="1"/>
  <c r="AU529" i="14" a="1"/>
  <c r="AM419" i="14" a="1"/>
  <c r="AQ510" i="14" a="1"/>
  <c r="AU587" i="14" a="1"/>
  <c r="AN674" i="14" a="1"/>
  <c r="AL650" i="14" a="1"/>
  <c r="AU520" i="14" a="1"/>
  <c r="AO637" i="14" a="1"/>
  <c r="AM605" i="14" a="1"/>
  <c r="AK482" i="14" a="1"/>
  <c r="AQ439" i="14" a="1"/>
  <c r="AU508" i="14" a="1"/>
  <c r="AT479" i="14" a="1"/>
  <c r="AK667" i="14" a="1"/>
  <c r="AP716" i="14" a="1"/>
  <c r="AT684" i="14" a="1"/>
  <c r="AO541" i="14" a="1"/>
  <c r="AQ681" i="14" a="1"/>
  <c r="AS445" i="14" a="1"/>
  <c r="AO503" i="14" a="1"/>
  <c r="AK469" i="14" a="1"/>
  <c r="AS656" i="14" a="1"/>
  <c r="AT715" i="14" a="1"/>
  <c r="AT478" i="14" a="1"/>
  <c r="AS416" i="14" a="1"/>
  <c r="AM555" i="14" a="1"/>
  <c r="AP508" i="14" a="1"/>
  <c r="AQ550" i="14" a="1"/>
  <c r="AR504" i="14" a="1"/>
  <c r="AN707" i="14" a="1"/>
  <c r="AU621" i="14" a="1"/>
  <c r="AT656" i="14" a="1"/>
  <c r="AN648" i="14" a="1"/>
  <c r="AT578" i="14" a="1"/>
  <c r="AS652" i="14" a="1"/>
  <c r="AU495" i="14" a="1"/>
  <c r="AM416" i="14" a="1"/>
  <c r="AM592" i="14" a="1"/>
  <c r="AL415" i="14" a="1"/>
  <c r="AL710" i="14" a="1"/>
  <c r="AQ697" i="14" a="1"/>
  <c r="AP531" i="14" a="1"/>
  <c r="AO699" i="14" a="1"/>
  <c r="AU482" i="14" a="1"/>
  <c r="AK462" i="14" a="1"/>
  <c r="AQ506" i="14" a="1"/>
  <c r="AS597" i="14" a="1"/>
  <c r="AK498" i="14" a="1"/>
  <c r="AS448" i="14" a="1"/>
  <c r="AT669" i="14" a="1"/>
  <c r="AN576" i="14" a="1"/>
  <c r="AQ678" i="14" a="1"/>
  <c r="AO535" i="14" a="1"/>
  <c r="AP506" i="14" a="1"/>
  <c r="AO576" i="14" a="1"/>
  <c r="AR614" i="14" a="1"/>
  <c r="AT639" i="14" a="1"/>
  <c r="AP448" i="14" a="1"/>
  <c r="AT566" i="14" a="1"/>
  <c r="AU442" i="14" a="1"/>
  <c r="AR538" i="14" a="1"/>
  <c r="AS561" i="14" a="1"/>
  <c r="AK560" i="14" a="1"/>
  <c r="AM491" i="14" a="1"/>
  <c r="AR484" i="14" a="1"/>
  <c r="AS579" i="14" a="1"/>
  <c r="AT438" i="14" a="1"/>
  <c r="AQ492" i="14" a="1"/>
  <c r="AR533" i="14" a="1"/>
  <c r="AL535" i="14" a="1"/>
  <c r="AL486" i="14" a="1"/>
  <c r="AN456" i="14" a="1"/>
  <c r="AU632" i="14" a="1"/>
  <c r="AN433" i="14" a="1"/>
  <c r="AT568" i="14" a="1"/>
  <c r="AL523" i="14" a="1"/>
  <c r="AL599" i="14" a="1"/>
  <c r="AK490" i="14" a="1"/>
  <c r="AP630" i="14" a="1"/>
  <c r="AQ567" i="14" a="1"/>
  <c r="AR608" i="14" a="1"/>
  <c r="AT709" i="14" a="1"/>
  <c r="AU526" i="14" a="1"/>
  <c r="AS469" i="14" a="1"/>
  <c r="AM627" i="14" a="1"/>
  <c r="AM428" i="14" a="1"/>
  <c r="AR615" i="14" a="1"/>
  <c r="AS434" i="14" a="1"/>
  <c r="AQ590" i="14" a="1"/>
  <c r="AR580" i="14" a="1"/>
  <c r="AL551" i="14" a="1"/>
  <c r="AR416" i="14" a="1"/>
  <c r="AP715" i="14" a="1"/>
  <c r="AM624" i="14" a="1"/>
  <c r="AP618" i="14" a="1"/>
  <c r="AU659" i="14" a="1"/>
  <c r="AR560" i="14" a="1"/>
  <c r="AK505" i="14" a="1"/>
  <c r="AU651" i="14" a="1"/>
  <c r="AP439" i="14" a="1"/>
  <c r="AK690" i="14" a="1"/>
  <c r="AP555" i="14" a="1"/>
  <c r="AQ429" i="14" a="1"/>
  <c r="AN598" i="14" a="1"/>
  <c r="AQ476" i="14" a="1"/>
  <c r="AQ635" i="14" a="1"/>
  <c r="AS559" i="14" a="1"/>
  <c r="AU443" i="14" a="1"/>
  <c r="AS458" i="14" a="1"/>
  <c r="AP495" i="14" a="1"/>
  <c r="AO586" i="14" a="1"/>
  <c r="AQ676" i="14" a="1"/>
  <c r="AL493" i="14" a="1"/>
  <c r="AS637" i="14" a="1"/>
  <c r="AT632" i="14" a="1"/>
  <c r="AP653" i="14" a="1"/>
  <c r="AK564" i="14" a="1"/>
  <c r="AS607" i="14" a="1"/>
  <c r="AU554" i="14" a="1"/>
  <c r="AS420" i="14" a="1"/>
  <c r="AN437" i="14" a="1"/>
  <c r="AN652" i="14" a="1"/>
  <c r="AS513" i="14" a="1"/>
  <c r="AM677" i="14" a="1"/>
  <c r="AR527" i="14" a="1"/>
  <c r="AO651" i="14" a="1"/>
  <c r="AS544" i="14" a="1"/>
  <c r="AT497" i="14" a="1"/>
  <c r="AK514" i="14" a="1"/>
  <c r="AS438" i="14" a="1"/>
  <c r="AP425" i="14" a="1"/>
  <c r="AT604" i="14" a="1"/>
  <c r="AO461" i="14" a="1"/>
  <c r="AS698" i="14" a="1"/>
  <c r="AO593" i="14" a="1"/>
  <c r="AL452" i="14" a="1"/>
  <c r="AO671" i="14" a="1"/>
  <c r="AK423" i="14" a="1"/>
  <c r="AL636" i="14" a="1"/>
  <c r="AQ677" i="14" a="1"/>
  <c r="AT551" i="14" a="1"/>
  <c r="AR620" i="14" a="1"/>
  <c r="AL712" i="14" a="1"/>
  <c r="AT495" i="14" a="1"/>
  <c r="AT572" i="14" a="1"/>
  <c r="AN569" i="14" a="1"/>
  <c r="AS708" i="14" a="1"/>
  <c r="AL502" i="14" a="1"/>
  <c r="AU597" i="14" a="1"/>
  <c r="AU433" i="14" a="1"/>
  <c r="AQ656" i="14" a="1"/>
  <c r="AK426" i="14" a="1"/>
  <c r="AK693" i="14" a="1"/>
  <c r="AK573" i="14" a="1"/>
  <c r="AP525" i="14" a="1"/>
  <c r="AL426" i="14" a="1"/>
  <c r="AQ683" i="14" a="1"/>
  <c r="AQ536" i="14" a="1"/>
  <c r="AM484" i="14" a="1"/>
  <c r="AO557" i="14" a="1"/>
  <c r="AQ518" i="14" a="1"/>
  <c r="AO482" i="14" a="1"/>
  <c r="AT556" i="14" a="1"/>
  <c r="AP465" i="14" a="1"/>
  <c r="AU592" i="14" a="1"/>
  <c r="AO500" i="14" a="1"/>
  <c r="AT531" i="14" a="1"/>
  <c r="AR498" i="14" a="1"/>
  <c r="AS546" i="14" a="1"/>
  <c r="AP435" i="14" a="1"/>
  <c r="AR643" i="14" a="1"/>
  <c r="AS667" i="14" a="1"/>
  <c r="AU689" i="14" a="1"/>
  <c r="AQ599" i="14" a="1"/>
  <c r="AP685" i="14" a="1"/>
  <c r="AK712" i="14" a="1"/>
  <c r="AP482" i="14" a="1"/>
  <c r="AS526" i="14" a="1"/>
  <c r="AN547" i="14" a="1"/>
  <c r="AO508" i="14" a="1"/>
  <c r="AO551" i="14" a="1"/>
  <c r="AQ442" i="14" a="1"/>
  <c r="AS585" i="14" a="1"/>
  <c r="AM462" i="14" a="1"/>
  <c r="AS498" i="14" a="1"/>
  <c r="AQ689" i="14" a="1"/>
  <c r="AS428" i="14" a="1"/>
  <c r="AS620" i="14" a="1"/>
  <c r="AQ679" i="14" a="1"/>
  <c r="AP650" i="14" a="1"/>
  <c r="AK679" i="14" a="1"/>
  <c r="AK645" i="14" a="1"/>
  <c r="AS649" i="14" a="1"/>
  <c r="AR583" i="14" a="1"/>
  <c r="AM466" i="14" a="1"/>
  <c r="AR531" i="14" a="1"/>
  <c r="AN510" i="14" a="1"/>
  <c r="AL562" i="14" a="1"/>
  <c r="AS624" i="14" a="1"/>
  <c r="AN489" i="14" a="1"/>
  <c r="AP454" i="14" a="1"/>
  <c r="AO487" i="14" a="1"/>
  <c r="AS467" i="14" a="1"/>
  <c r="AN465" i="14" a="1"/>
  <c r="AP664" i="14" a="1"/>
  <c r="AP497" i="14" a="1"/>
  <c r="AN641" i="14" a="1"/>
  <c r="AT456" i="14" a="1"/>
  <c r="AK607" i="14" a="1"/>
  <c r="AR711" i="14" a="1"/>
  <c r="AU681" i="14" a="1"/>
  <c r="AK582" i="14" a="1"/>
  <c r="AO525" i="14" a="1"/>
  <c r="AU667" i="14" a="1"/>
  <c r="AL649" i="14" a="1"/>
  <c r="AU639" i="14" a="1"/>
  <c r="AU437" i="14" a="1"/>
  <c r="AS534" i="14" a="1"/>
  <c r="AM530" i="14" a="1"/>
  <c r="AO719" i="14" a="1"/>
  <c r="AL427" i="14" a="1"/>
  <c r="AO454" i="14" a="1"/>
  <c r="AT574" i="14" a="1"/>
  <c r="AU716" i="14" a="1"/>
  <c r="AM422" i="14" a="1"/>
  <c r="AK699" i="14" a="1"/>
  <c r="AL485" i="14" a="1"/>
  <c r="AO678" i="14" a="1"/>
  <c r="AS444" i="14" a="1"/>
  <c r="AK480" i="14" a="1"/>
  <c r="AR543" i="14" a="1"/>
  <c r="AQ674" i="14" a="1"/>
  <c r="AQ569" i="14" a="1"/>
  <c r="AR446" i="14" a="1"/>
  <c r="AQ482" i="14" a="1"/>
  <c r="AO717" i="14" a="1"/>
  <c r="AM690" i="14" a="1"/>
  <c r="AR501" i="14" a="1"/>
  <c r="AQ657" i="14" a="1"/>
  <c r="AR696" i="14" a="1"/>
  <c r="AR578" i="14" a="1"/>
  <c r="AR593" i="14" a="1"/>
  <c r="AK500" i="14" a="1"/>
  <c r="AN462" i="14" a="1"/>
  <c r="AT664" i="14" a="1"/>
  <c r="AN639" i="14" a="1"/>
  <c r="AQ622" i="14" a="1"/>
  <c r="AP616" i="14" a="1"/>
  <c r="AM442" i="14" a="1"/>
  <c r="AN691" i="14" a="1"/>
  <c r="AS628" i="14" a="1"/>
  <c r="AM606" i="14" a="1"/>
  <c r="AL717" i="14" a="1"/>
  <c r="AT634" i="14" a="1"/>
  <c r="AN649" i="14" a="1"/>
  <c r="AT719" i="14" a="1"/>
  <c r="AO642" i="14" a="1"/>
  <c r="AT538" i="14" a="1"/>
  <c r="AQ682" i="14" a="1"/>
  <c r="AP462" i="14" a="1"/>
  <c r="AK620" i="14" a="1"/>
  <c r="AK708" i="14" a="1"/>
  <c r="AQ630" i="14" a="1"/>
  <c r="AL553" i="14" a="1"/>
  <c r="AL706" i="14" a="1"/>
  <c r="AP440" i="14" a="1"/>
  <c r="AQ540" i="14" a="1"/>
  <c r="AM604" i="14" a="1"/>
  <c r="AK470" i="14" a="1"/>
  <c r="AK467" i="14" a="1"/>
  <c r="AU564" i="14" a="1"/>
  <c r="AQ475" i="14" a="1"/>
  <c r="AR528" i="14" a="1"/>
  <c r="AM497" i="14" a="1"/>
  <c r="AP461" i="14" a="1"/>
  <c r="AU677" i="14" a="1"/>
  <c r="AO538" i="14" a="1"/>
  <c r="AN702" i="14" a="1"/>
  <c r="AK661" i="14" a="1"/>
  <c r="AK520" i="14" a="1"/>
  <c r="AU620" i="14" a="1"/>
  <c r="AK472" i="14" a="1"/>
  <c r="AT612" i="14" a="1"/>
  <c r="AN611" i="14" a="1"/>
  <c r="AK701" i="14" a="1"/>
  <c r="AU445" i="14" a="1"/>
  <c r="AM438" i="14" a="1"/>
  <c r="AM463" i="14" a="1"/>
  <c r="AR710" i="14" a="1"/>
  <c r="AR676" i="14" a="1"/>
  <c r="AR655" i="14" a="1"/>
  <c r="AK707" i="14" a="1"/>
  <c r="AM525" i="14" a="1"/>
  <c r="AM457" i="14" a="1"/>
  <c r="AP612" i="14" a="1"/>
  <c r="AK507" i="14" a="1"/>
  <c r="AM550" i="14" a="1"/>
  <c r="AP636" i="14" a="1"/>
  <c r="AK559" i="14" a="1"/>
  <c r="AM697" i="14" a="1"/>
  <c r="AU669" i="14" a="1"/>
  <c r="AN694" i="14" a="1"/>
  <c r="AK616" i="14" a="1"/>
  <c r="AO499" i="14" a="1"/>
  <c r="AS418" i="14" a="1"/>
  <c r="AS477" i="14" a="1"/>
  <c r="AR433" i="14" a="1"/>
  <c r="AU577" i="14" a="1"/>
  <c r="AN577" i="14" a="1"/>
  <c r="AT504" i="14" a="1"/>
  <c r="AQ608" i="14" a="1"/>
  <c r="AT708" i="14" a="1"/>
  <c r="AS520" i="14" a="1"/>
  <c r="AL419" i="14" a="1"/>
  <c r="AQ611" i="14" a="1"/>
  <c r="AN631" i="14" a="1"/>
  <c r="AU706" i="14" a="1"/>
  <c r="AQ675" i="14" a="1"/>
  <c r="AN715" i="14" a="1"/>
  <c r="AN445" i="14" a="1"/>
  <c r="AO501" i="14" a="1"/>
  <c r="AK538" i="14" a="1"/>
  <c r="AS605" i="14" a="1"/>
  <c r="AL580" i="14" a="1"/>
  <c r="AK640" i="14" a="1"/>
  <c r="AN642" i="14" a="1"/>
  <c r="AN711" i="14" a="1"/>
  <c r="AL530" i="14" a="1"/>
  <c r="AM533" i="14" a="1"/>
  <c r="AO573" i="14" a="1"/>
  <c r="AM464" i="14" a="1"/>
  <c r="AN505" i="14" a="1"/>
  <c r="AO553" i="14" a="1"/>
  <c r="AO653" i="14" a="1"/>
  <c r="AL525" i="14" a="1"/>
  <c r="AM594" i="14" a="1"/>
  <c r="AR468" i="14" a="1"/>
  <c r="AP514" i="14" a="1"/>
  <c r="AL670" i="14" a="1"/>
  <c r="AN605" i="14" a="1"/>
  <c r="AP710" i="14" a="1"/>
  <c r="AS548" i="14" a="1"/>
  <c r="AL552" i="14" a="1"/>
  <c r="AR523" i="14" a="1"/>
  <c r="AT440" i="14" a="1"/>
  <c r="AT460" i="14" a="1"/>
  <c r="AR617" i="14" a="1"/>
  <c r="AU593" i="14" a="1"/>
  <c r="AU663" i="14" a="1"/>
  <c r="AM506" i="14" a="1"/>
  <c r="AL683" i="14" a="1"/>
  <c r="AP565" i="14" a="1"/>
  <c r="AT677" i="14" a="1"/>
  <c r="AS683" i="14" a="1"/>
  <c r="AR653" i="14" a="1"/>
  <c r="AO475" i="14" a="1"/>
  <c r="AT614" i="14" a="1"/>
  <c r="AQ617" i="14" a="1"/>
  <c r="AU648" i="14" a="1"/>
  <c r="AL563" i="14" a="1"/>
  <c r="AS663" i="14" a="1"/>
  <c r="AO561" i="14" a="1"/>
  <c r="AP638" i="14" a="1"/>
  <c r="AP593" i="14" a="1"/>
  <c r="AP643" i="14" a="1"/>
  <c r="AR709" i="14" a="1"/>
  <c r="AS423" i="14" a="1"/>
  <c r="AM691" i="14" a="1"/>
  <c r="AT462" i="14" a="1"/>
  <c r="AS485" i="14" a="1"/>
  <c r="AR597" i="14" a="1"/>
  <c r="AK532" i="14" a="1"/>
  <c r="AM659" i="14" a="1"/>
  <c r="AQ615" i="14" a="1"/>
  <c r="AS697" i="14" a="1"/>
  <c r="AL440" i="14" a="1"/>
  <c r="AM576" i="14" a="1"/>
  <c r="AR552" i="14" a="1"/>
  <c r="AR678" i="14" a="1"/>
  <c r="AP683" i="14" a="1"/>
  <c r="AR692" i="14" a="1"/>
  <c r="AS571" i="14" a="1"/>
  <c r="AM420" i="14" a="1"/>
  <c r="AR551" i="14" a="1"/>
  <c r="AL585" i="14" a="1"/>
  <c r="AU471" i="14" a="1"/>
  <c r="AT642" i="14" a="1"/>
  <c r="AT496" i="14" a="1"/>
  <c r="AR579" i="14" a="1"/>
  <c r="AU461" i="14" a="1"/>
  <c r="AT653" i="14" a="1"/>
  <c r="AU492" i="14" a="1"/>
  <c r="AU710" i="14" a="1"/>
  <c r="AR471" i="14" a="1"/>
  <c r="AS616" i="14" a="1"/>
  <c r="AQ668" i="14" a="1"/>
  <c r="AN693" i="14" a="1"/>
  <c r="AK533" i="14" a="1"/>
  <c r="AQ537" i="14" a="1"/>
  <c r="AU699" i="14" a="1"/>
  <c r="AL597" i="14" a="1"/>
  <c r="AP437" i="14" a="1"/>
  <c r="AL560" i="14" a="1"/>
  <c r="AL691" i="14" a="1"/>
  <c r="AS682" i="14" a="1"/>
  <c r="AO533" i="14" a="1"/>
  <c r="AT704" i="14" a="1"/>
  <c r="AO568" i="14" a="1"/>
  <c r="AN582" i="14" a="1"/>
  <c r="AR564" i="14" a="1"/>
  <c r="AQ719" i="14" a="1"/>
  <c r="AO529" i="14" a="1"/>
  <c r="AQ539" i="14" a="1"/>
  <c r="AL686" i="14" a="1"/>
  <c r="AO587" i="14" a="1"/>
  <c r="AK675" i="14" a="1"/>
  <c r="AS533" i="14" a="1"/>
  <c r="AO633" i="14" a="1"/>
  <c r="AM683" i="14" a="1"/>
  <c r="AN587" i="14" a="1"/>
  <c r="AP719" i="14" a="1"/>
  <c r="AQ459" i="14" a="1"/>
  <c r="AT490" i="14" a="1"/>
  <c r="AL707" i="14" a="1"/>
  <c r="AU646" i="14" a="1"/>
  <c r="AO570" i="14" a="1"/>
  <c r="AK475" i="14" a="1"/>
  <c r="AU427" i="14" a="1"/>
  <c r="AO554" i="14" a="1"/>
  <c r="AM519" i="14" a="1"/>
  <c r="AR704" i="14" a="1"/>
  <c r="AL643" i="14" a="1"/>
  <c r="AP611" i="14" a="1"/>
  <c r="AK633" i="14" a="1"/>
  <c r="AL499" i="14" a="1"/>
  <c r="AT565" i="14" a="1"/>
  <c r="AU625" i="14" a="1"/>
  <c r="AU538" i="14" a="1"/>
  <c r="AO693" i="14" a="1"/>
  <c r="AM425" i="14" a="1"/>
  <c r="AS451" i="14" a="1"/>
  <c r="AQ606" i="14" a="1"/>
  <c r="AN667" i="14" a="1"/>
  <c r="AT546" i="14" a="1"/>
  <c r="AK654" i="14" a="1"/>
  <c r="AS551" i="14" a="1"/>
  <c r="AK684" i="14" a="1"/>
  <c r="AN414" i="14" a="1"/>
  <c r="AL450" i="14" a="1"/>
  <c r="AL659" i="14" a="1"/>
  <c r="AQ470" i="14" a="1"/>
  <c r="AS689" i="14" a="1"/>
  <c r="AN442" i="14" a="1"/>
  <c r="AR609" i="14" a="1"/>
  <c r="AK576" i="14" a="1"/>
  <c r="AK592" i="14" a="1"/>
  <c r="AP460" i="14" a="1"/>
  <c r="AK489" i="14" a="1"/>
  <c r="AN417" i="14" a="1"/>
  <c r="AK589" i="14" a="1"/>
  <c r="AK673" i="14" a="1"/>
  <c r="AM534" i="14" a="1"/>
  <c r="AT679" i="14" a="1"/>
  <c r="AK595" i="14" a="1"/>
  <c r="AQ628" i="14" a="1"/>
  <c r="AR415" i="14" a="1"/>
  <c r="AU679" i="14" a="1"/>
  <c r="AP598" i="14" a="1"/>
  <c r="AN664" i="14" a="1"/>
  <c r="AK521" i="14" a="1"/>
  <c r="AR430" i="14" a="1"/>
  <c r="AU571" i="14" a="1"/>
  <c r="AN482" i="14" a="1"/>
  <c r="AM545" i="14" a="1"/>
  <c r="AU637" i="14" a="1"/>
  <c r="AP641" i="14" a="1"/>
  <c r="AU558" i="14" a="1"/>
  <c r="AK574" i="14" a="1"/>
  <c r="AL595" i="14" a="1"/>
  <c r="AP679" i="14" a="1"/>
  <c r="AK634" i="14" a="1"/>
  <c r="AS710" i="14" a="1"/>
  <c r="AN585" i="14" a="1"/>
  <c r="AR569" i="14" a="1"/>
  <c r="AR589" i="14" a="1"/>
  <c r="AU515" i="14" a="1"/>
  <c r="AK506" i="14" a="1"/>
  <c r="AN552" i="14" a="1"/>
  <c r="AM543" i="14" a="1"/>
  <c r="AR671" i="14" a="1"/>
  <c r="AR562" i="14" a="1"/>
  <c r="AT667" i="14" a="1"/>
  <c r="AQ535" i="14" a="1"/>
  <c r="AL704" i="14" a="1"/>
  <c r="AP473" i="14" a="1"/>
  <c r="AM547" i="14" a="1"/>
  <c r="AP620" i="14" a="1"/>
  <c r="AM529" i="14" a="1"/>
  <c r="AU582" i="14" a="1"/>
  <c r="AQ578" i="14" a="1"/>
  <c r="AU640" i="14" a="1"/>
  <c r="AO574" i="14" a="1"/>
  <c r="AL507" i="14" a="1"/>
  <c r="AP426" i="14" a="1"/>
  <c r="AO443" i="14" a="1"/>
  <c r="AT662" i="14" a="1"/>
  <c r="AM473" i="14" a="1"/>
  <c r="AU596" i="14" a="1"/>
  <c r="AS702" i="14" a="1"/>
  <c r="AR650" i="14" a="1"/>
  <c r="AM700" i="14" a="1"/>
  <c r="AN595" i="14" a="1"/>
  <c r="AR637" i="14" a="1"/>
  <c r="AP639" i="14" a="1"/>
  <c r="AS457" i="14" a="1"/>
  <c r="AP515" i="14" a="1"/>
  <c r="AN679" i="14" a="1"/>
  <c r="AL669" i="14" a="1"/>
  <c r="AM663" i="14" a="1"/>
  <c r="AK544" i="14" a="1"/>
  <c r="AP417" i="14" a="1"/>
  <c r="AS470" i="14" a="1"/>
  <c r="AO603" i="14" a="1"/>
  <c r="AM655" i="14" a="1"/>
  <c r="AP702" i="14" a="1"/>
  <c r="AP687" i="14" a="1"/>
  <c r="AM643" i="14" a="1"/>
  <c r="AQ532" i="14" a="1"/>
  <c r="AS602" i="14" a="1"/>
  <c r="AS690" i="14" a="1"/>
  <c r="AS562" i="14" a="1"/>
  <c r="AT447" i="14" a="1"/>
  <c r="AK664" i="14" a="1"/>
  <c r="AT539" i="14" a="1"/>
  <c r="AM644" i="14" a="1"/>
  <c r="AN526" i="14" a="1"/>
  <c r="AQ596" i="14" a="1"/>
  <c r="AT461" i="14" a="1"/>
  <c r="AR488" i="14" a="1"/>
  <c r="AU555" i="14" a="1"/>
  <c r="AT660" i="14" a="1"/>
  <c r="AM474" i="14" a="1"/>
  <c r="AK706" i="14" a="1"/>
  <c r="AO670" i="14" a="1"/>
  <c r="AT553" i="14" a="1"/>
  <c r="AL608" i="14" a="1"/>
  <c r="AL547" i="14" a="1"/>
  <c r="AS436" i="14" a="1"/>
  <c r="AM695" i="14" a="1"/>
  <c r="AT562" i="14" a="1"/>
  <c r="AM483" i="14" a="1"/>
  <c r="AK671" i="14" a="1"/>
  <c r="AS574" i="14" a="1"/>
  <c r="AS440" i="14" a="1"/>
  <c r="AP484" i="14" a="1"/>
  <c r="AM568" i="14" a="1"/>
  <c r="AM523" i="14" a="1"/>
  <c r="AQ702" i="14" a="1"/>
  <c r="AU702" i="14" a="1"/>
  <c r="AQ637" i="14" a="1"/>
  <c r="AU570" i="14" a="1"/>
  <c r="AT417" i="14" a="1"/>
  <c r="AM565" i="14" a="1"/>
  <c r="AU448" i="14" a="1"/>
  <c r="AM577" i="14" a="1"/>
  <c r="AK581" i="14" a="1"/>
  <c r="AR469" i="14" a="1"/>
  <c r="AP590" i="14" a="1"/>
  <c r="AT472" i="14" a="1"/>
  <c r="AK493" i="14" a="1"/>
  <c r="AM602" i="14" a="1"/>
  <c r="AK584" i="14" a="1"/>
  <c r="AR500" i="14" a="1"/>
  <c r="AT420" i="14" a="1"/>
  <c r="AN438" i="14" a="1"/>
  <c r="AM607" i="14" a="1"/>
  <c r="AK484" i="14" a="1"/>
  <c r="AN583" i="14" a="1"/>
  <c r="AO479" i="14" a="1"/>
  <c r="AL635" i="14" a="1"/>
  <c r="AR588" i="14" a="1"/>
  <c r="AL417" i="14" a="1"/>
  <c r="AS422" i="14" a="1"/>
  <c r="AP504" i="14" a="1"/>
  <c r="AT600" i="14" a="1"/>
  <c r="AU459" i="14" a="1"/>
  <c r="AT503" i="14" a="1"/>
  <c r="AQ642" i="14" a="1"/>
  <c r="AO714" i="14" a="1"/>
  <c r="AO449" i="14" a="1"/>
  <c r="AS622" i="14" a="1"/>
  <c r="AS500" i="14" a="1"/>
  <c r="AT482" i="14" a="1"/>
  <c r="AN428" i="14" a="1"/>
  <c r="AS643" i="14" a="1"/>
  <c r="AT552" i="14" a="1"/>
  <c r="AM562" i="14" a="1"/>
  <c r="AL682" i="14" a="1"/>
  <c r="AP428" i="14" a="1"/>
  <c r="AQ588" i="14" a="1"/>
  <c r="AQ474" i="14" a="1"/>
  <c r="AO713" i="14" a="1"/>
  <c r="AP534" i="14" a="1"/>
  <c r="AM435" i="14" a="1"/>
  <c r="AU609" i="14" a="1"/>
  <c r="AL489" i="14" a="1"/>
  <c r="AR694" i="14" a="1"/>
  <c r="AL429" i="14" a="1"/>
  <c r="AU613" i="14" a="1"/>
  <c r="AK496" i="14" a="1"/>
  <c r="AT620" i="14" a="1"/>
  <c r="AP691" i="14" a="1"/>
  <c r="AP568" i="14" a="1"/>
  <c r="AT648" i="14" a="1"/>
  <c r="AO471" i="14" a="1"/>
  <c r="AO639" i="14" a="1"/>
  <c r="AS623" i="14" a="1"/>
  <c r="AO648" i="14" a="1"/>
  <c r="AK568" i="14" a="1"/>
  <c r="AS441" i="14" a="1"/>
  <c r="AS481" i="14" a="1"/>
  <c r="AK674" i="14" a="1"/>
  <c r="AK580" i="14" a="1"/>
  <c r="AU630" i="14" a="1"/>
  <c r="AS595" i="14" a="1"/>
  <c r="AL703" i="14" a="1"/>
  <c r="AP503" i="14" a="1"/>
  <c r="AQ511" i="14" a="1"/>
  <c r="AK639" i="14" a="1"/>
  <c r="AU668" i="14" a="1"/>
  <c r="AN504" i="14" a="1"/>
  <c r="AN591" i="14" a="1"/>
  <c r="AO488" i="14" a="1"/>
  <c r="AQ501" i="14" a="1"/>
  <c r="AS535" i="14" a="1"/>
  <c r="AK439" i="14" a="1"/>
  <c r="AR479" i="14" a="1"/>
  <c r="AO558" i="14" a="1"/>
  <c r="AT458" i="14" a="1"/>
  <c r="AT699" i="14" a="1"/>
  <c r="AN449" i="14" a="1"/>
  <c r="AT419" i="14" a="1"/>
  <c r="AU436" i="14" a="1"/>
  <c r="AK650" i="14" a="1"/>
  <c r="AP718" i="14" a="1"/>
  <c r="AK710" i="14" a="1"/>
  <c r="AO484" i="14" a="1"/>
  <c r="AM489" i="14" a="1"/>
  <c r="AP441" i="14" a="1"/>
  <c r="AP572" i="14" a="1"/>
  <c r="AM618" i="14" a="1"/>
  <c r="AN637" i="14" a="1"/>
  <c r="AU688" i="14" a="1"/>
  <c r="AL469" i="14" a="1"/>
  <c r="AR613" i="14" a="1"/>
  <c r="AS703" i="14" a="1"/>
  <c r="AK594" i="14" a="1"/>
  <c r="AL620" i="14" a="1"/>
  <c r="AK606" i="14" a="1"/>
  <c r="AL567" i="14" a="1"/>
  <c r="AP499" i="14" a="1"/>
  <c r="AT470" i="14" a="1"/>
  <c r="AK648" i="14" a="1"/>
  <c r="AQ581" i="14" a="1"/>
  <c r="AP717" i="14" a="1"/>
  <c r="AS514" i="14" a="1"/>
  <c r="AM598" i="14" a="1"/>
  <c r="AO605" i="14" a="1"/>
  <c r="AP480" i="14" a="1"/>
  <c r="AR586" i="14" a="1"/>
  <c r="AO645" i="14" a="1"/>
  <c r="AO419" i="14" a="1"/>
  <c r="AQ592" i="14" a="1"/>
  <c r="AR499" i="14" a="1"/>
  <c r="AN458" i="14" a="1"/>
  <c r="AR635" i="14" a="1"/>
  <c r="AR475" i="14" a="1"/>
  <c r="AM701" i="14" a="1"/>
  <c r="AL495" i="14" a="1"/>
  <c r="AQ543" i="14" a="1"/>
  <c r="AK719" i="14" a="1"/>
  <c r="AR715" i="14" a="1"/>
  <c r="AK418" i="14" a="1"/>
  <c r="AQ548" i="14" a="1"/>
  <c r="AT502" i="14" a="1"/>
  <c r="AN620" i="14" a="1"/>
  <c r="AK702" i="14" a="1"/>
  <c r="AM591" i="14" a="1"/>
  <c r="AL464" i="14" a="1"/>
  <c r="AL449" i="14" a="1"/>
  <c r="AT675" i="14" a="1"/>
  <c r="AQ684" i="14" a="1"/>
  <c r="AO676" i="14" a="1"/>
  <c r="AU660" i="14" a="1"/>
  <c r="AP672" i="14" a="1"/>
  <c r="AR480" i="14" a="1"/>
  <c r="AQ700" i="14" a="1"/>
  <c r="AQ598" i="14" a="1"/>
  <c r="AQ618" i="14" a="1"/>
  <c r="AP695" i="14" a="1"/>
  <c r="AO523" i="14" a="1"/>
  <c r="AT544" i="14" a="1"/>
  <c r="AN596" i="14" a="1"/>
  <c r="AR489" i="14" a="1"/>
  <c r="AK622" i="14" a="1"/>
  <c r="AN529" i="14" a="1"/>
  <c r="AT481" i="14" a="1"/>
  <c r="AN564" i="14" a="1"/>
  <c r="AS523" i="14" a="1"/>
  <c r="AS627" i="14" a="1"/>
  <c r="AR453" i="14" a="1"/>
  <c r="AK428" i="14" a="1"/>
  <c r="AM582" i="14" a="1"/>
  <c r="AT571" i="14" a="1"/>
  <c r="AS696" i="14" a="1"/>
  <c r="AK524" i="14" a="1"/>
  <c r="AR428" i="14" a="1"/>
  <c r="AT435" i="14" a="1"/>
  <c r="AT685" i="14" a="1"/>
  <c r="AP709" i="14" a="1"/>
  <c r="AU421" i="14" a="1"/>
  <c r="AK646" i="14" a="1"/>
  <c r="AS658" i="14" a="1"/>
  <c r="AO432" i="14" a="1"/>
  <c r="AU661" i="14" a="1"/>
  <c r="AR629" i="14" a="1"/>
  <c r="AQ529" i="14" a="1"/>
  <c r="AR438" i="14" a="1"/>
  <c r="AS495" i="14" a="1"/>
  <c r="AQ607" i="14" a="1"/>
  <c r="AK642" i="14" a="1"/>
  <c r="AO438" i="14" a="1"/>
  <c r="AN558" i="14" a="1"/>
  <c r="AK651" i="14" a="1"/>
  <c r="AQ660" i="14" a="1"/>
  <c r="AM546" i="14" a="1"/>
  <c r="AM588" i="14" a="1"/>
  <c r="AT524" i="14" a="1"/>
  <c r="AK715" i="14" a="1"/>
  <c r="AP500" i="14" a="1"/>
  <c r="AU481" i="14" a="1"/>
  <c r="AQ576" i="14" a="1"/>
  <c r="AN567" i="14" a="1"/>
  <c r="AP656" i="14" a="1"/>
  <c r="AM498" i="14" a="1"/>
  <c r="AP575" i="14" a="1"/>
  <c r="AT593" i="14" a="1"/>
  <c r="AM628" i="14" a="1"/>
  <c r="AU685" i="14" a="1"/>
  <c r="AN660" i="14" a="1"/>
  <c r="AO701" i="14" a="1"/>
  <c r="AR491" i="14" a="1"/>
  <c r="AK494" i="14" a="1"/>
  <c r="AR619" i="14" a="1"/>
  <c r="AK647" i="14" a="1"/>
  <c r="AO517" i="14" a="1"/>
  <c r="AS539" i="14" a="1"/>
  <c r="AS717" i="14" a="1"/>
  <c r="AU594" i="14" a="1"/>
  <c r="AN549" i="14" a="1"/>
  <c r="AK419" i="14" a="1"/>
  <c r="AS719" i="14" a="1"/>
  <c r="AM651" i="14" a="1"/>
  <c r="AQ417" i="14" a="1"/>
  <c r="AM505" i="14" a="1"/>
  <c r="AN601" i="14" a="1"/>
  <c r="AL506" i="14" a="1"/>
  <c r="AQ658" i="14" a="1"/>
  <c r="AO679" i="14" a="1"/>
  <c r="AM581" i="14" a="1"/>
  <c r="AS650" i="14" a="1"/>
  <c r="AO654" i="14" a="1"/>
  <c r="AQ487" i="14" a="1"/>
  <c r="AM665" i="14" a="1"/>
  <c r="AN514" i="14" a="1"/>
  <c r="AO628" i="14" a="1"/>
  <c r="AK550" i="14" a="1"/>
  <c r="AN662" i="14" a="1"/>
  <c r="AN650" i="14" a="1"/>
  <c r="AS577" i="14" a="1"/>
  <c r="AS582" i="14" a="1"/>
  <c r="AO480" i="14" a="1"/>
  <c r="AM587" i="14" a="1"/>
  <c r="AS488" i="14" a="1"/>
  <c r="AK637" i="14" a="1"/>
  <c r="AM468" i="14" a="1"/>
  <c r="AP509" i="14" a="1"/>
  <c r="AN427" i="14" a="1"/>
  <c r="AM493" i="14" a="1"/>
  <c r="AN477" i="14" a="1"/>
  <c r="AT471" i="14" a="1"/>
  <c r="AR565" i="14" a="1"/>
  <c r="AU684" i="14" a="1"/>
  <c r="AM553" i="14" a="1"/>
  <c r="AM560" i="14" a="1"/>
  <c r="AT694" i="14" a="1"/>
  <c r="AR697" i="14" a="1"/>
  <c r="AM710" i="14" a="1"/>
  <c r="AN471" i="14" a="1"/>
  <c r="AT448" i="14" a="1"/>
  <c r="AP552" i="14" a="1"/>
  <c r="AS626" i="14" a="1"/>
  <c r="AT690" i="14" a="1"/>
  <c r="AL713" i="14" a="1"/>
  <c r="AK539" i="14" a="1"/>
  <c r="AL500" i="14" a="1"/>
  <c r="AN520" i="14" a="1"/>
  <c r="AQ437" i="14" a="1"/>
  <c r="AS529" i="14" a="1"/>
  <c r="AT711" i="14" a="1"/>
  <c r="AQ461" i="14" a="1"/>
  <c r="AS528" i="14" a="1"/>
  <c r="AP633" i="14" a="1"/>
  <c r="AK513" i="14" a="1"/>
  <c r="AO658" i="14" a="1"/>
  <c r="AU680" i="14" a="1"/>
  <c r="AM556" i="14" a="1"/>
  <c r="AO519" i="14" a="1"/>
  <c r="AQ422" i="14" a="1"/>
  <c r="AT608" i="14" a="1"/>
  <c r="AP697" i="14" a="1"/>
  <c r="AU611" i="14" a="1"/>
  <c r="AQ538" i="14" a="1"/>
  <c r="AT573" i="14" a="1"/>
  <c r="AQ574" i="14" a="1"/>
  <c r="AP478" i="14" a="1"/>
  <c r="AQ663" i="14" a="1"/>
  <c r="AO465" i="14" a="1"/>
  <c r="AK567" i="14" a="1"/>
  <c r="AK680" i="14" a="1"/>
  <c r="AT522" i="14" a="1"/>
  <c r="AN516" i="14" a="1"/>
  <c r="AU578" i="14" a="1"/>
  <c r="AS554" i="14" a="1"/>
  <c r="AR510" i="14" a="1"/>
  <c r="AL615" i="14" a="1"/>
  <c r="AU628" i="14" a="1"/>
  <c r="AL699" i="14" a="1"/>
  <c r="AR518" i="14" a="1"/>
  <c r="AP589" i="14" a="1"/>
  <c r="AO620" i="14" a="1"/>
  <c r="AS567" i="14" a="1"/>
  <c r="AL491" i="14" a="1"/>
  <c r="AT637" i="14" a="1"/>
  <c r="AP686" i="14" a="1"/>
  <c r="AS629" i="14" a="1"/>
  <c r="AO476" i="14" a="1"/>
  <c r="AN468" i="14" a="1"/>
  <c r="AN418" i="14" a="1"/>
  <c r="AP706" i="14" a="1"/>
  <c r="AK432" i="14" a="1"/>
  <c r="AT581" i="14" a="1"/>
  <c r="AS478" i="14" a="1"/>
  <c r="AU631" i="14" a="1"/>
  <c r="AT537" i="14" a="1"/>
  <c r="AK415" i="14" a="1"/>
  <c r="AP519" i="14" a="1"/>
  <c r="AQ558" i="14" a="1"/>
  <c r="AP470" i="14" a="1"/>
  <c r="AU617" i="14" a="1"/>
  <c r="AN697" i="14" a="1"/>
  <c r="AR449" i="14" a="1"/>
  <c r="AR590" i="14" a="1"/>
  <c r="AP512" i="14" a="1"/>
  <c r="AN467" i="14" a="1"/>
  <c r="AL661" i="14" a="1"/>
  <c r="AP487" i="14" a="1"/>
  <c r="AO584" i="14" a="1"/>
  <c r="AP490" i="14" a="1"/>
  <c r="AL656" i="14" a="1"/>
  <c r="AL544" i="14" a="1"/>
  <c r="AN485" i="14" a="1"/>
  <c r="AL709" i="14" a="1"/>
  <c r="AK717" i="14" a="1"/>
  <c r="AK491" i="14" a="1"/>
  <c r="AN535" i="14" a="1"/>
  <c r="AL558" i="14" a="1"/>
  <c r="AT540" i="14" a="1"/>
  <c r="AS480" i="14" a="1"/>
  <c r="AS473" i="14" a="1"/>
  <c r="AK501" i="14" a="1"/>
  <c r="AM682" i="14" a="1"/>
  <c r="AS657" i="14" a="1"/>
  <c r="AU483" i="14" a="1"/>
  <c r="AL629" i="14" a="1"/>
  <c r="AQ513" i="14" a="1"/>
  <c r="AP489" i="14" a="1"/>
  <c r="AO689" i="14" a="1"/>
  <c r="AQ571" i="14" a="1"/>
  <c r="AP560" i="14" a="1"/>
  <c r="AS433" i="14" a="1"/>
  <c r="AS588" i="14" a="1"/>
  <c r="AT463" i="14" a="1"/>
  <c r="AN686" i="14" a="1"/>
  <c r="AR719" i="14" a="1"/>
  <c r="AR509" i="14" a="1"/>
  <c r="AM548" i="14" a="1"/>
  <c r="AT494" i="14" a="1"/>
  <c r="AN451" i="14" a="1"/>
  <c r="AU476" i="14" a="1"/>
  <c r="AS563" i="14" a="1"/>
  <c r="AP450" i="14" a="1"/>
  <c r="AP536" i="14" a="1"/>
  <c r="AN557" i="14" a="1"/>
  <c r="AN528" i="14" a="1"/>
  <c r="AT429" i="14" a="1"/>
  <c r="AO578" i="14" a="1"/>
  <c r="AT680" i="14" a="1"/>
  <c r="AQ478" i="14" a="1"/>
  <c r="AS575" i="14" a="1"/>
  <c r="AS557" i="14" a="1"/>
  <c r="AL570" i="14" a="1"/>
  <c r="AS419" i="14" a="1"/>
  <c r="AQ687" i="14" a="1"/>
  <c r="AU454" i="14" a="1"/>
  <c r="AM696" i="14" a="1"/>
  <c r="AQ713" i="14" a="1"/>
  <c r="AO617" i="14" a="1"/>
  <c r="AO643" i="14" a="1"/>
  <c r="AK448" i="14" a="1"/>
  <c r="AL718" i="14" a="1"/>
  <c r="AQ430" i="14" a="1"/>
  <c r="AU583" i="14" a="1"/>
  <c r="AR465" i="14" a="1"/>
  <c r="AK511" i="14" a="1"/>
  <c r="AR441" i="14" a="1"/>
  <c r="AR572" i="14" a="1"/>
  <c r="AM615" i="14" a="1"/>
  <c r="AO631" i="14" a="1"/>
  <c r="AL689" i="14" a="1"/>
  <c r="AT527" i="14" a="1"/>
  <c r="AU456" i="14" a="1"/>
  <c r="AP546" i="14" a="1"/>
  <c r="AP467" i="14" a="1"/>
  <c r="AU629" i="14" a="1"/>
  <c r="AT421" i="14" a="1"/>
  <c r="AQ489" i="14" a="1"/>
  <c r="AR444" i="14" a="1"/>
  <c r="AQ445" i="14" a="1"/>
  <c r="AP557" i="14" a="1"/>
  <c r="AL428" i="14" a="1"/>
  <c r="AL657" i="14" a="1"/>
  <c r="AR718" i="14" a="1"/>
  <c r="AT641" i="14" a="1"/>
  <c r="AU678" i="14" a="1"/>
  <c r="AU457" i="14" a="1"/>
  <c r="AN457" i="14" a="1"/>
  <c r="AN415" i="14" a="1"/>
  <c r="AO667" i="14" a="1"/>
  <c r="AL624" i="14" a="1"/>
  <c r="AK663" i="14" a="1"/>
  <c r="AL492" i="14" a="1"/>
  <c r="AL445" i="14" a="1"/>
  <c r="AO417" i="14" a="1"/>
  <c r="AS591" i="14" a="1"/>
  <c r="AS560" i="14" a="1"/>
  <c r="AU434" i="14" a="1"/>
  <c r="AO494" i="14" a="1"/>
  <c r="AQ717" i="14" a="1"/>
  <c r="AK476" i="14" a="1"/>
  <c r="AP459" i="14" a="1"/>
  <c r="AP445" i="14" a="1"/>
  <c r="AL434" i="14" a="1"/>
  <c r="AQ652" i="14" a="1"/>
  <c r="AM649" i="14" a="1"/>
  <c r="AU584" i="14" a="1"/>
  <c r="AT443" i="14" a="1"/>
  <c r="AO489" i="14" a="1"/>
  <c r="AU462" i="14" a="1"/>
  <c r="AP582" i="14" a="1"/>
  <c r="AN712" i="14" a="1"/>
  <c r="AN425" i="14" a="1"/>
  <c r="AN533" i="14" a="1"/>
  <c r="AQ680" i="14" a="1"/>
  <c r="AQ612" i="14" a="1"/>
  <c r="AS492" i="14" a="1"/>
  <c r="AP661" i="14" a="1"/>
  <c r="AL550" i="14" a="1"/>
  <c r="AS466" i="14" a="1"/>
  <c r="AN658" i="14" a="1"/>
  <c r="AQ547" i="14" a="1"/>
  <c r="AT549" i="14" a="1"/>
  <c r="AL628" i="14" a="1"/>
  <c r="AM636" i="14" a="1"/>
  <c r="AO662" i="14" a="1"/>
  <c r="AP424" i="14" a="1"/>
  <c r="AL521" i="14" a="1"/>
  <c r="AL460" i="14" a="1"/>
  <c r="AL660" i="14" a="1"/>
  <c r="AP429" i="14" a="1"/>
  <c r="AQ632" i="14" a="1"/>
  <c r="AU417" i="14" a="1"/>
  <c r="AR612" i="14" a="1"/>
  <c r="AQ564" i="14" a="1"/>
  <c r="AQ466" i="14" a="1"/>
  <c r="AO581" i="14" a="1"/>
  <c r="AU562" i="14" a="1"/>
  <c r="AO536" i="14" a="1"/>
  <c r="AQ661" i="14" a="1"/>
  <c r="AQ523" i="14" a="1"/>
  <c r="AN476" i="14" a="1"/>
  <c r="AK515" i="14" a="1"/>
  <c r="AK668" i="14" a="1"/>
  <c r="AN541" i="14" a="1"/>
  <c r="AO473" i="14" a="1"/>
  <c r="AO660" i="14" a="1"/>
  <c r="AK474" i="14" a="1"/>
  <c r="AS633" i="14" a="1"/>
  <c r="AQ507" i="14" a="1"/>
  <c r="AR571" i="14" a="1"/>
  <c r="AO440" i="14" a="1"/>
  <c r="AR515" i="14" a="1"/>
  <c r="AS659" i="14" a="1"/>
  <c r="AM706" i="14" a="1"/>
  <c r="AQ521" i="14" a="1"/>
  <c r="AU477" i="14" a="1"/>
  <c r="AO599" i="14" a="1"/>
  <c r="AO702" i="14" a="1"/>
  <c r="AS693" i="14" a="1"/>
  <c r="AQ643" i="14" a="1"/>
  <c r="AM571" i="14" a="1"/>
  <c r="AT532" i="14" a="1"/>
  <c r="AR687" i="14" a="1"/>
  <c r="AN422" i="14" a="1"/>
  <c r="AL645" i="14" a="1"/>
  <c r="AM597" i="14" a="1"/>
  <c r="AK455" i="14" a="1"/>
  <c r="AP564" i="14" a="1"/>
  <c r="AO644" i="14" a="1"/>
  <c r="AT570" i="14" a="1"/>
  <c r="AS684" i="14" a="1"/>
  <c r="AK548" i="14" a="1"/>
  <c r="AO655" i="14" a="1"/>
  <c r="AL480" i="14" a="1"/>
  <c r="AK635" i="14" a="1"/>
  <c r="AO703" i="14" a="1"/>
  <c r="AK508" i="14" a="1"/>
  <c r="AP600" i="14" a="1"/>
  <c r="AM487" i="14" a="1"/>
  <c r="AO712" i="14" a="1"/>
  <c r="AO625" i="14" a="1"/>
  <c r="AK543" i="14" a="1"/>
  <c r="AU499" i="14" a="1"/>
  <c r="AT500" i="14" a="1"/>
  <c r="AQ425" i="14" a="1"/>
  <c r="AU579" i="14" a="1"/>
  <c r="AQ448" i="14" a="1"/>
  <c r="AP617" i="14" a="1"/>
  <c r="AN551" i="14" a="1"/>
  <c r="AU719" i="14" a="1"/>
  <c r="AL614" i="14" a="1"/>
  <c r="AO512" i="14" a="1"/>
  <c r="AU553" i="14" a="1"/>
  <c r="AS540" i="14" a="1"/>
  <c r="AO515" i="14" a="1"/>
  <c r="AP667" i="14" a="1"/>
  <c r="AL476" i="14" a="1"/>
  <c r="AR575" i="14" a="1"/>
  <c r="AU494" i="14" a="1"/>
  <c r="AQ528" i="14" a="1"/>
  <c r="AM638" i="14" a="1"/>
  <c r="AT569" i="14" a="1"/>
  <c r="AR548" i="14" a="1"/>
  <c r="AP619" i="14" a="1"/>
  <c r="AP601" i="14" a="1"/>
  <c r="AN560" i="14" a="1"/>
  <c r="AR417" i="14" a="1"/>
  <c r="AK509" i="14" a="1"/>
  <c r="AP427" i="14" a="1"/>
  <c r="AP628" i="14" a="1"/>
  <c r="AT535" i="14" a="1"/>
  <c r="AM708" i="14" a="1"/>
  <c r="AK444" i="14" a="1"/>
  <c r="AL466" i="14" a="1"/>
  <c r="AL701" i="14" a="1"/>
  <c r="AM421" i="14" a="1"/>
  <c r="AO422" i="14" a="1"/>
  <c r="AR559" i="14" a="1"/>
  <c r="AM495" i="14" a="1"/>
  <c r="AM439" i="14" a="1"/>
  <c r="AN673" i="14" a="1"/>
  <c r="AM482" i="14" a="1"/>
  <c r="AQ591" i="14" a="1"/>
  <c r="AL443" i="14" a="1"/>
  <c r="AM647" i="14" a="1"/>
  <c r="AK478" i="14" a="1"/>
  <c r="AP615" i="14" a="1"/>
  <c r="AS600" i="14" a="1"/>
  <c r="AO698" i="14" a="1"/>
  <c r="AR534" i="14" a="1"/>
  <c r="AM518" i="14" a="1"/>
  <c r="AT489" i="14" a="1"/>
  <c r="AK440" i="14" a="1"/>
  <c r="AK649" i="14" a="1"/>
  <c r="AP421" i="14" a="1"/>
  <c r="AR422" i="14" a="1"/>
  <c r="AK427" i="14" a="1"/>
  <c r="AU595" i="14" a="1"/>
  <c r="AP684" i="14" a="1"/>
  <c r="AO495" i="14" a="1"/>
  <c r="AT428" i="14" a="1"/>
  <c r="AL527" i="14" a="1"/>
  <c r="AK619" i="14" a="1"/>
  <c r="AU614" i="14" a="1"/>
  <c r="AO673" i="14" a="1"/>
  <c r="AQ600" i="14" a="1"/>
  <c r="AN522" i="14" a="1"/>
  <c r="AK495" i="14" a="1"/>
  <c r="AR486" i="14" a="1"/>
  <c r="AQ496" i="14" a="1"/>
  <c r="AQ484" i="14" a="1"/>
  <c r="AM590" i="14" a="1"/>
  <c r="AT661" i="14" a="1"/>
  <c r="AT434" i="14" a="1"/>
  <c r="AS686" i="14" a="1"/>
  <c r="AP610" i="14" a="1"/>
  <c r="AM714" i="14" a="1"/>
  <c r="AU470" i="14" a="1"/>
  <c r="AT621" i="14" a="1"/>
  <c r="AK526" i="14" a="1"/>
  <c r="AQ514" i="14" a="1"/>
  <c r="AQ666" i="14" a="1"/>
  <c r="AQ525" i="14" a="1"/>
  <c r="AQ566" i="14" a="1"/>
  <c r="AQ486" i="14" a="1"/>
  <c r="AU493" i="14" a="1"/>
  <c r="AU472" i="14" a="1"/>
  <c r="AL503" i="14" a="1"/>
  <c r="AP483" i="14" a="1"/>
  <c r="AU622" i="14" a="1"/>
  <c r="AN469" i="14" a="1"/>
  <c r="AM440" i="14" a="1"/>
  <c r="AM585" i="14" a="1"/>
  <c r="AL501" i="14" a="1"/>
  <c r="AK597" i="14" a="1"/>
  <c r="AL436" i="14" a="1"/>
  <c r="AK598" i="14" a="1"/>
  <c r="AQ633" i="14" a="1"/>
  <c r="AO543" i="14" a="1"/>
  <c r="AQ485" i="14" a="1"/>
  <c r="AP705" i="14" a="1"/>
  <c r="AQ423" i="14" a="1"/>
  <c r="AT564" i="14" a="1"/>
  <c r="AU664" i="14" a="1"/>
  <c r="AS718" i="14" a="1"/>
  <c r="AN599" i="14" a="1"/>
  <c r="AM694" i="14" a="1"/>
  <c r="AS603" i="14" a="1"/>
  <c r="AP597" i="14" a="1"/>
  <c r="AN654" i="14" a="1"/>
  <c r="AU474" i="14" a="1"/>
  <c r="AR623" i="14" a="1"/>
  <c r="AR557" i="14" a="1"/>
  <c r="AM573" i="14" a="1"/>
  <c r="AP516" i="14" a="1"/>
  <c r="AS421" i="14" a="1"/>
  <c r="AR584" i="14" a="1"/>
  <c r="AQ435" i="14" a="1"/>
  <c r="AQ570" i="14" a="1"/>
  <c r="AS565" i="14" a="1"/>
  <c r="AU644" i="14" a="1"/>
  <c r="AP632" i="14" a="1"/>
  <c r="AN495" i="14" a="1"/>
  <c r="AR452" i="14" a="1"/>
  <c r="AT437" i="14" a="1"/>
  <c r="AT563" i="14" a="1"/>
  <c r="AS714" i="14" a="1"/>
  <c r="AU696" i="14" a="1"/>
  <c r="AU496" i="14" a="1"/>
  <c r="AL654" i="14" a="1"/>
  <c r="AK631" i="14" a="1"/>
  <c r="AR641" i="14" a="1"/>
  <c r="AM561" i="14" a="1"/>
  <c r="AQ471" i="14" a="1"/>
  <c r="AT716" i="14" a="1"/>
  <c r="AN542" i="14" a="1"/>
  <c r="AK547" i="14" a="1"/>
  <c r="AP538" i="14" a="1"/>
  <c r="AT453" i="14" a="1"/>
  <c r="AO627" i="14" a="1"/>
  <c r="AR460" i="14" a="1"/>
  <c r="AQ549" i="14" a="1"/>
  <c r="AL539" i="14" a="1"/>
  <c r="AR621" i="14" a="1"/>
  <c r="AT529" i="14" a="1"/>
  <c r="AT652" i="14" a="1"/>
  <c r="AO632" i="14" a="1"/>
  <c r="AR693" i="14" a="1"/>
  <c r="AL465" i="14" a="1"/>
  <c r="AU420" i="14" a="1"/>
  <c r="AU675" i="14" a="1"/>
  <c r="AU666" i="14" a="1"/>
  <c r="AQ648" i="14" a="1"/>
  <c r="AU624" i="14" a="1"/>
  <c r="AS617" i="14" a="1"/>
  <c r="AL561" i="14" a="1"/>
  <c r="AL719" i="14" a="1"/>
  <c r="AP675" i="14" a="1"/>
  <c r="AR604" i="14" a="1"/>
  <c r="AO492" i="14" a="1"/>
  <c r="AQ527" i="14" a="1"/>
  <c r="AL488" i="14" a="1"/>
  <c r="AK692" i="14" a="1"/>
  <c r="AO704" i="14" a="1"/>
  <c r="AT654" i="14" a="1"/>
  <c r="AS446" i="14" a="1"/>
  <c r="AU548" i="14" a="1"/>
  <c r="AT501" i="14" a="1"/>
  <c r="AQ444" i="14" a="1"/>
  <c r="AR645" i="14" a="1"/>
  <c r="AK709" i="14" a="1"/>
  <c r="AT698" i="14" a="1"/>
  <c r="AN534" i="14" a="1"/>
  <c r="AR582" i="14" a="1"/>
  <c r="AL616" i="14" a="1"/>
  <c r="AS587" i="14" a="1"/>
  <c r="AU460" i="14" a="1"/>
  <c r="AL671" i="14" a="1"/>
  <c r="AK435" i="14" a="1"/>
  <c r="AU531" i="14" a="1"/>
  <c r="AS648" i="14" a="1"/>
  <c r="AR648" i="14" a="1"/>
  <c r="AK703" i="14" a="1"/>
  <c r="AU714" i="14" a="1"/>
  <c r="AL432" i="14" a="1"/>
  <c r="AN594" i="14" a="1"/>
  <c r="AQ432" i="14" a="1"/>
  <c r="AT508" i="14" a="1"/>
  <c r="AU559" i="14" a="1"/>
  <c r="AP677" i="14" a="1"/>
  <c r="AN600" i="14" a="1"/>
  <c r="AP456" i="14" a="1"/>
  <c r="AT674" i="14" a="1"/>
  <c r="AU565" i="14" a="1"/>
  <c r="AU656" i="14" a="1"/>
  <c r="AO555" i="14" a="1"/>
  <c r="AQ673" i="14" a="1"/>
  <c r="AK552" i="14" a="1"/>
  <c r="AN521" i="14" a="1"/>
  <c r="AR670" i="14" a="1"/>
  <c r="AN678" i="14" a="1"/>
  <c r="AT516" i="14" a="1"/>
  <c r="AN452" i="14" a="1"/>
  <c r="AS593" i="14" a="1"/>
  <c r="AT579" i="14" a="1"/>
  <c r="AL581" i="14" a="1"/>
  <c r="AL555" i="14" a="1"/>
  <c r="AO665" i="14" a="1"/>
  <c r="AK483" i="14" a="1"/>
  <c r="AN555" i="14" a="1"/>
  <c r="AK577" i="14" a="1"/>
  <c r="AQ446" i="14" a="1"/>
  <c r="AN461" i="14" a="1"/>
  <c r="AP674" i="14" a="1"/>
  <c r="AL447" i="14" a="1"/>
  <c r="AQ434" i="14" a="1"/>
  <c r="AR519" i="14" a="1"/>
  <c r="AP588" i="14" a="1"/>
  <c r="AQ517" i="14" a="1"/>
  <c r="AK434" i="14" a="1"/>
  <c r="AR450" i="14" a="1"/>
  <c r="AK590" i="14" a="1"/>
  <c r="AR539" i="14" a="1"/>
  <c r="AL455" i="14" a="1"/>
  <c r="AK503" i="14" a="1"/>
  <c r="AK694" i="14" a="1"/>
  <c r="AL420" i="14" a="1"/>
  <c r="AP704" i="14" a="1"/>
  <c r="AS716" i="14" a="1"/>
  <c r="AN623" i="14" a="1"/>
  <c r="AR418" i="14" a="1"/>
  <c r="AS497" i="14" a="1"/>
  <c r="AN630" i="14" a="1"/>
  <c r="AS711" i="14" a="1"/>
  <c r="AN687" i="14" a="1"/>
  <c r="AP594" i="14" a="1"/>
  <c r="AL655" i="14" a="1"/>
  <c r="AL472" i="14" a="1"/>
  <c r="AU544" i="14" a="1"/>
  <c r="AO486" i="14" a="1"/>
  <c r="AL494" i="14" a="1"/>
  <c r="AR598" i="14" a="1"/>
  <c r="AR424" i="14" a="1"/>
  <c r="AN589" i="14" a="1"/>
  <c r="AR591" i="14" a="1"/>
  <c r="AM579" i="14" a="1"/>
  <c r="AM513" i="14" a="1"/>
  <c r="AP627" i="14" a="1"/>
  <c r="AQ441" i="14" a="1"/>
  <c r="AT426" i="14" a="1"/>
  <c r="AP455" i="14" a="1"/>
  <c r="AK540" i="14" a="1"/>
  <c r="AS484" i="14" a="1"/>
  <c r="AL577" i="14" a="1"/>
  <c r="AR496" i="14" a="1"/>
  <c r="AU444" i="14" a="1"/>
  <c r="AP626" i="14" a="1"/>
  <c r="AM507" i="14" a="1"/>
  <c r="AN633" i="14" a="1"/>
  <c r="AS589" i="14" a="1"/>
  <c r="AT683" i="14" a="1"/>
  <c r="AR529" i="14" a="1"/>
  <c r="AT486" i="14" a="1"/>
  <c r="AS570" i="14" a="1"/>
  <c r="AM511" i="14" a="1"/>
  <c r="AQ440" i="14" a="1"/>
  <c r="AQ627" i="14" a="1"/>
  <c r="AM538" i="14" a="1"/>
  <c r="AM578" i="14" a="1"/>
  <c r="AP443" i="14" a="1"/>
  <c r="AT445" i="14" a="1"/>
  <c r="AK499" i="14" a="1"/>
  <c r="AK447" i="14" a="1"/>
  <c r="AP438" i="14" a="1"/>
  <c r="AR561" i="14" a="1"/>
  <c r="AM661" i="14" a="1"/>
  <c r="AR630" i="14" a="1"/>
  <c r="AL694" i="14" a="1"/>
  <c r="AQ424" i="14" a="1"/>
  <c r="AN627" i="14" a="1"/>
  <c r="AQ647" i="14" a="1"/>
  <c r="AS456" i="14" a="1"/>
  <c r="AT589" i="14" a="1"/>
  <c r="AM570" i="14" a="1"/>
  <c r="AM572" i="14" a="1"/>
  <c r="AN692" i="14" a="1"/>
  <c r="AM496" i="14" a="1"/>
  <c r="AN488" i="14" a="1"/>
  <c r="AO481" i="14" a="1"/>
  <c r="AQ463" i="14" a="1"/>
  <c r="AM648" i="14" a="1"/>
  <c r="AK565" i="14" a="1"/>
  <c r="AK561" i="14" a="1"/>
  <c r="AU556" i="14" a="1"/>
  <c r="AQ638" i="14" a="1"/>
  <c r="AR420" i="14" a="1"/>
  <c r="AO591" i="14" a="1"/>
  <c r="AQ577" i="14" a="1"/>
  <c r="AR674" i="14" a="1"/>
  <c r="AP549" i="14" a="1"/>
  <c r="AQ565" i="14" a="1"/>
  <c r="AQ512" i="14" a="1"/>
  <c r="AM593" i="14" a="1"/>
  <c r="AT442" i="14" a="1"/>
  <c r="AO563" i="14" a="1"/>
  <c r="AM693" i="14" a="1"/>
  <c r="AS429" i="14" a="1"/>
  <c r="AM503" i="14" a="1"/>
  <c r="AR505" i="14" a="1"/>
  <c r="AQ644" i="14" a="1"/>
  <c r="AR677" i="14" a="1"/>
  <c r="AK460" i="14" a="1"/>
  <c r="AM417" i="14" a="1"/>
  <c r="AS610" i="14" a="1"/>
  <c r="AQ568" i="14" a="1"/>
  <c r="AT617" i="14" a="1"/>
  <c r="AL498" i="14" a="1"/>
  <c r="AR698" i="14" a="1"/>
  <c r="AT424" i="14" a="1"/>
  <c r="AM452" i="14" a="1"/>
  <c r="AU484" i="14" a="1"/>
  <c r="AL591" i="14" a="1"/>
  <c r="AN617" i="14" a="1"/>
  <c r="AS674" i="14" a="1"/>
  <c r="AK716" i="14" a="1"/>
  <c r="AM612" i="14" a="1"/>
  <c r="AP591" i="14" a="1"/>
  <c r="AQ672" i="14" a="1"/>
  <c r="AM656" i="14" a="1"/>
  <c r="AM707" i="14" a="1"/>
  <c r="AQ519" i="14" a="1"/>
  <c r="AL540" i="14" a="1"/>
  <c r="AR673" i="14" a="1"/>
  <c r="AL564" i="14" a="1"/>
  <c r="AK629" i="14" a="1"/>
  <c r="AL589" i="14" a="1"/>
  <c r="AU491" i="14" a="1"/>
  <c r="AT432" i="14" a="1"/>
  <c r="AS596" i="14" a="1"/>
  <c r="AR550" i="14" a="1"/>
  <c r="AO646" i="14" a="1"/>
  <c r="AO472" i="14" a="1"/>
  <c r="AN478" i="14" a="1"/>
  <c r="AS472" i="14" a="1"/>
  <c r="AO668" i="14" a="1"/>
  <c r="AQ595" i="14" a="1"/>
  <c r="AO636" i="14" a="1"/>
  <c r="AM634" i="14" a="1"/>
  <c r="AU687" i="14" a="1"/>
  <c r="AK578" i="14" a="1"/>
  <c r="AQ420" i="14" a="1"/>
  <c r="AT700" i="14" a="1"/>
  <c r="AM517" i="14" a="1"/>
  <c r="AU487" i="14" a="1"/>
  <c r="AQ623" i="14" a="1"/>
  <c r="AL576" i="14" a="1"/>
  <c r="AM621" i="14" a="1"/>
  <c r="AL490" i="14" a="1"/>
  <c r="AK696" i="14" a="1"/>
  <c r="AR577" i="14" a="1"/>
  <c r="AN672" i="14" a="1"/>
  <c r="AS676" i="14" a="1"/>
  <c r="AP689" i="14" a="1"/>
  <c r="AQ593" i="14" a="1"/>
  <c r="AP642" i="14" a="1"/>
  <c r="AK463" i="14" a="1"/>
  <c r="AK452" i="14" a="1"/>
  <c r="AL470" i="14" a="1"/>
  <c r="AO418" i="14" a="1"/>
  <c r="AT431" i="14" a="1"/>
  <c r="AO691" i="14" a="1"/>
  <c r="AU435" i="14" a="1"/>
  <c r="AO497" i="14" a="1"/>
  <c r="AS581" i="14" a="1"/>
  <c r="AN506" i="14" a="1"/>
  <c r="AR544" i="14" a="1"/>
  <c r="AU713" i="14" a="1"/>
  <c r="AU671" i="14" a="1"/>
  <c r="AQ572" i="14" a="1"/>
  <c r="AM608" i="14" a="1"/>
  <c r="AQ580" i="14" a="1"/>
  <c r="AR521" i="14" a="1"/>
  <c r="AS666" i="14" a="1"/>
  <c r="AM676" i="14" a="1"/>
  <c r="AQ709" i="14" a="1"/>
  <c r="AL517" i="14" a="1"/>
  <c r="AQ551" i="14" a="1"/>
  <c r="AS426" i="14" a="1"/>
  <c r="AR685" i="14" a="1"/>
  <c r="AN519" i="14" a="1"/>
  <c r="AR596" i="14" a="1"/>
  <c r="AR514" i="14" a="1"/>
  <c r="AO588" i="14" a="1"/>
  <c r="AN644" i="14" a="1"/>
  <c r="AP453" i="14" a="1"/>
  <c r="AS621" i="14" a="1"/>
  <c r="AK562" i="14" a="1"/>
  <c r="AR439" i="14" a="1"/>
  <c r="AP486" i="14" a="1"/>
  <c r="AQ604" i="14" a="1"/>
  <c r="AT519" i="14" a="1"/>
  <c r="AU623" i="14" a="1"/>
  <c r="AU453" i="14" a="1"/>
  <c r="AP476" i="14" a="1"/>
  <c r="AM436" i="14" a="1"/>
  <c r="AS566" i="14" a="1"/>
  <c r="AT423" i="14" a="1"/>
  <c r="AO469" i="14" a="1"/>
  <c r="AM610" i="14" a="1"/>
  <c r="AT441" i="14" a="1"/>
  <c r="AT592" i="14" a="1"/>
  <c r="AM449" i="14" a="1"/>
  <c r="AL668" i="14" a="1"/>
  <c r="AL416" i="14" a="1"/>
  <c r="AS681" i="14" a="1"/>
  <c r="AL679" i="14" a="1"/>
  <c r="AN610" i="14" a="1"/>
  <c r="AQ586" i="14" a="1"/>
  <c r="AR487" i="14" a="1"/>
  <c r="AO582" i="14" a="1"/>
  <c r="AN474" i="14" a="1"/>
  <c r="AP472" i="14" a="1"/>
  <c r="AU683" i="14" a="1"/>
  <c r="AO424" i="14" a="1"/>
  <c r="AU618" i="14" a="1"/>
  <c r="AP447" i="14" a="1"/>
  <c r="AL663" i="14" a="1"/>
  <c r="AU649" i="14" a="1"/>
  <c r="AT554" i="14" a="1"/>
  <c r="AR618" i="14" a="1"/>
  <c r="AL684" i="14" a="1"/>
  <c r="AK546" i="14" a="1"/>
  <c r="AS687" i="14" a="1"/>
  <c r="AM481" i="14" a="1"/>
  <c r="AS668" i="14" a="1"/>
  <c r="AN553" i="14" a="1"/>
  <c r="AS653" i="14" a="1"/>
  <c r="AL586" i="14" a="1"/>
  <c r="AR427" i="14" a="1"/>
  <c r="AU670" i="14" a="1"/>
  <c r="AP680" i="14" a="1"/>
  <c r="AL633" i="14" a="1"/>
  <c r="AP436" i="14" a="1"/>
  <c r="AT717" i="14" a="1"/>
  <c r="AN421" i="14" a="1"/>
  <c r="AP583" i="14" a="1"/>
  <c r="AN431" i="14" a="1"/>
  <c r="AM558" i="14" a="1"/>
  <c r="AO686" i="14" a="1"/>
  <c r="AP511" i="14" a="1"/>
  <c r="AP647" i="14" a="1"/>
  <c r="AR517" i="14" a="1"/>
  <c r="AK658" i="14" a="1"/>
  <c r="AM532" i="14" a="1"/>
  <c r="AK644" i="14" a="1"/>
  <c r="AQ421" i="14" a="1"/>
  <c r="AR532" i="14" a="1"/>
  <c r="AR695" i="14" a="1"/>
  <c r="AR455" i="14" a="1"/>
  <c r="AT450" i="14" a="1"/>
  <c r="AQ503" i="14" a="1"/>
  <c r="AU673" i="14" a="1"/>
  <c r="AU563" i="14" a="1"/>
  <c r="AQ646" i="14" a="1"/>
  <c r="AO493" i="14" a="1"/>
  <c r="AN499" i="14" a="1"/>
  <c r="AM668" i="14" a="1"/>
  <c r="AT619" i="14" a="1"/>
  <c r="AS715" i="14" a="1"/>
  <c r="AU701" i="14" a="1"/>
  <c r="AM478" i="14" a="1"/>
  <c r="AM600" i="14" a="1"/>
  <c r="AQ708" i="14" a="1"/>
  <c r="AS632" i="14" a="1"/>
  <c r="AL546" i="14" a="1"/>
  <c r="AN568" i="14" a="1"/>
  <c r="AM675" i="14" a="1"/>
  <c r="AT414" i="14" a="1"/>
  <c r="AM510" i="14" a="1"/>
  <c r="AU451" i="14" a="1"/>
  <c r="AK605" i="14" a="1"/>
  <c r="AT705" i="14" a="1"/>
  <c r="AR435" i="14" a="1"/>
  <c r="AL549" i="14" a="1"/>
  <c r="AO672" i="14" a="1"/>
  <c r="AS677" i="14" a="1"/>
  <c r="AQ589" i="14" a="1"/>
  <c r="AN512" i="14" a="1"/>
  <c r="AL439" i="14" a="1"/>
  <c r="AO575" i="14" a="1"/>
  <c r="AU450" i="14" a="1"/>
  <c r="AN685" i="14" a="1"/>
  <c r="AK579" i="14" a="1"/>
  <c r="AR701" i="14" a="1"/>
  <c r="AO427" i="14" a="1"/>
  <c r="AR567" i="14" a="1"/>
  <c r="AT561" i="14" a="1"/>
  <c r="AM527" i="14" a="1"/>
  <c r="AO564" i="14" a="1"/>
  <c r="AM687" i="14" a="1"/>
  <c r="AN657" i="14" a="1"/>
  <c r="AT682" i="14" a="1"/>
  <c r="AU635" i="14" a="1"/>
  <c r="AT533" i="14" a="1"/>
  <c r="AU540" i="14" a="1"/>
  <c r="AS705" i="14" a="1"/>
  <c r="AQ460" i="14" a="1"/>
  <c r="AQ691" i="14" a="1"/>
  <c r="AQ626" i="14" a="1"/>
  <c r="AS647" i="14" a="1"/>
  <c r="AN513" i="14" a="1"/>
  <c r="AN690" i="14" a="1"/>
  <c r="AR669" i="14" a="1"/>
  <c r="AN666" i="14" a="1"/>
  <c r="AT499" i="14" a="1"/>
  <c r="AO467" i="14" a="1"/>
  <c r="AK438" i="14" a="1"/>
  <c r="AK672" i="14" a="1"/>
  <c r="AR712" i="14" a="1"/>
  <c r="AQ692" i="14" a="1"/>
  <c r="AL685" i="14" a="1"/>
  <c r="AQ631" i="14" a="1"/>
  <c r="AM535" i="14" a="1"/>
  <c r="AL559" i="14" a="1"/>
  <c r="AU528" i="14" a="1"/>
  <c r="AT480" i="14" a="1"/>
  <c r="AK425" i="14" a="1"/>
  <c r="AO594" i="14" a="1"/>
  <c r="AL609" i="14" a="1"/>
  <c r="AS475" i="14" a="1"/>
  <c r="AQ645" i="14" a="1"/>
  <c r="AQ451" i="14" a="1"/>
  <c r="AS496" i="14" a="1"/>
  <c r="AU711" i="14" a="1"/>
  <c r="AR634" i="14" a="1"/>
  <c r="AM515" i="14" a="1"/>
  <c r="AS576" i="14" a="1"/>
  <c r="AL653" i="14" a="1"/>
  <c r="AR485" i="14" a="1"/>
  <c r="AO502" i="14" a="1"/>
  <c r="AO649" i="14" a="1"/>
  <c r="AU458" i="14" a="1"/>
  <c r="AU704" i="14" a="1"/>
  <c r="AN531" i="14" a="1"/>
  <c r="AU523" i="14" a="1"/>
  <c r="AS552" i="14" a="1"/>
  <c r="AN684" i="14" a="1"/>
  <c r="AR522" i="14" a="1"/>
  <c r="AS439" i="14" a="1"/>
  <c r="AN688" i="14" a="1"/>
  <c r="AK632" i="14" a="1"/>
  <c r="AU535" i="14" a="1"/>
  <c r="AN645" i="14" a="1"/>
  <c r="AK608" i="14" a="1"/>
  <c r="AU591" i="14" a="1"/>
  <c r="AR513" i="14" a="1"/>
  <c r="AS679" i="14" a="1"/>
  <c r="AP652" i="14" a="1"/>
  <c r="AO559" i="14" a="1"/>
  <c r="AK593" i="14" a="1"/>
  <c r="AS536" i="14" a="1"/>
  <c r="AT607" i="14" a="1"/>
  <c r="AU447" i="14" a="1"/>
  <c r="AK665" i="14" a="1"/>
  <c r="AM475" i="14" a="1"/>
  <c r="AL454" i="14" a="1"/>
  <c r="AP493" i="14" a="1"/>
  <c r="AQ533" i="14" a="1"/>
  <c r="AL675" i="14" a="1"/>
  <c r="AL519" i="14" a="1"/>
  <c r="AK683" i="14" a="1"/>
  <c r="AQ703" i="14" a="1"/>
  <c r="AM554" i="14" a="1"/>
  <c r="AS530" i="14" a="1"/>
  <c r="AQ491" i="14" a="1"/>
  <c r="AN441" i="14" a="1"/>
  <c r="AK653" i="14" a="1"/>
  <c r="AN615" i="14" a="1"/>
  <c r="AL515" i="14" a="1"/>
  <c r="AO510" i="14" a="1"/>
  <c r="AO618" i="14" a="1"/>
  <c r="AT476" i="14" a="1"/>
  <c r="AM541" i="14" a="1"/>
  <c r="AK525" i="14" a="1"/>
  <c r="AT580" i="14" a="1"/>
  <c r="AS417" i="14" a="1"/>
  <c r="AP505" i="14" a="1"/>
  <c r="AQ636" i="14" a="1"/>
  <c r="AM641" i="14" a="1"/>
  <c r="AN675" i="14" a="1"/>
  <c r="AS538" i="14" a="1"/>
  <c r="AU418" i="14" a="1"/>
  <c r="AQ454" i="14" a="1"/>
  <c r="AN618" i="14" a="1"/>
  <c r="AL542" i="14" a="1"/>
  <c r="AN586" i="14" a="1"/>
  <c r="AM454" i="14" a="1"/>
  <c r="AS555" i="14" a="1"/>
  <c r="AQ516" i="14" a="1"/>
  <c r="AQ544" i="14" a="1"/>
  <c r="AM450" i="14" a="1"/>
  <c r="AR576" i="14" a="1"/>
  <c r="AT584" i="14" a="1"/>
  <c r="AO431" i="14" a="1"/>
  <c r="AP609" i="14" a="1"/>
  <c r="AQ614" i="14" a="1"/>
  <c r="AM715" i="14" a="1"/>
  <c r="AT633" i="14" a="1"/>
  <c r="AL674" i="14" a="1"/>
  <c r="AK527" i="14" a="1"/>
  <c r="AO695" i="14" a="1"/>
  <c r="AM427" i="14" a="1"/>
  <c r="AU607" i="14" a="1"/>
  <c r="AR581" i="14" a="1"/>
  <c r="AN548" i="14" a="1"/>
  <c r="AP596" i="14" a="1"/>
  <c r="AK603" i="14" a="1"/>
  <c r="AK718" i="14" a="1"/>
  <c r="AR663" i="14" a="1"/>
  <c r="AQ693" i="14" a="1"/>
  <c r="AN635" i="14" a="1"/>
  <c r="AN435" i="14" a="1"/>
  <c r="AU467" i="14" a="1"/>
  <c r="AL513" i="14" a="1"/>
  <c r="AM443" i="14" a="1"/>
  <c r="AT626" i="14" a="1"/>
  <c r="AM664" i="14" a="1"/>
  <c r="AO706" i="14" a="1"/>
  <c r="AR434" i="14" a="1"/>
  <c r="AN590" i="14" a="1"/>
  <c r="AT525" i="14" a="1"/>
  <c r="AM617" i="14" a="1"/>
  <c r="AM719" i="14" a="1"/>
  <c r="AS651" i="14" a="1"/>
  <c r="AP577" i="14" a="1"/>
  <c r="AS638" i="14" a="1"/>
  <c r="AT465" i="14" a="1"/>
  <c r="AT692" i="14" a="1"/>
  <c r="AN704" i="14" a="1"/>
  <c r="AS584" i="14" a="1"/>
  <c r="AM595" i="14" a="1"/>
  <c r="AK599" i="14" a="1"/>
  <c r="AR657" i="14" a="1"/>
  <c r="AK660" i="14" a="1"/>
  <c r="AP657" i="14" a="1"/>
  <c r="AS511" i="14" a="1"/>
  <c r="AM486" i="14" a="1"/>
  <c r="AS558" i="14" a="1"/>
  <c r="AU525" i="14" a="1"/>
  <c r="AN708" i="14" a="1"/>
  <c r="AL484" i="14" a="1"/>
  <c r="AL451" i="14" a="1"/>
  <c r="AP578" i="14" a="1"/>
  <c r="AL617" i="14" a="1"/>
  <c r="AS685" i="14" a="1"/>
  <c r="AM508" i="14" a="1"/>
  <c r="AM524" i="14" a="1"/>
  <c r="AO635" i="14" a="1"/>
  <c r="AP471" i="14" a="1"/>
  <c r="AR607" i="14" a="1"/>
  <c r="AU572" i="14" a="1"/>
  <c r="AR467" i="14" a="1"/>
  <c r="AK682" i="14" a="1"/>
  <c r="AT444" i="14" a="1"/>
  <c r="AQ556" i="14" a="1"/>
  <c r="AP431" i="14" a="1"/>
  <c r="AU486" i="14" a="1"/>
  <c r="AM609" i="14" a="1"/>
  <c r="AP700" i="14" a="1"/>
  <c r="AO521" i="14" a="1"/>
  <c r="AM642" i="14" a="1"/>
  <c r="AU541" i="14" a="1"/>
  <c r="AR563" i="14" a="1"/>
  <c r="AL640" i="14" a="1"/>
  <c r="AT449" i="14" a="1"/>
  <c r="AK643" i="14" a="1"/>
  <c r="AQ664" i="14" a="1"/>
  <c r="AL556" i="14" a="1"/>
  <c r="AQ554" i="14" a="1"/>
  <c r="AR649" i="14" a="1"/>
  <c r="AP654" i="14" a="1"/>
  <c r="AQ508" i="14" a="1"/>
  <c r="AP433" i="14" a="1"/>
  <c r="AO514" i="14" a="1"/>
  <c r="AM414" i="14" a="1"/>
  <c r="AQ552" i="14" a="1"/>
  <c r="AQ712" i="14" a="1"/>
  <c r="AM564" i="14" a="1"/>
  <c r="AM705" i="14" a="1"/>
  <c r="AK571" i="14" a="1"/>
  <c r="AN563" i="14" a="1"/>
  <c r="AM635" i="14" a="1"/>
  <c r="AM650" i="14" a="1"/>
  <c r="AR717" i="14" a="1"/>
  <c r="AM528" i="14" a="1"/>
  <c r="AM614" i="14" a="1"/>
  <c r="AN614" i="14" a="1"/>
  <c r="AR426" i="14" a="1"/>
  <c r="AL600" i="14" a="1"/>
  <c r="AP579" i="14" a="1"/>
  <c r="AT713" i="14" a="1"/>
  <c r="AN523" i="14" a="1"/>
  <c r="AK481" i="14" a="1"/>
  <c r="AP418" i="14" a="1"/>
  <c r="AQ650" i="14" a="1"/>
  <c r="AU438" i="14" a="1"/>
  <c r="AR587" i="14" a="1"/>
  <c r="AQ418" i="14" a="1"/>
  <c r="AU657" i="14" a="1"/>
  <c r="AL648" i="14" a="1"/>
  <c r="AN466" i="14" a="1"/>
  <c r="AN710" i="14" a="1"/>
  <c r="AU422" i="14" a="1"/>
  <c r="AR546" i="14" a="1"/>
  <c r="AL461" i="14" a="1"/>
  <c r="AS706" i="14" a="1"/>
  <c r="AM703" i="14" a="1"/>
  <c r="AM711" i="14" a="1"/>
  <c r="AQ520" i="14" a="1"/>
  <c r="AQ504" i="14" a="1"/>
  <c r="AK485" i="14" a="1"/>
  <c r="AP608" i="14" a="1"/>
  <c r="AK451" i="14" a="1"/>
  <c r="AN640" i="14" a="1"/>
  <c r="AN536" i="14" a="1"/>
  <c r="AM631" i="14" a="1"/>
  <c r="AP708" i="14" a="1"/>
  <c r="AR492" i="14" a="1"/>
  <c r="AM501" i="14" a="1"/>
  <c r="AQ694" i="14" a="1"/>
  <c r="AL463" i="14" a="1"/>
  <c r="AM566" i="14" a="1"/>
  <c r="AS455" i="14" a="1"/>
  <c r="AK630" i="14" a="1"/>
  <c r="AK687" i="14" a="1"/>
  <c r="AN701" i="14" a="1"/>
  <c r="AN440" i="14" a="1"/>
  <c r="AT688" i="14" a="1"/>
  <c r="AR472" i="14" a="1"/>
  <c r="AT629" i="14" a="1"/>
  <c r="AS707" i="14" a="1"/>
  <c r="AL618" i="14" a="1"/>
  <c r="AK688" i="14" a="1"/>
  <c r="AT640" i="14" a="1"/>
  <c r="AT623" i="14" a="1"/>
  <c r="AQ587" i="14" a="1"/>
  <c r="AO687" i="14" a="1"/>
  <c r="AT610" i="14" a="1"/>
  <c r="AP573" i="14" a="1"/>
  <c r="AU512" i="14" a="1"/>
  <c r="AP521" i="14" a="1"/>
  <c r="AL575" i="14" a="1"/>
  <c r="AU643" i="14" a="1"/>
  <c r="AL479" i="14" a="1"/>
  <c r="AP605" i="14" a="1"/>
  <c r="AR592" i="14" a="1"/>
  <c r="AO518" i="14" a="1"/>
  <c r="AR626" i="14" a="1"/>
  <c r="AR443" i="14" a="1"/>
  <c r="AM456" i="14" a="1"/>
  <c r="AU606" i="14" a="1"/>
  <c r="AK685" i="14" a="1"/>
  <c r="AT451" i="14" a="1"/>
  <c r="AM596" i="14" a="1"/>
  <c r="AS704" i="14" a="1"/>
  <c r="AN484" i="14" a="1"/>
  <c r="AR684" i="14" a="1"/>
  <c r="AU547" i="14" a="1"/>
  <c r="AN661" i="14" a="1"/>
  <c r="AP415" i="14" a="1"/>
  <c r="AP553" i="14" a="1"/>
  <c r="AN448" i="14" a="1"/>
  <c r="AM500" i="14" a="1"/>
  <c r="AK430" i="14" a="1"/>
  <c r="AQ594" i="14" a="1"/>
  <c r="AP434" i="14" a="1"/>
  <c r="AO540" i="14" a="1"/>
  <c r="AL526" i="14" a="1"/>
  <c r="AN480" i="14" a="1"/>
  <c r="AR490" i="14" a="1"/>
  <c r="AR661" i="14" a="1"/>
  <c r="AR482" i="14" a="1"/>
  <c r="AS661" i="14" a="1"/>
  <c r="AO613" i="14" a="1"/>
  <c r="AO547" i="14" a="1"/>
  <c r="AM433" i="14" a="1"/>
  <c r="AU655" i="14" a="1"/>
  <c r="AS424" i="14" a="1"/>
  <c r="AO579" i="14" a="1"/>
  <c r="AO446" i="14" a="1"/>
  <c r="AS549" i="14" a="1"/>
  <c r="AQ447" i="14" a="1"/>
  <c r="AM709" i="14" a="1"/>
  <c r="AP532" i="14" a="1"/>
  <c r="AS493" i="14" a="1"/>
  <c r="AU605" i="14" a="1"/>
  <c r="AP671" i="14" a="1"/>
  <c r="AO509" i="14" a="1"/>
  <c r="AQ641" i="14" a="1"/>
  <c r="AR667" i="14" a="1"/>
  <c r="AK611" i="14" a="1"/>
  <c r="AK604" i="14" a="1"/>
  <c r="AR646" i="14" a="1"/>
  <c r="AT520" i="14" a="1"/>
  <c r="AS507" i="14" a="1"/>
  <c r="AS553" i="14" a="1"/>
  <c r="AN593" i="14" a="1"/>
  <c r="AN613" i="14" a="1"/>
  <c r="AO437" i="14" a="1"/>
  <c r="AR503" i="14" a="1"/>
  <c r="AR644" i="14" a="1"/>
  <c r="AN579" i="14" a="1"/>
  <c r="AL664" i="14" a="1"/>
  <c r="AM537" i="14" a="1"/>
  <c r="AU652" i="14" a="1"/>
  <c r="AO433" i="14" a="1"/>
  <c r="AK443" i="14" a="1"/>
  <c r="AR568" i="14" a="1"/>
  <c r="AL622" i="14" a="1"/>
  <c r="AK657" i="14" a="1"/>
  <c r="AQ473" i="14" a="1"/>
  <c r="AU645" i="14" a="1"/>
  <c r="AP622" i="14" a="1"/>
  <c r="AU641" i="14" a="1"/>
  <c r="AQ453" i="14" a="1"/>
  <c r="AK677" i="14" a="1"/>
  <c r="AU415" i="14" a="1"/>
  <c r="AP637" i="14" a="1"/>
  <c r="AU463" i="14" a="1"/>
  <c r="AQ561" i="14" a="1"/>
  <c r="AO681" i="14" a="1"/>
  <c r="AQ469" i="14" a="1"/>
  <c r="AT663" i="14" a="1"/>
  <c r="AQ416" i="14" a="1"/>
  <c r="AS611" i="14" a="1"/>
  <c r="AO629" i="14" a="1"/>
  <c r="AM459" i="14" a="1"/>
  <c r="AT671" i="14" a="1"/>
  <c r="AU567" i="14" a="1"/>
  <c r="AR600" i="14" a="1"/>
  <c r="AK669" i="14" a="1"/>
  <c r="AT528" i="14" a="1"/>
  <c r="AL505" i="14" a="1"/>
  <c r="AP446" i="14" a="1"/>
  <c r="AR535" i="14" a="1"/>
  <c r="AL604" i="14" a="1"/>
  <c r="AP690" i="14" a="1"/>
  <c r="AM551" i="14" a="1"/>
  <c r="AP570" i="14" a="1"/>
  <c r="AP651" i="14" a="1"/>
  <c r="AM620" i="14" a="1"/>
  <c r="AT511" i="14" a="1"/>
  <c r="AL473" i="14" a="1"/>
  <c r="AR540" i="14" a="1"/>
  <c r="AU682" i="14" a="1"/>
  <c r="AN483" i="14" a="1"/>
  <c r="AO566" i="14" a="1"/>
  <c r="AL676" i="14" a="1"/>
  <c r="AN671" i="14" a="1"/>
  <c r="AS614" i="14" a="1"/>
  <c r="AS468" i="14" a="1"/>
  <c r="AS460" i="14" a="1"/>
  <c r="AR526" i="14" a="1"/>
  <c r="AL528" i="14" a="1"/>
  <c r="AK656" i="14" a="1"/>
  <c r="AK600" i="14" a="1"/>
  <c r="AU698" i="14" a="1"/>
  <c r="AT673" i="14" a="1"/>
  <c r="AQ625" i="14" a="1"/>
  <c r="AR594" i="14" a="1"/>
  <c r="AN573" i="14" a="1"/>
  <c r="AR599" i="14" a="1"/>
  <c r="AP432" i="14" a="1"/>
  <c r="AS606" i="14" a="1"/>
  <c r="AS642" i="14" a="1"/>
  <c r="AR553" i="14" a="1"/>
  <c r="AO530" i="14" a="1"/>
  <c r="AL482" i="14" a="1"/>
  <c r="AQ651" i="14" a="1"/>
  <c r="AO527" i="14" a="1"/>
  <c r="AS550" i="14" a="1"/>
  <c r="AU589" i="14" a="1"/>
  <c r="AT446" i="14" a="1"/>
  <c r="AO604" i="14" a="1"/>
  <c r="AR691" i="14" a="1"/>
  <c r="AQ662" i="14" a="1"/>
  <c r="AU490" i="14" a="1"/>
  <c r="AU599" i="14" a="1"/>
  <c r="AP646" i="14" a="1"/>
  <c r="AN580" i="14" a="1"/>
  <c r="AQ609" i="14" a="1"/>
  <c r="AU610" i="14" a="1"/>
  <c r="AM569" i="14" a="1"/>
  <c r="AQ670" i="14" a="1"/>
  <c r="AK536" i="14" a="1"/>
  <c r="AK541" i="14" a="1"/>
  <c r="AL583" i="14" a="1"/>
  <c r="AN628" i="14" a="1"/>
  <c r="AP701" i="14" a="1"/>
  <c r="AT582" i="14" a="1"/>
  <c r="AK461" i="14" a="1"/>
  <c r="AT646" i="14" a="1"/>
  <c r="AT542" i="14" a="1"/>
  <c r="AQ455" i="14" a="1"/>
  <c r="AT611" i="14" a="1"/>
  <c r="AL692" i="14" a="1"/>
  <c r="AU479" i="14" a="1"/>
  <c r="AN527" i="14" a="1"/>
  <c r="AU430" i="14" a="1"/>
  <c r="AS479" i="14" a="1"/>
  <c r="AR689" i="14" a="1"/>
  <c r="AP444" i="14" a="1"/>
  <c r="AS673" i="14" a="1"/>
  <c r="AO608" i="14" a="1"/>
  <c r="AO585" i="14" a="1"/>
  <c r="AU505" i="14" a="1"/>
  <c r="AO434" i="14" a="1"/>
  <c r="AK464" i="14" a="1"/>
  <c r="AP567" i="14" a="1"/>
  <c r="AP477" i="14" a="1"/>
  <c r="AQ479" i="14" a="1"/>
  <c r="AO606" i="14" a="1"/>
  <c r="AQ557" i="14" a="1"/>
  <c r="AR473" i="14" a="1"/>
  <c r="AQ669" i="14" a="1"/>
  <c r="AT559" i="14" a="1"/>
  <c r="AM660" i="14" a="1"/>
  <c r="AL652" i="14" a="1"/>
  <c r="AP673" i="14" a="1"/>
  <c r="AM461" i="14" a="1"/>
  <c r="AM657" i="14" a="1"/>
  <c r="AU500" i="14" a="1"/>
  <c r="AO624" i="14" a="1"/>
  <c r="AO544" i="14" a="1"/>
  <c r="AR601" i="14" a="1"/>
  <c r="AO708" i="14" a="1"/>
  <c r="AU619" i="14" a="1"/>
  <c r="AO452" i="14" a="1"/>
  <c r="AO474" i="14" a="1"/>
  <c r="AS612" i="14" a="1"/>
  <c r="AP537" i="14" a="1"/>
  <c r="AP681" i="14" a="1"/>
  <c r="AN705" i="14" a="1"/>
  <c r="AS688" i="14" a="1"/>
  <c r="AU561" i="14" a="1"/>
  <c r="AN470" i="14" a="1"/>
  <c r="AQ546" i="14" a="1"/>
  <c r="AK655" i="14" a="1"/>
  <c r="AR660" i="14" a="1"/>
  <c r="AR558" i="14" a="1"/>
  <c r="AP566" i="14" a="1"/>
  <c r="AS414" i="14" a="1"/>
  <c r="AP430" i="14" a="1"/>
  <c r="AL716" i="14" a="1"/>
  <c r="AQ701" i="14" a="1"/>
  <c r="AM504" i="14" a="1"/>
  <c r="AO477" i="14" a="1"/>
  <c r="AL603" i="14" a="1"/>
  <c r="AS660" i="14" a="1"/>
  <c r="AR447" i="14" a="1"/>
  <c r="AT484" i="14" a="1"/>
  <c r="AL582" i="14" a="1"/>
  <c r="AP660" i="14" a="1"/>
  <c r="AU439" i="14" a="1"/>
  <c r="AT492" i="14" a="1"/>
  <c r="AO611" i="14" a="1"/>
  <c r="AO448" i="14" a="1"/>
  <c r="AO430" i="14" a="1"/>
  <c r="AU590" i="14" a="1"/>
  <c r="AO447" i="14" a="1"/>
  <c r="AL647" i="14" a="1"/>
  <c r="AR451" i="14" a="1"/>
  <c r="AT567" i="14" a="1"/>
  <c r="AS631" i="14" a="1"/>
  <c r="AO589" i="14" a="1"/>
  <c r="AS572" i="14" a="1"/>
  <c r="AK529" i="14" a="1"/>
  <c r="AN647" i="14" a="1"/>
  <c r="AO634" i="14" a="1"/>
  <c r="AM441" i="14" a="1"/>
  <c r="AU691" i="14" a="1"/>
  <c r="AU575" i="14" a="1"/>
  <c r="AO552" i="14" a="1"/>
  <c r="AR606" i="14" a="1"/>
  <c r="AM451" i="14" a="1"/>
  <c r="AL453" i="14" a="1"/>
  <c r="AO545" i="14" a="1"/>
  <c r="AS487" i="14" a="1"/>
  <c r="AL711" i="14" a="1"/>
  <c r="AS564" i="14" a="1"/>
  <c r="AK575" i="14" a="1"/>
  <c r="AK612" i="14" a="1"/>
  <c r="AR481" i="14" a="1"/>
  <c r="AM645" i="14" a="1"/>
  <c r="AO597" i="14" a="1"/>
  <c r="AN524" i="14" a="1"/>
  <c r="AL477" i="14" a="1"/>
  <c r="AU560" i="14" a="1"/>
  <c r="AM437" i="14" a="1"/>
  <c r="AT670" i="14" a="1"/>
  <c r="AO466" i="14" a="1"/>
  <c r="AR706" i="14" a="1"/>
  <c r="AN423" i="14" a="1"/>
  <c r="AS655" i="14" a="1"/>
  <c r="AL687" i="14" a="1"/>
  <c r="AT491" i="14" a="1"/>
  <c r="AM704" i="14" a="1"/>
  <c r="AK420" i="14" a="1"/>
  <c r="AM469" i="14" a="1"/>
  <c r="AU419" i="14" a="1"/>
  <c r="AN716" i="14" a="1"/>
  <c r="AN492" i="14" a="1"/>
  <c r="AQ462" i="14" a="1"/>
  <c r="AT474" i="14" a="1"/>
  <c r="AO511" i="14" a="1"/>
  <c r="AU497" i="14" a="1"/>
  <c r="AU665" i="14" a="1"/>
  <c r="AN703" i="14" a="1"/>
  <c r="AK627" i="14" a="1"/>
  <c r="AS459" i="14" a="1"/>
  <c r="AR536" i="14" a="1"/>
  <c r="AO694" i="14" a="1"/>
  <c r="AR483" i="14" a="1"/>
  <c r="AT635" i="14" a="1"/>
  <c r="AL578" i="14" a="1"/>
  <c r="AQ584" i="14" a="1"/>
  <c r="AQ500" i="14" a="1"/>
  <c r="AP468" i="14" a="1"/>
  <c r="AP452" i="14" a="1"/>
  <c r="AP451" i="14" a="1"/>
  <c r="AL594" i="14" a="1"/>
  <c r="AR516" i="14" a="1"/>
  <c r="AQ706" i="14" a="1"/>
  <c r="AT598" i="14" a="1"/>
  <c r="AO483" i="14" a="1"/>
  <c r="AR493" i="14" a="1"/>
  <c r="AQ534" i="14" a="1"/>
  <c r="AN554" i="14" a="1"/>
  <c r="AS590" i="14" a="1"/>
  <c r="AT630" i="14" a="1"/>
  <c r="AL468" i="14" a="1"/>
  <c r="AT473" i="14" a="1"/>
  <c r="AO450" i="14" a="1"/>
  <c r="AP556" i="14" a="1"/>
  <c r="AU485" i="14" a="1"/>
  <c r="AO504" i="14" a="1"/>
  <c r="AS700" i="14" a="1"/>
  <c r="AM445" i="14" a="1"/>
  <c r="AM476" i="14" a="1"/>
  <c r="AL611" i="14" a="1"/>
  <c r="AO513" i="14" a="1"/>
  <c r="AT507" i="14" a="1"/>
  <c r="AU549" i="14" a="1"/>
  <c r="AS512" i="14" a="1"/>
  <c r="AL631" i="14" a="1"/>
  <c r="AK442" i="14" a="1"/>
  <c r="AL435" i="14" a="1"/>
  <c r="AS517" i="14" a="1"/>
  <c r="AO567" i="14" a="1"/>
  <c r="AK610" i="14" a="1"/>
  <c r="AO490" i="14" a="1"/>
  <c r="AU601" i="14" a="1"/>
  <c r="AL662" i="14" a="1"/>
  <c r="AL414" i="14" a="1"/>
  <c r="AP669" i="14" a="1"/>
  <c r="AN559" i="14" a="1"/>
  <c r="AS494" i="14" a="1"/>
  <c r="AS613" i="14" a="1"/>
  <c r="AP604" i="14" a="1"/>
  <c r="AU488" i="14" a="1"/>
  <c r="AO626" i="14" a="1"/>
  <c r="AS556" i="14" a="1"/>
  <c r="AQ498" i="14" a="1"/>
  <c r="AR662" i="14" a="1"/>
  <c r="AU700" i="14" a="1"/>
  <c r="AT418" i="14" a="1"/>
  <c r="AM672" i="14" a="1"/>
  <c r="AN651" i="14" a="1"/>
  <c r="AT672" i="14" a="1"/>
  <c r="AR699" i="14" a="1"/>
  <c r="AO630" i="14" a="1"/>
  <c r="AT488" i="14" a="1"/>
  <c r="AQ639" i="14" a="1"/>
  <c r="AS692" i="14" a="1"/>
  <c r="AP562" i="14" a="1"/>
  <c r="AN517" i="14" a="1"/>
  <c r="AQ450" i="14" a="1"/>
  <c r="AT550" i="14" a="1"/>
  <c r="AL565" i="14" a="1"/>
  <c r="AR690" i="14" a="1"/>
  <c r="AO697" i="14" a="1"/>
  <c r="AS583" i="14" a="1"/>
  <c r="AN699" i="14" a="1"/>
  <c r="AO600" i="14" a="1"/>
  <c r="AO539" i="14" a="1"/>
  <c r="AK558" i="14" a="1"/>
  <c r="AM603" i="14" a="1"/>
  <c r="AK471" i="14" a="1"/>
  <c r="AP491" i="14" a="1"/>
  <c r="AK424" i="14" a="1"/>
  <c r="AL641" i="14" a="1"/>
  <c r="AS505" i="14" a="1"/>
  <c r="AP548" i="14" a="1"/>
  <c r="AU521" i="14" a="1"/>
  <c r="AO565" i="14" a="1"/>
  <c r="AR474" i="14" a="1"/>
  <c r="AS599" i="14" a="1"/>
  <c r="AR652" i="14" a="1"/>
  <c r="AK518" i="14" a="1"/>
  <c r="AP625" i="14" a="1"/>
  <c r="AN429" i="14" a="1"/>
  <c r="AP696" i="14" a="1"/>
  <c r="AK431" i="14" a="1"/>
  <c r="AL598" i="14" a="1"/>
  <c r="AL531" i="14" a="1"/>
  <c r="AK652" i="14" a="1"/>
  <c r="AP540" i="14" a="1"/>
  <c r="AS641" i="14" a="1"/>
  <c r="AN502" i="14" a="1"/>
  <c r="AL634" i="14" a="1"/>
  <c r="AR440" i="14" a="1"/>
  <c r="AN706" i="14" a="1"/>
  <c r="AP668" i="14" a="1"/>
  <c r="AN507" i="14" a="1"/>
  <c r="AP419" i="14" a="1"/>
  <c r="AO682" i="14" a="1"/>
  <c r="AS695" i="14" a="1"/>
  <c r="AT591" i="14" a="1"/>
  <c r="AT518" i="14" a="1"/>
  <c r="AQ573" i="14" a="1"/>
  <c r="AN665" i="14" a="1"/>
  <c r="AL537" i="14" a="1"/>
  <c r="AK502" i="14" a="1"/>
  <c r="AR462" i="14" a="1"/>
  <c r="AK666" i="14" a="1"/>
  <c r="AS537" i="14" a="1"/>
  <c r="AN717" i="14" a="1"/>
  <c r="AN696" i="14" a="1"/>
  <c r="AR627" i="14" a="1"/>
  <c r="AU676" i="14" a="1"/>
  <c r="AP649" i="14" a="1"/>
  <c r="AS532" i="14" a="1"/>
  <c r="AU647" i="14" a="1"/>
  <c r="AU452" i="14" a="1"/>
  <c r="AK477" i="14" a="1"/>
  <c r="AP528" i="14" a="1"/>
  <c r="AL695" i="14" a="1"/>
  <c r="AT697" i="14" a="1"/>
  <c r="AU480" i="14" a="1"/>
  <c r="AK516" i="14" a="1"/>
  <c r="AP629" i="14" a="1"/>
  <c r="AU715" i="14" a="1"/>
  <c r="AQ458" i="14" a="1"/>
  <c r="AU426" i="14" a="1"/>
  <c r="AM424" i="14" a="1"/>
  <c r="AN546" i="14" a="1"/>
  <c r="AQ481" i="14" a="1"/>
  <c r="AT678" i="14" a="1"/>
  <c r="AP607" i="14" a="1"/>
  <c r="AR631" i="14" a="1"/>
  <c r="AM521" i="14" a="1"/>
  <c r="AN419" i="14" a="1"/>
  <c r="AN669" i="14" a="1"/>
  <c r="AU514" i="14" a="1"/>
  <c r="AK569" i="14" a="1"/>
  <c r="AL514" i="14" a="1"/>
  <c r="AK623" i="14" a="1"/>
  <c r="AU489" i="14" a="1"/>
  <c r="AR549" i="14" a="1"/>
  <c r="AP581" i="14" a="1"/>
  <c r="AN497" i="14" a="1"/>
  <c r="AK689" i="14" a="1"/>
  <c r="AK698" i="14" a="1"/>
  <c r="AR436" i="14" a="1"/>
  <c r="AL677" i="14" a="1"/>
  <c r="AR633" i="14" a="1"/>
  <c r="AM526" i="14" a="1"/>
  <c r="AT523" i="14" a="1"/>
  <c r="AK459" i="14" a="1"/>
  <c r="AM583" i="14" a="1"/>
  <c r="AL554" i="14" a="1"/>
  <c r="AS464" i="14" a="1"/>
  <c r="AQ685" i="14" a="1"/>
  <c r="AQ711" i="14" a="1"/>
  <c r="AM509" i="14" a="1"/>
  <c r="AL693" i="14" a="1"/>
  <c r="AR525" i="14" a="1"/>
  <c r="AO415" i="14" a="1"/>
  <c r="AL511" i="14" a="1"/>
  <c r="AQ449" i="14" a="1"/>
  <c r="AK488" i="14" a="1"/>
  <c r="AP571" i="14" a="1"/>
  <c r="AT505" i="14" a="1"/>
  <c r="AO675" i="14" a="1"/>
  <c r="AT613" i="14" a="1"/>
  <c r="AQ545" i="14" a="1"/>
  <c r="AP624" i="14" a="1"/>
  <c r="AL613" i="14" a="1"/>
  <c r="AN581" i="14" a="1"/>
  <c r="AO526" i="14" a="1"/>
  <c r="AN571" i="14" a="1"/>
  <c r="AL418" i="14" a="1"/>
  <c r="AO550" i="14" a="1"/>
  <c r="AN473" i="14" a="1"/>
  <c r="AQ555" i="14" a="1"/>
  <c r="AR624" i="14" a="1"/>
  <c r="AL681" i="14" a="1"/>
  <c r="AN670" i="14" a="1"/>
  <c r="AR675" i="14" a="1"/>
  <c r="AL592" i="14" a="1"/>
  <c r="AR672" i="14" a="1"/>
  <c r="AP526" i="14" a="1"/>
  <c r="AN719" i="14" a="1"/>
  <c r="AK517" i="14" a="1"/>
  <c r="AQ688" i="14" a="1"/>
  <c r="AQ621" i="14" a="1"/>
  <c r="AQ553" i="14" a="1"/>
  <c r="AL606" i="14" a="1"/>
  <c r="AR707" i="14" a="1"/>
  <c r="AU566" i="14" a="1"/>
  <c r="AR585" i="14" a="1"/>
  <c r="AM467" i="14" a="1"/>
  <c r="AK563" i="14" a="1"/>
  <c r="AT631" i="14" a="1"/>
  <c r="AS542" i="14" a="1"/>
  <c r="AK557" i="14" a="1"/>
  <c r="AS503" i="14" a="1"/>
  <c r="AK591" i="14" a="1"/>
  <c r="AM432" i="14" a="1"/>
  <c r="AO546" i="14" a="1"/>
  <c r="AK465" i="14" a="1"/>
  <c r="AT422" i="14" a="1"/>
  <c r="AP602" i="14" a="1"/>
  <c r="AK625" i="14" a="1"/>
  <c r="AO455" i="14" a="1"/>
  <c r="AT645" i="14" a="1"/>
  <c r="AP676" i="14" a="1"/>
  <c r="AO652" i="14" a="1"/>
  <c r="AP682" i="14" a="1"/>
  <c r="AR632" i="14" a="1"/>
  <c r="AL596" i="14" a="1"/>
  <c r="AL496" i="14" a="1"/>
  <c r="AL579" i="14" a="1"/>
  <c r="AU627" i="14" a="1"/>
  <c r="AQ699" i="14" a="1"/>
  <c r="AR442" i="14" a="1"/>
  <c r="AK596" i="14" a="1"/>
  <c r="AN566" i="14" a="1"/>
  <c r="AP414" i="14" a="1"/>
  <c r="AM622" i="14" a="1"/>
  <c r="AS586" i="14" a="1"/>
  <c r="AN653" i="14" a="1"/>
  <c r="AR419" i="14" a="1"/>
  <c r="AP665" i="14" a="1"/>
  <c r="AR437" i="14" a="1"/>
  <c r="AO439" i="14" a="1"/>
  <c r="AS634" i="14" a="1"/>
  <c r="AL557" i="14" a="1"/>
  <c r="AM702" i="14" a="1"/>
  <c r="AR682" i="14" a="1"/>
  <c r="AQ477" i="14" a="1"/>
  <c r="AQ619" i="14" a="1"/>
  <c r="AM542" i="14" a="1"/>
  <c r="AU709" i="14" a="1"/>
  <c r="AS415" i="14" a="1"/>
  <c r="AO609" i="14" a="1"/>
  <c r="AL529" i="14" a="1"/>
  <c r="AM662" i="14" a="1"/>
  <c r="AR461" i="14" a="1"/>
  <c r="AS580" i="14" a="1"/>
  <c r="AT655" i="14" a="1"/>
  <c r="AT466" i="14" a="1"/>
  <c r="AO601" i="14" a="1"/>
  <c r="AP554" i="14" a="1"/>
  <c r="AM666" i="14" a="1"/>
  <c r="AL642" i="14" a="1"/>
  <c r="AR545" i="14" a="1"/>
  <c r="AL431" i="14" a="1"/>
  <c r="AQ522" i="14" a="1"/>
  <c r="AU552" i="14" a="1"/>
  <c r="AP474" i="14" a="1"/>
  <c r="AR432" i="14" a="1"/>
  <c r="AR456" i="14" a="1"/>
  <c r="AL446" i="14" a="1"/>
  <c r="AO548" i="14" a="1"/>
  <c r="AU468" i="14" a="1"/>
  <c r="AP670" i="14" a="1"/>
  <c r="AR656" i="14" a="1"/>
  <c r="AT590" i="14" a="1"/>
  <c r="AK588" i="14" a="1"/>
  <c r="AK602" i="14" a="1"/>
  <c r="AR636" i="14" a="1"/>
  <c r="AQ705" i="14" a="1"/>
  <c r="AT485" i="14" a="1"/>
  <c r="AM670" i="14" a="1"/>
  <c r="AT627" i="14" a="1"/>
  <c r="AN714" i="14" a="1"/>
  <c r="AP539" i="14" a="1"/>
  <c r="AQ671" i="14" a="1"/>
  <c r="AM499" i="14" a="1"/>
  <c r="AK436" i="14" a="1"/>
  <c r="AU473" i="14" a="1"/>
  <c r="AO423" i="14" a="1"/>
  <c r="AN494" i="14" a="1"/>
  <c r="AQ686" i="14" a="1"/>
  <c r="AQ443" i="14" a="1"/>
  <c r="AO520" i="14" a="1"/>
  <c r="AS701" i="14" a="1"/>
  <c r="AU712" i="14" a="1"/>
  <c r="AQ436" i="14" a="1"/>
  <c r="AR713" i="14" a="1"/>
  <c r="AS662" i="14" a="1"/>
  <c r="AU692" i="14" a="1"/>
  <c r="AL705" i="14" a="1"/>
  <c r="AU530" i="14" a="1"/>
  <c r="AN695" i="14" a="1"/>
  <c r="AS449" i="14" a="1"/>
  <c r="AR554" i="14" a="1"/>
  <c r="AL541" i="14" a="1"/>
  <c r="AT693" i="14" a="1"/>
  <c r="AK468" i="14" a="1"/>
  <c r="AP693" i="14" a="1"/>
  <c r="AU504" i="14" a="1"/>
  <c r="AM611" i="14" a="1"/>
  <c r="AT545" i="14" a="1"/>
  <c r="AR708" i="14" a="1"/>
  <c r="AR665" i="14" a="1"/>
  <c r="AM492" i="14" a="1"/>
  <c r="AM601" i="14" a="1"/>
  <c r="AM589" i="14" a="1"/>
  <c r="AL637" i="14" a="1"/>
  <c r="AS519" i="14" a="1"/>
  <c r="AO657" i="14" a="1"/>
  <c r="AO656" i="14" a="1"/>
  <c r="AM584" i="14" a="1"/>
  <c r="AM453" i="14" a="1"/>
  <c r="AU516" i="14" a="1"/>
  <c r="AR425" i="14" a="1"/>
  <c r="AM552" i="14" a="1"/>
  <c r="AS522" i="14" a="1"/>
  <c r="AM639" i="14" a="1"/>
  <c r="AT622" i="14" a="1"/>
  <c r="AS592" i="14" a="1"/>
  <c r="AM567" i="14" a="1"/>
  <c r="AO537" i="14" a="1"/>
  <c r="AU612" i="14" a="1"/>
  <c r="AN604" i="14" a="1"/>
  <c r="AM684" i="14" a="1"/>
  <c r="AQ710" i="14" a="1"/>
  <c r="AO421" i="14" a="1"/>
  <c r="AM455" i="14" a="1"/>
  <c r="AQ624" i="14" a="1"/>
  <c r="AT649" i="14" a="1"/>
  <c r="AT597" i="14" a="1"/>
  <c r="AP420" i="14" a="1"/>
  <c r="AT510" i="14" a="1"/>
  <c r="AK492" i="14" a="1"/>
  <c r="AU574" i="14" a="1"/>
  <c r="AR423" i="14" a="1"/>
  <c r="AK534" i="14" a="1"/>
  <c r="AS501" i="14" a="1"/>
  <c r="AL638" i="14" a="1"/>
  <c r="AR573" i="14" a="1"/>
  <c r="AM480" i="14" a="1"/>
  <c r="AS604" i="14" a="1"/>
  <c r="AT636" i="14" a="1"/>
  <c r="AQ490" i="14" a="1"/>
  <c r="AL601" i="14" a="1"/>
  <c r="AU502" i="14" a="1"/>
  <c r="AQ579" i="14" a="1"/>
  <c r="AQ531" i="14" a="1"/>
  <c r="AM653" i="14" a="1"/>
  <c r="AS454" i="14" a="1"/>
  <c r="AO505" i="14" a="1"/>
  <c r="AK519" i="14" a="1"/>
  <c r="AO692" i="14" a="1"/>
  <c r="AM599" i="14" a="1"/>
  <c r="AS578" i="14" a="1"/>
  <c r="AP711" i="14" a="1"/>
  <c r="AU509" i="14" a="1"/>
  <c r="AU475" i="14" a="1"/>
  <c r="AM502" i="14" a="1"/>
  <c r="AU658" i="14" a="1"/>
  <c r="AS490" i="14" a="1"/>
  <c r="AP563" i="14" a="1"/>
  <c r="AQ433" i="14" a="1"/>
  <c r="AS431" i="14" a="1"/>
  <c r="AU603" i="14" a="1"/>
  <c r="AN530" i="14" a="1"/>
  <c r="AU694" i="14" a="1"/>
  <c r="AO623" i="14" a="1"/>
  <c r="AN550" i="14" a="1"/>
  <c r="AO506" i="14" a="1"/>
  <c r="AU539" i="14" a="1"/>
  <c r="AO607" i="14" a="1"/>
  <c r="AR530" i="14" a="1"/>
  <c r="AS694" i="14" a="1"/>
  <c r="AM574" i="14" a="1"/>
  <c r="AK691" i="14" a="1"/>
  <c r="AP517" i="14" a="1"/>
  <c r="AM429" i="14" a="1"/>
  <c r="AP662" i="14" a="1"/>
  <c r="AS545" i="14" a="1"/>
  <c r="AN556" i="14" a="1"/>
  <c r="AS491" i="14" a="1"/>
  <c r="AL438" i="14" a="1"/>
  <c r="AM520" i="14" a="1"/>
  <c r="AO622" i="14" a="1"/>
  <c r="AR507" i="14" a="1"/>
  <c r="AL497" i="14" a="1"/>
  <c r="AP502" i="14" a="1"/>
  <c r="AQ505" i="14" a="1"/>
  <c r="AN515" i="14" a="1"/>
  <c r="AR647" i="14" a="1"/>
  <c r="AN464" i="14" a="1"/>
  <c r="AO453" i="14" a="1"/>
  <c r="AQ419" i="14" a="1"/>
  <c r="AS516" i="14" a="1"/>
  <c r="AQ718" i="14" a="1"/>
  <c r="AQ452" i="14" a="1"/>
  <c r="AS615" i="14" a="1"/>
  <c r="AN434" i="14" a="1"/>
  <c r="AT603" i="14" a="1"/>
  <c r="AU551" i="14" a="1"/>
  <c r="AU532" i="14" a="1"/>
  <c r="AS670" i="14" a="1"/>
  <c r="AR680" i="14" a="1"/>
  <c r="AO485" i="14" a="1"/>
  <c r="AO690" i="14" a="1"/>
  <c r="AL571" i="14" a="1"/>
  <c r="AN656" i="14" a="1"/>
  <c r="AQ653" i="14" a="1"/>
  <c r="AP541" i="14" a="1"/>
  <c r="AT455" i="14" a="1"/>
  <c r="AT606" i="14" a="1"/>
  <c r="AU510" i="14" a="1"/>
  <c r="AO542" i="14" a="1"/>
  <c r="AO590" i="14" a="1"/>
  <c r="AT695" i="14" a="1"/>
  <c r="AN503" i="14" a="1"/>
  <c r="AU633" i="14" a="1"/>
  <c r="AL481" i="14" a="1"/>
  <c r="AO498" i="14" a="1"/>
  <c r="AK636" i="14" a="1"/>
  <c r="AK662" i="14" a="1"/>
  <c r="AS635" i="14" a="1"/>
  <c r="AU650" i="14" a="1"/>
  <c r="AN612" i="14" a="1"/>
  <c r="AU519" i="14" a="1"/>
  <c r="AS691" i="14" a="1"/>
  <c r="AS432" i="14" a="1"/>
  <c r="AR454" i="14" a="1"/>
  <c r="AN487" i="14" a="1"/>
  <c r="AO715" i="14" a="1"/>
  <c r="AN683" i="14" a="1"/>
  <c r="AU429" i="14" a="1"/>
  <c r="AP678" i="14" a="1"/>
  <c r="AP422" i="14" a="1"/>
  <c r="AT534" i="14" a="1"/>
  <c r="AL587" i="14" a="1"/>
  <c r="AR478" i="14" a="1"/>
  <c r="AT517" i="14" a="1"/>
  <c r="AP634" i="14" a="1"/>
  <c r="AK531" i="14" a="1"/>
  <c r="AM686" i="14" a="1"/>
  <c r="AN677" i="14" a="1"/>
  <c r="AO428" i="14" a="1"/>
  <c r="AS636" i="14" a="1"/>
  <c r="AM471" i="14" a="1"/>
  <c r="AS462" i="14" a="1"/>
  <c r="AN682" i="14" a="1"/>
  <c r="AR476" i="14" a="1"/>
  <c r="AP547" i="14" a="1"/>
  <c r="AL433" i="14" a="1"/>
  <c r="AO716" i="14" a="1"/>
  <c r="AO711" i="14" a="1"/>
  <c r="AT452" i="14" a="1"/>
  <c r="AK523" i="14" a="1"/>
  <c r="AU608" i="14" a="1"/>
  <c r="AK449" i="14" a="1"/>
  <c r="AL478" i="14" a="1"/>
  <c r="AP703" i="14" a="1"/>
  <c r="AL700" i="14" a="1"/>
  <c r="AR700" i="14" a="1"/>
  <c r="AR702" i="14" a="1"/>
  <c r="AP522" i="14" a="1"/>
  <c r="AK695" i="14" a="1"/>
  <c r="AT576" i="14" a="1"/>
  <c r="AU428" i="14" a="1"/>
  <c r="AT583" i="14" a="1"/>
  <c r="AU518" i="14" a="1"/>
  <c r="AL627" i="14" a="1"/>
  <c r="AU674" i="14" a="1"/>
  <c r="AP635" i="14" a="1"/>
  <c r="AM674" i="14" a="1"/>
  <c r="AS521" i="14" a="1"/>
  <c r="AP621" i="14" a="1"/>
  <c r="AS569" i="14" a="1"/>
  <c r="AT464" i="14" a="1"/>
  <c r="AO528" i="14" a="1"/>
  <c r="AL536" i="14" a="1"/>
  <c r="AO571" i="14" a="1"/>
  <c r="AN426" i="14" a="1"/>
  <c r="AK473" i="14" a="1"/>
  <c r="AT628" i="14" a="1"/>
  <c r="AN447" i="14" a="1"/>
  <c r="AL607" i="14" a="1"/>
  <c r="AK678" i="14" a="1"/>
  <c r="AN632" i="14" a="1"/>
  <c r="AR537" i="14" a="1"/>
  <c r="AL483" i="14" a="1"/>
  <c r="AL702" i="14" a="1"/>
  <c r="AT530" i="14" a="1"/>
  <c r="AK613" i="14" a="1"/>
  <c r="AP648" i="14" a="1"/>
  <c r="AO619" i="14" a="1"/>
  <c r="AO459" i="14" a="1"/>
  <c r="AU636" i="14" a="1"/>
  <c r="AS486" i="14" a="1"/>
  <c r="AS510" i="14" a="1"/>
  <c r="AS639" i="14" a="1"/>
  <c r="AL573" i="14" a="1"/>
  <c r="AK450" i="14" a="1"/>
  <c r="AL459" i="14" a="1"/>
  <c r="AM536" i="14" a="1"/>
  <c r="AT543" i="14" a="1"/>
  <c r="AP523" i="14" a="1"/>
  <c r="AM713" i="14" a="1"/>
  <c r="AP423" i="14" a="1"/>
  <c r="AS568" i="14" a="1"/>
  <c r="AS654" i="14" a="1"/>
  <c r="AN475" i="14" a="1"/>
  <c r="AO549" i="14" a="1"/>
  <c r="AN584" i="14" a="1"/>
  <c r="AN713" i="14" a="1"/>
  <c r="AP458" i="14" a="1"/>
  <c r="AK454" i="14" a="1"/>
  <c r="AS509" i="14" a="1"/>
  <c r="AM522" i="14" a="1"/>
  <c r="AL626" i="14" a="1"/>
  <c r="AU446" i="14" a="1"/>
  <c r="AL520" i="14" a="1"/>
  <c r="AU569" i="14" a="1"/>
  <c r="AL516" i="14" a="1"/>
  <c r="AQ497" i="14" a="1"/>
  <c r="AO677" i="14" a="1"/>
  <c r="AU585" i="14" a="1"/>
  <c r="AO491" i="14" a="1"/>
  <c r="AU533" i="14" a="1"/>
  <c r="AR524" i="14" a="1"/>
  <c r="AT436" i="14" a="1"/>
  <c r="AL508" i="14" a="1"/>
  <c r="AS640" i="14" a="1"/>
  <c r="AN525" i="14" a="1"/>
  <c r="AP545" i="14" a="1"/>
  <c r="AT457" i="14" a="1"/>
  <c r="AU522" i="14" a="1"/>
  <c r="AU550" i="14" a="1"/>
  <c r="AN496" i="14" a="1"/>
  <c r="AN509" i="14" a="1"/>
  <c r="AN450" i="14" a="1"/>
  <c r="AO596" i="14" a="1"/>
  <c r="AP712" i="14" a="1"/>
  <c r="AN603" i="14" a="1"/>
  <c r="AR602" i="14" a="1"/>
  <c r="AP492" i="14" a="1"/>
  <c r="AR414" i="14" a="1"/>
  <c r="AT526" i="14" a="1"/>
  <c r="AN597" i="14" a="1"/>
  <c r="AN424" i="14" a="1"/>
  <c r="AL696" i="14" a="1"/>
  <c r="AL518" i="14" a="1"/>
  <c r="AP714" i="14" a="1"/>
  <c r="AL630" i="14" a="1"/>
  <c r="AN609" i="14" a="1"/>
  <c r="AO685" i="14" a="1"/>
  <c r="AL504" i="14" a="1"/>
  <c r="AK437" i="14" a="1"/>
  <c r="AT681" i="14" a="1"/>
  <c r="AO641" i="14" a="1"/>
  <c r="AO442" i="14" a="1"/>
  <c r="AU414" i="14" a="1"/>
  <c r="AO616" i="14" a="1"/>
  <c r="AT718" i="14" a="1"/>
  <c r="AK670" i="14" a="1"/>
  <c r="AU432" i="14" a="1"/>
  <c r="AL475" i="14" a="1"/>
  <c r="AU581" i="14" a="1"/>
  <c r="AL602" i="14" a="1"/>
  <c r="AS675" i="14" a="1"/>
  <c r="AS504" i="14" a="1"/>
  <c r="AU638" i="14" a="1"/>
  <c r="AL619" i="14" a="1"/>
  <c r="AP416" i="14" a="1"/>
  <c r="AU498" i="14" a="1"/>
  <c r="AO562" i="14" a="1"/>
  <c r="AK583" i="14" a="1"/>
  <c r="AQ457" i="14" a="1"/>
  <c r="AO700" i="14" a="1"/>
  <c r="AR714" i="14" a="1"/>
  <c r="AM477" i="14" a="1"/>
  <c r="AL698" i="14" a="1"/>
  <c r="AN532" i="14" a="1"/>
  <c r="AQ467" i="14" a="1"/>
  <c r="AP544" i="14" a="1"/>
  <c r="AP485" i="14" a="1"/>
  <c r="AO640" i="14" a="1"/>
  <c r="AL425" i="14" a="1"/>
  <c r="AL510" i="14" a="1"/>
  <c r="AM679" i="14" a="1"/>
  <c r="AK659" i="14" a="1"/>
  <c r="AU642" i="14" a="1"/>
  <c r="AO614" i="14" a="1"/>
  <c r="AK641" i="14" a="1"/>
  <c r="AQ601" i="14" a="1"/>
  <c r="AN539" i="14" a="1"/>
  <c r="AO414" i="14" a="1"/>
  <c r="AT706" i="14" a="1"/>
  <c r="AN436" i="14" a="1"/>
  <c r="AP513" i="14" a="1"/>
  <c r="AT676" i="14" a="1"/>
  <c r="AS671" i="14" a="1"/>
  <c r="AK445" i="14" a="1"/>
  <c r="AM717" i="14" a="1"/>
  <c r="AQ563" i="14" a="1"/>
  <c r="AQ559" i="14" a="1"/>
  <c r="AU542" i="14" a="1"/>
  <c r="AK587" i="14" a="1"/>
  <c r="AT665" i="14" a="1"/>
  <c r="AK479" i="14" a="1"/>
  <c r="AT557" i="14" a="1"/>
  <c r="AR705" i="14" a="1"/>
  <c r="AQ659" i="14" a="1"/>
  <c r="AT558" i="14" a="1"/>
  <c r="AO435" i="14" a="1"/>
  <c r="AU513" i="14" a="1"/>
  <c r="AP550" i="14" a="1"/>
  <c r="AM490" i="14" a="1"/>
  <c r="AU501" i="14" a="1"/>
  <c r="AP559" i="14" a="1"/>
  <c r="AQ575" i="14" a="1"/>
  <c r="AS699" i="14" a="1"/>
  <c r="AN698" i="14" a="1"/>
  <c r="AT555" i="14" a="1"/>
  <c r="AP580" i="14" a="1"/>
  <c r="AM446" i="14" a="1"/>
  <c r="AM448" i="14" a="1"/>
  <c r="AT477" i="14" a="1"/>
  <c r="AP692" i="14" a="1"/>
  <c r="AS644" i="14" a="1"/>
  <c r="AU478" i="14" a="1"/>
  <c r="AP644" i="14" a="1"/>
  <c r="AU654" i="14" a="1"/>
  <c r="AS508" i="14" a="1"/>
  <c r="AM616" i="14" a="1"/>
  <c r="AL532" i="14" a="1"/>
  <c r="AQ649" i="14" a="1"/>
  <c r="AQ472" i="14" a="1"/>
  <c r="AM430" i="14" a="1"/>
  <c r="AT638" i="14" a="1"/>
  <c r="AO602" i="14" a="1"/>
  <c r="AM671" i="14" a="1"/>
  <c r="AO524" i="14" a="1"/>
  <c r="AM544" i="14" a="1"/>
  <c r="AU693" i="14" a="1"/>
  <c r="AQ714" i="14" a="1"/>
  <c r="AR457" i="14" a="1"/>
  <c r="AK542" i="14" a="1"/>
  <c r="AS430" i="14" a="1"/>
  <c r="AT587" i="14" a="1"/>
  <c r="AS483" i="14" a="1"/>
  <c r="AU586" i="14" a="1"/>
  <c r="AL569" i="14" a="1"/>
  <c r="AK457" i="14" a="1"/>
  <c r="AR658" i="14" a="1"/>
  <c r="AO441" i="14" a="1"/>
  <c r="AQ414" i="14" a="1"/>
  <c r="AM629" i="14" a="1"/>
  <c r="AQ620" i="14" a="1"/>
  <c r="AL690" i="14" a="1"/>
  <c r="AQ494" i="14" a="1"/>
  <c r="AK553" i="14" a="1"/>
  <c r="AU717" i="14" a="1"/>
  <c r="AO516" i="14" a="1"/>
  <c r="AU455" i="14" a="1"/>
  <c r="AU441" i="14" a="1"/>
  <c r="AL512" i="14" a="1"/>
  <c r="AN544" i="14" a="1"/>
  <c r="AQ603" i="14" a="1"/>
  <c r="AT512" i="14" a="1"/>
  <c r="AN543" i="14" a="1"/>
  <c r="AM472" i="14" a="1"/>
  <c r="AN634" i="14" a="1"/>
  <c r="AM646" i="14" a="1"/>
  <c r="AL658" i="14" a="1"/>
  <c r="AU707" i="14" a="1"/>
  <c r="AT577" i="14" a="1"/>
  <c r="AK621" i="14" a="1"/>
  <c r="AR542" i="14" a="1"/>
  <c r="AS461" i="14" a="1"/>
  <c r="AR464" i="14" a="1"/>
  <c r="AT594" i="14" a="1"/>
  <c r="AU537" i="14" a="1"/>
  <c r="AM688" i="14" a="1"/>
  <c r="AS625" i="14" a="1"/>
  <c r="AP569" i="14" a="1"/>
  <c r="AP614" i="14" a="1"/>
  <c r="AR512" i="14" a="1"/>
  <c r="AO451" i="14" a="1"/>
  <c r="AL612" i="14" a="1"/>
  <c r="AQ640" i="14" a="1"/>
  <c r="AT515" i="14" a="1"/>
  <c r="AL448" i="14" a="1"/>
  <c r="AM652" i="14" a="1"/>
  <c r="AP631" i="14" a="1"/>
  <c r="AP623" i="14" a="1"/>
  <c r="AT416" i="14" a="1"/>
  <c r="AN538" i="14" a="1"/>
  <c r="AO496" i="14" a="1"/>
  <c r="AU527" i="14" a="1"/>
  <c r="AS450" i="14" a="1"/>
  <c r="AO445" i="14" a="1"/>
  <c r="AT514" i="14" a="1"/>
  <c r="AP518" i="14" a="1"/>
  <c r="AQ428" i="14" a="1"/>
  <c r="AT616" i="14" a="1"/>
  <c r="AT615" i="14" a="1"/>
  <c r="AS609" i="14" a="1"/>
  <c r="AK466" i="14" a="1"/>
  <c r="AL430" i="14" a="1"/>
  <c r="AT595" i="14" a="1"/>
  <c r="AN700" i="14" a="1"/>
  <c r="AN578" i="14" a="1"/>
  <c r="AP713" i="14" a="1"/>
  <c r="AM431" i="14" a="1"/>
  <c r="AQ654" i="14" a="1"/>
  <c r="AK566" i="14" a="1"/>
  <c r="AT659" i="14" a="1"/>
  <c r="AS437" i="14" a="1"/>
  <c r="AT624" i="14" a="1"/>
  <c r="AO462" i="14" a="1"/>
  <c r="AP640" i="14" a="1"/>
  <c r="AL422" i="14" a="1"/>
  <c r="AO456" i="14" a="1"/>
  <c r="AM630" i="14" a="1"/>
  <c r="AL424" i="14" a="1"/>
  <c r="AL715" i="14" a="1"/>
  <c r="AS476" i="14" a="1"/>
  <c r="AS476" i="14" l="1"/>
  <c r="AL715" i="14"/>
  <c r="AL424" i="14"/>
  <c r="AM630" i="14"/>
  <c r="AO456" i="14"/>
  <c r="AL422" i="14"/>
  <c r="AP640" i="14"/>
  <c r="AO462" i="14"/>
  <c r="AT624" i="14"/>
  <c r="AS437" i="14"/>
  <c r="AT659" i="14"/>
  <c r="AK566" i="14"/>
  <c r="AQ654" i="14"/>
  <c r="AM431" i="14"/>
  <c r="AP713" i="14"/>
  <c r="AN578" i="14"/>
  <c r="AN700" i="14"/>
  <c r="AT595" i="14"/>
  <c r="AL430" i="14"/>
  <c r="AK466" i="14"/>
  <c r="AS609" i="14"/>
  <c r="AT615" i="14"/>
  <c r="AT616" i="14"/>
  <c r="AQ428" i="14"/>
  <c r="AP518" i="14"/>
  <c r="AT514" i="14"/>
  <c r="AO445" i="14"/>
  <c r="AS450" i="14"/>
  <c r="AU527" i="14"/>
  <c r="AO496" i="14"/>
  <c r="AN538" i="14"/>
  <c r="AT416" i="14"/>
  <c r="AP623" i="14"/>
  <c r="AP631" i="14"/>
  <c r="AM652" i="14"/>
  <c r="AL448" i="14"/>
  <c r="AT515" i="14"/>
  <c r="AQ640" i="14"/>
  <c r="AL612" i="14"/>
  <c r="AO451" i="14"/>
  <c r="AR512" i="14"/>
  <c r="AP614" i="14"/>
  <c r="AP569" i="14"/>
  <c r="AS625" i="14"/>
  <c r="AM688" i="14"/>
  <c r="AU537" i="14"/>
  <c r="AT594" i="14"/>
  <c r="AR464" i="14"/>
  <c r="AS461" i="14"/>
  <c r="AR542" i="14"/>
  <c r="AK621" i="14"/>
  <c r="AT577" i="14"/>
  <c r="AU707" i="14"/>
  <c r="AL658" i="14"/>
  <c r="AM646" i="14"/>
  <c r="AN634" i="14"/>
  <c r="AM472" i="14"/>
  <c r="AN543" i="14"/>
  <c r="AT512" i="14"/>
  <c r="AQ603" i="14"/>
  <c r="AN544" i="14"/>
  <c r="AL512" i="14"/>
  <c r="AU441" i="14"/>
  <c r="AU455" i="14"/>
  <c r="AO516" i="14"/>
  <c r="AU717" i="14"/>
  <c r="AK553" i="14"/>
  <c r="AQ494" i="14"/>
  <c r="AL690" i="14"/>
  <c r="AQ620" i="14"/>
  <c r="AM629" i="14"/>
  <c r="AQ414" i="14"/>
  <c r="AO441" i="14"/>
  <c r="AR658" i="14"/>
  <c r="AK457" i="14"/>
  <c r="AL569" i="14"/>
  <c r="AU586" i="14"/>
  <c r="AS483" i="14"/>
  <c r="AT587" i="14"/>
  <c r="AS430" i="14"/>
  <c r="AK542" i="14"/>
  <c r="AR457" i="14"/>
  <c r="AQ714" i="14"/>
  <c r="AU693" i="14"/>
  <c r="AM544" i="14"/>
  <c r="AO524" i="14"/>
  <c r="AM671" i="14"/>
  <c r="AO602" i="14"/>
  <c r="AT638" i="14"/>
  <c r="AM430" i="14"/>
  <c r="AQ472" i="14"/>
  <c r="AQ649" i="14"/>
  <c r="AL532" i="14"/>
  <c r="AM616" i="14"/>
  <c r="AS508" i="14"/>
  <c r="AU654" i="14"/>
  <c r="AP644" i="14"/>
  <c r="AU478" i="14"/>
  <c r="AS644" i="14"/>
  <c r="AP692" i="14"/>
  <c r="AT477" i="14"/>
  <c r="AM448" i="14"/>
  <c r="AM446" i="14"/>
  <c r="AP580" i="14"/>
  <c r="AT555" i="14"/>
  <c r="AN698" i="14"/>
  <c r="AS699" i="14"/>
  <c r="AQ575" i="14"/>
  <c r="AP559" i="14"/>
  <c r="AU501" i="14"/>
  <c r="AM490" i="14"/>
  <c r="AP550" i="14"/>
  <c r="AU513" i="14"/>
  <c r="AO435" i="14"/>
  <c r="AT558" i="14"/>
  <c r="AQ659" i="14"/>
  <c r="AR705" i="14"/>
  <c r="AT557" i="14"/>
  <c r="AK479" i="14"/>
  <c r="AT665" i="14"/>
  <c r="AK587" i="14"/>
  <c r="AU542" i="14"/>
  <c r="AQ559" i="14"/>
  <c r="AQ563" i="14"/>
  <c r="AM717" i="14"/>
  <c r="AK445" i="14"/>
  <c r="AS671" i="14"/>
  <c r="AT676" i="14"/>
  <c r="AP513" i="14"/>
  <c r="AN436" i="14"/>
  <c r="AT706" i="14"/>
  <c r="AO414" i="14"/>
  <c r="AN539" i="14"/>
  <c r="AQ601" i="14"/>
  <c r="AK641" i="14"/>
  <c r="AO614" i="14"/>
  <c r="AU642" i="14"/>
  <c r="AK659" i="14"/>
  <c r="AM679" i="14"/>
  <c r="AL510" i="14"/>
  <c r="AL425" i="14"/>
  <c r="AO640" i="14"/>
  <c r="AP485" i="14"/>
  <c r="AP544" i="14"/>
  <c r="AQ467" i="14"/>
  <c r="AN532" i="14"/>
  <c r="AL698" i="14"/>
  <c r="AM477" i="14"/>
  <c r="AR714" i="14"/>
  <c r="AO700" i="14"/>
  <c r="AQ457" i="14"/>
  <c r="AK583" i="14"/>
  <c r="AO562" i="14"/>
  <c r="AU498" i="14"/>
  <c r="AP416" i="14"/>
  <c r="AL619" i="14"/>
  <c r="AU638" i="14"/>
  <c r="AS504" i="14"/>
  <c r="AS675" i="14"/>
  <c r="AL602" i="14"/>
  <c r="AU581" i="14"/>
  <c r="AL475" i="14"/>
  <c r="AU432" i="14"/>
  <c r="AK670" i="14"/>
  <c r="AT718" i="14"/>
  <c r="AO616" i="14"/>
  <c r="AU414" i="14"/>
  <c r="AO442" i="14"/>
  <c r="AO641" i="14"/>
  <c r="AT681" i="14"/>
  <c r="AK437" i="14"/>
  <c r="AL504" i="14"/>
  <c r="AO685" i="14"/>
  <c r="AN609" i="14"/>
  <c r="AL630" i="14"/>
  <c r="AP714" i="14"/>
  <c r="AL518" i="14"/>
  <c r="AL696" i="14"/>
  <c r="AN424" i="14"/>
  <c r="AN597" i="14"/>
  <c r="AT526" i="14"/>
  <c r="AR414" i="14"/>
  <c r="AP492" i="14"/>
  <c r="AR602" i="14"/>
  <c r="AN603" i="14"/>
  <c r="AP712" i="14"/>
  <c r="AO596" i="14"/>
  <c r="AN450" i="14"/>
  <c r="AN509" i="14"/>
  <c r="AN496" i="14"/>
  <c r="AU550" i="14"/>
  <c r="AU522" i="14"/>
  <c r="AT457" i="14"/>
  <c r="AP545" i="14"/>
  <c r="AN525" i="14"/>
  <c r="AS640" i="14"/>
  <c r="AL508" i="14"/>
  <c r="AT436" i="14"/>
  <c r="AR524" i="14"/>
  <c r="AU533" i="14"/>
  <c r="AO491" i="14"/>
  <c r="AU585" i="14"/>
  <c r="AO677" i="14"/>
  <c r="AQ497" i="14"/>
  <c r="AL516" i="14"/>
  <c r="AU569" i="14"/>
  <c r="AL520" i="14"/>
  <c r="AU446" i="14"/>
  <c r="AL626" i="14"/>
  <c r="AM522" i="14"/>
  <c r="AS509" i="14"/>
  <c r="AK454" i="14"/>
  <c r="AP458" i="14"/>
  <c r="AN713" i="14"/>
  <c r="AN584" i="14"/>
  <c r="AO549" i="14"/>
  <c r="AN475" i="14"/>
  <c r="AS654" i="14"/>
  <c r="AS568" i="14"/>
  <c r="AP423" i="14"/>
  <c r="AM713" i="14"/>
  <c r="AP523" i="14"/>
  <c r="AT543" i="14"/>
  <c r="AM536" i="14"/>
  <c r="AL459" i="14"/>
  <c r="AK450" i="14"/>
  <c r="AL573" i="14"/>
  <c r="AS639" i="14"/>
  <c r="AS510" i="14"/>
  <c r="AS486" i="14"/>
  <c r="AU636" i="14"/>
  <c r="AO459" i="14"/>
  <c r="AO619" i="14"/>
  <c r="AP648" i="14"/>
  <c r="AK613" i="14"/>
  <c r="AT530" i="14"/>
  <c r="AL702" i="14"/>
  <c r="AL483" i="14"/>
  <c r="AR537" i="14"/>
  <c r="AN632" i="14"/>
  <c r="AK678" i="14"/>
  <c r="AL607" i="14"/>
  <c r="AN447" i="14"/>
  <c r="AT628" i="14"/>
  <c r="AK473" i="14"/>
  <c r="AN426" i="14"/>
  <c r="AO571" i="14"/>
  <c r="AL536" i="14"/>
  <c r="AO528" i="14"/>
  <c r="AT464" i="14"/>
  <c r="AS569" i="14"/>
  <c r="AP621" i="14"/>
  <c r="AS521" i="14"/>
  <c r="AM674" i="14"/>
  <c r="AP635" i="14"/>
  <c r="AU674" i="14"/>
  <c r="AL627" i="14"/>
  <c r="AU518" i="14"/>
  <c r="AT583" i="14"/>
  <c r="AU428" i="14"/>
  <c r="AT576" i="14"/>
  <c r="AK695" i="14"/>
  <c r="AP522" i="14"/>
  <c r="AR702" i="14"/>
  <c r="AR700" i="14"/>
  <c r="AL700" i="14"/>
  <c r="AP703" i="14"/>
  <c r="AL478" i="14"/>
  <c r="AK449" i="14"/>
  <c r="AU608" i="14"/>
  <c r="AK523" i="14"/>
  <c r="AT452" i="14"/>
  <c r="AO711" i="14"/>
  <c r="AO716" i="14"/>
  <c r="AL433" i="14"/>
  <c r="AP547" i="14"/>
  <c r="AR476" i="14"/>
  <c r="AN682" i="14"/>
  <c r="AS462" i="14"/>
  <c r="AM471" i="14"/>
  <c r="AS636" i="14"/>
  <c r="AO428" i="14"/>
  <c r="AN677" i="14"/>
  <c r="AM686" i="14"/>
  <c r="AK531" i="14"/>
  <c r="AP634" i="14"/>
  <c r="AT517" i="14"/>
  <c r="AR478" i="14"/>
  <c r="AL587" i="14"/>
  <c r="AT534" i="14"/>
  <c r="AP422" i="14"/>
  <c r="AP678" i="14"/>
  <c r="AU429" i="14"/>
  <c r="AN683" i="14"/>
  <c r="AO715" i="14"/>
  <c r="AN487" i="14"/>
  <c r="AR454" i="14"/>
  <c r="AS432" i="14"/>
  <c r="AS691" i="14"/>
  <c r="AU519" i="14"/>
  <c r="AN612" i="14"/>
  <c r="AU650" i="14"/>
  <c r="AS635" i="14"/>
  <c r="AK662" i="14"/>
  <c r="AK636" i="14"/>
  <c r="AO498" i="14"/>
  <c r="AL481" i="14"/>
  <c r="AU633" i="14"/>
  <c r="AN503" i="14"/>
  <c r="AT695" i="14"/>
  <c r="AO590" i="14"/>
  <c r="AO542" i="14"/>
  <c r="AU510" i="14"/>
  <c r="AT606" i="14"/>
  <c r="AT455" i="14"/>
  <c r="AP541" i="14"/>
  <c r="AQ653" i="14"/>
  <c r="AN656" i="14"/>
  <c r="AL571" i="14"/>
  <c r="AO690" i="14"/>
  <c r="AO485" i="14"/>
  <c r="AR680" i="14"/>
  <c r="AS670" i="14"/>
  <c r="AU532" i="14"/>
  <c r="AU551" i="14"/>
  <c r="AT603" i="14"/>
  <c r="AN434" i="14"/>
  <c r="AS615" i="14"/>
  <c r="AQ452" i="14"/>
  <c r="AQ718" i="14"/>
  <c r="AS516" i="14"/>
  <c r="AQ419" i="14"/>
  <c r="AO453" i="14"/>
  <c r="AN464" i="14"/>
  <c r="AR647" i="14"/>
  <c r="AN515" i="14"/>
  <c r="AQ505" i="14"/>
  <c r="AP502" i="14"/>
  <c r="AL497" i="14"/>
  <c r="AR507" i="14"/>
  <c r="AO622" i="14"/>
  <c r="AM520" i="14"/>
  <c r="AL438" i="14"/>
  <c r="AS491" i="14"/>
  <c r="AN556" i="14"/>
  <c r="AS545" i="14"/>
  <c r="AP662" i="14"/>
  <c r="AM429" i="14"/>
  <c r="AP517" i="14"/>
  <c r="AK691" i="14"/>
  <c r="AM574" i="14"/>
  <c r="AS694" i="14"/>
  <c r="AR530" i="14"/>
  <c r="AO607" i="14"/>
  <c r="AU539" i="14"/>
  <c r="AO506" i="14"/>
  <c r="AN550" i="14"/>
  <c r="AO623" i="14"/>
  <c r="AU694" i="14"/>
  <c r="AN530" i="14"/>
  <c r="AU603" i="14"/>
  <c r="AS431" i="14"/>
  <c r="AQ433" i="14"/>
  <c r="AP563" i="14"/>
  <c r="AS490" i="14"/>
  <c r="AU658" i="14"/>
  <c r="AM502" i="14"/>
  <c r="AU475" i="14"/>
  <c r="AU509" i="14"/>
  <c r="AP711" i="14"/>
  <c r="AS578" i="14"/>
  <c r="AM599" i="14"/>
  <c r="AO692" i="14"/>
  <c r="AK519" i="14"/>
  <c r="AO505" i="14"/>
  <c r="AS454" i="14"/>
  <c r="AM653" i="14"/>
  <c r="AQ531" i="14"/>
  <c r="AQ579" i="14"/>
  <c r="AU502" i="14"/>
  <c r="AL601" i="14"/>
  <c r="AQ490" i="14"/>
  <c r="AT636" i="14"/>
  <c r="AS604" i="14"/>
  <c r="AM480" i="14"/>
  <c r="AR573" i="14"/>
  <c r="AL638" i="14"/>
  <c r="AS501" i="14"/>
  <c r="AK534" i="14"/>
  <c r="AR423" i="14"/>
  <c r="AU574" i="14"/>
  <c r="AK492" i="14"/>
  <c r="AT510" i="14"/>
  <c r="AP420" i="14"/>
  <c r="AT597" i="14"/>
  <c r="AT649" i="14"/>
  <c r="AQ624" i="14"/>
  <c r="AM455" i="14"/>
  <c r="AO421" i="14"/>
  <c r="AQ710" i="14"/>
  <c r="AM684" i="14"/>
  <c r="AN604" i="14"/>
  <c r="AU612" i="14"/>
  <c r="AO537" i="14"/>
  <c r="AM567" i="14"/>
  <c r="AS592" i="14"/>
  <c r="AT622" i="14"/>
  <c r="AM639" i="14"/>
  <c r="AS522" i="14"/>
  <c r="AM552" i="14"/>
  <c r="AR425" i="14"/>
  <c r="AU516" i="14"/>
  <c r="AM453" i="14"/>
  <c r="AM584" i="14"/>
  <c r="AO656" i="14"/>
  <c r="AO657" i="14"/>
  <c r="AS519" i="14"/>
  <c r="AL637" i="14"/>
  <c r="AM589" i="14"/>
  <c r="AM601" i="14"/>
  <c r="AM492" i="14"/>
  <c r="AR665" i="14"/>
  <c r="AR708" i="14"/>
  <c r="AT545" i="14"/>
  <c r="AM611" i="14"/>
  <c r="AU504" i="14"/>
  <c r="AP693" i="14"/>
  <c r="AK468" i="14"/>
  <c r="AT693" i="14"/>
  <c r="AL541" i="14"/>
  <c r="AR554" i="14"/>
  <c r="AS449" i="14"/>
  <c r="AN695" i="14"/>
  <c r="AU530" i="14"/>
  <c r="AL705" i="14"/>
  <c r="AU692" i="14"/>
  <c r="AS662" i="14"/>
  <c r="AR713" i="14"/>
  <c r="AQ436" i="14"/>
  <c r="AU712" i="14"/>
  <c r="AS701" i="14"/>
  <c r="AO520" i="14"/>
  <c r="AQ443" i="14"/>
  <c r="AQ686" i="14"/>
  <c r="AN494" i="14"/>
  <c r="AO423" i="14"/>
  <c r="AU473" i="14"/>
  <c r="AK436" i="14"/>
  <c r="AM499" i="14"/>
  <c r="AQ671" i="14"/>
  <c r="AP539" i="14"/>
  <c r="AN714" i="14"/>
  <c r="AT627" i="14"/>
  <c r="AM670" i="14"/>
  <c r="AT485" i="14"/>
  <c r="AQ705" i="14"/>
  <c r="AR636" i="14"/>
  <c r="AK602" i="14"/>
  <c r="AK588" i="14"/>
  <c r="AT590" i="14"/>
  <c r="AR656" i="14"/>
  <c r="AP670" i="14"/>
  <c r="AU468" i="14"/>
  <c r="AO548" i="14"/>
  <c r="AL446" i="14"/>
  <c r="AR456" i="14"/>
  <c r="AR432" i="14"/>
  <c r="AP474" i="14"/>
  <c r="AU552" i="14"/>
  <c r="AQ522" i="14"/>
  <c r="AL431" i="14"/>
  <c r="AR545" i="14"/>
  <c r="AL642" i="14"/>
  <c r="AM666" i="14"/>
  <c r="AP554" i="14"/>
  <c r="AO601" i="14"/>
  <c r="AT466" i="14"/>
  <c r="AT655" i="14"/>
  <c r="AS580" i="14"/>
  <c r="AR461" i="14"/>
  <c r="AM662" i="14"/>
  <c r="AL529" i="14"/>
  <c r="AO609" i="14"/>
  <c r="AS415" i="14"/>
  <c r="AU709" i="14"/>
  <c r="AM542" i="14"/>
  <c r="AQ619" i="14"/>
  <c r="AQ477" i="14"/>
  <c r="AR682" i="14"/>
  <c r="AM702" i="14"/>
  <c r="AL557" i="14"/>
  <c r="AS634" i="14"/>
  <c r="AO439" i="14"/>
  <c r="AR437" i="14"/>
  <c r="AP665" i="14"/>
  <c r="AR419" i="14"/>
  <c r="AN653" i="14"/>
  <c r="AS586" i="14"/>
  <c r="AM622" i="14"/>
  <c r="AP414" i="14"/>
  <c r="AN566" i="14"/>
  <c r="AK596" i="14"/>
  <c r="AR442" i="14"/>
  <c r="AQ699" i="14"/>
  <c r="AU627" i="14"/>
  <c r="AL579" i="14"/>
  <c r="AL496" i="14"/>
  <c r="AL596" i="14"/>
  <c r="AR632" i="14"/>
  <c r="AP682" i="14"/>
  <c r="AO652" i="14"/>
  <c r="AP676" i="14"/>
  <c r="AT645" i="14"/>
  <c r="AO455" i="14"/>
  <c r="AK625" i="14"/>
  <c r="AP602" i="14"/>
  <c r="AT422" i="14"/>
  <c r="AK465" i="14"/>
  <c r="AO546" i="14"/>
  <c r="AM432" i="14"/>
  <c r="AK591" i="14"/>
  <c r="AS503" i="14"/>
  <c r="AK557" i="14"/>
  <c r="AS542" i="14"/>
  <c r="AT631" i="14"/>
  <c r="AK563" i="14"/>
  <c r="AM467" i="14"/>
  <c r="AR585" i="14"/>
  <c r="AU566" i="14"/>
  <c r="AR707" i="14"/>
  <c r="AL606" i="14"/>
  <c r="AQ553" i="14"/>
  <c r="AQ621" i="14"/>
  <c r="AQ688" i="14"/>
  <c r="AK517" i="14"/>
  <c r="AN719" i="14"/>
  <c r="AP526" i="14"/>
  <c r="AR672" i="14"/>
  <c r="AL592" i="14"/>
  <c r="AR675" i="14"/>
  <c r="AN670" i="14"/>
  <c r="AL681" i="14"/>
  <c r="AR624" i="14"/>
  <c r="AQ555" i="14"/>
  <c r="AN473" i="14"/>
  <c r="AO550" i="14"/>
  <c r="AL418" i="14"/>
  <c r="AN571" i="14"/>
  <c r="AO526" i="14"/>
  <c r="AN581" i="14"/>
  <c r="AL613" i="14"/>
  <c r="AP624" i="14"/>
  <c r="AQ545" i="14"/>
  <c r="AT613" i="14"/>
  <c r="AO675" i="14"/>
  <c r="AT505" i="14"/>
  <c r="AP571" i="14"/>
  <c r="AK488" i="14"/>
  <c r="AQ449" i="14"/>
  <c r="AL511" i="14"/>
  <c r="AO415" i="14"/>
  <c r="AR525" i="14"/>
  <c r="AL693" i="14"/>
  <c r="AM509" i="14"/>
  <c r="AQ711" i="14"/>
  <c r="AQ685" i="14"/>
  <c r="AS464" i="14"/>
  <c r="AL554" i="14"/>
  <c r="AM583" i="14"/>
  <c r="AK459" i="14"/>
  <c r="AT523" i="14"/>
  <c r="AM526" i="14"/>
  <c r="AR633" i="14"/>
  <c r="AL677" i="14"/>
  <c r="AR436" i="14"/>
  <c r="AK698" i="14"/>
  <c r="AK689" i="14"/>
  <c r="AN497" i="14"/>
  <c r="AP581" i="14"/>
  <c r="AR549" i="14"/>
  <c r="AU489" i="14"/>
  <c r="AK623" i="14"/>
  <c r="AL514" i="14"/>
  <c r="AK569" i="14"/>
  <c r="AU514" i="14"/>
  <c r="AN669" i="14"/>
  <c r="AN419" i="14"/>
  <c r="AM521" i="14"/>
  <c r="AR631" i="14"/>
  <c r="AP607" i="14"/>
  <c r="AT678" i="14"/>
  <c r="AQ481" i="14"/>
  <c r="AN546" i="14"/>
  <c r="AM424" i="14"/>
  <c r="AU426" i="14"/>
  <c r="AQ458" i="14"/>
  <c r="AU715" i="14"/>
  <c r="AP629" i="14"/>
  <c r="AK516" i="14"/>
  <c r="AU480" i="14"/>
  <c r="AT697" i="14"/>
  <c r="AL695" i="14"/>
  <c r="AP528" i="14"/>
  <c r="AK477" i="14"/>
  <c r="AU452" i="14"/>
  <c r="AU647" i="14"/>
  <c r="AS532" i="14"/>
  <c r="AP649" i="14"/>
  <c r="AU676" i="14"/>
  <c r="AR627" i="14"/>
  <c r="AN696" i="14"/>
  <c r="AN717" i="14"/>
  <c r="AS537" i="14"/>
  <c r="AK666" i="14"/>
  <c r="AR462" i="14"/>
  <c r="AK502" i="14"/>
  <c r="AL537" i="14"/>
  <c r="AN665" i="14"/>
  <c r="AQ573" i="14"/>
  <c r="AT518" i="14"/>
  <c r="AT591" i="14"/>
  <c r="AS695" i="14"/>
  <c r="AO682" i="14"/>
  <c r="AP419" i="14"/>
  <c r="AN507" i="14"/>
  <c r="AP668" i="14"/>
  <c r="AN706" i="14"/>
  <c r="AR440" i="14"/>
  <c r="AL634" i="14"/>
  <c r="AN502" i="14"/>
  <c r="AS641" i="14"/>
  <c r="AP540" i="14"/>
  <c r="AK652" i="14"/>
  <c r="AL531" i="14"/>
  <c r="AL598" i="14"/>
  <c r="AK431" i="14"/>
  <c r="AP696" i="14"/>
  <c r="AN429" i="14"/>
  <c r="AP625" i="14"/>
  <c r="AK518" i="14"/>
  <c r="AR652" i="14"/>
  <c r="AS599" i="14"/>
  <c r="AR474" i="14"/>
  <c r="AO565" i="14"/>
  <c r="AU521" i="14"/>
  <c r="AP548" i="14"/>
  <c r="AS505" i="14"/>
  <c r="AL641" i="14"/>
  <c r="AK424" i="14"/>
  <c r="AP491" i="14"/>
  <c r="AK471" i="14"/>
  <c r="AM603" i="14"/>
  <c r="AK558" i="14"/>
  <c r="AO539" i="14"/>
  <c r="AO600" i="14"/>
  <c r="AN699" i="14"/>
  <c r="AS583" i="14"/>
  <c r="AO697" i="14"/>
  <c r="AR690" i="14"/>
  <c r="AL565" i="14"/>
  <c r="AT550" i="14"/>
  <c r="AQ450" i="14"/>
  <c r="AN517" i="14"/>
  <c r="AP562" i="14"/>
  <c r="AS692" i="14"/>
  <c r="AQ639" i="14"/>
  <c r="AT488" i="14"/>
  <c r="AO630" i="14"/>
  <c r="AR699" i="14"/>
  <c r="AT672" i="14"/>
  <c r="AN651" i="14"/>
  <c r="AM672" i="14"/>
  <c r="AT418" i="14"/>
  <c r="AU700" i="14"/>
  <c r="AR662" i="14"/>
  <c r="AQ498" i="14"/>
  <c r="AS556" i="14"/>
  <c r="AO626" i="14"/>
  <c r="AU488" i="14"/>
  <c r="AP604" i="14"/>
  <c r="AS613" i="14"/>
  <c r="AS494" i="14"/>
  <c r="AN559" i="14"/>
  <c r="AP669" i="14"/>
  <c r="AL414" i="14"/>
  <c r="AL662" i="14"/>
  <c r="AU601" i="14"/>
  <c r="AO490" i="14"/>
  <c r="AK610" i="14"/>
  <c r="AO567" i="14"/>
  <c r="AS517" i="14"/>
  <c r="AL435" i="14"/>
  <c r="AK442" i="14"/>
  <c r="AL631" i="14"/>
  <c r="AS512" i="14"/>
  <c r="AU549" i="14"/>
  <c r="AT507" i="14"/>
  <c r="AO513" i="14"/>
  <c r="AL611" i="14"/>
  <c r="AM476" i="14"/>
  <c r="AM445" i="14"/>
  <c r="AS700" i="14"/>
  <c r="AO504" i="14"/>
  <c r="AU485" i="14"/>
  <c r="AP556" i="14"/>
  <c r="AO450" i="14"/>
  <c r="AT473" i="14"/>
  <c r="AL468" i="14"/>
  <c r="AT630" i="14"/>
  <c r="AS590" i="14"/>
  <c r="AN554" i="14"/>
  <c r="AQ534" i="14"/>
  <c r="AR493" i="14"/>
  <c r="AO483" i="14"/>
  <c r="AT598" i="14"/>
  <c r="AQ706" i="14"/>
  <c r="AR516" i="14"/>
  <c r="AL594" i="14"/>
  <c r="AP451" i="14"/>
  <c r="AP452" i="14"/>
  <c r="AP468" i="14"/>
  <c r="AQ500" i="14"/>
  <c r="AQ584" i="14"/>
  <c r="AL578" i="14"/>
  <c r="AT635" i="14"/>
  <c r="AR483" i="14"/>
  <c r="AO694" i="14"/>
  <c r="AR536" i="14"/>
  <c r="AS459" i="14"/>
  <c r="AK627" i="14"/>
  <c r="AN703" i="14"/>
  <c r="AU665" i="14"/>
  <c r="AU497" i="14"/>
  <c r="AO511" i="14"/>
  <c r="AT474" i="14"/>
  <c r="AQ462" i="14"/>
  <c r="AN492" i="14"/>
  <c r="AN716" i="14"/>
  <c r="AU419" i="14"/>
  <c r="AM469" i="14"/>
  <c r="AK420" i="14"/>
  <c r="AM704" i="14"/>
  <c r="AT491" i="14"/>
  <c r="AL687" i="14"/>
  <c r="AS655" i="14"/>
  <c r="AN423" i="14"/>
  <c r="AR706" i="14"/>
  <c r="AO466" i="14"/>
  <c r="AT670" i="14"/>
  <c r="AM437" i="14"/>
  <c r="AU560" i="14"/>
  <c r="AL477" i="14"/>
  <c r="AN524" i="14"/>
  <c r="AO597" i="14"/>
  <c r="AM645" i="14"/>
  <c r="AR481" i="14"/>
  <c r="AK612" i="14"/>
  <c r="AK575" i="14"/>
  <c r="AS564" i="14"/>
  <c r="AL711" i="14"/>
  <c r="AS487" i="14"/>
  <c r="AO545" i="14"/>
  <c r="AL453" i="14"/>
  <c r="AM451" i="14"/>
  <c r="AR606" i="14"/>
  <c r="AO552" i="14"/>
  <c r="AU575" i="14"/>
  <c r="AU691" i="14"/>
  <c r="AM441" i="14"/>
  <c r="AO634" i="14"/>
  <c r="AN647" i="14"/>
  <c r="AK529" i="14"/>
  <c r="AS572" i="14"/>
  <c r="AO589" i="14"/>
  <c r="AS631" i="14"/>
  <c r="AT567" i="14"/>
  <c r="AR451" i="14"/>
  <c r="AL647" i="14"/>
  <c r="AO447" i="14"/>
  <c r="AU590" i="14"/>
  <c r="AO430" i="14"/>
  <c r="AO448" i="14"/>
  <c r="AO611" i="14"/>
  <c r="AT492" i="14"/>
  <c r="AU439" i="14"/>
  <c r="AP660" i="14"/>
  <c r="AL582" i="14"/>
  <c r="AT484" i="14"/>
  <c r="AR447" i="14"/>
  <c r="AS660" i="14"/>
  <c r="AL603" i="14"/>
  <c r="AO477" i="14"/>
  <c r="AM504" i="14"/>
  <c r="AQ701" i="14"/>
  <c r="AL716" i="14"/>
  <c r="AP430" i="14"/>
  <c r="AS414" i="14"/>
  <c r="AP566" i="14"/>
  <c r="AR558" i="14"/>
  <c r="AR660" i="14"/>
  <c r="AK655" i="14"/>
  <c r="AQ546" i="14"/>
  <c r="AN470" i="14"/>
  <c r="AU561" i="14"/>
  <c r="AS688" i="14"/>
  <c r="AN705" i="14"/>
  <c r="AP681" i="14"/>
  <c r="AP537" i="14"/>
  <c r="AS612" i="14"/>
  <c r="AO474" i="14"/>
  <c r="AO452" i="14"/>
  <c r="AU619" i="14"/>
  <c r="AO708" i="14"/>
  <c r="AR601" i="14"/>
  <c r="AO544" i="14"/>
  <c r="AO624" i="14"/>
  <c r="AU500" i="14"/>
  <c r="AM657" i="14"/>
  <c r="AM461" i="14"/>
  <c r="AP673" i="14"/>
  <c r="AL652" i="14"/>
  <c r="AM660" i="14"/>
  <c r="AT559" i="14"/>
  <c r="AQ669" i="14"/>
  <c r="AR473" i="14"/>
  <c r="AQ557" i="14"/>
  <c r="AO606" i="14"/>
  <c r="AQ479" i="14"/>
  <c r="AP477" i="14"/>
  <c r="AP567" i="14"/>
  <c r="AK464" i="14"/>
  <c r="AO434" i="14"/>
  <c r="AU505" i="14"/>
  <c r="AO585" i="14"/>
  <c r="AO608" i="14"/>
  <c r="AS673" i="14"/>
  <c r="AP444" i="14"/>
  <c r="AR689" i="14"/>
  <c r="AS479" i="14"/>
  <c r="AU430" i="14"/>
  <c r="AN527" i="14"/>
  <c r="AU479" i="14"/>
  <c r="AL692" i="14"/>
  <c r="AT611" i="14"/>
  <c r="AQ455" i="14"/>
  <c r="AT542" i="14"/>
  <c r="AT646" i="14"/>
  <c r="AK461" i="14"/>
  <c r="AT582" i="14"/>
  <c r="AP701" i="14"/>
  <c r="AN628" i="14"/>
  <c r="AL583" i="14"/>
  <c r="AK541" i="14"/>
  <c r="AK536" i="14"/>
  <c r="AQ670" i="14"/>
  <c r="AM569" i="14"/>
  <c r="AU610" i="14"/>
  <c r="AQ609" i="14"/>
  <c r="AN580" i="14"/>
  <c r="AP646" i="14"/>
  <c r="AU599" i="14"/>
  <c r="AU490" i="14"/>
  <c r="AQ662" i="14"/>
  <c r="AR691" i="14"/>
  <c r="AO604" i="14"/>
  <c r="AT446" i="14"/>
  <c r="AU589" i="14"/>
  <c r="AS550" i="14"/>
  <c r="AO527" i="14"/>
  <c r="AQ651" i="14"/>
  <c r="AL482" i="14"/>
  <c r="AO530" i="14"/>
  <c r="AR553" i="14"/>
  <c r="AS642" i="14"/>
  <c r="AS606" i="14"/>
  <c r="AP432" i="14"/>
  <c r="AR599" i="14"/>
  <c r="AN573" i="14"/>
  <c r="AR594" i="14"/>
  <c r="AQ625" i="14"/>
  <c r="AT673" i="14"/>
  <c r="AU698" i="14"/>
  <c r="AK600" i="14"/>
  <c r="AK656" i="14"/>
  <c r="AL528" i="14"/>
  <c r="AR526" i="14"/>
  <c r="AS460" i="14"/>
  <c r="AS468" i="14"/>
  <c r="AS614" i="14"/>
  <c r="AN671" i="14"/>
  <c r="AL676" i="14"/>
  <c r="AO566" i="14"/>
  <c r="AN483" i="14"/>
  <c r="AU682" i="14"/>
  <c r="AR540" i="14"/>
  <c r="AL473" i="14"/>
  <c r="AT511" i="14"/>
  <c r="AM620" i="14"/>
  <c r="AP651" i="14"/>
  <c r="AP570" i="14"/>
  <c r="AM551" i="14"/>
  <c r="AP690" i="14"/>
  <c r="AL604" i="14"/>
  <c r="AR535" i="14"/>
  <c r="AP446" i="14"/>
  <c r="AL505" i="14"/>
  <c r="AT528" i="14"/>
  <c r="AK669" i="14"/>
  <c r="AR600" i="14"/>
  <c r="AU567" i="14"/>
  <c r="AT671" i="14"/>
  <c r="AM459" i="14"/>
  <c r="AO629" i="14"/>
  <c r="AS611" i="14"/>
  <c r="AQ416" i="14"/>
  <c r="AT663" i="14"/>
  <c r="AQ469" i="14"/>
  <c r="AO681" i="14"/>
  <c r="AQ561" i="14"/>
  <c r="AU463" i="14"/>
  <c r="AP637" i="14"/>
  <c r="AU415" i="14"/>
  <c r="AK677" i="14"/>
  <c r="AQ453" i="14"/>
  <c r="AU641" i="14"/>
  <c r="AP622" i="14"/>
  <c r="AU645" i="14"/>
  <c r="AQ473" i="14"/>
  <c r="AK657" i="14"/>
  <c r="AL622" i="14"/>
  <c r="AR568" i="14"/>
  <c r="AK443" i="14"/>
  <c r="AO433" i="14"/>
  <c r="AU652" i="14"/>
  <c r="AM537" i="14"/>
  <c r="AL664" i="14"/>
  <c r="AN579" i="14"/>
  <c r="AR644" i="14"/>
  <c r="AR503" i="14"/>
  <c r="AO437" i="14"/>
  <c r="AN613" i="14"/>
  <c r="AN593" i="14"/>
  <c r="AS553" i="14"/>
  <c r="AS507" i="14"/>
  <c r="AT520" i="14"/>
  <c r="AR646" i="14"/>
  <c r="AK604" i="14"/>
  <c r="AK611" i="14"/>
  <c r="AR667" i="14"/>
  <c r="AQ641" i="14"/>
  <c r="AO509" i="14"/>
  <c r="AP671" i="14"/>
  <c r="AU605" i="14"/>
  <c r="AS493" i="14"/>
  <c r="AP532" i="14"/>
  <c r="AM709" i="14"/>
  <c r="AQ447" i="14"/>
  <c r="AS549" i="14"/>
  <c r="AO446" i="14"/>
  <c r="AO579" i="14"/>
  <c r="AS424" i="14"/>
  <c r="AU655" i="14"/>
  <c r="AM433" i="14"/>
  <c r="AO547" i="14"/>
  <c r="AO613" i="14"/>
  <c r="AS661" i="14"/>
  <c r="AR482" i="14"/>
  <c r="AR661" i="14"/>
  <c r="AR490" i="14"/>
  <c r="AN480" i="14"/>
  <c r="AL526" i="14"/>
  <c r="AO540" i="14"/>
  <c r="AP434" i="14"/>
  <c r="AQ594" i="14"/>
  <c r="AK430" i="14"/>
  <c r="AM500" i="14"/>
  <c r="AN448" i="14"/>
  <c r="AP553" i="14"/>
  <c r="AP415" i="14"/>
  <c r="AN661" i="14"/>
  <c r="AU547" i="14"/>
  <c r="AR684" i="14"/>
  <c r="AN484" i="14"/>
  <c r="AS704" i="14"/>
  <c r="AM596" i="14"/>
  <c r="AT451" i="14"/>
  <c r="AK685" i="14"/>
  <c r="AU606" i="14"/>
  <c r="AM456" i="14"/>
  <c r="AR443" i="14"/>
  <c r="AR626" i="14"/>
  <c r="AO518" i="14"/>
  <c r="AR592" i="14"/>
  <c r="AP605" i="14"/>
  <c r="AL479" i="14"/>
  <c r="AU643" i="14"/>
  <c r="AL575" i="14"/>
  <c r="AP521" i="14"/>
  <c r="AU512" i="14"/>
  <c r="AP573" i="14"/>
  <c r="AT610" i="14"/>
  <c r="AO687" i="14"/>
  <c r="AQ587" i="14"/>
  <c r="AT623" i="14"/>
  <c r="AT640" i="14"/>
  <c r="AK688" i="14"/>
  <c r="AL618" i="14"/>
  <c r="AS707" i="14"/>
  <c r="AT629" i="14"/>
  <c r="AR472" i="14"/>
  <c r="AT688" i="14"/>
  <c r="AN440" i="14"/>
  <c r="AN701" i="14"/>
  <c r="AK687" i="14"/>
  <c r="AK630" i="14"/>
  <c r="AS455" i="14"/>
  <c r="AM566" i="14"/>
  <c r="AL463" i="14"/>
  <c r="AQ694" i="14"/>
  <c r="AM501" i="14"/>
  <c r="AR492" i="14"/>
  <c r="AP708" i="14"/>
  <c r="AM631" i="14"/>
  <c r="AN536" i="14"/>
  <c r="AN640" i="14"/>
  <c r="AK451" i="14"/>
  <c r="AP608" i="14"/>
  <c r="AK485" i="14"/>
  <c r="AQ504" i="14"/>
  <c r="AQ520" i="14"/>
  <c r="AM711" i="14"/>
  <c r="AM703" i="14"/>
  <c r="AS706" i="14"/>
  <c r="AL461" i="14"/>
  <c r="AR546" i="14"/>
  <c r="AU422" i="14"/>
  <c r="AN710" i="14"/>
  <c r="AN466" i="14"/>
  <c r="AL648" i="14"/>
  <c r="AU657" i="14"/>
  <c r="AQ418" i="14"/>
  <c r="AR587" i="14"/>
  <c r="AU438" i="14"/>
  <c r="AQ650" i="14"/>
  <c r="AP418" i="14"/>
  <c r="AK481" i="14"/>
  <c r="AN523" i="14"/>
  <c r="AT713" i="14"/>
  <c r="AP579" i="14"/>
  <c r="AL600" i="14"/>
  <c r="AR426" i="14"/>
  <c r="AN614" i="14"/>
  <c r="AM614" i="14"/>
  <c r="AM528" i="14"/>
  <c r="AR717" i="14"/>
  <c r="AM650" i="14"/>
  <c r="AM635" i="14"/>
  <c r="AN563" i="14"/>
  <c r="AK571" i="14"/>
  <c r="AM705" i="14"/>
  <c r="AM564" i="14"/>
  <c r="AQ712" i="14"/>
  <c r="AQ552" i="14"/>
  <c r="AM414" i="14"/>
  <c r="AO514" i="14"/>
  <c r="AP433" i="14"/>
  <c r="AQ508" i="14"/>
  <c r="AP654" i="14"/>
  <c r="AR649" i="14"/>
  <c r="AQ554" i="14"/>
  <c r="AL556" i="14"/>
  <c r="AQ664" i="14"/>
  <c r="AK643" i="14"/>
  <c r="AT449" i="14"/>
  <c r="AL640" i="14"/>
  <c r="AR563" i="14"/>
  <c r="AU541" i="14"/>
  <c r="AM642" i="14"/>
  <c r="AO521" i="14"/>
  <c r="AP700" i="14"/>
  <c r="AM609" i="14"/>
  <c r="AU486" i="14"/>
  <c r="AP431" i="14"/>
  <c r="AQ556" i="14"/>
  <c r="AT444" i="14"/>
  <c r="AK682" i="14"/>
  <c r="AR467" i="14"/>
  <c r="AU572" i="14"/>
  <c r="AR607" i="14"/>
  <c r="AP471" i="14"/>
  <c r="AO635" i="14"/>
  <c r="AM524" i="14"/>
  <c r="AM508" i="14"/>
  <c r="AS685" i="14"/>
  <c r="AL617" i="14"/>
  <c r="AP578" i="14"/>
  <c r="AL451" i="14"/>
  <c r="AL484" i="14"/>
  <c r="AN708" i="14"/>
  <c r="AU525" i="14"/>
  <c r="AS558" i="14"/>
  <c r="AM486" i="14"/>
  <c r="AS511" i="14"/>
  <c r="AP657" i="14"/>
  <c r="AK660" i="14"/>
  <c r="AR657" i="14"/>
  <c r="AK599" i="14"/>
  <c r="AM595" i="14"/>
  <c r="AS584" i="14"/>
  <c r="AN704" i="14"/>
  <c r="AT692" i="14"/>
  <c r="AT465" i="14"/>
  <c r="AS638" i="14"/>
  <c r="AP577" i="14"/>
  <c r="AS651" i="14"/>
  <c r="AM719" i="14"/>
  <c r="AM617" i="14"/>
  <c r="AT525" i="14"/>
  <c r="AN590" i="14"/>
  <c r="AR434" i="14"/>
  <c r="AO706" i="14"/>
  <c r="AM664" i="14"/>
  <c r="AT626" i="14"/>
  <c r="AM443" i="14"/>
  <c r="AL513" i="14"/>
  <c r="AU467" i="14"/>
  <c r="AN435" i="14"/>
  <c r="AN635" i="14"/>
  <c r="AQ693" i="14"/>
  <c r="AR663" i="14"/>
  <c r="AK718" i="14"/>
  <c r="AK603" i="14"/>
  <c r="AP596" i="14"/>
  <c r="AN548" i="14"/>
  <c r="AR581" i="14"/>
  <c r="AU607" i="14"/>
  <c r="AM427" i="14"/>
  <c r="AO695" i="14"/>
  <c r="AK527" i="14"/>
  <c r="AL674" i="14"/>
  <c r="AT633" i="14"/>
  <c r="AM715" i="14"/>
  <c r="AQ614" i="14"/>
  <c r="AP609" i="14"/>
  <c r="AO431" i="14"/>
  <c r="AT584" i="14"/>
  <c r="AR576" i="14"/>
  <c r="AM450" i="14"/>
  <c r="AQ544" i="14"/>
  <c r="AQ516" i="14"/>
  <c r="AS555" i="14"/>
  <c r="AM454" i="14"/>
  <c r="AN586" i="14"/>
  <c r="AL542" i="14"/>
  <c r="AN618" i="14"/>
  <c r="AQ454" i="14"/>
  <c r="AU418" i="14"/>
  <c r="AS538" i="14"/>
  <c r="AN675" i="14"/>
  <c r="AM641" i="14"/>
  <c r="AQ636" i="14"/>
  <c r="AP505" i="14"/>
  <c r="AS417" i="14"/>
  <c r="AT580" i="14"/>
  <c r="AK525" i="14"/>
  <c r="AM541" i="14"/>
  <c r="AT476" i="14"/>
  <c r="AO618" i="14"/>
  <c r="AO510" i="14"/>
  <c r="AL515" i="14"/>
  <c r="AN615" i="14"/>
  <c r="AK653" i="14"/>
  <c r="AN441" i="14"/>
  <c r="AQ491" i="14"/>
  <c r="AS530" i="14"/>
  <c r="AM554" i="14"/>
  <c r="AQ703" i="14"/>
  <c r="AK683" i="14"/>
  <c r="AL519" i="14"/>
  <c r="AL675" i="14"/>
  <c r="AQ533" i="14"/>
  <c r="AP493" i="14"/>
  <c r="AL454" i="14"/>
  <c r="AM475" i="14"/>
  <c r="AK665" i="14"/>
  <c r="AU447" i="14"/>
  <c r="AT607" i="14"/>
  <c r="AS536" i="14"/>
  <c r="AK593" i="14"/>
  <c r="AO559" i="14"/>
  <c r="AP652" i="14"/>
  <c r="AS679" i="14"/>
  <c r="AR513" i="14"/>
  <c r="AU591" i="14"/>
  <c r="AK608" i="14"/>
  <c r="AN645" i="14"/>
  <c r="AU535" i="14"/>
  <c r="AK632" i="14"/>
  <c r="AN688" i="14"/>
  <c r="AS439" i="14"/>
  <c r="AR522" i="14"/>
  <c r="AN684" i="14"/>
  <c r="AS552" i="14"/>
  <c r="AU523" i="14"/>
  <c r="AN531" i="14"/>
  <c r="AU704" i="14"/>
  <c r="AU458" i="14"/>
  <c r="AO649" i="14"/>
  <c r="AO502" i="14"/>
  <c r="AR485" i="14"/>
  <c r="AL653" i="14"/>
  <c r="AS576" i="14"/>
  <c r="AM515" i="14"/>
  <c r="AR634" i="14"/>
  <c r="AU711" i="14"/>
  <c r="AS496" i="14"/>
  <c r="AQ451" i="14"/>
  <c r="AQ645" i="14"/>
  <c r="AS475" i="14"/>
  <c r="AL609" i="14"/>
  <c r="AO594" i="14"/>
  <c r="AK425" i="14"/>
  <c r="AT480" i="14"/>
  <c r="AU528" i="14"/>
  <c r="AL559" i="14"/>
  <c r="AM535" i="14"/>
  <c r="AQ631" i="14"/>
  <c r="AL685" i="14"/>
  <c r="AQ692" i="14"/>
  <c r="AR712" i="14"/>
  <c r="AK672" i="14"/>
  <c r="AK438" i="14"/>
  <c r="AO467" i="14"/>
  <c r="AT499" i="14"/>
  <c r="AN666" i="14"/>
  <c r="AR669" i="14"/>
  <c r="AN690" i="14"/>
  <c r="AN513" i="14"/>
  <c r="AS647" i="14"/>
  <c r="AQ626" i="14"/>
  <c r="AQ691" i="14"/>
  <c r="AQ460" i="14"/>
  <c r="AS705" i="14"/>
  <c r="AU540" i="14"/>
  <c r="AT533" i="14"/>
  <c r="AU635" i="14"/>
  <c r="AT682" i="14"/>
  <c r="AN657" i="14"/>
  <c r="AM687" i="14"/>
  <c r="AO564" i="14"/>
  <c r="AM527" i="14"/>
  <c r="AT561" i="14"/>
  <c r="AR567" i="14"/>
  <c r="AO427" i="14"/>
  <c r="AR701" i="14"/>
  <c r="AK579" i="14"/>
  <c r="AN685" i="14"/>
  <c r="AU450" i="14"/>
  <c r="AO575" i="14"/>
  <c r="AL439" i="14"/>
  <c r="AN512" i="14"/>
  <c r="AQ589" i="14"/>
  <c r="AS677" i="14"/>
  <c r="AO672" i="14"/>
  <c r="AL549" i="14"/>
  <c r="AR435" i="14"/>
  <c r="AT705" i="14"/>
  <c r="AK605" i="14"/>
  <c r="AU451" i="14"/>
  <c r="AM510" i="14"/>
  <c r="AT414" i="14"/>
  <c r="AM675" i="14"/>
  <c r="AN568" i="14"/>
  <c r="AL546" i="14"/>
  <c r="AS632" i="14"/>
  <c r="AQ708" i="14"/>
  <c r="AM600" i="14"/>
  <c r="AM478" i="14"/>
  <c r="AU701" i="14"/>
  <c r="AS715" i="14"/>
  <c r="AT619" i="14"/>
  <c r="AM668" i="14"/>
  <c r="AN499" i="14"/>
  <c r="AO493" i="14"/>
  <c r="AQ646" i="14"/>
  <c r="AU563" i="14"/>
  <c r="AU673" i="14"/>
  <c r="AQ503" i="14"/>
  <c r="AT450" i="14"/>
  <c r="AR455" i="14"/>
  <c r="AR695" i="14"/>
  <c r="AR532" i="14"/>
  <c r="AQ421" i="14"/>
  <c r="AK644" i="14"/>
  <c r="AM532" i="14"/>
  <c r="AK658" i="14"/>
  <c r="AR517" i="14"/>
  <c r="AP647" i="14"/>
  <c r="AP511" i="14"/>
  <c r="AO686" i="14"/>
  <c r="AM558" i="14"/>
  <c r="AN431" i="14"/>
  <c r="AP583" i="14"/>
  <c r="AN421" i="14"/>
  <c r="AT717" i="14"/>
  <c r="AP436" i="14"/>
  <c r="AL633" i="14"/>
  <c r="AP680" i="14"/>
  <c r="AU670" i="14"/>
  <c r="AR427" i="14"/>
  <c r="AL586" i="14"/>
  <c r="AS653" i="14"/>
  <c r="AN553" i="14"/>
  <c r="AS668" i="14"/>
  <c r="AM481" i="14"/>
  <c r="AS687" i="14"/>
  <c r="AK546" i="14"/>
  <c r="AL684" i="14"/>
  <c r="AR618" i="14"/>
  <c r="AT554" i="14"/>
  <c r="AU649" i="14"/>
  <c r="AL663" i="14"/>
  <c r="AP447" i="14"/>
  <c r="AU618" i="14"/>
  <c r="AO424" i="14"/>
  <c r="AU683" i="14"/>
  <c r="AP472" i="14"/>
  <c r="AN474" i="14"/>
  <c r="AO582" i="14"/>
  <c r="AR487" i="14"/>
  <c r="AQ586" i="14"/>
  <c r="AN610" i="14"/>
  <c r="AL679" i="14"/>
  <c r="AS681" i="14"/>
  <c r="AL416" i="14"/>
  <c r="AL668" i="14"/>
  <c r="AM449" i="14"/>
  <c r="AT592" i="14"/>
  <c r="AT441" i="14"/>
  <c r="AM610" i="14"/>
  <c r="AO469" i="14"/>
  <c r="AT423" i="14"/>
  <c r="AS566" i="14"/>
  <c r="AM436" i="14"/>
  <c r="AP476" i="14"/>
  <c r="AU453" i="14"/>
  <c r="AU623" i="14"/>
  <c r="AT519" i="14"/>
  <c r="AQ604" i="14"/>
  <c r="AP486" i="14"/>
  <c r="AR439" i="14"/>
  <c r="AK562" i="14"/>
  <c r="AS621" i="14"/>
  <c r="AP453" i="14"/>
  <c r="AN644" i="14"/>
  <c r="AO588" i="14"/>
  <c r="AR514" i="14"/>
  <c r="AR596" i="14"/>
  <c r="AN519" i="14"/>
  <c r="AR685" i="14"/>
  <c r="AS426" i="14"/>
  <c r="AQ551" i="14"/>
  <c r="AL517" i="14"/>
  <c r="AQ709" i="14"/>
  <c r="AM676" i="14"/>
  <c r="AS666" i="14"/>
  <c r="AR521" i="14"/>
  <c r="AQ580" i="14"/>
  <c r="AM608" i="14"/>
  <c r="AQ572" i="14"/>
  <c r="AU671" i="14"/>
  <c r="AU713" i="14"/>
  <c r="AR544" i="14"/>
  <c r="AN506" i="14"/>
  <c r="AS581" i="14"/>
  <c r="AO497" i="14"/>
  <c r="AU435" i="14"/>
  <c r="AO691" i="14"/>
  <c r="AT431" i="14"/>
  <c r="AO418" i="14"/>
  <c r="AL470" i="14"/>
  <c r="AK452" i="14"/>
  <c r="AK463" i="14"/>
  <c r="AP642" i="14"/>
  <c r="AQ593" i="14"/>
  <c r="AP689" i="14"/>
  <c r="AS676" i="14"/>
  <c r="AN672" i="14"/>
  <c r="AR577" i="14"/>
  <c r="AK696" i="14"/>
  <c r="AL490" i="14"/>
  <c r="AM621" i="14"/>
  <c r="AL576" i="14"/>
  <c r="AQ623" i="14"/>
  <c r="AU487" i="14"/>
  <c r="AM517" i="14"/>
  <c r="AT700" i="14"/>
  <c r="AQ420" i="14"/>
  <c r="AK578" i="14"/>
  <c r="AU687" i="14"/>
  <c r="AM634" i="14"/>
  <c r="AO636" i="14"/>
  <c r="AQ595" i="14"/>
  <c r="AO668" i="14"/>
  <c r="AS472" i="14"/>
  <c r="AN478" i="14"/>
  <c r="AO472" i="14"/>
  <c r="AO646" i="14"/>
  <c r="AR550" i="14"/>
  <c r="AS596" i="14"/>
  <c r="AT432" i="14"/>
  <c r="AU491" i="14"/>
  <c r="AL589" i="14"/>
  <c r="AK629" i="14"/>
  <c r="AL564" i="14"/>
  <c r="AR673" i="14"/>
  <c r="AL540" i="14"/>
  <c r="AQ519" i="14"/>
  <c r="AM707" i="14"/>
  <c r="AM656" i="14"/>
  <c r="AQ672" i="14"/>
  <c r="AP591" i="14"/>
  <c r="AM612" i="14"/>
  <c r="AK716" i="14"/>
  <c r="AS674" i="14"/>
  <c r="AN617" i="14"/>
  <c r="AL591" i="14"/>
  <c r="AU484" i="14"/>
  <c r="AM452" i="14"/>
  <c r="AT424" i="14"/>
  <c r="AR698" i="14"/>
  <c r="AL498" i="14"/>
  <c r="AT617" i="14"/>
  <c r="AQ568" i="14"/>
  <c r="AS610" i="14"/>
  <c r="AM417" i="14"/>
  <c r="AK460" i="14"/>
  <c r="AR677" i="14"/>
  <c r="AQ644" i="14"/>
  <c r="AR505" i="14"/>
  <c r="AM503" i="14"/>
  <c r="AS429" i="14"/>
  <c r="AM693" i="14"/>
  <c r="AO563" i="14"/>
  <c r="AT442" i="14"/>
  <c r="AM593" i="14"/>
  <c r="AQ512" i="14"/>
  <c r="AQ565" i="14"/>
  <c r="AP549" i="14"/>
  <c r="AR674" i="14"/>
  <c r="AQ577" i="14"/>
  <c r="AO591" i="14"/>
  <c r="AR420" i="14"/>
  <c r="AQ638" i="14"/>
  <c r="AU556" i="14"/>
  <c r="AK561" i="14"/>
  <c r="AK565" i="14"/>
  <c r="AM648" i="14"/>
  <c r="AQ463" i="14"/>
  <c r="AO481" i="14"/>
  <c r="AN488" i="14"/>
  <c r="AM496" i="14"/>
  <c r="AN692" i="14"/>
  <c r="AM572" i="14"/>
  <c r="AM570" i="14"/>
  <c r="AT589" i="14"/>
  <c r="AS456" i="14"/>
  <c r="AQ647" i="14"/>
  <c r="AN627" i="14"/>
  <c r="AQ424" i="14"/>
  <c r="AL694" i="14"/>
  <c r="AR630" i="14"/>
  <c r="AM661" i="14"/>
  <c r="AR561" i="14"/>
  <c r="AP438" i="14"/>
  <c r="AK447" i="14"/>
  <c r="AK499" i="14"/>
  <c r="AT445" i="14"/>
  <c r="AP443" i="14"/>
  <c r="AM578" i="14"/>
  <c r="AM538" i="14"/>
  <c r="AQ627" i="14"/>
  <c r="AQ440" i="14"/>
  <c r="AM511" i="14"/>
  <c r="AS570" i="14"/>
  <c r="AT486" i="14"/>
  <c r="AR529" i="14"/>
  <c r="AT683" i="14"/>
  <c r="AS589" i="14"/>
  <c r="AN633" i="14"/>
  <c r="AM507" i="14"/>
  <c r="AP626" i="14"/>
  <c r="AU444" i="14"/>
  <c r="AR496" i="14"/>
  <c r="AL577" i="14"/>
  <c r="AS484" i="14"/>
  <c r="AK540" i="14"/>
  <c r="AP455" i="14"/>
  <c r="AT426" i="14"/>
  <c r="AQ441" i="14"/>
  <c r="AP627" i="14"/>
  <c r="AM513" i="14"/>
  <c r="AM579" i="14"/>
  <c r="AR591" i="14"/>
  <c r="AN589" i="14"/>
  <c r="AR424" i="14"/>
  <c r="AR598" i="14"/>
  <c r="AL494" i="14"/>
  <c r="AO486" i="14"/>
  <c r="AU544" i="14"/>
  <c r="AL472" i="14"/>
  <c r="AL655" i="14"/>
  <c r="AP594" i="14"/>
  <c r="AN687" i="14"/>
  <c r="AS711" i="14"/>
  <c r="AN630" i="14"/>
  <c r="AS497" i="14"/>
  <c r="AR418" i="14"/>
  <c r="AN623" i="14"/>
  <c r="AS716" i="14"/>
  <c r="AP704" i="14"/>
  <c r="AL420" i="14"/>
  <c r="AK694" i="14"/>
  <c r="AK503" i="14"/>
  <c r="AL455" i="14"/>
  <c r="AR539" i="14"/>
  <c r="AK590" i="14"/>
  <c r="AR450" i="14"/>
  <c r="AK434" i="14"/>
  <c r="AQ517" i="14"/>
  <c r="AP588" i="14"/>
  <c r="AR519" i="14"/>
  <c r="AQ434" i="14"/>
  <c r="AL447" i="14"/>
  <c r="AP674" i="14"/>
  <c r="AN461" i="14"/>
  <c r="AQ446" i="14"/>
  <c r="AK577" i="14"/>
  <c r="AN555" i="14"/>
  <c r="AK483" i="14"/>
  <c r="AO665" i="14"/>
  <c r="AL555" i="14"/>
  <c r="AL581" i="14"/>
  <c r="AT579" i="14"/>
  <c r="AS593" i="14"/>
  <c r="AN452" i="14"/>
  <c r="AT516" i="14"/>
  <c r="AN678" i="14"/>
  <c r="AR670" i="14"/>
  <c r="AN521" i="14"/>
  <c r="AK552" i="14"/>
  <c r="AQ673" i="14"/>
  <c r="AO555" i="14"/>
  <c r="AU656" i="14"/>
  <c r="AU565" i="14"/>
  <c r="AT674" i="14"/>
  <c r="AP456" i="14"/>
  <c r="AN600" i="14"/>
  <c r="AP677" i="14"/>
  <c r="AU559" i="14"/>
  <c r="AT508" i="14"/>
  <c r="AQ432" i="14"/>
  <c r="AN594" i="14"/>
  <c r="AL432" i="14"/>
  <c r="AU714" i="14"/>
  <c r="AK703" i="14"/>
  <c r="AR648" i="14"/>
  <c r="AS648" i="14"/>
  <c r="AU531" i="14"/>
  <c r="AK435" i="14"/>
  <c r="AL671" i="14"/>
  <c r="AU460" i="14"/>
  <c r="AS587" i="14"/>
  <c r="AL616" i="14"/>
  <c r="AR582" i="14"/>
  <c r="AN534" i="14"/>
  <c r="AT698" i="14"/>
  <c r="AK709" i="14"/>
  <c r="AR645" i="14"/>
  <c r="AQ444" i="14"/>
  <c r="AT501" i="14"/>
  <c r="AU548" i="14"/>
  <c r="AS446" i="14"/>
  <c r="AT654" i="14"/>
  <c r="AO704" i="14"/>
  <c r="AK692" i="14"/>
  <c r="AL488" i="14"/>
  <c r="AQ527" i="14"/>
  <c r="AO492" i="14"/>
  <c r="AR604" i="14"/>
  <c r="AP675" i="14"/>
  <c r="AL719" i="14"/>
  <c r="AL561" i="14"/>
  <c r="AS617" i="14"/>
  <c r="AU624" i="14"/>
  <c r="AQ648" i="14"/>
  <c r="AU666" i="14"/>
  <c r="AU675" i="14"/>
  <c r="AU420" i="14"/>
  <c r="AL465" i="14"/>
  <c r="AR693" i="14"/>
  <c r="AO632" i="14"/>
  <c r="AT652" i="14"/>
  <c r="AT529" i="14"/>
  <c r="AR621" i="14"/>
  <c r="AL539" i="14"/>
  <c r="AQ549" i="14"/>
  <c r="AR460" i="14"/>
  <c r="AO627" i="14"/>
  <c r="AT453" i="14"/>
  <c r="AP538" i="14"/>
  <c r="AK547" i="14"/>
  <c r="AN542" i="14"/>
  <c r="AT716" i="14"/>
  <c r="AQ471" i="14"/>
  <c r="AM561" i="14"/>
  <c r="AR641" i="14"/>
  <c r="AK631" i="14"/>
  <c r="AL654" i="14"/>
  <c r="AU496" i="14"/>
  <c r="AU696" i="14"/>
  <c r="AS714" i="14"/>
  <c r="AT563" i="14"/>
  <c r="AT437" i="14"/>
  <c r="AR452" i="14"/>
  <c r="AN495" i="14"/>
  <c r="AP632" i="14"/>
  <c r="AU644" i="14"/>
  <c r="AS565" i="14"/>
  <c r="AQ570" i="14"/>
  <c r="AQ435" i="14"/>
  <c r="AR584" i="14"/>
  <c r="AS421" i="14"/>
  <c r="AP516" i="14"/>
  <c r="AM573" i="14"/>
  <c r="AR557" i="14"/>
  <c r="AR623" i="14"/>
  <c r="AU474" i="14"/>
  <c r="AN654" i="14"/>
  <c r="AP597" i="14"/>
  <c r="AS603" i="14"/>
  <c r="AM694" i="14"/>
  <c r="AN599" i="14"/>
  <c r="AS718" i="14"/>
  <c r="AU664" i="14"/>
  <c r="AT564" i="14"/>
  <c r="AQ423" i="14"/>
  <c r="AP705" i="14"/>
  <c r="AQ485" i="14"/>
  <c r="AO543" i="14"/>
  <c r="AQ633" i="14"/>
  <c r="AK598" i="14"/>
  <c r="AL436" i="14"/>
  <c r="AK597" i="14"/>
  <c r="AL501" i="14"/>
  <c r="AM585" i="14"/>
  <c r="AM440" i="14"/>
  <c r="AN469" i="14"/>
  <c r="AU622" i="14"/>
  <c r="AP483" i="14"/>
  <c r="AL503" i="14"/>
  <c r="AU472" i="14"/>
  <c r="AU493" i="14"/>
  <c r="AQ486" i="14"/>
  <c r="AQ566" i="14"/>
  <c r="AQ525" i="14"/>
  <c r="AQ666" i="14"/>
  <c r="AQ514" i="14"/>
  <c r="AK526" i="14"/>
  <c r="AT621" i="14"/>
  <c r="AU470" i="14"/>
  <c r="AM714" i="14"/>
  <c r="AP610" i="14"/>
  <c r="AS686" i="14"/>
  <c r="AT434" i="14"/>
  <c r="AT661" i="14"/>
  <c r="AM590" i="14"/>
  <c r="AQ484" i="14"/>
  <c r="AQ496" i="14"/>
  <c r="AR486" i="14"/>
  <c r="AK495" i="14"/>
  <c r="AN522" i="14"/>
  <c r="AQ600" i="14"/>
  <c r="AO673" i="14"/>
  <c r="AU614" i="14"/>
  <c r="AK619" i="14"/>
  <c r="AL527" i="14"/>
  <c r="AT428" i="14"/>
  <c r="AO495" i="14"/>
  <c r="AP684" i="14"/>
  <c r="AU595" i="14"/>
  <c r="AK427" i="14"/>
  <c r="AR422" i="14"/>
  <c r="AP421" i="14"/>
  <c r="AK649" i="14"/>
  <c r="AK440" i="14"/>
  <c r="AT489" i="14"/>
  <c r="AM518" i="14"/>
  <c r="AR534" i="14"/>
  <c r="AO698" i="14"/>
  <c r="AS600" i="14"/>
  <c r="AP615" i="14"/>
  <c r="AK478" i="14"/>
  <c r="AM647" i="14"/>
  <c r="AL443" i="14"/>
  <c r="AQ591" i="14"/>
  <c r="AM482" i="14"/>
  <c r="AN673" i="14"/>
  <c r="AM439" i="14"/>
  <c r="AM495" i="14"/>
  <c r="AR559" i="14"/>
  <c r="AO422" i="14"/>
  <c r="AM421" i="14"/>
  <c r="AL701" i="14"/>
  <c r="AL466" i="14"/>
  <c r="AK444" i="14"/>
  <c r="AM708" i="14"/>
  <c r="AT535" i="14"/>
  <c r="AP628" i="14"/>
  <c r="AP427" i="14"/>
  <c r="AK509" i="14"/>
  <c r="AR417" i="14"/>
  <c r="AN560" i="14"/>
  <c r="AP601" i="14"/>
  <c r="AP619" i="14"/>
  <c r="AR548" i="14"/>
  <c r="AT569" i="14"/>
  <c r="AM638" i="14"/>
  <c r="AQ528" i="14"/>
  <c r="AU494" i="14"/>
  <c r="AR575" i="14"/>
  <c r="AL476" i="14"/>
  <c r="AP667" i="14"/>
  <c r="AO515" i="14"/>
  <c r="AS540" i="14"/>
  <c r="AU553" i="14"/>
  <c r="AO512" i="14"/>
  <c r="AL614" i="14"/>
  <c r="AU719" i="14"/>
  <c r="AN551" i="14"/>
  <c r="AP617" i="14"/>
  <c r="AQ448" i="14"/>
  <c r="AU579" i="14"/>
  <c r="AQ425" i="14"/>
  <c r="AT500" i="14"/>
  <c r="AU499" i="14"/>
  <c r="AK543" i="14"/>
  <c r="AO625" i="14"/>
  <c r="AO712" i="14"/>
  <c r="AM487" i="14"/>
  <c r="AP600" i="14"/>
  <c r="AK508" i="14"/>
  <c r="AO703" i="14"/>
  <c r="AK635" i="14"/>
  <c r="AL480" i="14"/>
  <c r="AO655" i="14"/>
  <c r="AK548" i="14"/>
  <c r="AS684" i="14"/>
  <c r="AT570" i="14"/>
  <c r="AO644" i="14"/>
  <c r="AP564" i="14"/>
  <c r="AK455" i="14"/>
  <c r="AM597" i="14"/>
  <c r="AL645" i="14"/>
  <c r="AN422" i="14"/>
  <c r="AR687" i="14"/>
  <c r="AT532" i="14"/>
  <c r="AM571" i="14"/>
  <c r="AQ643" i="14"/>
  <c r="AS693" i="14"/>
  <c r="AO702" i="14"/>
  <c r="AO599" i="14"/>
  <c r="AU477" i="14"/>
  <c r="AQ521" i="14"/>
  <c r="AM706" i="14"/>
  <c r="AS659" i="14"/>
  <c r="AR515" i="14"/>
  <c r="AO440" i="14"/>
  <c r="AR571" i="14"/>
  <c r="AQ507" i="14"/>
  <c r="AS633" i="14"/>
  <c r="AK474" i="14"/>
  <c r="AO660" i="14"/>
  <c r="AO473" i="14"/>
  <c r="AN541" i="14"/>
  <c r="AK668" i="14"/>
  <c r="AK515" i="14"/>
  <c r="AN476" i="14"/>
  <c r="AQ523" i="14"/>
  <c r="AQ661" i="14"/>
  <c r="AO536" i="14"/>
  <c r="AU562" i="14"/>
  <c r="AO581" i="14"/>
  <c r="AQ466" i="14"/>
  <c r="AQ564" i="14"/>
  <c r="AR612" i="14"/>
  <c r="AU417" i="14"/>
  <c r="AQ632" i="14"/>
  <c r="AP429" i="14"/>
  <c r="AL660" i="14"/>
  <c r="AL460" i="14"/>
  <c r="AL521" i="14"/>
  <c r="AP424" i="14"/>
  <c r="AO662" i="14"/>
  <c r="AM636" i="14"/>
  <c r="AL628" i="14"/>
  <c r="AT549" i="14"/>
  <c r="AQ547" i="14"/>
  <c r="AN658" i="14"/>
  <c r="AS466" i="14"/>
  <c r="AL550" i="14"/>
  <c r="AP661" i="14"/>
  <c r="AS492" i="14"/>
  <c r="AQ612" i="14"/>
  <c r="AQ680" i="14"/>
  <c r="AN533" i="14"/>
  <c r="AN425" i="14"/>
  <c r="AN712" i="14"/>
  <c r="AP582" i="14"/>
  <c r="AU462" i="14"/>
  <c r="AO489" i="14"/>
  <c r="AT443" i="14"/>
  <c r="AU584" i="14"/>
  <c r="AM649" i="14"/>
  <c r="AQ652" i="14"/>
  <c r="AL434" i="14"/>
  <c r="AP445" i="14"/>
  <c r="AP459" i="14"/>
  <c r="AK476" i="14"/>
  <c r="AQ717" i="14"/>
  <c r="AO494" i="14"/>
  <c r="AU434" i="14"/>
  <c r="AS560" i="14"/>
  <c r="AS591" i="14"/>
  <c r="AO417" i="14"/>
  <c r="AL445" i="14"/>
  <c r="AL492" i="14"/>
  <c r="AK663" i="14"/>
  <c r="AL624" i="14"/>
  <c r="AO667" i="14"/>
  <c r="AN415" i="14"/>
  <c r="AN457" i="14"/>
  <c r="AU457" i="14"/>
  <c r="AU678" i="14"/>
  <c r="AT641" i="14"/>
  <c r="AR718" i="14"/>
  <c r="AL657" i="14"/>
  <c r="AL428" i="14"/>
  <c r="AP557" i="14"/>
  <c r="AQ445" i="14"/>
  <c r="AR444" i="14"/>
  <c r="AQ489" i="14"/>
  <c r="AT421" i="14"/>
  <c r="AU629" i="14"/>
  <c r="AP467" i="14"/>
  <c r="AP546" i="14"/>
  <c r="AU456" i="14"/>
  <c r="AT527" i="14"/>
  <c r="AL689" i="14"/>
  <c r="AO631" i="14"/>
  <c r="AM615" i="14"/>
  <c r="AR572" i="14"/>
  <c r="AR441" i="14"/>
  <c r="AK511" i="14"/>
  <c r="AR465" i="14"/>
  <c r="AU583" i="14"/>
  <c r="AQ430" i="14"/>
  <c r="AL718" i="14"/>
  <c r="AK448" i="14"/>
  <c r="AO643" i="14"/>
  <c r="AO617" i="14"/>
  <c r="AQ713" i="14"/>
  <c r="AM696" i="14"/>
  <c r="AU454" i="14"/>
  <c r="AQ687" i="14"/>
  <c r="AS419" i="14"/>
  <c r="AL570" i="14"/>
  <c r="AS557" i="14"/>
  <c r="AS575" i="14"/>
  <c r="AQ478" i="14"/>
  <c r="AT680" i="14"/>
  <c r="AO578" i="14"/>
  <c r="AT429" i="14"/>
  <c r="AN528" i="14"/>
  <c r="AN557" i="14"/>
  <c r="AP536" i="14"/>
  <c r="AP450" i="14"/>
  <c r="AS563" i="14"/>
  <c r="AU476" i="14"/>
  <c r="AN451" i="14"/>
  <c r="AT494" i="14"/>
  <c r="AM548" i="14"/>
  <c r="AR509" i="14"/>
  <c r="AR719" i="14"/>
  <c r="AN686" i="14"/>
  <c r="AT463" i="14"/>
  <c r="AS588" i="14"/>
  <c r="AS433" i="14"/>
  <c r="AP560" i="14"/>
  <c r="AQ571" i="14"/>
  <c r="AO689" i="14"/>
  <c r="AP489" i="14"/>
  <c r="AQ513" i="14"/>
  <c r="AL629" i="14"/>
  <c r="AU483" i="14"/>
  <c r="AS657" i="14"/>
  <c r="AM682" i="14"/>
  <c r="AK501" i="14"/>
  <c r="AS473" i="14"/>
  <c r="AS480" i="14"/>
  <c r="AT540" i="14"/>
  <c r="AL558" i="14"/>
  <c r="AN535" i="14"/>
  <c r="AK491" i="14"/>
  <c r="AK717" i="14"/>
  <c r="AL709" i="14"/>
  <c r="AN485" i="14"/>
  <c r="AL544" i="14"/>
  <c r="AL656" i="14"/>
  <c r="AP490" i="14"/>
  <c r="AO584" i="14"/>
  <c r="AP487" i="14"/>
  <c r="AL661" i="14"/>
  <c r="AN467" i="14"/>
  <c r="AP512" i="14"/>
  <c r="AR590" i="14"/>
  <c r="AR449" i="14"/>
  <c r="AN697" i="14"/>
  <c r="AU617" i="14"/>
  <c r="AP470" i="14"/>
  <c r="AQ558" i="14"/>
  <c r="AP519" i="14"/>
  <c r="AK415" i="14"/>
  <c r="AT537" i="14"/>
  <c r="AU631" i="14"/>
  <c r="AS478" i="14"/>
  <c r="AT581" i="14"/>
  <c r="AK432" i="14"/>
  <c r="AP706" i="14"/>
  <c r="AN418" i="14"/>
  <c r="AN468" i="14"/>
  <c r="AO476" i="14"/>
  <c r="AS629" i="14"/>
  <c r="AP686" i="14"/>
  <c r="AT637" i="14"/>
  <c r="AL491" i="14"/>
  <c r="AS567" i="14"/>
  <c r="AO620" i="14"/>
  <c r="AP589" i="14"/>
  <c r="AR518" i="14"/>
  <c r="AL699" i="14"/>
  <c r="AU628" i="14"/>
  <c r="AL615" i="14"/>
  <c r="AR510" i="14"/>
  <c r="AS554" i="14"/>
  <c r="AU578" i="14"/>
  <c r="AN516" i="14"/>
  <c r="AT522" i="14"/>
  <c r="AK680" i="14"/>
  <c r="AK567" i="14"/>
  <c r="AO465" i="14"/>
  <c r="AQ663" i="14"/>
  <c r="AP478" i="14"/>
  <c r="AQ574" i="14"/>
  <c r="AT573" i="14"/>
  <c r="AQ538" i="14"/>
  <c r="AU611" i="14"/>
  <c r="AP697" i="14"/>
  <c r="AT608" i="14"/>
  <c r="AQ422" i="14"/>
  <c r="AO519" i="14"/>
  <c r="AM556" i="14"/>
  <c r="AU680" i="14"/>
  <c r="AO658" i="14"/>
  <c r="AK513" i="14"/>
  <c r="AP633" i="14"/>
  <c r="AS528" i="14"/>
  <c r="AQ461" i="14"/>
  <c r="AT711" i="14"/>
  <c r="AS529" i="14"/>
  <c r="AQ437" i="14"/>
  <c r="AN520" i="14"/>
  <c r="AL500" i="14"/>
  <c r="AK539" i="14"/>
  <c r="AL713" i="14"/>
  <c r="AT690" i="14"/>
  <c r="AS626" i="14"/>
  <c r="AP552" i="14"/>
  <c r="AT448" i="14"/>
  <c r="AN471" i="14"/>
  <c r="AM710" i="14"/>
  <c r="AR697" i="14"/>
  <c r="AT694" i="14"/>
  <c r="AM560" i="14"/>
  <c r="AM553" i="14"/>
  <c r="AU684" i="14"/>
  <c r="AR565" i="14"/>
  <c r="AT471" i="14"/>
  <c r="AN477" i="14"/>
  <c r="AM493" i="14"/>
  <c r="AN427" i="14"/>
  <c r="AP509" i="14"/>
  <c r="AM468" i="14"/>
  <c r="AK637" i="14"/>
  <c r="AS488" i="14"/>
  <c r="AM587" i="14"/>
  <c r="AO480" i="14"/>
  <c r="AS582" i="14"/>
  <c r="AS577" i="14"/>
  <c r="AN650" i="14"/>
  <c r="AN662" i="14"/>
  <c r="AK550" i="14"/>
  <c r="AO628" i="14"/>
  <c r="AN514" i="14"/>
  <c r="AM665" i="14"/>
  <c r="AQ487" i="14"/>
  <c r="AO654" i="14"/>
  <c r="AS650" i="14"/>
  <c r="AM581" i="14"/>
  <c r="AO679" i="14"/>
  <c r="AQ658" i="14"/>
  <c r="AL506" i="14"/>
  <c r="AN601" i="14"/>
  <c r="AM505" i="14"/>
  <c r="AQ417" i="14"/>
  <c r="AM651" i="14"/>
  <c r="AS719" i="14"/>
  <c r="AK419" i="14"/>
  <c r="AN549" i="14"/>
  <c r="AU594" i="14"/>
  <c r="AS717" i="14"/>
  <c r="AS539" i="14"/>
  <c r="AO517" i="14"/>
  <c r="AK647" i="14"/>
  <c r="AR619" i="14"/>
  <c r="AK494" i="14"/>
  <c r="AR491" i="14"/>
  <c r="AO701" i="14"/>
  <c r="AN660" i="14"/>
  <c r="AU685" i="14"/>
  <c r="AM628" i="14"/>
  <c r="AT593" i="14"/>
  <c r="AP575" i="14"/>
  <c r="AM498" i="14"/>
  <c r="AP656" i="14"/>
  <c r="AN567" i="14"/>
  <c r="AQ576" i="14"/>
  <c r="AU481" i="14"/>
  <c r="AP500" i="14"/>
  <c r="AK715" i="14"/>
  <c r="AT524" i="14"/>
  <c r="AM588" i="14"/>
  <c r="AM546" i="14"/>
  <c r="AQ660" i="14"/>
  <c r="AK651" i="14"/>
  <c r="AN558" i="14"/>
  <c r="AO438" i="14"/>
  <c r="AK642" i="14"/>
  <c r="AQ607" i="14"/>
  <c r="AS495" i="14"/>
  <c r="AR438" i="14"/>
  <c r="AQ529" i="14"/>
  <c r="AR629" i="14"/>
  <c r="AU661" i="14"/>
  <c r="AO432" i="14"/>
  <c r="AS658" i="14"/>
  <c r="AK646" i="14"/>
  <c r="AU421" i="14"/>
  <c r="AP709" i="14"/>
  <c r="AT685" i="14"/>
  <c r="AT435" i="14"/>
  <c r="AR428" i="14"/>
  <c r="AK524" i="14"/>
  <c r="AS696" i="14"/>
  <c r="AT571" i="14"/>
  <c r="AM582" i="14"/>
  <c r="AK428" i="14"/>
  <c r="AR453" i="14"/>
  <c r="AS627" i="14"/>
  <c r="AS523" i="14"/>
  <c r="AN564" i="14"/>
  <c r="AT481" i="14"/>
  <c r="AN529" i="14"/>
  <c r="AK622" i="14"/>
  <c r="AR489" i="14"/>
  <c r="AN596" i="14"/>
  <c r="AT544" i="14"/>
  <c r="AO523" i="14"/>
  <c r="AP695" i="14"/>
  <c r="AQ618" i="14"/>
  <c r="AQ598" i="14"/>
  <c r="AQ700" i="14"/>
  <c r="AR480" i="14"/>
  <c r="AP672" i="14"/>
  <c r="AU660" i="14"/>
  <c r="AO676" i="14"/>
  <c r="AQ684" i="14"/>
  <c r="AT675" i="14"/>
  <c r="AL449" i="14"/>
  <c r="AL464" i="14"/>
  <c r="AM591" i="14"/>
  <c r="AK702" i="14"/>
  <c r="AN620" i="14"/>
  <c r="AT502" i="14"/>
  <c r="AQ548" i="14"/>
  <c r="AK418" i="14"/>
  <c r="AR715" i="14"/>
  <c r="AK719" i="14"/>
  <c r="AQ543" i="14"/>
  <c r="AL495" i="14"/>
  <c r="AM701" i="14"/>
  <c r="AR475" i="14"/>
  <c r="AR635" i="14"/>
  <c r="AN458" i="14"/>
  <c r="AR499" i="14"/>
  <c r="AQ592" i="14"/>
  <c r="AO419" i="14"/>
  <c r="AO645" i="14"/>
  <c r="AR586" i="14"/>
  <c r="AP480" i="14"/>
  <c r="AO605" i="14"/>
  <c r="AM598" i="14"/>
  <c r="AS514" i="14"/>
  <c r="AP717" i="14"/>
  <c r="AQ581" i="14"/>
  <c r="AK648" i="14"/>
  <c r="AT470" i="14"/>
  <c r="AP499" i="14"/>
  <c r="AL567" i="14"/>
  <c r="AK606" i="14"/>
  <c r="AL620" i="14"/>
  <c r="AK594" i="14"/>
  <c r="AS703" i="14"/>
  <c r="AR613" i="14"/>
  <c r="AL469" i="14"/>
  <c r="AU688" i="14"/>
  <c r="AN637" i="14"/>
  <c r="AM618" i="14"/>
  <c r="AP572" i="14"/>
  <c r="AP441" i="14"/>
  <c r="AM489" i="14"/>
  <c r="AO484" i="14"/>
  <c r="AK710" i="14"/>
  <c r="AP718" i="14"/>
  <c r="AK650" i="14"/>
  <c r="AU436" i="14"/>
  <c r="AT419" i="14"/>
  <c r="AN449" i="14"/>
  <c r="AT699" i="14"/>
  <c r="AT458" i="14"/>
  <c r="AO558" i="14"/>
  <c r="AR479" i="14"/>
  <c r="AK439" i="14"/>
  <c r="AS535" i="14"/>
  <c r="AQ501" i="14"/>
  <c r="AO488" i="14"/>
  <c r="AN591" i="14"/>
  <c r="AN504" i="14"/>
  <c r="AU668" i="14"/>
  <c r="AK639" i="14"/>
  <c r="AQ511" i="14"/>
  <c r="AP503" i="14"/>
  <c r="AL703" i="14"/>
  <c r="AS595" i="14"/>
  <c r="AU630" i="14"/>
  <c r="AK580" i="14"/>
  <c r="AK674" i="14"/>
  <c r="AS481" i="14"/>
  <c r="AS441" i="14"/>
  <c r="AK568" i="14"/>
  <c r="AO648" i="14"/>
  <c r="AS623" i="14"/>
  <c r="AO639" i="14"/>
  <c r="AO471" i="14"/>
  <c r="AT648" i="14"/>
  <c r="AP568" i="14"/>
  <c r="AP691" i="14"/>
  <c r="AT620" i="14"/>
  <c r="AK496" i="14"/>
  <c r="AU613" i="14"/>
  <c r="AL429" i="14"/>
  <c r="AR694" i="14"/>
  <c r="AL489" i="14"/>
  <c r="AU609" i="14"/>
  <c r="AM435" i="14"/>
  <c r="AP534" i="14"/>
  <c r="AO713" i="14"/>
  <c r="AQ474" i="14"/>
  <c r="AQ588" i="14"/>
  <c r="AP428" i="14"/>
  <c r="AL682" i="14"/>
  <c r="AM562" i="14"/>
  <c r="AT552" i="14"/>
  <c r="AS643" i="14"/>
  <c r="AN428" i="14"/>
  <c r="AT482" i="14"/>
  <c r="AS500" i="14"/>
  <c r="AS622" i="14"/>
  <c r="AO449" i="14"/>
  <c r="AO714" i="14"/>
  <c r="AQ642" i="14"/>
  <c r="AT503" i="14"/>
  <c r="AU459" i="14"/>
  <c r="AT600" i="14"/>
  <c r="AP504" i="14"/>
  <c r="AS422" i="14"/>
  <c r="AL417" i="14"/>
  <c r="AR588" i="14"/>
  <c r="AL635" i="14"/>
  <c r="AO479" i="14"/>
  <c r="AN583" i="14"/>
  <c r="AK484" i="14"/>
  <c r="AM607" i="14"/>
  <c r="AN438" i="14"/>
  <c r="AT420" i="14"/>
  <c r="AR500" i="14"/>
  <c r="AK584" i="14"/>
  <c r="AM602" i="14"/>
  <c r="AK493" i="14"/>
  <c r="AT472" i="14"/>
  <c r="AP590" i="14"/>
  <c r="AR469" i="14"/>
  <c r="AK581" i="14"/>
  <c r="AM577" i="14"/>
  <c r="AU448" i="14"/>
  <c r="AM565" i="14"/>
  <c r="AT417" i="14"/>
  <c r="AU570" i="14"/>
  <c r="AQ637" i="14"/>
  <c r="AU702" i="14"/>
  <c r="AQ702" i="14"/>
  <c r="AM523" i="14"/>
  <c r="AM568" i="14"/>
  <c r="AP484" i="14"/>
  <c r="AS440" i="14"/>
  <c r="AS574" i="14"/>
  <c r="AK671" i="14"/>
  <c r="AM483" i="14"/>
  <c r="AT562" i="14"/>
  <c r="AM695" i="14"/>
  <c r="AS436" i="14"/>
  <c r="AL547" i="14"/>
  <c r="AL608" i="14"/>
  <c r="AT553" i="14"/>
  <c r="AO670" i="14"/>
  <c r="AK706" i="14"/>
  <c r="AM474" i="14"/>
  <c r="AT660" i="14"/>
  <c r="AU555" i="14"/>
  <c r="AR488" i="14"/>
  <c r="AT461" i="14"/>
  <c r="AQ596" i="14"/>
  <c r="AN526" i="14"/>
  <c r="AM644" i="14"/>
  <c r="AT539" i="14"/>
  <c r="AK664" i="14"/>
  <c r="AT447" i="14"/>
  <c r="AS562" i="14"/>
  <c r="AS690" i="14"/>
  <c r="AS602" i="14"/>
  <c r="AQ532" i="14"/>
  <c r="AM643" i="14"/>
  <c r="AP687" i="14"/>
  <c r="AP702" i="14"/>
  <c r="AM655" i="14"/>
  <c r="AO603" i="14"/>
  <c r="AS470" i="14"/>
  <c r="AP417" i="14"/>
  <c r="AK544" i="14"/>
  <c r="AM663" i="14"/>
  <c r="AL669" i="14"/>
  <c r="AN679" i="14"/>
  <c r="AP515" i="14"/>
  <c r="AS457" i="14"/>
  <c r="AP639" i="14"/>
  <c r="AR637" i="14"/>
  <c r="AN595" i="14"/>
  <c r="AM700" i="14"/>
  <c r="AR650" i="14"/>
  <c r="AS702" i="14"/>
  <c r="AU596" i="14"/>
  <c r="AM473" i="14"/>
  <c r="AT662" i="14"/>
  <c r="AO443" i="14"/>
  <c r="AP426" i="14"/>
  <c r="AL507" i="14"/>
  <c r="AO574" i="14"/>
  <c r="AU640" i="14"/>
  <c r="AQ578" i="14"/>
  <c r="AU582" i="14"/>
  <c r="AM529" i="14"/>
  <c r="AP620" i="14"/>
  <c r="AM547" i="14"/>
  <c r="AP473" i="14"/>
  <c r="AL704" i="14"/>
  <c r="AQ535" i="14"/>
  <c r="AT667" i="14"/>
  <c r="AR562" i="14"/>
  <c r="AR671" i="14"/>
  <c r="AM543" i="14"/>
  <c r="AN552" i="14"/>
  <c r="AK506" i="14"/>
  <c r="AU515" i="14"/>
  <c r="AR589" i="14"/>
  <c r="AR569" i="14"/>
  <c r="AN585" i="14"/>
  <c r="AS710" i="14"/>
  <c r="AK634" i="14"/>
  <c r="AP679" i="14"/>
  <c r="AL595" i="14"/>
  <c r="AK574" i="14"/>
  <c r="AU558" i="14"/>
  <c r="AP641" i="14"/>
  <c r="AU637" i="14"/>
  <c r="AM545" i="14"/>
  <c r="AN482" i="14"/>
  <c r="AU571" i="14"/>
  <c r="AR430" i="14"/>
  <c r="AK521" i="14"/>
  <c r="AN664" i="14"/>
  <c r="AP598" i="14"/>
  <c r="AU679" i="14"/>
  <c r="AR415" i="14"/>
  <c r="AQ628" i="14"/>
  <c r="AK595" i="14"/>
  <c r="AT679" i="14"/>
  <c r="AM534" i="14"/>
  <c r="AK673" i="14"/>
  <c r="AK589" i="14"/>
  <c r="AN417" i="14"/>
  <c r="AK489" i="14"/>
  <c r="AP460" i="14"/>
  <c r="AK592" i="14"/>
  <c r="AK576" i="14"/>
  <c r="AR609" i="14"/>
  <c r="AN442" i="14"/>
  <c r="AS689" i="14"/>
  <c r="AQ470" i="14"/>
  <c r="AL659" i="14"/>
  <c r="AL450" i="14"/>
  <c r="AN414" i="14"/>
  <c r="AK684" i="14"/>
  <c r="AS551" i="14"/>
  <c r="AK654" i="14"/>
  <c r="AT546" i="14"/>
  <c r="AN667" i="14"/>
  <c r="AQ606" i="14"/>
  <c r="AS451" i="14"/>
  <c r="AM425" i="14"/>
  <c r="AO693" i="14"/>
  <c r="AU538" i="14"/>
  <c r="AU625" i="14"/>
  <c r="AT565" i="14"/>
  <c r="AL499" i="14"/>
  <c r="AK633" i="14"/>
  <c r="AP611" i="14"/>
  <c r="AL643" i="14"/>
  <c r="AR704" i="14"/>
  <c r="AM519" i="14"/>
  <c r="AO554" i="14"/>
  <c r="AU427" i="14"/>
  <c r="AK475" i="14"/>
  <c r="AO570" i="14"/>
  <c r="AU646" i="14"/>
  <c r="AL707" i="14"/>
  <c r="AT490" i="14"/>
  <c r="AQ459" i="14"/>
  <c r="AP719" i="14"/>
  <c r="AN587" i="14"/>
  <c r="AM683" i="14"/>
  <c r="AO633" i="14"/>
  <c r="AS533" i="14"/>
  <c r="AK675" i="14"/>
  <c r="AO587" i="14"/>
  <c r="AL686" i="14"/>
  <c r="AQ539" i="14"/>
  <c r="AO529" i="14"/>
  <c r="AQ719" i="14"/>
  <c r="AR564" i="14"/>
  <c r="AN582" i="14"/>
  <c r="AO568" i="14"/>
  <c r="AT704" i="14"/>
  <c r="AO533" i="14"/>
  <c r="AS682" i="14"/>
  <c r="AL691" i="14"/>
  <c r="AL560" i="14"/>
  <c r="AP437" i="14"/>
  <c r="AL597" i="14"/>
  <c r="AU699" i="14"/>
  <c r="AQ537" i="14"/>
  <c r="AK533" i="14"/>
  <c r="AN693" i="14"/>
  <c r="AQ668" i="14"/>
  <c r="AS616" i="14"/>
  <c r="AR471" i="14"/>
  <c r="AU710" i="14"/>
  <c r="AU492" i="14"/>
  <c r="AT653" i="14"/>
  <c r="AU461" i="14"/>
  <c r="AR579" i="14"/>
  <c r="AT496" i="14"/>
  <c r="AT642" i="14"/>
  <c r="AU471" i="14"/>
  <c r="AL585" i="14"/>
  <c r="AR551" i="14"/>
  <c r="AM420" i="14"/>
  <c r="AS571" i="14"/>
  <c r="AR692" i="14"/>
  <c r="AP683" i="14"/>
  <c r="AR678" i="14"/>
  <c r="AR552" i="14"/>
  <c r="AM576" i="14"/>
  <c r="AL440" i="14"/>
  <c r="AS697" i="14"/>
  <c r="AQ615" i="14"/>
  <c r="AM659" i="14"/>
  <c r="AK532" i="14"/>
  <c r="AR597" i="14"/>
  <c r="AS485" i="14"/>
  <c r="AT462" i="14"/>
  <c r="AM691" i="14"/>
  <c r="AS423" i="14"/>
  <c r="AR709" i="14"/>
  <c r="AP643" i="14"/>
  <c r="AP593" i="14"/>
  <c r="AP638" i="14"/>
  <c r="AO561" i="14"/>
  <c r="AS663" i="14"/>
  <c r="AL563" i="14"/>
  <c r="AU648" i="14"/>
  <c r="AQ617" i="14"/>
  <c r="AT614" i="14"/>
  <c r="AO475" i="14"/>
  <c r="AR653" i="14"/>
  <c r="AS683" i="14"/>
  <c r="AT677" i="14"/>
  <c r="AP565" i="14"/>
  <c r="AL683" i="14"/>
  <c r="AM506" i="14"/>
  <c r="AU663" i="14"/>
  <c r="AU593" i="14"/>
  <c r="AR617" i="14"/>
  <c r="AT460" i="14"/>
  <c r="AT440" i="14"/>
  <c r="AR523" i="14"/>
  <c r="AL552" i="14"/>
  <c r="AS548" i="14"/>
  <c r="AP710" i="14"/>
  <c r="AN605" i="14"/>
  <c r="AL670" i="14"/>
  <c r="AP514" i="14"/>
  <c r="AR468" i="14"/>
  <c r="AM594" i="14"/>
  <c r="AL525" i="14"/>
  <c r="AO653" i="14"/>
  <c r="AO553" i="14"/>
  <c r="AN505" i="14"/>
  <c r="AM464" i="14"/>
  <c r="AO573" i="14"/>
  <c r="AM533" i="14"/>
  <c r="AL530" i="14"/>
  <c r="AN711" i="14"/>
  <c r="AN642" i="14"/>
  <c r="AK640" i="14"/>
  <c r="AL580" i="14"/>
  <c r="AS605" i="14"/>
  <c r="AK538" i="14"/>
  <c r="AO501" i="14"/>
  <c r="AN445" i="14"/>
  <c r="AN715" i="14"/>
  <c r="AQ675" i="14"/>
  <c r="AU706" i="14"/>
  <c r="AN631" i="14"/>
  <c r="AQ611" i="14"/>
  <c r="AL419" i="14"/>
  <c r="AS520" i="14"/>
  <c r="AT708" i="14"/>
  <c r="AQ608" i="14"/>
  <c r="AT504" i="14"/>
  <c r="AN577" i="14"/>
  <c r="AU577" i="14"/>
  <c r="AR433" i="14"/>
  <c r="AS477" i="14"/>
  <c r="AS418" i="14"/>
  <c r="AO499" i="14"/>
  <c r="AK616" i="14"/>
  <c r="AN694" i="14"/>
  <c r="AU669" i="14"/>
  <c r="AM697" i="14"/>
  <c r="AK559" i="14"/>
  <c r="AP636" i="14"/>
  <c r="AM550" i="14"/>
  <c r="AK507" i="14"/>
  <c r="AP612" i="14"/>
  <c r="AM457" i="14"/>
  <c r="AM525" i="14"/>
  <c r="AK707" i="14"/>
  <c r="AR655" i="14"/>
  <c r="AR676" i="14"/>
  <c r="AR710" i="14"/>
  <c r="AM463" i="14"/>
  <c r="AM438" i="14"/>
  <c r="AU445" i="14"/>
  <c r="AK701" i="14"/>
  <c r="AN611" i="14"/>
  <c r="AT612" i="14"/>
  <c r="AK472" i="14"/>
  <c r="AU620" i="14"/>
  <c r="AK520" i="14"/>
  <c r="AK661" i="14"/>
  <c r="AN702" i="14"/>
  <c r="AO538" i="14"/>
  <c r="AU677" i="14"/>
  <c r="AP461" i="14"/>
  <c r="AM497" i="14"/>
  <c r="AR528" i="14"/>
  <c r="AQ475" i="14"/>
  <c r="AU564" i="14"/>
  <c r="AK467" i="14"/>
  <c r="AK470" i="14"/>
  <c r="AM604" i="14"/>
  <c r="AQ540" i="14"/>
  <c r="AP440" i="14"/>
  <c r="AL706" i="14"/>
  <c r="AL553" i="14"/>
  <c r="AQ630" i="14"/>
  <c r="AK708" i="14"/>
  <c r="AK620" i="14"/>
  <c r="AP462" i="14"/>
  <c r="AQ682" i="14"/>
  <c r="AT538" i="14"/>
  <c r="AO642" i="14"/>
  <c r="AT719" i="14"/>
  <c r="AN649" i="14"/>
  <c r="AT634" i="14"/>
  <c r="AL717" i="14"/>
  <c r="AM606" i="14"/>
  <c r="AS628" i="14"/>
  <c r="AN691" i="14"/>
  <c r="AM442" i="14"/>
  <c r="AP616" i="14"/>
  <c r="AQ622" i="14"/>
  <c r="AN639" i="14"/>
  <c r="AT664" i="14"/>
  <c r="AN462" i="14"/>
  <c r="AK500" i="14"/>
  <c r="AR593" i="14"/>
  <c r="AR578" i="14"/>
  <c r="AR696" i="14"/>
  <c r="AQ657" i="14"/>
  <c r="AR501" i="14"/>
  <c r="AM690" i="14"/>
  <c r="AO717" i="14"/>
  <c r="AQ482" i="14"/>
  <c r="AR446" i="14"/>
  <c r="AQ569" i="14"/>
  <c r="AQ674" i="14"/>
  <c r="AR543" i="14"/>
  <c r="AK480" i="14"/>
  <c r="AS444" i="14"/>
  <c r="AO678" i="14"/>
  <c r="AL485" i="14"/>
  <c r="AK699" i="14"/>
  <c r="AM422" i="14"/>
  <c r="AU716" i="14"/>
  <c r="AT574" i="14"/>
  <c r="AO454" i="14"/>
  <c r="AL427" i="14"/>
  <c r="AO719" i="14"/>
  <c r="AM530" i="14"/>
  <c r="AS534" i="14"/>
  <c r="AU437" i="14"/>
  <c r="AU639" i="14"/>
  <c r="AL649" i="14"/>
  <c r="AU667" i="14"/>
  <c r="AO525" i="14"/>
  <c r="AK582" i="14"/>
  <c r="AU681" i="14"/>
  <c r="AR711" i="14"/>
  <c r="AK607" i="14"/>
  <c r="AT456" i="14"/>
  <c r="AN641" i="14"/>
  <c r="AP497" i="14"/>
  <c r="AP664" i="14"/>
  <c r="AN465" i="14"/>
  <c r="AS467" i="14"/>
  <c r="AO487" i="14"/>
  <c r="AP454" i="14"/>
  <c r="AN489" i="14"/>
  <c r="AS624" i="14"/>
  <c r="AL562" i="14"/>
  <c r="AN510" i="14"/>
  <c r="AR531" i="14"/>
  <c r="AM466" i="14"/>
  <c r="AR583" i="14"/>
  <c r="AS649" i="14"/>
  <c r="AK645" i="14"/>
  <c r="AK679" i="14"/>
  <c r="AP650" i="14"/>
  <c r="AQ679" i="14"/>
  <c r="AS620" i="14"/>
  <c r="AS428" i="14"/>
  <c r="AQ689" i="14"/>
  <c r="AS498" i="14"/>
  <c r="AM462" i="14"/>
  <c r="AS585" i="14"/>
  <c r="AQ442" i="14"/>
  <c r="AO551" i="14"/>
  <c r="AO508" i="14"/>
  <c r="AN547" i="14"/>
  <c r="AS526" i="14"/>
  <c r="AP482" i="14"/>
  <c r="AK712" i="14"/>
  <c r="AP685" i="14"/>
  <c r="AQ599" i="14"/>
  <c r="AU689" i="14"/>
  <c r="AS667" i="14"/>
  <c r="AR643" i="14"/>
  <c r="AP435" i="14"/>
  <c r="AS546" i="14"/>
  <c r="AR498" i="14"/>
  <c r="AT531" i="14"/>
  <c r="AO500" i="14"/>
  <c r="AU592" i="14"/>
  <c r="AP465" i="14"/>
  <c r="AT556" i="14"/>
  <c r="AO482" i="14"/>
  <c r="AQ518" i="14"/>
  <c r="AO557" i="14"/>
  <c r="AM484" i="14"/>
  <c r="AQ536" i="14"/>
  <c r="AQ683" i="14"/>
  <c r="AL426" i="14"/>
  <c r="AP525" i="14"/>
  <c r="AK573" i="14"/>
  <c r="AK693" i="14"/>
  <c r="AK426" i="14"/>
  <c r="AQ656" i="14"/>
  <c r="AU433" i="14"/>
  <c r="AU597" i="14"/>
  <c r="AL502" i="14"/>
  <c r="AS708" i="14"/>
  <c r="AN569" i="14"/>
  <c r="AT572" i="14"/>
  <c r="AT495" i="14"/>
  <c r="AL712" i="14"/>
  <c r="AR620" i="14"/>
  <c r="AT551" i="14"/>
  <c r="AQ677" i="14"/>
  <c r="AL636" i="14"/>
  <c r="AK423" i="14"/>
  <c r="AO671" i="14"/>
  <c r="AL452" i="14"/>
  <c r="AO593" i="14"/>
  <c r="AS698" i="14"/>
  <c r="AO461" i="14"/>
  <c r="AT604" i="14"/>
  <c r="AP425" i="14"/>
  <c r="AS438" i="14"/>
  <c r="AK514" i="14"/>
  <c r="AT497" i="14"/>
  <c r="AS544" i="14"/>
  <c r="AO651" i="14"/>
  <c r="AR527" i="14"/>
  <c r="AM677" i="14"/>
  <c r="AS513" i="14"/>
  <c r="AN652" i="14"/>
  <c r="AN437" i="14"/>
  <c r="AS420" i="14"/>
  <c r="AU554" i="14"/>
  <c r="AS607" i="14"/>
  <c r="AK564" i="14"/>
  <c r="AP653" i="14"/>
  <c r="AT632" i="14"/>
  <c r="AS637" i="14"/>
  <c r="AL493" i="14"/>
  <c r="AQ676" i="14"/>
  <c r="AO586" i="14"/>
  <c r="AP495" i="14"/>
  <c r="AS458" i="14"/>
  <c r="AU443" i="14"/>
  <c r="AS559" i="14"/>
  <c r="AQ635" i="14"/>
  <c r="AQ476" i="14"/>
  <c r="AN598" i="14"/>
  <c r="AQ429" i="14"/>
  <c r="AP555" i="14"/>
  <c r="AK690" i="14"/>
  <c r="AP439" i="14"/>
  <c r="AU651" i="14"/>
  <c r="AK505" i="14"/>
  <c r="AR560" i="14"/>
  <c r="AU659" i="14"/>
  <c r="AP618" i="14"/>
  <c r="AM624" i="14"/>
  <c r="AP715" i="14"/>
  <c r="AR416" i="14"/>
  <c r="AL551" i="14"/>
  <c r="AR580" i="14"/>
  <c r="AQ590" i="14"/>
  <c r="AS434" i="14"/>
  <c r="AR615" i="14"/>
  <c r="AM428" i="14"/>
  <c r="AM627" i="14"/>
  <c r="AS469" i="14"/>
  <c r="AU526" i="14"/>
  <c r="AT709" i="14"/>
  <c r="AR608" i="14"/>
  <c r="AQ567" i="14"/>
  <c r="AP630" i="14"/>
  <c r="AK490" i="14"/>
  <c r="AL599" i="14"/>
  <c r="AL523" i="14"/>
  <c r="AT568" i="14"/>
  <c r="AN433" i="14"/>
  <c r="AU632" i="14"/>
  <c r="AN456" i="14"/>
  <c r="AL486" i="14"/>
  <c r="AL535" i="14"/>
  <c r="AR533" i="14"/>
  <c r="AQ492" i="14"/>
  <c r="AT438" i="14"/>
  <c r="AS579" i="14"/>
  <c r="AR484" i="14"/>
  <c r="AM491" i="14"/>
  <c r="AK560" i="14"/>
  <c r="AS561" i="14"/>
  <c r="AR538" i="14"/>
  <c r="AU442" i="14"/>
  <c r="AT566" i="14"/>
  <c r="AP448" i="14"/>
  <c r="AT639" i="14"/>
  <c r="AR614" i="14"/>
  <c r="AO576" i="14"/>
  <c r="AP506" i="14"/>
  <c r="AO535" i="14"/>
  <c r="AQ678" i="14"/>
  <c r="AN576" i="14"/>
  <c r="AT669" i="14"/>
  <c r="AS448" i="14"/>
  <c r="AK498" i="14"/>
  <c r="AS597" i="14"/>
  <c r="AQ506" i="14"/>
  <c r="AK462" i="14"/>
  <c r="AU482" i="14"/>
  <c r="AO699" i="14"/>
  <c r="AP531" i="14"/>
  <c r="AQ697" i="14"/>
  <c r="AL710" i="14"/>
  <c r="AL415" i="14"/>
  <c r="AM592" i="14"/>
  <c r="AM416" i="14"/>
  <c r="AU495" i="14"/>
  <c r="AS652" i="14"/>
  <c r="AT578" i="14"/>
  <c r="AN648" i="14"/>
  <c r="AT656" i="14"/>
  <c r="AU621" i="14"/>
  <c r="AN707" i="14"/>
  <c r="AR504" i="14"/>
  <c r="AQ550" i="14"/>
  <c r="AP508" i="14"/>
  <c r="AM555" i="14"/>
  <c r="AS416" i="14"/>
  <c r="AT478" i="14"/>
  <c r="AT715" i="14"/>
  <c r="AS656" i="14"/>
  <c r="AK469" i="14"/>
  <c r="AO503" i="14"/>
  <c r="AS445" i="14"/>
  <c r="AQ681" i="14"/>
  <c r="AO541" i="14"/>
  <c r="AT684" i="14"/>
  <c r="AP716" i="14"/>
  <c r="AK667" i="14"/>
  <c r="AT479" i="14"/>
  <c r="AU508" i="14"/>
  <c r="AQ439" i="14"/>
  <c r="AK482" i="14"/>
  <c r="AM605" i="14"/>
  <c r="AO637" i="14"/>
  <c r="AU520" i="14"/>
  <c r="AL650" i="14"/>
  <c r="AN674" i="14"/>
  <c r="AU587" i="14"/>
  <c r="AQ510" i="14"/>
  <c r="AM419" i="14"/>
  <c r="AU529" i="14"/>
  <c r="AT647" i="14"/>
  <c r="AM415" i="14"/>
  <c r="AO664" i="14"/>
  <c r="AO458" i="14"/>
  <c r="AQ715" i="14"/>
  <c r="AT548" i="14"/>
  <c r="AO569" i="14"/>
  <c r="AN459" i="14"/>
  <c r="AU626" i="14"/>
  <c r="AP496" i="14"/>
  <c r="AS524" i="14"/>
  <c r="AR616" i="14"/>
  <c r="AS618" i="14"/>
  <c r="AN472" i="14"/>
  <c r="AS506" i="14"/>
  <c r="AM680" i="14"/>
  <c r="AR639" i="14"/>
  <c r="AK713" i="14"/>
  <c r="AQ488" i="14"/>
  <c r="AP527" i="14"/>
  <c r="AS646" i="14"/>
  <c r="AP658" i="14"/>
  <c r="AP694" i="14"/>
  <c r="AM669" i="14"/>
  <c r="AT509" i="14"/>
  <c r="AM673" i="14"/>
  <c r="AL714" i="14"/>
  <c r="AR495" i="14"/>
  <c r="AQ582" i="14"/>
  <c r="AU615" i="14"/>
  <c r="AO680" i="14"/>
  <c r="AP494" i="14"/>
  <c r="AK422" i="14"/>
  <c r="AR651" i="14"/>
  <c r="AN500" i="14"/>
  <c r="AP479" i="14"/>
  <c r="AO598" i="14"/>
  <c r="AM626" i="14"/>
  <c r="AR494" i="14"/>
  <c r="AS452" i="14"/>
  <c r="AQ541" i="14"/>
  <c r="AS447" i="14"/>
  <c r="AN668" i="14"/>
  <c r="AQ602" i="14"/>
  <c r="AQ610" i="14"/>
  <c r="AO592" i="14"/>
  <c r="AM619" i="14"/>
  <c r="AK586" i="14"/>
  <c r="AK704" i="14"/>
  <c r="AN430" i="14"/>
  <c r="AN655" i="14"/>
  <c r="AN621" i="14"/>
  <c r="AN619" i="14"/>
  <c r="AS594" i="14"/>
  <c r="AO684" i="14"/>
  <c r="AU598" i="14"/>
  <c r="AS709" i="14"/>
  <c r="AR628" i="14"/>
  <c r="AQ415" i="14"/>
  <c r="AM418" i="14"/>
  <c r="AL639" i="14"/>
  <c r="AO696" i="14"/>
  <c r="AL667" i="14"/>
  <c r="AQ431" i="14"/>
  <c r="AN659" i="14"/>
  <c r="AR686" i="14"/>
  <c r="AR511" i="14"/>
  <c r="AT644" i="14"/>
  <c r="AL673" i="14"/>
  <c r="AM667" i="14"/>
  <c r="AL458" i="14"/>
  <c r="AK549" i="14"/>
  <c r="AT651" i="14"/>
  <c r="AT454" i="14"/>
  <c r="AL548" i="14"/>
  <c r="AR470" i="14"/>
  <c r="AR508" i="14"/>
  <c r="AS543" i="14"/>
  <c r="AU705" i="14"/>
  <c r="AQ465" i="14"/>
  <c r="AT618" i="14"/>
  <c r="AO425" i="14"/>
  <c r="AQ698" i="14"/>
  <c r="AP533" i="14"/>
  <c r="AN575" i="14"/>
  <c r="AR459" i="14"/>
  <c r="AL666" i="14"/>
  <c r="AQ613" i="14"/>
  <c r="AR429" i="14"/>
  <c r="AM654" i="14"/>
  <c r="AU464" i="14"/>
  <c r="AN588" i="14"/>
  <c r="AU545" i="14"/>
  <c r="AU424" i="14"/>
  <c r="AM485" i="14"/>
  <c r="AL623" i="14"/>
  <c r="AT658" i="14"/>
  <c r="AN432" i="14"/>
  <c r="AK551" i="14"/>
  <c r="AP698" i="14"/>
  <c r="AR703" i="14"/>
  <c r="AS482" i="14"/>
  <c r="AM516" i="14"/>
  <c r="AN616" i="14"/>
  <c r="AU576" i="14"/>
  <c r="AS680" i="14"/>
  <c r="AK486" i="14"/>
  <c r="AL568" i="14"/>
  <c r="AO638" i="14"/>
  <c r="AM698" i="14"/>
  <c r="AU708" i="14"/>
  <c r="AP530" i="14"/>
  <c r="AN518" i="14"/>
  <c r="AN443" i="14"/>
  <c r="AP707" i="14"/>
  <c r="AM632" i="14"/>
  <c r="AQ483" i="14"/>
  <c r="AR603" i="14"/>
  <c r="AQ597" i="14"/>
  <c r="AQ502" i="14"/>
  <c r="AK714" i="14"/>
  <c r="AT506" i="14"/>
  <c r="AU588" i="14"/>
  <c r="AR506" i="14"/>
  <c r="AO457" i="14"/>
  <c r="AK556" i="14"/>
  <c r="AR421" i="14"/>
  <c r="AL442" i="14"/>
  <c r="AK618" i="14"/>
  <c r="AT605" i="14"/>
  <c r="AP585" i="14"/>
  <c r="AL590" i="14"/>
  <c r="AU653" i="14"/>
  <c r="AM640" i="14"/>
  <c r="AU469" i="14"/>
  <c r="AQ634" i="14"/>
  <c r="AM444" i="14"/>
  <c r="AT696" i="14"/>
  <c r="AR668" i="14"/>
  <c r="AT650" i="14"/>
  <c r="AO463" i="14"/>
  <c r="AP663" i="14"/>
  <c r="AK572" i="14"/>
  <c r="AT425" i="14"/>
  <c r="AL632" i="14"/>
  <c r="AR570" i="14"/>
  <c r="AK700" i="14"/>
  <c r="AR716" i="14"/>
  <c r="AT498" i="14"/>
  <c r="AM580" i="14"/>
  <c r="AU507" i="14"/>
  <c r="AM637" i="14"/>
  <c r="AO429" i="14"/>
  <c r="AO615" i="14"/>
  <c r="AL651" i="14"/>
  <c r="AR683" i="14"/>
  <c r="AK614" i="14"/>
  <c r="AN491" i="14"/>
  <c r="AK545" i="14"/>
  <c r="AS531" i="14"/>
  <c r="AT459" i="14"/>
  <c r="AM563" i="14"/>
  <c r="AP592" i="14"/>
  <c r="AM514" i="14"/>
  <c r="AS619" i="14"/>
  <c r="AQ515" i="14"/>
  <c r="AR497" i="14"/>
  <c r="AT575" i="14"/>
  <c r="AO621" i="14"/>
  <c r="AO416" i="14"/>
  <c r="AP599" i="14"/>
  <c r="AN562" i="14"/>
  <c r="AR664" i="14"/>
  <c r="AL680" i="14"/>
  <c r="AL421" i="14"/>
  <c r="AO507" i="14"/>
  <c r="AN643" i="14"/>
  <c r="AK615" i="14"/>
  <c r="AT702" i="14"/>
  <c r="AL574" i="14"/>
  <c r="AT427" i="14"/>
  <c r="AT560" i="14"/>
  <c r="AT493" i="14"/>
  <c r="AL678" i="14"/>
  <c r="AM494" i="14"/>
  <c r="AO683" i="14"/>
  <c r="AN511" i="14"/>
  <c r="AO650" i="14"/>
  <c r="AU536" i="14"/>
  <c r="AQ542" i="14"/>
  <c r="AS573" i="14"/>
  <c r="AP576" i="14"/>
  <c r="AP488" i="14"/>
  <c r="AP587" i="14"/>
  <c r="AN486" i="14"/>
  <c r="AL688" i="14"/>
  <c r="AN545" i="14"/>
  <c r="AL621" i="14"/>
  <c r="AN681" i="14"/>
  <c r="AT625" i="14"/>
  <c r="AQ695" i="14"/>
  <c r="AU568" i="14"/>
  <c r="AS678" i="14"/>
  <c r="AP524" i="14"/>
  <c r="AU431" i="14"/>
  <c r="AN709" i="14"/>
  <c r="AK458" i="14"/>
  <c r="AQ690" i="14"/>
  <c r="AT609" i="14"/>
  <c r="AS630" i="14"/>
  <c r="AM458" i="14"/>
  <c r="AP558" i="14"/>
  <c r="AO468" i="14"/>
  <c r="AS453" i="14"/>
  <c r="AU511" i="14"/>
  <c r="AK530" i="14"/>
  <c r="AM539" i="14"/>
  <c r="AU616" i="14"/>
  <c r="AP659" i="14"/>
  <c r="AS427" i="14"/>
  <c r="AR640" i="14"/>
  <c r="AS502" i="14"/>
  <c r="AS443" i="14"/>
  <c r="AQ616" i="14"/>
  <c r="AL545" i="14"/>
  <c r="AQ427" i="14"/>
  <c r="AK681" i="14"/>
  <c r="AT712" i="14"/>
  <c r="AN479" i="14"/>
  <c r="AO444" i="14"/>
  <c r="AU465" i="14"/>
  <c r="AU517" i="14"/>
  <c r="AT547" i="14"/>
  <c r="AM512" i="14"/>
  <c r="AT602" i="14"/>
  <c r="AM586" i="14"/>
  <c r="AO522" i="14"/>
  <c r="AN481" i="14"/>
  <c r="AR679" i="14"/>
  <c r="AT475" i="14"/>
  <c r="AN498" i="14"/>
  <c r="AS608" i="14"/>
  <c r="AM699" i="14"/>
  <c r="AU604" i="14"/>
  <c r="AM460" i="14"/>
  <c r="AU695" i="14"/>
  <c r="AL462" i="14"/>
  <c r="AQ629" i="14"/>
  <c r="AU602" i="14"/>
  <c r="AU534" i="14"/>
  <c r="AO669" i="14"/>
  <c r="AK624" i="14"/>
  <c r="AP529" i="14"/>
  <c r="AK535" i="14"/>
  <c r="AS598" i="14"/>
  <c r="AP688" i="14"/>
  <c r="AN570" i="14"/>
  <c r="AL457" i="14"/>
  <c r="AK711" i="14"/>
  <c r="AL437" i="14"/>
  <c r="AS664" i="14"/>
  <c r="AM470" i="14"/>
  <c r="AL474" i="14"/>
  <c r="AU440" i="14"/>
  <c r="AN439" i="14"/>
  <c r="AT541" i="14"/>
  <c r="AS547" i="14"/>
  <c r="AS541" i="14"/>
  <c r="AU546" i="14"/>
  <c r="AQ499" i="14"/>
  <c r="AS527" i="14"/>
  <c r="AN689" i="14"/>
  <c r="AT415" i="14"/>
  <c r="AK528" i="14"/>
  <c r="AP463" i="14"/>
  <c r="AM540" i="14"/>
  <c r="AN453" i="14"/>
  <c r="AR605" i="14"/>
  <c r="AO572" i="14"/>
  <c r="AL665" i="14"/>
  <c r="AQ493" i="14"/>
  <c r="AM531" i="14"/>
  <c r="AN607" i="14"/>
  <c r="AQ495" i="14"/>
  <c r="AQ605" i="14"/>
  <c r="AQ665" i="14"/>
  <c r="AS442" i="14"/>
  <c r="AK626" i="14"/>
  <c r="AS712" i="14"/>
  <c r="AM678" i="14"/>
  <c r="AQ524" i="14"/>
  <c r="AK512" i="14"/>
  <c r="AU686" i="14"/>
  <c r="AS425" i="14"/>
  <c r="AP449" i="14"/>
  <c r="AS713" i="14"/>
  <c r="AU524" i="14"/>
  <c r="AR610" i="14"/>
  <c r="AR595" i="14"/>
  <c r="AT536" i="14"/>
  <c r="AL646" i="14"/>
  <c r="AK414" i="14"/>
  <c r="AP645" i="14"/>
  <c r="AK522" i="14"/>
  <c r="AP666" i="14"/>
  <c r="AN420" i="14"/>
  <c r="AT703" i="14"/>
  <c r="AT468" i="14"/>
  <c r="AK585" i="14"/>
  <c r="AT513" i="14"/>
  <c r="AQ464" i="14"/>
  <c r="AO420" i="14"/>
  <c r="AQ456" i="14"/>
  <c r="AM557" i="14"/>
  <c r="AQ509" i="14"/>
  <c r="AM712" i="14"/>
  <c r="AO470" i="14"/>
  <c r="AQ562" i="14"/>
  <c r="AS515" i="14"/>
  <c r="AK705" i="14"/>
  <c r="AR566" i="14"/>
  <c r="AN676" i="14"/>
  <c r="AM479" i="14"/>
  <c r="AQ707" i="14"/>
  <c r="AR611" i="14"/>
  <c r="AP466" i="14"/>
  <c r="AL566" i="14"/>
  <c r="AL543" i="14"/>
  <c r="AM718" i="14"/>
  <c r="AN606" i="14"/>
  <c r="AR659" i="14"/>
  <c r="AQ526" i="14"/>
  <c r="AK456" i="14"/>
  <c r="AT588" i="14"/>
  <c r="AO532" i="14"/>
  <c r="AK446" i="14"/>
  <c r="AP498" i="14"/>
  <c r="AT469" i="14"/>
  <c r="AK609" i="14"/>
  <c r="AM689" i="14"/>
  <c r="AS471" i="14"/>
  <c r="AM423" i="14"/>
  <c r="AL697" i="14"/>
  <c r="AU423" i="14"/>
  <c r="AM681" i="14"/>
  <c r="AU662" i="14"/>
  <c r="AP535" i="14"/>
  <c r="AQ560" i="14"/>
  <c r="AU580" i="14"/>
  <c r="AS525" i="14"/>
  <c r="AL593" i="14"/>
  <c r="AP603" i="14"/>
  <c r="AN454" i="14"/>
  <c r="AR574" i="14"/>
  <c r="AM549" i="14"/>
  <c r="AM447" i="14"/>
  <c r="AU718" i="14"/>
  <c r="AM488" i="14"/>
  <c r="AT586" i="14"/>
  <c r="AK416" i="14"/>
  <c r="AL509" i="14"/>
  <c r="AR477" i="14"/>
  <c r="AO531" i="14"/>
  <c r="AU425" i="14"/>
  <c r="AU416" i="14"/>
  <c r="AR463" i="14"/>
  <c r="AS669" i="14"/>
  <c r="AQ716" i="14"/>
  <c r="AL456" i="14"/>
  <c r="AR681" i="14"/>
  <c r="AO688" i="14"/>
  <c r="AK601" i="14"/>
  <c r="AO577" i="14"/>
  <c r="AM625" i="14"/>
  <c r="AO674" i="14"/>
  <c r="AK554" i="14"/>
  <c r="AO661" i="14"/>
  <c r="AL588" i="14"/>
  <c r="AN540" i="14"/>
  <c r="AN561" i="14"/>
  <c r="AQ530" i="14"/>
  <c r="AL487" i="14"/>
  <c r="AK453" i="14"/>
  <c r="AO560" i="14"/>
  <c r="AN629" i="14"/>
  <c r="AO426" i="14"/>
  <c r="AT686" i="14"/>
  <c r="AO709" i="14"/>
  <c r="AK686" i="14"/>
  <c r="AK433" i="14"/>
  <c r="AL467" i="14"/>
  <c r="AN625" i="14"/>
  <c r="AN718" i="14"/>
  <c r="AQ438" i="14"/>
  <c r="AR448" i="14"/>
  <c r="AS665" i="14"/>
  <c r="AK617" i="14"/>
  <c r="AP442" i="14"/>
  <c r="AT483" i="14"/>
  <c r="AK676" i="14"/>
  <c r="AL534" i="14"/>
  <c r="AT710" i="14"/>
  <c r="AM613" i="14"/>
  <c r="AP606" i="14"/>
  <c r="AL610" i="14"/>
  <c r="AP520" i="14"/>
  <c r="AK504" i="14"/>
  <c r="AQ585" i="14"/>
  <c r="AP699" i="14"/>
  <c r="AP510" i="14"/>
  <c r="AP613" i="14"/>
  <c r="AT439" i="14"/>
  <c r="AN608" i="14"/>
  <c r="AN624" i="14"/>
  <c r="AU466" i="14"/>
  <c r="AL471" i="14"/>
  <c r="AM623" i="14"/>
  <c r="AN646" i="14"/>
  <c r="AU634" i="14"/>
  <c r="AT657" i="14"/>
  <c r="AT467" i="14"/>
  <c r="AN463" i="14"/>
  <c r="AU690" i="14"/>
  <c r="AM658" i="14"/>
  <c r="AP584" i="14"/>
  <c r="AS518" i="14"/>
  <c r="AT643" i="14"/>
  <c r="AN565" i="14"/>
  <c r="AU557" i="14"/>
  <c r="AO460" i="14"/>
  <c r="AO556" i="14"/>
  <c r="AN537" i="14"/>
  <c r="AP574" i="14"/>
  <c r="AK417" i="14"/>
  <c r="AQ704" i="14"/>
  <c r="AP655" i="14"/>
  <c r="AN446" i="14"/>
  <c r="AP543" i="14"/>
  <c r="AR638" i="14"/>
  <c r="AT707" i="14"/>
  <c r="AK570" i="14"/>
  <c r="AP595" i="14"/>
  <c r="AR520" i="14"/>
  <c r="AP561" i="14"/>
  <c r="AQ696" i="14"/>
  <c r="AM633" i="14"/>
  <c r="AK697" i="14"/>
  <c r="AO647" i="14"/>
  <c r="AP464" i="14"/>
  <c r="AO707" i="14"/>
  <c r="AT691" i="14"/>
  <c r="AL625" i="14"/>
  <c r="AL524" i="14"/>
  <c r="AN455" i="14"/>
  <c r="AO710" i="14"/>
  <c r="AN501" i="14"/>
  <c r="AN626" i="14"/>
  <c r="AN493" i="14"/>
  <c r="AP586" i="14"/>
  <c r="AU703" i="14"/>
  <c r="AS489" i="14"/>
  <c r="AK497" i="14"/>
  <c r="AS465" i="14"/>
  <c r="AO583" i="14"/>
  <c r="AQ667" i="14"/>
  <c r="AU600" i="14"/>
  <c r="AU573" i="14"/>
  <c r="AS474" i="14"/>
  <c r="AR458" i="14"/>
  <c r="AK487" i="14"/>
  <c r="AN636" i="14"/>
  <c r="AN680" i="14"/>
  <c r="AT521" i="14"/>
  <c r="AS499" i="14"/>
  <c r="AQ480" i="14"/>
  <c r="AU543" i="14"/>
  <c r="AL672" i="14"/>
  <c r="AT668" i="14"/>
  <c r="AN460" i="14"/>
  <c r="AT599" i="14"/>
  <c r="AT487" i="14"/>
  <c r="AR642" i="14"/>
  <c r="AM716" i="14"/>
  <c r="AQ583" i="14"/>
  <c r="AT701" i="14"/>
  <c r="AS645" i="14"/>
  <c r="AR431" i="14"/>
  <c r="AR502" i="14"/>
  <c r="AU506" i="14"/>
  <c r="AN622" i="14"/>
  <c r="AR625" i="14"/>
  <c r="AN416" i="14"/>
  <c r="AO534" i="14"/>
  <c r="AK429" i="14"/>
  <c r="AM692" i="14"/>
  <c r="AM426" i="14"/>
  <c r="AP481" i="14"/>
  <c r="AL441" i="14"/>
  <c r="AT687" i="14"/>
  <c r="AL423" i="14"/>
  <c r="AL522" i="14"/>
  <c r="AP475" i="14"/>
  <c r="AM559" i="14"/>
  <c r="AT714" i="14"/>
  <c r="AN574" i="14"/>
  <c r="AO666" i="14"/>
  <c r="AK628" i="14"/>
  <c r="AL708" i="14"/>
  <c r="AL444" i="14"/>
  <c r="AK555" i="14"/>
  <c r="AS601" i="14"/>
  <c r="AK537" i="14"/>
  <c r="AS435" i="14"/>
  <c r="AN490" i="14"/>
  <c r="AQ655" i="14"/>
  <c r="AO595" i="14"/>
  <c r="AO718" i="14"/>
  <c r="AQ426" i="14"/>
  <c r="AU503" i="14"/>
  <c r="AU449" i="14"/>
  <c r="AN508" i="14"/>
  <c r="AM575" i="14"/>
  <c r="AL572" i="14"/>
  <c r="AU672" i="14"/>
  <c r="AK421" i="14"/>
  <c r="AR622" i="14"/>
  <c r="AR547" i="14"/>
  <c r="AK441" i="14"/>
  <c r="AR654" i="14"/>
  <c r="AR688" i="14"/>
  <c r="AO580" i="14"/>
  <c r="AP542" i="14"/>
  <c r="AM685" i="14"/>
  <c r="AT596" i="14"/>
  <c r="AM434" i="14"/>
  <c r="AT689" i="14"/>
  <c r="AL533" i="14"/>
  <c r="AP469" i="14"/>
  <c r="AP457" i="14"/>
  <c r="AO478" i="14"/>
  <c r="AO612" i="14"/>
  <c r="AL538" i="14"/>
  <c r="AL644" i="14"/>
  <c r="AT666" i="14"/>
  <c r="AS672" i="14"/>
  <c r="AO705" i="14"/>
  <c r="AN638" i="14"/>
  <c r="AO464" i="14"/>
  <c r="AT601" i="14"/>
  <c r="AN572" i="14"/>
  <c r="AK638" i="14"/>
  <c r="AO663" i="14"/>
  <c r="AU697" i="14"/>
  <c r="AK510" i="14"/>
  <c r="AO610" i="14"/>
  <c r="AP507" i="14"/>
  <c r="AR445" i="14"/>
  <c r="AS463" i="14"/>
  <c r="AT433" i="14"/>
  <c r="AR666" i="14"/>
  <c r="AP551" i="14"/>
  <c r="AN663" i="14"/>
  <c r="AL605" i="14"/>
  <c r="AR466" i="14"/>
  <c r="AQ468" i="14"/>
  <c r="AR541" i="14"/>
  <c r="AO659" i="14"/>
  <c r="AP501" i="14"/>
  <c r="AM465" i="14"/>
  <c r="AN592" i="14"/>
  <c r="AT585" i="14"/>
  <c r="AR556" i="14"/>
  <c r="AN602" i="14"/>
  <c r="AL584" i="14"/>
  <c r="AN444" i="14"/>
  <c r="AR555" i="14"/>
  <c r="I11" i="31"/>
  <c r="Q11" i="31"/>
  <c r="A12" i="31"/>
  <c r="A13" i="31" l="1"/>
  <c r="Q12" i="31"/>
  <c r="I12" i="31"/>
  <c r="AG91" i="14"/>
  <c r="AF91" i="14"/>
  <c r="AH91" i="14"/>
  <c r="I13" i="31" l="1"/>
  <c r="Q13" i="31"/>
  <c r="A14" i="31"/>
  <c r="F91" i="14"/>
  <c r="X58" i="14"/>
  <c r="AF188" i="14"/>
  <c r="AG188" i="14"/>
  <c r="AH188" i="14"/>
  <c r="AI188" i="14"/>
  <c r="AJ188" i="14"/>
  <c r="AF193" i="14"/>
  <c r="AG193" i="14"/>
  <c r="AH193" i="14"/>
  <c r="AI193" i="14"/>
  <c r="AJ193" i="14"/>
  <c r="AF194" i="14"/>
  <c r="AG194" i="14"/>
  <c r="AH194" i="14"/>
  <c r="AI194" i="14"/>
  <c r="AJ194" i="14"/>
  <c r="AF195" i="14"/>
  <c r="AG195" i="14"/>
  <c r="AH195" i="14"/>
  <c r="AI195" i="14"/>
  <c r="AJ195" i="14"/>
  <c r="AF196" i="14"/>
  <c r="AG196" i="14"/>
  <c r="AH196" i="14"/>
  <c r="AI196" i="14"/>
  <c r="AJ196" i="14"/>
  <c r="AF197" i="14"/>
  <c r="AG197" i="14"/>
  <c r="AH197" i="14"/>
  <c r="AI197" i="14"/>
  <c r="AJ197" i="14"/>
  <c r="AF198" i="14"/>
  <c r="AG198" i="14"/>
  <c r="AH198" i="14"/>
  <c r="AI198" i="14"/>
  <c r="AJ198" i="14"/>
  <c r="AF199" i="14"/>
  <c r="AG199" i="14"/>
  <c r="AH199" i="14"/>
  <c r="AI199" i="14"/>
  <c r="AJ199" i="14"/>
  <c r="AF200" i="14"/>
  <c r="AG200" i="14"/>
  <c r="AH200" i="14"/>
  <c r="AI200" i="14"/>
  <c r="AJ200" i="14"/>
  <c r="AF201" i="14"/>
  <c r="AG201" i="14"/>
  <c r="AH201" i="14"/>
  <c r="AI201" i="14"/>
  <c r="AJ201" i="14"/>
  <c r="AF202" i="14"/>
  <c r="AG202" i="14"/>
  <c r="AH202" i="14"/>
  <c r="AI202" i="14"/>
  <c r="AJ202" i="14"/>
  <c r="AF203" i="14"/>
  <c r="AG203" i="14"/>
  <c r="AH203" i="14"/>
  <c r="AI203" i="14"/>
  <c r="AJ203" i="14"/>
  <c r="AF204" i="14"/>
  <c r="AG204" i="14"/>
  <c r="AH204" i="14"/>
  <c r="AI204" i="14"/>
  <c r="AJ204" i="14"/>
  <c r="AF205" i="14"/>
  <c r="AG205" i="14"/>
  <c r="AH205" i="14"/>
  <c r="AI205" i="14"/>
  <c r="AJ205" i="14"/>
  <c r="AF206" i="14"/>
  <c r="AG206" i="14"/>
  <c r="AH206" i="14"/>
  <c r="AI206" i="14"/>
  <c r="AJ206" i="14"/>
  <c r="AF207" i="14"/>
  <c r="AG207" i="14"/>
  <c r="AH207" i="14"/>
  <c r="AI207" i="14"/>
  <c r="AJ207" i="14"/>
  <c r="AF208" i="14"/>
  <c r="AG208" i="14"/>
  <c r="AH208" i="14"/>
  <c r="AI208" i="14"/>
  <c r="AJ208" i="14"/>
  <c r="AF209" i="14"/>
  <c r="AG209" i="14"/>
  <c r="AH209" i="14"/>
  <c r="AI209" i="14"/>
  <c r="AJ209" i="14"/>
  <c r="AF210" i="14"/>
  <c r="AG210" i="14"/>
  <c r="AH210" i="14"/>
  <c r="AI210" i="14"/>
  <c r="AJ210" i="14"/>
  <c r="AF211" i="14"/>
  <c r="AG211" i="14"/>
  <c r="AH211" i="14"/>
  <c r="AI211" i="14"/>
  <c r="AJ211" i="14"/>
  <c r="AF212" i="14"/>
  <c r="AG212" i="14"/>
  <c r="AH212" i="14"/>
  <c r="AI212" i="14"/>
  <c r="AJ212" i="14"/>
  <c r="AF213" i="14"/>
  <c r="AG213" i="14"/>
  <c r="AH213" i="14"/>
  <c r="AI213" i="14"/>
  <c r="AJ213" i="14"/>
  <c r="AF214" i="14"/>
  <c r="AG214" i="14"/>
  <c r="AH214" i="14"/>
  <c r="AI214" i="14"/>
  <c r="AJ214" i="14"/>
  <c r="AF215" i="14"/>
  <c r="AG215" i="14"/>
  <c r="AH215" i="14"/>
  <c r="AI215" i="14"/>
  <c r="AJ215" i="14"/>
  <c r="AF216" i="14"/>
  <c r="AG216" i="14"/>
  <c r="AH216" i="14"/>
  <c r="AI216" i="14"/>
  <c r="AJ216" i="14"/>
  <c r="AF217" i="14"/>
  <c r="AG217" i="14"/>
  <c r="AH217" i="14"/>
  <c r="AI217" i="14"/>
  <c r="AJ217" i="14"/>
  <c r="AF218" i="14"/>
  <c r="AG218" i="14"/>
  <c r="AH218" i="14"/>
  <c r="AI218" i="14"/>
  <c r="AJ218" i="14"/>
  <c r="AF219" i="14"/>
  <c r="AG219" i="14"/>
  <c r="AH219" i="14"/>
  <c r="AI219" i="14"/>
  <c r="AJ219" i="14"/>
  <c r="AF220" i="14"/>
  <c r="AG220" i="14"/>
  <c r="AH220" i="14"/>
  <c r="AI220" i="14"/>
  <c r="AJ220" i="14"/>
  <c r="AF221" i="14"/>
  <c r="AG221" i="14"/>
  <c r="AH221" i="14"/>
  <c r="AI221" i="14"/>
  <c r="AJ221" i="14"/>
  <c r="AF222" i="14"/>
  <c r="AG222" i="14"/>
  <c r="AH222" i="14"/>
  <c r="AI222" i="14"/>
  <c r="AJ222" i="14"/>
  <c r="AF223" i="14"/>
  <c r="AG223" i="14"/>
  <c r="AH223" i="14"/>
  <c r="AI223" i="14"/>
  <c r="AJ223" i="14"/>
  <c r="AF224" i="14"/>
  <c r="AG224" i="14"/>
  <c r="AH224" i="14"/>
  <c r="AI224" i="14"/>
  <c r="AJ224" i="14"/>
  <c r="AF225" i="14"/>
  <c r="AG225" i="14"/>
  <c r="AH225" i="14"/>
  <c r="AI225" i="14"/>
  <c r="AJ225" i="14"/>
  <c r="AF226" i="14"/>
  <c r="AG226" i="14"/>
  <c r="AH226" i="14"/>
  <c r="AI226" i="14"/>
  <c r="AJ226" i="14"/>
  <c r="AF227" i="14"/>
  <c r="AG227" i="14"/>
  <c r="AH227" i="14"/>
  <c r="AI227" i="14"/>
  <c r="AJ227" i="14"/>
  <c r="AF228" i="14"/>
  <c r="AG228" i="14"/>
  <c r="AH228" i="14"/>
  <c r="AI228" i="14"/>
  <c r="AJ228" i="14"/>
  <c r="AF229" i="14"/>
  <c r="AG229" i="14"/>
  <c r="AH229" i="14"/>
  <c r="AI229" i="14"/>
  <c r="AJ229" i="14"/>
  <c r="AF230" i="14"/>
  <c r="AG230" i="14"/>
  <c r="AH230" i="14"/>
  <c r="AI230" i="14"/>
  <c r="AJ230" i="14"/>
  <c r="AF231" i="14"/>
  <c r="AG231" i="14"/>
  <c r="AH231" i="14"/>
  <c r="AI231" i="14"/>
  <c r="AJ231" i="14"/>
  <c r="AF232" i="14"/>
  <c r="AG232" i="14"/>
  <c r="AH232" i="14"/>
  <c r="AI232" i="14"/>
  <c r="AJ232" i="14"/>
  <c r="AF233" i="14"/>
  <c r="AG233" i="14"/>
  <c r="AH233" i="14"/>
  <c r="AI233" i="14"/>
  <c r="AJ233" i="14"/>
  <c r="AF234" i="14"/>
  <c r="AG234" i="14"/>
  <c r="AH234" i="14"/>
  <c r="AI234" i="14"/>
  <c r="AJ234" i="14"/>
  <c r="AF235" i="14"/>
  <c r="AG235" i="14"/>
  <c r="AH235" i="14"/>
  <c r="AI235" i="14"/>
  <c r="AJ235" i="14"/>
  <c r="AF236" i="14"/>
  <c r="AG236" i="14"/>
  <c r="AH236" i="14"/>
  <c r="AI236" i="14"/>
  <c r="AJ236" i="14"/>
  <c r="AF237" i="14"/>
  <c r="AG237" i="14"/>
  <c r="AH237" i="14"/>
  <c r="AI237" i="14"/>
  <c r="AJ237" i="14"/>
  <c r="AF238" i="14"/>
  <c r="AG238" i="14"/>
  <c r="AH238" i="14"/>
  <c r="AI238" i="14"/>
  <c r="AJ238" i="14"/>
  <c r="AF239" i="14"/>
  <c r="AG239" i="14"/>
  <c r="AH239" i="14"/>
  <c r="AI239" i="14"/>
  <c r="AJ239" i="14"/>
  <c r="AF240" i="14"/>
  <c r="AG240" i="14"/>
  <c r="AH240" i="14"/>
  <c r="AI240" i="14"/>
  <c r="AJ240" i="14"/>
  <c r="AF241" i="14"/>
  <c r="AG241" i="14"/>
  <c r="AH241" i="14"/>
  <c r="AI241" i="14"/>
  <c r="AJ241" i="14"/>
  <c r="AF242" i="14"/>
  <c r="AG242" i="14"/>
  <c r="AH242" i="14"/>
  <c r="AI242" i="14"/>
  <c r="AJ242" i="14"/>
  <c r="AF243" i="14"/>
  <c r="AG243" i="14"/>
  <c r="AH243" i="14"/>
  <c r="AI243" i="14"/>
  <c r="AJ243" i="14"/>
  <c r="AF244" i="14"/>
  <c r="AG244" i="14"/>
  <c r="AH244" i="14"/>
  <c r="AI244" i="14"/>
  <c r="AJ244" i="14"/>
  <c r="AF245" i="14"/>
  <c r="AG245" i="14"/>
  <c r="AH245" i="14"/>
  <c r="AI245" i="14"/>
  <c r="AJ245" i="14"/>
  <c r="AF246" i="14"/>
  <c r="AG246" i="14"/>
  <c r="AH246" i="14"/>
  <c r="AI246" i="14"/>
  <c r="AJ246" i="14"/>
  <c r="AF247" i="14"/>
  <c r="AG247" i="14"/>
  <c r="AH247" i="14"/>
  <c r="AI247" i="14"/>
  <c r="AJ247" i="14"/>
  <c r="AF248" i="14"/>
  <c r="AG248" i="14"/>
  <c r="AH248" i="14"/>
  <c r="AI248" i="14"/>
  <c r="AJ248" i="14"/>
  <c r="AF249" i="14"/>
  <c r="AG249" i="14"/>
  <c r="AH249" i="14"/>
  <c r="AI249" i="14"/>
  <c r="AJ249" i="14"/>
  <c r="AF250" i="14"/>
  <c r="AG250" i="14"/>
  <c r="AH250" i="14"/>
  <c r="AI250" i="14"/>
  <c r="AJ250" i="14"/>
  <c r="AF183" i="14"/>
  <c r="AG183" i="14"/>
  <c r="AH183" i="14"/>
  <c r="AI183" i="14"/>
  <c r="AJ183" i="14"/>
  <c r="AF184" i="14"/>
  <c r="AG184" i="14"/>
  <c r="AH184" i="14"/>
  <c r="AI184" i="14"/>
  <c r="AJ184" i="14"/>
  <c r="AF185" i="14"/>
  <c r="AG185" i="14"/>
  <c r="AH185" i="14"/>
  <c r="AI185" i="14"/>
  <c r="AJ185" i="14"/>
  <c r="AF186" i="14"/>
  <c r="AG186" i="14"/>
  <c r="AH186" i="14"/>
  <c r="AI186" i="14"/>
  <c r="AJ186" i="14"/>
  <c r="AF187" i="14"/>
  <c r="AG187" i="14"/>
  <c r="AH187" i="14"/>
  <c r="AI187" i="14"/>
  <c r="AJ187" i="14"/>
  <c r="AF182" i="14"/>
  <c r="AG182" i="14"/>
  <c r="AH182" i="14"/>
  <c r="AI182" i="14"/>
  <c r="AJ182" i="14"/>
  <c r="AF130" i="14"/>
  <c r="AG130" i="14"/>
  <c r="AH130" i="14"/>
  <c r="AI130" i="14"/>
  <c r="AJ130" i="14"/>
  <c r="AF115" i="14"/>
  <c r="AG115" i="14"/>
  <c r="AH115" i="14"/>
  <c r="AI115" i="14"/>
  <c r="AJ115" i="14"/>
  <c r="AF116" i="14"/>
  <c r="AG116" i="14"/>
  <c r="AH116" i="14"/>
  <c r="AI116" i="14"/>
  <c r="AJ116" i="14"/>
  <c r="AF34" i="14"/>
  <c r="AG34" i="14"/>
  <c r="AH34" i="14"/>
  <c r="AI34" i="14"/>
  <c r="AJ34" i="14"/>
  <c r="AF27" i="14"/>
  <c r="AG27" i="14"/>
  <c r="AH27" i="14"/>
  <c r="AI27" i="14"/>
  <c r="AJ27" i="14"/>
  <c r="AF28" i="14"/>
  <c r="AG28" i="14"/>
  <c r="AH28" i="14"/>
  <c r="AI28" i="14"/>
  <c r="AJ28" i="14"/>
  <c r="AF89" i="14"/>
  <c r="AG89" i="14"/>
  <c r="AH89" i="14"/>
  <c r="AI89" i="14"/>
  <c r="AJ89" i="14"/>
  <c r="AF90" i="14"/>
  <c r="AG90" i="14"/>
  <c r="AH90" i="14"/>
  <c r="AI90" i="14"/>
  <c r="AJ90" i="14"/>
  <c r="AF93" i="14"/>
  <c r="AG93" i="14"/>
  <c r="AH93" i="14"/>
  <c r="AI93" i="14"/>
  <c r="AJ93" i="14"/>
  <c r="F90" i="14"/>
  <c r="A15" i="31" l="1"/>
  <c r="Q14" i="31"/>
  <c r="I14" i="31"/>
  <c r="F194" i="14"/>
  <c r="F184" i="14"/>
  <c r="F27" i="14"/>
  <c r="X116" i="14"/>
  <c r="X130" i="14"/>
  <c r="F130" i="14"/>
  <c r="G1" i="32"/>
  <c r="F93" i="14"/>
  <c r="I15" i="31" l="1"/>
  <c r="Q15" i="31"/>
  <c r="A16" i="31"/>
  <c r="AC93" i="14"/>
  <c r="AD93" i="14"/>
  <c r="AE93" i="14"/>
  <c r="AD27" i="14"/>
  <c r="AC27" i="14"/>
  <c r="F28" i="14"/>
  <c r="F89" i="14"/>
  <c r="F116" i="14"/>
  <c r="Q16" i="31" l="1"/>
  <c r="A17" i="31"/>
  <c r="I16" i="31"/>
  <c r="AD28" i="14"/>
  <c r="AC28" i="14"/>
  <c r="AE28" i="14"/>
  <c r="Y732" i="14"/>
  <c r="Y733" i="14"/>
  <c r="J412" i="14"/>
  <c r="X115" i="14"/>
  <c r="F115" i="14"/>
  <c r="F34" i="14"/>
  <c r="X180" i="14"/>
  <c r="X181" i="14"/>
  <c r="X183" i="14"/>
  <c r="X184" i="14"/>
  <c r="X185" i="14"/>
  <c r="X186" i="14"/>
  <c r="X187" i="14"/>
  <c r="X188" i="14"/>
  <c r="X193" i="14"/>
  <c r="X194" i="14"/>
  <c r="X195" i="14"/>
  <c r="X196" i="14"/>
  <c r="X197" i="14"/>
  <c r="X198" i="14"/>
  <c r="F197" i="14"/>
  <c r="AD197" i="14" s="1"/>
  <c r="F187" i="14"/>
  <c r="A18" i="31" l="1"/>
  <c r="I17" i="31"/>
  <c r="Q17" i="31"/>
  <c r="AC115" i="14"/>
  <c r="AD115" i="14"/>
  <c r="AE115" i="14"/>
  <c r="I726" i="14"/>
  <c r="AJ88" i="14"/>
  <c r="AI88" i="14"/>
  <c r="AH88" i="14"/>
  <c r="AG88" i="14"/>
  <c r="AF88" i="14"/>
  <c r="F88" i="14"/>
  <c r="F32" i="14"/>
  <c r="X26" i="14"/>
  <c r="AJ113" i="14"/>
  <c r="AI113" i="14"/>
  <c r="AH113" i="14"/>
  <c r="AG113" i="14"/>
  <c r="AF113" i="14"/>
  <c r="X113" i="14"/>
  <c r="F113" i="14"/>
  <c r="AJ97" i="14"/>
  <c r="AI97" i="14"/>
  <c r="AH97" i="14"/>
  <c r="AG97" i="14"/>
  <c r="AF97" i="14"/>
  <c r="F97" i="14"/>
  <c r="X119" i="14"/>
  <c r="X112" i="14"/>
  <c r="AJ26" i="14"/>
  <c r="AI26" i="14"/>
  <c r="AH26" i="14"/>
  <c r="AG26" i="14"/>
  <c r="AF26" i="14"/>
  <c r="F26" i="14"/>
  <c r="AJ119" i="14"/>
  <c r="AI119" i="14"/>
  <c r="AH119" i="14"/>
  <c r="AG119" i="14"/>
  <c r="AF119" i="14"/>
  <c r="AJ96" i="14"/>
  <c r="AI96" i="14"/>
  <c r="AH96" i="14"/>
  <c r="AG96" i="14"/>
  <c r="AF96" i="14"/>
  <c r="F96" i="14"/>
  <c r="F119" i="14"/>
  <c r="F183" i="14"/>
  <c r="F186" i="14"/>
  <c r="F188" i="14"/>
  <c r="F193" i="14"/>
  <c r="F195" i="14"/>
  <c r="F196" i="14"/>
  <c r="F198" i="14"/>
  <c r="F199" i="14"/>
  <c r="F74" i="14"/>
  <c r="AJ359" i="14"/>
  <c r="AI359" i="14"/>
  <c r="AH359" i="14"/>
  <c r="AG359" i="14"/>
  <c r="AF359" i="14"/>
  <c r="AB359" i="14"/>
  <c r="AE359" i="14" s="1"/>
  <c r="AA359" i="14"/>
  <c r="AD359" i="14" s="1"/>
  <c r="Z359" i="14"/>
  <c r="AC359" i="14" s="1"/>
  <c r="AJ358" i="14"/>
  <c r="AI358" i="14"/>
  <c r="AH358" i="14"/>
  <c r="AG358" i="14"/>
  <c r="AF358" i="14"/>
  <c r="AB358" i="14"/>
  <c r="AE358" i="14" s="1"/>
  <c r="AA358" i="14"/>
  <c r="AD358" i="14" s="1"/>
  <c r="Z358" i="14"/>
  <c r="AC358" i="14" s="1"/>
  <c r="AJ357" i="14"/>
  <c r="AI357" i="14"/>
  <c r="AH357" i="14"/>
  <c r="AG357" i="14"/>
  <c r="AF357" i="14"/>
  <c r="AB357" i="14"/>
  <c r="AE357" i="14" s="1"/>
  <c r="AA357" i="14"/>
  <c r="AD357" i="14" s="1"/>
  <c r="Z357" i="14"/>
  <c r="AC357" i="14" s="1"/>
  <c r="AJ356" i="14"/>
  <c r="AI356" i="14"/>
  <c r="AH356" i="14"/>
  <c r="AG356" i="14"/>
  <c r="AF356" i="14"/>
  <c r="AB356" i="14"/>
  <c r="AE356" i="14" s="1"/>
  <c r="AA356" i="14"/>
  <c r="AD356" i="14" s="1"/>
  <c r="Z356" i="14"/>
  <c r="AC356" i="14" s="1"/>
  <c r="AJ355" i="14"/>
  <c r="AI355" i="14"/>
  <c r="AH355" i="14"/>
  <c r="AG355" i="14"/>
  <c r="AF355" i="14"/>
  <c r="AB355" i="14"/>
  <c r="AE355" i="14" s="1"/>
  <c r="AA355" i="14"/>
  <c r="AD355" i="14" s="1"/>
  <c r="Z355" i="14"/>
  <c r="AC355" i="14" s="1"/>
  <c r="AJ354" i="14"/>
  <c r="AI354" i="14"/>
  <c r="AH354" i="14"/>
  <c r="AG354" i="14"/>
  <c r="AF354" i="14"/>
  <c r="AB354" i="14"/>
  <c r="AE354" i="14" s="1"/>
  <c r="AA354" i="14"/>
  <c r="AD354" i="14" s="1"/>
  <c r="Z354" i="14"/>
  <c r="AC354" i="14" s="1"/>
  <c r="AJ353" i="14"/>
  <c r="AI353" i="14"/>
  <c r="AH353" i="14"/>
  <c r="AG353" i="14"/>
  <c r="AF353" i="14"/>
  <c r="AB353" i="14"/>
  <c r="AE353" i="14" s="1"/>
  <c r="AA353" i="14"/>
  <c r="AD353" i="14" s="1"/>
  <c r="Z353" i="14"/>
  <c r="AC353" i="14" s="1"/>
  <c r="AJ352" i="14"/>
  <c r="AI352" i="14"/>
  <c r="AH352" i="14"/>
  <c r="AG352" i="14"/>
  <c r="AF352" i="14"/>
  <c r="AB352" i="14"/>
  <c r="AE352" i="14" s="1"/>
  <c r="AA352" i="14"/>
  <c r="AD352" i="14" s="1"/>
  <c r="Z352" i="14"/>
  <c r="AC352" i="14" s="1"/>
  <c r="AJ351" i="14"/>
  <c r="AI351" i="14"/>
  <c r="AH351" i="14"/>
  <c r="AG351" i="14"/>
  <c r="AF351" i="14"/>
  <c r="AB351" i="14"/>
  <c r="AE351" i="14" s="1"/>
  <c r="AA351" i="14"/>
  <c r="AD351" i="14" s="1"/>
  <c r="Z351" i="14"/>
  <c r="AC351" i="14" s="1"/>
  <c r="AJ350" i="14"/>
  <c r="AI350" i="14"/>
  <c r="AH350" i="14"/>
  <c r="AG350" i="14"/>
  <c r="AF350" i="14"/>
  <c r="AB350" i="14"/>
  <c r="AE350" i="14" s="1"/>
  <c r="AA350" i="14"/>
  <c r="AD350" i="14" s="1"/>
  <c r="Z350" i="14"/>
  <c r="AC350" i="14" s="1"/>
  <c r="AJ349" i="14"/>
  <c r="AI349" i="14"/>
  <c r="AH349" i="14"/>
  <c r="AG349" i="14"/>
  <c r="AF349" i="14"/>
  <c r="AB349" i="14"/>
  <c r="AE349" i="14" s="1"/>
  <c r="AA349" i="14"/>
  <c r="AD349" i="14" s="1"/>
  <c r="Z349" i="14"/>
  <c r="AC349" i="14" s="1"/>
  <c r="AJ348" i="14"/>
  <c r="AI348" i="14"/>
  <c r="AH348" i="14"/>
  <c r="AG348" i="14"/>
  <c r="AF348" i="14"/>
  <c r="AB348" i="14"/>
  <c r="AE348" i="14" s="1"/>
  <c r="AA348" i="14"/>
  <c r="AD348" i="14" s="1"/>
  <c r="Z348" i="14"/>
  <c r="AC348" i="14" s="1"/>
  <c r="AJ347" i="14"/>
  <c r="AI347" i="14"/>
  <c r="AH347" i="14"/>
  <c r="AG347" i="14"/>
  <c r="AF347" i="14"/>
  <c r="AB347" i="14"/>
  <c r="AE347" i="14" s="1"/>
  <c r="AA347" i="14"/>
  <c r="AD347" i="14" s="1"/>
  <c r="Z347" i="14"/>
  <c r="AC347" i="14" s="1"/>
  <c r="AJ346" i="14"/>
  <c r="AI346" i="14"/>
  <c r="AH346" i="14"/>
  <c r="AG346" i="14"/>
  <c r="AF346" i="14"/>
  <c r="AB346" i="14"/>
  <c r="AE346" i="14" s="1"/>
  <c r="AA346" i="14"/>
  <c r="AD346" i="14" s="1"/>
  <c r="Z346" i="14"/>
  <c r="AC346" i="14" s="1"/>
  <c r="AJ345" i="14"/>
  <c r="AI345" i="14"/>
  <c r="AH345" i="14"/>
  <c r="AG345" i="14"/>
  <c r="AF345" i="14"/>
  <c r="AB345" i="14"/>
  <c r="AE345" i="14" s="1"/>
  <c r="AA345" i="14"/>
  <c r="AD345" i="14" s="1"/>
  <c r="Z345" i="14"/>
  <c r="AC345" i="14" s="1"/>
  <c r="AJ344" i="14"/>
  <c r="AI344" i="14"/>
  <c r="AH344" i="14"/>
  <c r="AG344" i="14"/>
  <c r="AF344" i="14"/>
  <c r="AB344" i="14"/>
  <c r="AE344" i="14" s="1"/>
  <c r="AA344" i="14"/>
  <c r="AD344" i="14" s="1"/>
  <c r="Z344" i="14"/>
  <c r="AC344" i="14" s="1"/>
  <c r="AJ343" i="14"/>
  <c r="AI343" i="14"/>
  <c r="AH343" i="14"/>
  <c r="AG343" i="14"/>
  <c r="AF343" i="14"/>
  <c r="AB343" i="14"/>
  <c r="AE343" i="14" s="1"/>
  <c r="AA343" i="14"/>
  <c r="AD343" i="14" s="1"/>
  <c r="Z343" i="14"/>
  <c r="AC343" i="14" s="1"/>
  <c r="AJ342" i="14"/>
  <c r="AI342" i="14"/>
  <c r="AH342" i="14"/>
  <c r="AG342" i="14"/>
  <c r="AF342" i="14"/>
  <c r="AB342" i="14"/>
  <c r="AE342" i="14" s="1"/>
  <c r="AA342" i="14"/>
  <c r="AD342" i="14" s="1"/>
  <c r="Z342" i="14"/>
  <c r="AC342" i="14" s="1"/>
  <c r="AJ341" i="14"/>
  <c r="AI341" i="14"/>
  <c r="AH341" i="14"/>
  <c r="AG341" i="14"/>
  <c r="AF341" i="14"/>
  <c r="AB341" i="14"/>
  <c r="AE341" i="14" s="1"/>
  <c r="AA341" i="14"/>
  <c r="AD341" i="14" s="1"/>
  <c r="Z341" i="14"/>
  <c r="AC341" i="14" s="1"/>
  <c r="AJ340" i="14"/>
  <c r="AI340" i="14"/>
  <c r="AH340" i="14"/>
  <c r="AG340" i="14"/>
  <c r="AF340" i="14"/>
  <c r="AB340" i="14"/>
  <c r="AE340" i="14" s="1"/>
  <c r="AA340" i="14"/>
  <c r="AD340" i="14" s="1"/>
  <c r="Z340" i="14"/>
  <c r="AC340" i="14" s="1"/>
  <c r="AJ339" i="14"/>
  <c r="AI339" i="14"/>
  <c r="AH339" i="14"/>
  <c r="AG339" i="14"/>
  <c r="AF339" i="14"/>
  <c r="AB339" i="14"/>
  <c r="AE339" i="14" s="1"/>
  <c r="AA339" i="14"/>
  <c r="AD339" i="14" s="1"/>
  <c r="Z339" i="14"/>
  <c r="AC339" i="14" s="1"/>
  <c r="AJ338" i="14"/>
  <c r="AI338" i="14"/>
  <c r="AH338" i="14"/>
  <c r="AG338" i="14"/>
  <c r="AF338" i="14"/>
  <c r="AB338" i="14"/>
  <c r="AE338" i="14" s="1"/>
  <c r="AA338" i="14"/>
  <c r="AD338" i="14" s="1"/>
  <c r="Z338" i="14"/>
  <c r="AC338" i="14" s="1"/>
  <c r="AJ337" i="14"/>
  <c r="AI337" i="14"/>
  <c r="AH337" i="14"/>
  <c r="AG337" i="14"/>
  <c r="AF337" i="14"/>
  <c r="AB337" i="14"/>
  <c r="AE337" i="14" s="1"/>
  <c r="AA337" i="14"/>
  <c r="AD337" i="14" s="1"/>
  <c r="Z337" i="14"/>
  <c r="AC337" i="14" s="1"/>
  <c r="AJ336" i="14"/>
  <c r="AI336" i="14"/>
  <c r="AH336" i="14"/>
  <c r="AG336" i="14"/>
  <c r="AF336" i="14"/>
  <c r="AB336" i="14"/>
  <c r="AE336" i="14" s="1"/>
  <c r="AA336" i="14"/>
  <c r="AD336" i="14" s="1"/>
  <c r="Z336" i="14"/>
  <c r="AC336" i="14" s="1"/>
  <c r="AJ335" i="14"/>
  <c r="AI335" i="14"/>
  <c r="AH335" i="14"/>
  <c r="AG335" i="14"/>
  <c r="AF335" i="14"/>
  <c r="AB335" i="14"/>
  <c r="AE335" i="14" s="1"/>
  <c r="AA335" i="14"/>
  <c r="AD335" i="14" s="1"/>
  <c r="Z335" i="14"/>
  <c r="AC335" i="14" s="1"/>
  <c r="AJ334" i="14"/>
  <c r="AI334" i="14"/>
  <c r="AH334" i="14"/>
  <c r="AG334" i="14"/>
  <c r="AF334" i="14"/>
  <c r="AB334" i="14"/>
  <c r="AE334" i="14" s="1"/>
  <c r="AA334" i="14"/>
  <c r="AD334" i="14" s="1"/>
  <c r="Z334" i="14"/>
  <c r="AC334" i="14" s="1"/>
  <c r="AJ333" i="14"/>
  <c r="AI333" i="14"/>
  <c r="AH333" i="14"/>
  <c r="AG333" i="14"/>
  <c r="AF333" i="14"/>
  <c r="AB333" i="14"/>
  <c r="AE333" i="14" s="1"/>
  <c r="AA333" i="14"/>
  <c r="AD333" i="14" s="1"/>
  <c r="Z333" i="14"/>
  <c r="AC333" i="14" s="1"/>
  <c r="AJ332" i="14"/>
  <c r="AI332" i="14"/>
  <c r="AH332" i="14"/>
  <c r="AG332" i="14"/>
  <c r="AF332" i="14"/>
  <c r="AB332" i="14"/>
  <c r="AE332" i="14" s="1"/>
  <c r="AA332" i="14"/>
  <c r="AD332" i="14" s="1"/>
  <c r="Z332" i="14"/>
  <c r="AC332" i="14" s="1"/>
  <c r="AJ331" i="14"/>
  <c r="AI331" i="14"/>
  <c r="AH331" i="14"/>
  <c r="AG331" i="14"/>
  <c r="AF331" i="14"/>
  <c r="AB331" i="14"/>
  <c r="AE331" i="14" s="1"/>
  <c r="AA331" i="14"/>
  <c r="AD331" i="14" s="1"/>
  <c r="Z331" i="14"/>
  <c r="AC331" i="14" s="1"/>
  <c r="AJ330" i="14"/>
  <c r="AI330" i="14"/>
  <c r="AH330" i="14"/>
  <c r="AG330" i="14"/>
  <c r="AF330" i="14"/>
  <c r="AB330" i="14"/>
  <c r="AE330" i="14" s="1"/>
  <c r="AA330" i="14"/>
  <c r="AD330" i="14" s="1"/>
  <c r="Z330" i="14"/>
  <c r="AC330" i="14" s="1"/>
  <c r="AJ329" i="14"/>
  <c r="AI329" i="14"/>
  <c r="AH329" i="14"/>
  <c r="AG329" i="14"/>
  <c r="AF329" i="14"/>
  <c r="AB329" i="14"/>
  <c r="AE329" i="14" s="1"/>
  <c r="AA329" i="14"/>
  <c r="AD329" i="14" s="1"/>
  <c r="Z329" i="14"/>
  <c r="AC329" i="14" s="1"/>
  <c r="AJ328" i="14"/>
  <c r="AI328" i="14"/>
  <c r="AH328" i="14"/>
  <c r="AG328" i="14"/>
  <c r="AF328" i="14"/>
  <c r="AB328" i="14"/>
  <c r="AE328" i="14" s="1"/>
  <c r="AA328" i="14"/>
  <c r="AD328" i="14" s="1"/>
  <c r="Z328" i="14"/>
  <c r="AC328" i="14" s="1"/>
  <c r="AJ327" i="14"/>
  <c r="AI327" i="14"/>
  <c r="AH327" i="14"/>
  <c r="AG327" i="14"/>
  <c r="AF327" i="14"/>
  <c r="AB327" i="14"/>
  <c r="AE327" i="14" s="1"/>
  <c r="AA327" i="14"/>
  <c r="AD327" i="14" s="1"/>
  <c r="Z327" i="14"/>
  <c r="AC327" i="14" s="1"/>
  <c r="AJ326" i="14"/>
  <c r="AI326" i="14"/>
  <c r="AH326" i="14"/>
  <c r="AG326" i="14"/>
  <c r="AF326" i="14"/>
  <c r="AB326" i="14"/>
  <c r="AE326" i="14" s="1"/>
  <c r="AA326" i="14"/>
  <c r="AD326" i="14" s="1"/>
  <c r="Z326" i="14"/>
  <c r="AC326" i="14" s="1"/>
  <c r="AJ325" i="14"/>
  <c r="AI325" i="14"/>
  <c r="AH325" i="14"/>
  <c r="AG325" i="14"/>
  <c r="AF325" i="14"/>
  <c r="AB325" i="14"/>
  <c r="AE325" i="14" s="1"/>
  <c r="AA325" i="14"/>
  <c r="AD325" i="14" s="1"/>
  <c r="Z325" i="14"/>
  <c r="AC325" i="14" s="1"/>
  <c r="AJ324" i="14"/>
  <c r="AI324" i="14"/>
  <c r="AH324" i="14"/>
  <c r="AG324" i="14"/>
  <c r="AF324" i="14"/>
  <c r="AB324" i="14"/>
  <c r="AE324" i="14" s="1"/>
  <c r="AA324" i="14"/>
  <c r="AD324" i="14" s="1"/>
  <c r="Z324" i="14"/>
  <c r="AC324" i="14" s="1"/>
  <c r="AJ323" i="14"/>
  <c r="AI323" i="14"/>
  <c r="AH323" i="14"/>
  <c r="AG323" i="14"/>
  <c r="AF323" i="14"/>
  <c r="AB323" i="14"/>
  <c r="AE323" i="14" s="1"/>
  <c r="AA323" i="14"/>
  <c r="AD323" i="14" s="1"/>
  <c r="Z323" i="14"/>
  <c r="AC323" i="14" s="1"/>
  <c r="AJ322" i="14"/>
  <c r="AI322" i="14"/>
  <c r="AH322" i="14"/>
  <c r="AG322" i="14"/>
  <c r="AF322" i="14"/>
  <c r="AB322" i="14"/>
  <c r="AE322" i="14" s="1"/>
  <c r="AA322" i="14"/>
  <c r="AD322" i="14" s="1"/>
  <c r="Z322" i="14"/>
  <c r="AC322" i="14" s="1"/>
  <c r="AJ321" i="14"/>
  <c r="AI321" i="14"/>
  <c r="AH321" i="14"/>
  <c r="AG321" i="14"/>
  <c r="AF321" i="14"/>
  <c r="AB321" i="14"/>
  <c r="AE321" i="14" s="1"/>
  <c r="AA321" i="14"/>
  <c r="AD321" i="14" s="1"/>
  <c r="Z321" i="14"/>
  <c r="AC321" i="14" s="1"/>
  <c r="AJ320" i="14"/>
  <c r="AI320" i="14"/>
  <c r="AH320" i="14"/>
  <c r="AG320" i="14"/>
  <c r="AF320" i="14"/>
  <c r="AB320" i="14"/>
  <c r="AE320" i="14" s="1"/>
  <c r="AA320" i="14"/>
  <c r="AD320" i="14" s="1"/>
  <c r="Z320" i="14"/>
  <c r="AC320" i="14" s="1"/>
  <c r="AJ319" i="14"/>
  <c r="AI319" i="14"/>
  <c r="AH319" i="14"/>
  <c r="AG319" i="14"/>
  <c r="AF319" i="14"/>
  <c r="AB319" i="14"/>
  <c r="AE319" i="14" s="1"/>
  <c r="AA319" i="14"/>
  <c r="AD319" i="14" s="1"/>
  <c r="Z319" i="14"/>
  <c r="AC319" i="14" s="1"/>
  <c r="AJ318" i="14"/>
  <c r="AI318" i="14"/>
  <c r="AH318" i="14"/>
  <c r="AG318" i="14"/>
  <c r="AF318" i="14"/>
  <c r="AB318" i="14"/>
  <c r="AE318" i="14" s="1"/>
  <c r="AA318" i="14"/>
  <c r="AD318" i="14" s="1"/>
  <c r="Z318" i="14"/>
  <c r="AC318" i="14" s="1"/>
  <c r="AJ317" i="14"/>
  <c r="AI317" i="14"/>
  <c r="AH317" i="14"/>
  <c r="AG317" i="14"/>
  <c r="AF317" i="14"/>
  <c r="AB317" i="14"/>
  <c r="AE317" i="14" s="1"/>
  <c r="AA317" i="14"/>
  <c r="AD317" i="14" s="1"/>
  <c r="Z317" i="14"/>
  <c r="AC317" i="14" s="1"/>
  <c r="AJ316" i="14"/>
  <c r="AI316" i="14"/>
  <c r="AH316" i="14"/>
  <c r="AG316" i="14"/>
  <c r="AF316" i="14"/>
  <c r="AB316" i="14"/>
  <c r="AE316" i="14" s="1"/>
  <c r="AA316" i="14"/>
  <c r="AD316" i="14" s="1"/>
  <c r="Z316" i="14"/>
  <c r="AC316" i="14" s="1"/>
  <c r="AJ315" i="14"/>
  <c r="AI315" i="14"/>
  <c r="AH315" i="14"/>
  <c r="AG315" i="14"/>
  <c r="AF315" i="14"/>
  <c r="AB315" i="14"/>
  <c r="AE315" i="14" s="1"/>
  <c r="AA315" i="14"/>
  <c r="AD315" i="14" s="1"/>
  <c r="Z315" i="14"/>
  <c r="AC315" i="14" s="1"/>
  <c r="AJ314" i="14"/>
  <c r="AI314" i="14"/>
  <c r="AH314" i="14"/>
  <c r="AG314" i="14"/>
  <c r="AF314" i="14"/>
  <c r="AB314" i="14"/>
  <c r="AE314" i="14" s="1"/>
  <c r="AA314" i="14"/>
  <c r="AD314" i="14" s="1"/>
  <c r="Z314" i="14"/>
  <c r="AC314" i="14" s="1"/>
  <c r="AJ313" i="14"/>
  <c r="AI313" i="14"/>
  <c r="AH313" i="14"/>
  <c r="AG313" i="14"/>
  <c r="AF313" i="14"/>
  <c r="AB313" i="14"/>
  <c r="AE313" i="14" s="1"/>
  <c r="AA313" i="14"/>
  <c r="AD313" i="14" s="1"/>
  <c r="Z313" i="14"/>
  <c r="AC313" i="14" s="1"/>
  <c r="AJ312" i="14"/>
  <c r="AI312" i="14"/>
  <c r="AH312" i="14"/>
  <c r="AG312" i="14"/>
  <c r="AF312" i="14"/>
  <c r="AB312" i="14"/>
  <c r="AE312" i="14" s="1"/>
  <c r="AA312" i="14"/>
  <c r="AD312" i="14" s="1"/>
  <c r="Z312" i="14"/>
  <c r="AC312" i="14" s="1"/>
  <c r="AJ311" i="14"/>
  <c r="AI311" i="14"/>
  <c r="AH311" i="14"/>
  <c r="AG311" i="14"/>
  <c r="AF311" i="14"/>
  <c r="AB311" i="14"/>
  <c r="AE311" i="14" s="1"/>
  <c r="AA311" i="14"/>
  <c r="AD311" i="14" s="1"/>
  <c r="Z311" i="14"/>
  <c r="AC311" i="14" s="1"/>
  <c r="AJ310" i="14"/>
  <c r="AI310" i="14"/>
  <c r="AH310" i="14"/>
  <c r="AG310" i="14"/>
  <c r="AF310" i="14"/>
  <c r="AB310" i="14"/>
  <c r="AE310" i="14" s="1"/>
  <c r="AA310" i="14"/>
  <c r="AD310" i="14" s="1"/>
  <c r="Z310" i="14"/>
  <c r="AC310" i="14" s="1"/>
  <c r="AJ309" i="14"/>
  <c r="AI309" i="14"/>
  <c r="AH309" i="14"/>
  <c r="AG309" i="14"/>
  <c r="AF309" i="14"/>
  <c r="AB309" i="14"/>
  <c r="AE309" i="14" s="1"/>
  <c r="AA309" i="14"/>
  <c r="AD309" i="14" s="1"/>
  <c r="Z309" i="14"/>
  <c r="AC309" i="14" s="1"/>
  <c r="AJ308" i="14"/>
  <c r="AI308" i="14"/>
  <c r="AH308" i="14"/>
  <c r="AG308" i="14"/>
  <c r="AF308" i="14"/>
  <c r="AB308" i="14"/>
  <c r="AE308" i="14" s="1"/>
  <c r="AA308" i="14"/>
  <c r="AD308" i="14" s="1"/>
  <c r="Z308" i="14"/>
  <c r="AC308" i="14" s="1"/>
  <c r="AJ307" i="14"/>
  <c r="AI307" i="14"/>
  <c r="AH307" i="14"/>
  <c r="AG307" i="14"/>
  <c r="AF307" i="14"/>
  <c r="AB307" i="14"/>
  <c r="AE307" i="14" s="1"/>
  <c r="AA307" i="14"/>
  <c r="AD307" i="14" s="1"/>
  <c r="Z307" i="14"/>
  <c r="AC307" i="14" s="1"/>
  <c r="AJ306" i="14"/>
  <c r="AI306" i="14"/>
  <c r="AH306" i="14"/>
  <c r="AG306" i="14"/>
  <c r="AF306" i="14"/>
  <c r="AB306" i="14"/>
  <c r="AE306" i="14" s="1"/>
  <c r="AA306" i="14"/>
  <c r="AD306" i="14" s="1"/>
  <c r="Z306" i="14"/>
  <c r="AC306" i="14" s="1"/>
  <c r="AJ305" i="14"/>
  <c r="AI305" i="14"/>
  <c r="AH305" i="14"/>
  <c r="AG305" i="14"/>
  <c r="AF305" i="14"/>
  <c r="AB305" i="14"/>
  <c r="AE305" i="14" s="1"/>
  <c r="AA305" i="14"/>
  <c r="AD305" i="14" s="1"/>
  <c r="Z305" i="14"/>
  <c r="AC305" i="14" s="1"/>
  <c r="AJ304" i="14"/>
  <c r="AI304" i="14"/>
  <c r="AH304" i="14"/>
  <c r="AG304" i="14"/>
  <c r="AF304" i="14"/>
  <c r="AB304" i="14"/>
  <c r="AE304" i="14" s="1"/>
  <c r="AA304" i="14"/>
  <c r="AD304" i="14" s="1"/>
  <c r="Z304" i="14"/>
  <c r="AC304" i="14" s="1"/>
  <c r="AJ303" i="14"/>
  <c r="AI303" i="14"/>
  <c r="AH303" i="14"/>
  <c r="AG303" i="14"/>
  <c r="AF303" i="14"/>
  <c r="AB303" i="14"/>
  <c r="AE303" i="14" s="1"/>
  <c r="AA303" i="14"/>
  <c r="AD303" i="14" s="1"/>
  <c r="Z303" i="14"/>
  <c r="AC303" i="14" s="1"/>
  <c r="AJ302" i="14"/>
  <c r="AI302" i="14"/>
  <c r="AH302" i="14"/>
  <c r="AG302" i="14"/>
  <c r="AF302" i="14"/>
  <c r="AB302" i="14"/>
  <c r="AE302" i="14" s="1"/>
  <c r="AA302" i="14"/>
  <c r="AD302" i="14" s="1"/>
  <c r="Z302" i="14"/>
  <c r="AC302" i="14" s="1"/>
  <c r="AJ301" i="14"/>
  <c r="AI301" i="14"/>
  <c r="AH301" i="14"/>
  <c r="AG301" i="14"/>
  <c r="AF301" i="14"/>
  <c r="AB301" i="14"/>
  <c r="AE301" i="14" s="1"/>
  <c r="AA301" i="14"/>
  <c r="AD301" i="14" s="1"/>
  <c r="Z301" i="14"/>
  <c r="AC301" i="14" s="1"/>
  <c r="AJ300" i="14"/>
  <c r="AI300" i="14"/>
  <c r="AH300" i="14"/>
  <c r="AG300" i="14"/>
  <c r="AF300" i="14"/>
  <c r="AB300" i="14"/>
  <c r="AE300" i="14" s="1"/>
  <c r="AA300" i="14"/>
  <c r="AD300" i="14" s="1"/>
  <c r="Z300" i="14"/>
  <c r="AC300" i="14" s="1"/>
  <c r="AJ299" i="14"/>
  <c r="AI299" i="14"/>
  <c r="AH299" i="14"/>
  <c r="AG299" i="14"/>
  <c r="AF299" i="14"/>
  <c r="AB299" i="14"/>
  <c r="AE299" i="14" s="1"/>
  <c r="AA299" i="14"/>
  <c r="AD299" i="14" s="1"/>
  <c r="Z299" i="14"/>
  <c r="AC299" i="14" s="1"/>
  <c r="AJ298" i="14"/>
  <c r="AI298" i="14"/>
  <c r="AH298" i="14"/>
  <c r="AG298" i="14"/>
  <c r="AF298" i="14"/>
  <c r="AB298" i="14"/>
  <c r="AE298" i="14" s="1"/>
  <c r="AA298" i="14"/>
  <c r="AD298" i="14" s="1"/>
  <c r="Z298" i="14"/>
  <c r="AC298" i="14" s="1"/>
  <c r="AJ297" i="14"/>
  <c r="AI297" i="14"/>
  <c r="AH297" i="14"/>
  <c r="AG297" i="14"/>
  <c r="AF297" i="14"/>
  <c r="AB297" i="14"/>
  <c r="AE297" i="14" s="1"/>
  <c r="AA297" i="14"/>
  <c r="AD297" i="14" s="1"/>
  <c r="Z297" i="14"/>
  <c r="AC297" i="14" s="1"/>
  <c r="AJ296" i="14"/>
  <c r="AI296" i="14"/>
  <c r="AH296" i="14"/>
  <c r="AG296" i="14"/>
  <c r="AF296" i="14"/>
  <c r="AB296" i="14"/>
  <c r="AE296" i="14" s="1"/>
  <c r="AA296" i="14"/>
  <c r="AD296" i="14" s="1"/>
  <c r="Z296" i="14"/>
  <c r="AC296" i="14" s="1"/>
  <c r="AJ295" i="14"/>
  <c r="AI295" i="14"/>
  <c r="AH295" i="14"/>
  <c r="AG295" i="14"/>
  <c r="AF295" i="14"/>
  <c r="AB295" i="14"/>
  <c r="AE295" i="14" s="1"/>
  <c r="AA295" i="14"/>
  <c r="AD295" i="14" s="1"/>
  <c r="Z295" i="14"/>
  <c r="AC295" i="14" s="1"/>
  <c r="AJ294" i="14"/>
  <c r="AI294" i="14"/>
  <c r="AH294" i="14"/>
  <c r="AG294" i="14"/>
  <c r="AF294" i="14"/>
  <c r="AB294" i="14"/>
  <c r="AE294" i="14" s="1"/>
  <c r="AA294" i="14"/>
  <c r="AD294" i="14" s="1"/>
  <c r="Z294" i="14"/>
  <c r="AC294" i="14" s="1"/>
  <c r="AJ293" i="14"/>
  <c r="AI293" i="14"/>
  <c r="AH293" i="14"/>
  <c r="AG293" i="14"/>
  <c r="AF293" i="14"/>
  <c r="AB293" i="14"/>
  <c r="AE293" i="14" s="1"/>
  <c r="AA293" i="14"/>
  <c r="AD293" i="14" s="1"/>
  <c r="Z293" i="14"/>
  <c r="AC293" i="14" s="1"/>
  <c r="AJ292" i="14"/>
  <c r="AI292" i="14"/>
  <c r="AH292" i="14"/>
  <c r="AG292" i="14"/>
  <c r="AF292" i="14"/>
  <c r="AB292" i="14"/>
  <c r="AE292" i="14" s="1"/>
  <c r="AA292" i="14"/>
  <c r="AD292" i="14" s="1"/>
  <c r="Z292" i="14"/>
  <c r="AC292" i="14" s="1"/>
  <c r="AJ291" i="14"/>
  <c r="AI291" i="14"/>
  <c r="AH291" i="14"/>
  <c r="AG291" i="14"/>
  <c r="AF291" i="14"/>
  <c r="AB291" i="14"/>
  <c r="AE291" i="14" s="1"/>
  <c r="AA291" i="14"/>
  <c r="AD291" i="14" s="1"/>
  <c r="Z291" i="14"/>
  <c r="AC291" i="14" s="1"/>
  <c r="AJ290" i="14"/>
  <c r="AI290" i="14"/>
  <c r="AH290" i="14"/>
  <c r="AG290" i="14"/>
  <c r="AF290" i="14"/>
  <c r="AB290" i="14"/>
  <c r="AE290" i="14" s="1"/>
  <c r="AA290" i="14"/>
  <c r="AD290" i="14" s="1"/>
  <c r="Z290" i="14"/>
  <c r="AC290" i="14" s="1"/>
  <c r="AJ289" i="14"/>
  <c r="AI289" i="14"/>
  <c r="AH289" i="14"/>
  <c r="AG289" i="14"/>
  <c r="AF289" i="14"/>
  <c r="AB289" i="14"/>
  <c r="AE289" i="14" s="1"/>
  <c r="AA289" i="14"/>
  <c r="AD289" i="14" s="1"/>
  <c r="Z289" i="14"/>
  <c r="AC289" i="14" s="1"/>
  <c r="AJ288" i="14"/>
  <c r="AI288" i="14"/>
  <c r="AH288" i="14"/>
  <c r="AG288" i="14"/>
  <c r="AF288" i="14"/>
  <c r="AB288" i="14"/>
  <c r="AE288" i="14" s="1"/>
  <c r="AA288" i="14"/>
  <c r="AD288" i="14" s="1"/>
  <c r="Z288" i="14"/>
  <c r="AC288" i="14" s="1"/>
  <c r="AJ287" i="14"/>
  <c r="AI287" i="14"/>
  <c r="AH287" i="14"/>
  <c r="AG287" i="14"/>
  <c r="AF287" i="14"/>
  <c r="AB287" i="14"/>
  <c r="AE287" i="14" s="1"/>
  <c r="AA287" i="14"/>
  <c r="AD287" i="14" s="1"/>
  <c r="Z287" i="14"/>
  <c r="AC287" i="14" s="1"/>
  <c r="AJ286" i="14"/>
  <c r="AI286" i="14"/>
  <c r="AH286" i="14"/>
  <c r="AG286" i="14"/>
  <c r="AF286" i="14"/>
  <c r="AB286" i="14"/>
  <c r="AE286" i="14" s="1"/>
  <c r="AA286" i="14"/>
  <c r="AD286" i="14" s="1"/>
  <c r="Z286" i="14"/>
  <c r="AC286" i="14" s="1"/>
  <c r="AJ285" i="14"/>
  <c r="AI285" i="14"/>
  <c r="AH285" i="14"/>
  <c r="AG285" i="14"/>
  <c r="AF285" i="14"/>
  <c r="AB285" i="14"/>
  <c r="AE285" i="14" s="1"/>
  <c r="AA285" i="14"/>
  <c r="AD285" i="14" s="1"/>
  <c r="Z285" i="14"/>
  <c r="AC285" i="14" s="1"/>
  <c r="AJ284" i="14"/>
  <c r="AI284" i="14"/>
  <c r="AH284" i="14"/>
  <c r="AG284" i="14"/>
  <c r="AF284" i="14"/>
  <c r="AB284" i="14"/>
  <c r="AE284" i="14" s="1"/>
  <c r="AA284" i="14"/>
  <c r="AD284" i="14" s="1"/>
  <c r="Z284" i="14"/>
  <c r="AC284" i="14" s="1"/>
  <c r="AJ283" i="14"/>
  <c r="AI283" i="14"/>
  <c r="AH283" i="14"/>
  <c r="AG283" i="14"/>
  <c r="AF283" i="14"/>
  <c r="AB283" i="14"/>
  <c r="AE283" i="14" s="1"/>
  <c r="AA283" i="14"/>
  <c r="AD283" i="14" s="1"/>
  <c r="Z283" i="14"/>
  <c r="AC283" i="14" s="1"/>
  <c r="AJ282" i="14"/>
  <c r="AI282" i="14"/>
  <c r="AH282" i="14"/>
  <c r="AG282" i="14"/>
  <c r="AF282" i="14"/>
  <c r="AB282" i="14"/>
  <c r="AE282" i="14" s="1"/>
  <c r="AA282" i="14"/>
  <c r="AD282" i="14" s="1"/>
  <c r="Z282" i="14"/>
  <c r="AC282" i="14" s="1"/>
  <c r="AJ281" i="14"/>
  <c r="AI281" i="14"/>
  <c r="AH281" i="14"/>
  <c r="AG281" i="14"/>
  <c r="AF281" i="14"/>
  <c r="AB281" i="14"/>
  <c r="AE281" i="14" s="1"/>
  <c r="AA281" i="14"/>
  <c r="AD281" i="14" s="1"/>
  <c r="Z281" i="14"/>
  <c r="AC281" i="14" s="1"/>
  <c r="AJ280" i="14"/>
  <c r="AI280" i="14"/>
  <c r="AH280" i="14"/>
  <c r="AG280" i="14"/>
  <c r="AF280" i="14"/>
  <c r="AB280" i="14"/>
  <c r="AE280" i="14" s="1"/>
  <c r="AA280" i="14"/>
  <c r="AD280" i="14" s="1"/>
  <c r="Z280" i="14"/>
  <c r="AC280" i="14" s="1"/>
  <c r="AJ279" i="14"/>
  <c r="AI279" i="14"/>
  <c r="AH279" i="14"/>
  <c r="AG279" i="14"/>
  <c r="AF279" i="14"/>
  <c r="AB279" i="14"/>
  <c r="AE279" i="14" s="1"/>
  <c r="AA279" i="14"/>
  <c r="AD279" i="14" s="1"/>
  <c r="Z279" i="14"/>
  <c r="AC279" i="14" s="1"/>
  <c r="AJ278" i="14"/>
  <c r="AI278" i="14"/>
  <c r="AH278" i="14"/>
  <c r="AG278" i="14"/>
  <c r="AF278" i="14"/>
  <c r="AB278" i="14"/>
  <c r="AE278" i="14" s="1"/>
  <c r="AA278" i="14"/>
  <c r="AD278" i="14" s="1"/>
  <c r="Z278" i="14"/>
  <c r="AC278" i="14" s="1"/>
  <c r="AJ277" i="14"/>
  <c r="AI277" i="14"/>
  <c r="AH277" i="14"/>
  <c r="AG277" i="14"/>
  <c r="AF277" i="14"/>
  <c r="AB277" i="14"/>
  <c r="AE277" i="14" s="1"/>
  <c r="AA277" i="14"/>
  <c r="AD277" i="14" s="1"/>
  <c r="Z277" i="14"/>
  <c r="AC277" i="14" s="1"/>
  <c r="AJ276" i="14"/>
  <c r="AI276" i="14"/>
  <c r="AH276" i="14"/>
  <c r="AG276" i="14"/>
  <c r="AF276" i="14"/>
  <c r="AB276" i="14"/>
  <c r="AE276" i="14" s="1"/>
  <c r="AA276" i="14"/>
  <c r="AD276" i="14" s="1"/>
  <c r="Z276" i="14"/>
  <c r="AC276" i="14" s="1"/>
  <c r="AJ275" i="14"/>
  <c r="AI275" i="14"/>
  <c r="AH275" i="14"/>
  <c r="AG275" i="14"/>
  <c r="AF275" i="14"/>
  <c r="AB275" i="14"/>
  <c r="AE275" i="14" s="1"/>
  <c r="AA275" i="14"/>
  <c r="AD275" i="14" s="1"/>
  <c r="Z275" i="14"/>
  <c r="AC275" i="14" s="1"/>
  <c r="AJ274" i="14"/>
  <c r="AI274" i="14"/>
  <c r="AH274" i="14"/>
  <c r="AG274" i="14"/>
  <c r="AF274" i="14"/>
  <c r="AB274" i="14"/>
  <c r="AE274" i="14" s="1"/>
  <c r="AA274" i="14"/>
  <c r="AD274" i="14" s="1"/>
  <c r="Z274" i="14"/>
  <c r="AC274" i="14" s="1"/>
  <c r="AJ273" i="14"/>
  <c r="AI273" i="14"/>
  <c r="AH273" i="14"/>
  <c r="AG273" i="14"/>
  <c r="AF273" i="14"/>
  <c r="AB273" i="14"/>
  <c r="AE273" i="14" s="1"/>
  <c r="AA273" i="14"/>
  <c r="AD273" i="14" s="1"/>
  <c r="Z273" i="14"/>
  <c r="AC273" i="14" s="1"/>
  <c r="AJ272" i="14"/>
  <c r="AI272" i="14"/>
  <c r="AH272" i="14"/>
  <c r="AG272" i="14"/>
  <c r="AF272" i="14"/>
  <c r="AB272" i="14"/>
  <c r="AE272" i="14" s="1"/>
  <c r="AA272" i="14"/>
  <c r="AD272" i="14" s="1"/>
  <c r="Z272" i="14"/>
  <c r="AC272" i="14" s="1"/>
  <c r="AJ271" i="14"/>
  <c r="AI271" i="14"/>
  <c r="AH271" i="14"/>
  <c r="AG271" i="14"/>
  <c r="AF271" i="14"/>
  <c r="AB271" i="14"/>
  <c r="AE271" i="14" s="1"/>
  <c r="AA271" i="14"/>
  <c r="AD271" i="14" s="1"/>
  <c r="Z271" i="14"/>
  <c r="AC271" i="14" s="1"/>
  <c r="AJ270" i="14"/>
  <c r="AI270" i="14"/>
  <c r="AH270" i="14"/>
  <c r="AG270" i="14"/>
  <c r="AF270" i="14"/>
  <c r="AB270" i="14"/>
  <c r="AE270" i="14" s="1"/>
  <c r="AA270" i="14"/>
  <c r="AD270" i="14" s="1"/>
  <c r="Z270" i="14"/>
  <c r="AC270" i="14" s="1"/>
  <c r="AJ269" i="14"/>
  <c r="AI269" i="14"/>
  <c r="AH269" i="14"/>
  <c r="AG269" i="14"/>
  <c r="AF269" i="14"/>
  <c r="AB269" i="14"/>
  <c r="AE269" i="14" s="1"/>
  <c r="AA269" i="14"/>
  <c r="AD269" i="14" s="1"/>
  <c r="Z269" i="14"/>
  <c r="AC269" i="14" s="1"/>
  <c r="AJ268" i="14"/>
  <c r="AI268" i="14"/>
  <c r="AH268" i="14"/>
  <c r="AG268" i="14"/>
  <c r="AF268" i="14"/>
  <c r="AB268" i="14"/>
  <c r="AE268" i="14" s="1"/>
  <c r="AA268" i="14"/>
  <c r="AD268" i="14" s="1"/>
  <c r="Z268" i="14"/>
  <c r="AC268" i="14" s="1"/>
  <c r="AJ267" i="14"/>
  <c r="AI267" i="14"/>
  <c r="AH267" i="14"/>
  <c r="AG267" i="14"/>
  <c r="AF267" i="14"/>
  <c r="AB267" i="14"/>
  <c r="AE267" i="14" s="1"/>
  <c r="AA267" i="14"/>
  <c r="AD267" i="14" s="1"/>
  <c r="Z267" i="14"/>
  <c r="AC267" i="14" s="1"/>
  <c r="AJ266" i="14"/>
  <c r="AI266" i="14"/>
  <c r="AH266" i="14"/>
  <c r="AG266" i="14"/>
  <c r="AF266" i="14"/>
  <c r="AB266" i="14"/>
  <c r="AE266" i="14" s="1"/>
  <c r="AA266" i="14"/>
  <c r="AD266" i="14" s="1"/>
  <c r="Z266" i="14"/>
  <c r="AC266" i="14" s="1"/>
  <c r="AJ265" i="14"/>
  <c r="AI265" i="14"/>
  <c r="AH265" i="14"/>
  <c r="AG265" i="14"/>
  <c r="AF265" i="14"/>
  <c r="AB265" i="14"/>
  <c r="AE265" i="14" s="1"/>
  <c r="AA265" i="14"/>
  <c r="AD265" i="14" s="1"/>
  <c r="Z265" i="14"/>
  <c r="AC265" i="14" s="1"/>
  <c r="AJ264" i="14"/>
  <c r="AI264" i="14"/>
  <c r="AH264" i="14"/>
  <c r="AG264" i="14"/>
  <c r="AF264" i="14"/>
  <c r="AB264" i="14"/>
  <c r="AE264" i="14" s="1"/>
  <c r="AA264" i="14"/>
  <c r="AD264" i="14" s="1"/>
  <c r="Z264" i="14"/>
  <c r="AC264" i="14" s="1"/>
  <c r="AJ263" i="14"/>
  <c r="AI263" i="14"/>
  <c r="AH263" i="14"/>
  <c r="AG263" i="14"/>
  <c r="AF263" i="14"/>
  <c r="AB263" i="14"/>
  <c r="AE263" i="14" s="1"/>
  <c r="AA263" i="14"/>
  <c r="AD263" i="14" s="1"/>
  <c r="Z263" i="14"/>
  <c r="AC263" i="14" s="1"/>
  <c r="AJ262" i="14"/>
  <c r="AI262" i="14"/>
  <c r="AH262" i="14"/>
  <c r="AG262" i="14"/>
  <c r="AF262" i="14"/>
  <c r="AB262" i="14"/>
  <c r="AE262" i="14" s="1"/>
  <c r="AA262" i="14"/>
  <c r="AD262" i="14" s="1"/>
  <c r="Z262" i="14"/>
  <c r="AC262" i="14" s="1"/>
  <c r="AJ261" i="14"/>
  <c r="AI261" i="14"/>
  <c r="AH261" i="14"/>
  <c r="AG261" i="14"/>
  <c r="AF261" i="14"/>
  <c r="AB261" i="14"/>
  <c r="AE261" i="14" s="1"/>
  <c r="AA261" i="14"/>
  <c r="AD261" i="14" s="1"/>
  <c r="Z261" i="14"/>
  <c r="AC261" i="14" s="1"/>
  <c r="AJ260" i="14"/>
  <c r="AI260" i="14"/>
  <c r="AH260" i="14"/>
  <c r="AG260" i="14"/>
  <c r="AF260" i="14"/>
  <c r="AB260" i="14"/>
  <c r="AE260" i="14" s="1"/>
  <c r="AA260" i="14"/>
  <c r="AD260" i="14" s="1"/>
  <c r="Z260" i="14"/>
  <c r="AC260" i="14" s="1"/>
  <c r="AJ259" i="14"/>
  <c r="AI259" i="14"/>
  <c r="AH259" i="14"/>
  <c r="AG259" i="14"/>
  <c r="AF259" i="14"/>
  <c r="AB259" i="14"/>
  <c r="AE259" i="14" s="1"/>
  <c r="AA259" i="14"/>
  <c r="AD259" i="14" s="1"/>
  <c r="Z259" i="14"/>
  <c r="AC259" i="14" s="1"/>
  <c r="AJ258" i="14"/>
  <c r="AI258" i="14"/>
  <c r="AH258" i="14"/>
  <c r="AG258" i="14"/>
  <c r="AF258" i="14"/>
  <c r="AB258" i="14"/>
  <c r="AE258" i="14" s="1"/>
  <c r="AA258" i="14"/>
  <c r="AD258" i="14" s="1"/>
  <c r="Z258" i="14"/>
  <c r="AC258" i="14" s="1"/>
  <c r="AJ257" i="14"/>
  <c r="AI257" i="14"/>
  <c r="AH257" i="14"/>
  <c r="AG257" i="14"/>
  <c r="AF257" i="14"/>
  <c r="AB257" i="14"/>
  <c r="AE257" i="14" s="1"/>
  <c r="AA257" i="14"/>
  <c r="AD257" i="14" s="1"/>
  <c r="Z257" i="14"/>
  <c r="AC257" i="14" s="1"/>
  <c r="AJ256" i="14"/>
  <c r="AI256" i="14"/>
  <c r="AH256" i="14"/>
  <c r="AG256" i="14"/>
  <c r="AF256" i="14"/>
  <c r="AB256" i="14"/>
  <c r="AE256" i="14" s="1"/>
  <c r="AA256" i="14"/>
  <c r="AD256" i="14" s="1"/>
  <c r="Z256" i="14"/>
  <c r="AC256" i="14" s="1"/>
  <c r="AJ255" i="14"/>
  <c r="AI255" i="14"/>
  <c r="AH255" i="14"/>
  <c r="AG255" i="14"/>
  <c r="AF255" i="14"/>
  <c r="AB255" i="14"/>
  <c r="AE255" i="14" s="1"/>
  <c r="AA255" i="14"/>
  <c r="AD255" i="14" s="1"/>
  <c r="Z255" i="14"/>
  <c r="AC255" i="14" s="1"/>
  <c r="AJ254" i="14"/>
  <c r="AI254" i="14"/>
  <c r="AH254" i="14"/>
  <c r="AG254" i="14"/>
  <c r="AF254" i="14"/>
  <c r="AB254" i="14"/>
  <c r="AE254" i="14" s="1"/>
  <c r="AA254" i="14"/>
  <c r="AD254" i="14" s="1"/>
  <c r="Z254" i="14"/>
  <c r="AC254" i="14" s="1"/>
  <c r="AJ253" i="14"/>
  <c r="AI253" i="14"/>
  <c r="AH253" i="14"/>
  <c r="AG253" i="14"/>
  <c r="AF253" i="14"/>
  <c r="AB253" i="14"/>
  <c r="AE253" i="14" s="1"/>
  <c r="AA253" i="14"/>
  <c r="AD253" i="14" s="1"/>
  <c r="Z253" i="14"/>
  <c r="AC253" i="14" s="1"/>
  <c r="AJ252" i="14"/>
  <c r="AI252" i="14"/>
  <c r="AH252" i="14"/>
  <c r="AG252" i="14"/>
  <c r="AF252" i="14"/>
  <c r="AB252" i="14"/>
  <c r="AE252" i="14" s="1"/>
  <c r="AA252" i="14"/>
  <c r="AD252" i="14" s="1"/>
  <c r="Z252" i="14"/>
  <c r="AC252" i="14" s="1"/>
  <c r="AJ251" i="14"/>
  <c r="AI251" i="14"/>
  <c r="AH251" i="14"/>
  <c r="AG251" i="14"/>
  <c r="AF251" i="14"/>
  <c r="AB251" i="14"/>
  <c r="AE251" i="14" s="1"/>
  <c r="AA251" i="14"/>
  <c r="AD251" i="14" s="1"/>
  <c r="Z251" i="14"/>
  <c r="AC251" i="14" s="1"/>
  <c r="AB250" i="14"/>
  <c r="AE250" i="14" s="1"/>
  <c r="AA250" i="14"/>
  <c r="AD250" i="14" s="1"/>
  <c r="Z250" i="14"/>
  <c r="AC250" i="14" s="1"/>
  <c r="AB249" i="14"/>
  <c r="AE249" i="14" s="1"/>
  <c r="AA249" i="14"/>
  <c r="AD249" i="14" s="1"/>
  <c r="Z249" i="14"/>
  <c r="AC249" i="14" s="1"/>
  <c r="AB248" i="14"/>
  <c r="AE248" i="14" s="1"/>
  <c r="AA248" i="14"/>
  <c r="AD248" i="14" s="1"/>
  <c r="Z248" i="14"/>
  <c r="AC248" i="14" s="1"/>
  <c r="AB247" i="14"/>
  <c r="AE247" i="14" s="1"/>
  <c r="AA247" i="14"/>
  <c r="AD247" i="14" s="1"/>
  <c r="Z247" i="14"/>
  <c r="AC247" i="14" s="1"/>
  <c r="AB246" i="14"/>
  <c r="AE246" i="14" s="1"/>
  <c r="AA246" i="14"/>
  <c r="AD246" i="14" s="1"/>
  <c r="Z246" i="14"/>
  <c r="AC246" i="14" s="1"/>
  <c r="AB245" i="14"/>
  <c r="AE245" i="14" s="1"/>
  <c r="AA245" i="14"/>
  <c r="AD245" i="14" s="1"/>
  <c r="Z245" i="14"/>
  <c r="AC245" i="14" s="1"/>
  <c r="AB244" i="14"/>
  <c r="AE244" i="14" s="1"/>
  <c r="AA244" i="14"/>
  <c r="AD244" i="14" s="1"/>
  <c r="Z244" i="14"/>
  <c r="AC244" i="14" s="1"/>
  <c r="AB243" i="14"/>
  <c r="AE243" i="14" s="1"/>
  <c r="AA243" i="14"/>
  <c r="AD243" i="14" s="1"/>
  <c r="Z243" i="14"/>
  <c r="AC243" i="14" s="1"/>
  <c r="AB242" i="14"/>
  <c r="AE242" i="14" s="1"/>
  <c r="AA242" i="14"/>
  <c r="AD242" i="14" s="1"/>
  <c r="Z242" i="14"/>
  <c r="AC242" i="14" s="1"/>
  <c r="AB241" i="14"/>
  <c r="AE241" i="14" s="1"/>
  <c r="AA241" i="14"/>
  <c r="AD241" i="14" s="1"/>
  <c r="Z241" i="14"/>
  <c r="AC241" i="14" s="1"/>
  <c r="AB240" i="14"/>
  <c r="AE240" i="14" s="1"/>
  <c r="AA240" i="14"/>
  <c r="AD240" i="14" s="1"/>
  <c r="Z240" i="14"/>
  <c r="AC240" i="14" s="1"/>
  <c r="AB239" i="14"/>
  <c r="AE239" i="14" s="1"/>
  <c r="AA239" i="14"/>
  <c r="AD239" i="14" s="1"/>
  <c r="Z239" i="14"/>
  <c r="AC239" i="14" s="1"/>
  <c r="AB238" i="14"/>
  <c r="AE238" i="14" s="1"/>
  <c r="AA238" i="14"/>
  <c r="AD238" i="14" s="1"/>
  <c r="Z238" i="14"/>
  <c r="AC238" i="14" s="1"/>
  <c r="AB237" i="14"/>
  <c r="AE237" i="14" s="1"/>
  <c r="AA237" i="14"/>
  <c r="AD237" i="14" s="1"/>
  <c r="Z237" i="14"/>
  <c r="AC237" i="14" s="1"/>
  <c r="AB236" i="14"/>
  <c r="AE236" i="14" s="1"/>
  <c r="AA236" i="14"/>
  <c r="AD236" i="14" s="1"/>
  <c r="Z236" i="14"/>
  <c r="AC236" i="14" s="1"/>
  <c r="AB235" i="14"/>
  <c r="AE235" i="14" s="1"/>
  <c r="AA235" i="14"/>
  <c r="AD235" i="14" s="1"/>
  <c r="Z235" i="14"/>
  <c r="AC235" i="14" s="1"/>
  <c r="AB234" i="14"/>
  <c r="AE234" i="14" s="1"/>
  <c r="AA234" i="14"/>
  <c r="AD234" i="14" s="1"/>
  <c r="Z234" i="14"/>
  <c r="AC234" i="14" s="1"/>
  <c r="AB233" i="14"/>
  <c r="AE233" i="14" s="1"/>
  <c r="AA233" i="14"/>
  <c r="AD233" i="14" s="1"/>
  <c r="Z233" i="14"/>
  <c r="AC233" i="14" s="1"/>
  <c r="AB232" i="14"/>
  <c r="AE232" i="14" s="1"/>
  <c r="AA232" i="14"/>
  <c r="AD232" i="14" s="1"/>
  <c r="Z232" i="14"/>
  <c r="AC232" i="14" s="1"/>
  <c r="AB231" i="14"/>
  <c r="AE231" i="14" s="1"/>
  <c r="AA231" i="14"/>
  <c r="AD231" i="14" s="1"/>
  <c r="Z231" i="14"/>
  <c r="AC231" i="14" s="1"/>
  <c r="AB230" i="14"/>
  <c r="AE230" i="14" s="1"/>
  <c r="AA230" i="14"/>
  <c r="AD230" i="14" s="1"/>
  <c r="Z230" i="14"/>
  <c r="AC230" i="14" s="1"/>
  <c r="AB229" i="14"/>
  <c r="AE229" i="14" s="1"/>
  <c r="AA229" i="14"/>
  <c r="AD229" i="14" s="1"/>
  <c r="Z229" i="14"/>
  <c r="AC229" i="14" s="1"/>
  <c r="AB228" i="14"/>
  <c r="AE228" i="14" s="1"/>
  <c r="AA228" i="14"/>
  <c r="AD228" i="14" s="1"/>
  <c r="Z228" i="14"/>
  <c r="AC228" i="14" s="1"/>
  <c r="AB227" i="14"/>
  <c r="AE227" i="14" s="1"/>
  <c r="AA227" i="14"/>
  <c r="AD227" i="14" s="1"/>
  <c r="Z227" i="14"/>
  <c r="AC227" i="14" s="1"/>
  <c r="AB226" i="14"/>
  <c r="AE226" i="14" s="1"/>
  <c r="AA226" i="14"/>
  <c r="AD226" i="14" s="1"/>
  <c r="Z226" i="14"/>
  <c r="AC226" i="14" s="1"/>
  <c r="AB225" i="14"/>
  <c r="AE225" i="14" s="1"/>
  <c r="AA225" i="14"/>
  <c r="AD225" i="14" s="1"/>
  <c r="Z225" i="14"/>
  <c r="AC225" i="14" s="1"/>
  <c r="AB224" i="14"/>
  <c r="AE224" i="14" s="1"/>
  <c r="AA224" i="14"/>
  <c r="AD224" i="14" s="1"/>
  <c r="Z224" i="14"/>
  <c r="AC224" i="14" s="1"/>
  <c r="AB223" i="14"/>
  <c r="AE223" i="14" s="1"/>
  <c r="AA223" i="14"/>
  <c r="AD223" i="14" s="1"/>
  <c r="Z223" i="14"/>
  <c r="AC223" i="14" s="1"/>
  <c r="AB222" i="14"/>
  <c r="AE222" i="14" s="1"/>
  <c r="AA222" i="14"/>
  <c r="AD222" i="14" s="1"/>
  <c r="Z222" i="14"/>
  <c r="AC222" i="14" s="1"/>
  <c r="AB221" i="14"/>
  <c r="AE221" i="14" s="1"/>
  <c r="AA221" i="14"/>
  <c r="AD221" i="14" s="1"/>
  <c r="Z221" i="14"/>
  <c r="AC221" i="14" s="1"/>
  <c r="AB220" i="14"/>
  <c r="AE220" i="14" s="1"/>
  <c r="AA220" i="14"/>
  <c r="AD220" i="14" s="1"/>
  <c r="Z220" i="14"/>
  <c r="AC220" i="14" s="1"/>
  <c r="AB219" i="14"/>
  <c r="AE219" i="14" s="1"/>
  <c r="AA219" i="14"/>
  <c r="AD219" i="14" s="1"/>
  <c r="Z219" i="14"/>
  <c r="AC219" i="14" s="1"/>
  <c r="AB218" i="14"/>
  <c r="AE218" i="14" s="1"/>
  <c r="AA218" i="14"/>
  <c r="AD218" i="14" s="1"/>
  <c r="Z218" i="14"/>
  <c r="AC218" i="14" s="1"/>
  <c r="AB217" i="14"/>
  <c r="AE217" i="14" s="1"/>
  <c r="AA217" i="14"/>
  <c r="AD217" i="14" s="1"/>
  <c r="Z217" i="14"/>
  <c r="AC217" i="14" s="1"/>
  <c r="AB216" i="14"/>
  <c r="AE216" i="14" s="1"/>
  <c r="AA216" i="14"/>
  <c r="AD216" i="14" s="1"/>
  <c r="Z216" i="14"/>
  <c r="AC216" i="14" s="1"/>
  <c r="AB215" i="14"/>
  <c r="AE215" i="14" s="1"/>
  <c r="AA215" i="14"/>
  <c r="AD215" i="14" s="1"/>
  <c r="Z215" i="14"/>
  <c r="AC215" i="14" s="1"/>
  <c r="AB214" i="14"/>
  <c r="AE214" i="14" s="1"/>
  <c r="AA214" i="14"/>
  <c r="AD214" i="14" s="1"/>
  <c r="Z214" i="14"/>
  <c r="AC214" i="14" s="1"/>
  <c r="AB213" i="14"/>
  <c r="AE213" i="14" s="1"/>
  <c r="AA213" i="14"/>
  <c r="AD213" i="14" s="1"/>
  <c r="Z213" i="14"/>
  <c r="AC213" i="14" s="1"/>
  <c r="AB212" i="14"/>
  <c r="AE212" i="14" s="1"/>
  <c r="AA212" i="14"/>
  <c r="AD212" i="14" s="1"/>
  <c r="Z212" i="14"/>
  <c r="AC212" i="14" s="1"/>
  <c r="AB211" i="14"/>
  <c r="AE211" i="14" s="1"/>
  <c r="AA211" i="14"/>
  <c r="AD211" i="14" s="1"/>
  <c r="Z211" i="14"/>
  <c r="AC211" i="14" s="1"/>
  <c r="AB210" i="14"/>
  <c r="AE210" i="14" s="1"/>
  <c r="AA210" i="14"/>
  <c r="AD210" i="14" s="1"/>
  <c r="Z210" i="14"/>
  <c r="AC210" i="14" s="1"/>
  <c r="AB209" i="14"/>
  <c r="AE209" i="14" s="1"/>
  <c r="AA209" i="14"/>
  <c r="AD209" i="14" s="1"/>
  <c r="Z209" i="14"/>
  <c r="AC209" i="14" s="1"/>
  <c r="AB208" i="14"/>
  <c r="AE208" i="14" s="1"/>
  <c r="AA208" i="14"/>
  <c r="AD208" i="14" s="1"/>
  <c r="Z208" i="14"/>
  <c r="AC208" i="14" s="1"/>
  <c r="AB207" i="14"/>
  <c r="AE207" i="14" s="1"/>
  <c r="AA207" i="14"/>
  <c r="AD207" i="14" s="1"/>
  <c r="Z207" i="14"/>
  <c r="AC207" i="14" s="1"/>
  <c r="AB206" i="14"/>
  <c r="AE206" i="14" s="1"/>
  <c r="AA206" i="14"/>
  <c r="AD206" i="14" s="1"/>
  <c r="Z206" i="14"/>
  <c r="AC206" i="14" s="1"/>
  <c r="AB205" i="14"/>
  <c r="AE205" i="14" s="1"/>
  <c r="AA205" i="14"/>
  <c r="AD205" i="14" s="1"/>
  <c r="Z205" i="14"/>
  <c r="AC205" i="14" s="1"/>
  <c r="AB204" i="14"/>
  <c r="AE204" i="14" s="1"/>
  <c r="AA204" i="14"/>
  <c r="AD204" i="14" s="1"/>
  <c r="Z204" i="14"/>
  <c r="AC204" i="14" s="1"/>
  <c r="AB203" i="14"/>
  <c r="AE203" i="14" s="1"/>
  <c r="AA203" i="14"/>
  <c r="AD203" i="14" s="1"/>
  <c r="Z203" i="14"/>
  <c r="AC203" i="14" s="1"/>
  <c r="AJ181" i="14"/>
  <c r="AI181" i="14"/>
  <c r="AH181" i="14"/>
  <c r="AG181" i="14"/>
  <c r="AF181" i="14"/>
  <c r="AJ180" i="14"/>
  <c r="AI180" i="14"/>
  <c r="AH180" i="14"/>
  <c r="AG180" i="14"/>
  <c r="AF180" i="14"/>
  <c r="AJ179" i="14"/>
  <c r="AI179" i="14"/>
  <c r="AH179" i="14"/>
  <c r="AG179" i="14"/>
  <c r="AF179" i="14"/>
  <c r="AJ178" i="14"/>
  <c r="AI178" i="14"/>
  <c r="AH178" i="14"/>
  <c r="AG178" i="14"/>
  <c r="AF178" i="14"/>
  <c r="AJ177" i="14"/>
  <c r="AI177" i="14"/>
  <c r="AH177" i="14"/>
  <c r="AG177" i="14"/>
  <c r="AF177" i="14"/>
  <c r="AJ176" i="14"/>
  <c r="AH176" i="14"/>
  <c r="AG176" i="14"/>
  <c r="AF176" i="14"/>
  <c r="AJ175" i="14"/>
  <c r="AI175" i="14"/>
  <c r="AH175" i="14"/>
  <c r="AG175" i="14"/>
  <c r="AF175" i="14"/>
  <c r="AJ174" i="14"/>
  <c r="AI174" i="14"/>
  <c r="AH174" i="14"/>
  <c r="AG174" i="14"/>
  <c r="AF174" i="14"/>
  <c r="AJ173" i="14"/>
  <c r="AH173" i="14"/>
  <c r="AG173" i="14"/>
  <c r="AF173" i="14"/>
  <c r="AJ172" i="14"/>
  <c r="AI172" i="14"/>
  <c r="AH172" i="14"/>
  <c r="AG172" i="14"/>
  <c r="AF172" i="14"/>
  <c r="AJ171" i="14"/>
  <c r="AI171" i="14"/>
  <c r="AH171" i="14"/>
  <c r="AG171" i="14"/>
  <c r="AF171" i="14"/>
  <c r="AJ170" i="14"/>
  <c r="AI170" i="14"/>
  <c r="AH170" i="14"/>
  <c r="AG170" i="14"/>
  <c r="AF170" i="14"/>
  <c r="AJ169" i="14"/>
  <c r="AI169" i="14"/>
  <c r="AH169" i="14"/>
  <c r="AG169" i="14"/>
  <c r="AF169" i="14"/>
  <c r="AJ168" i="14"/>
  <c r="AI168" i="14"/>
  <c r="AH168" i="14"/>
  <c r="AG168" i="14"/>
  <c r="AF168" i="14"/>
  <c r="AJ167" i="14"/>
  <c r="AI167" i="14"/>
  <c r="AH167" i="14"/>
  <c r="AG167" i="14"/>
  <c r="AF167" i="14"/>
  <c r="AJ166" i="14"/>
  <c r="AI166" i="14"/>
  <c r="AH166" i="14"/>
  <c r="AG166" i="14"/>
  <c r="AF166" i="14"/>
  <c r="AJ165" i="14"/>
  <c r="AI165" i="14"/>
  <c r="AH165" i="14"/>
  <c r="AG165" i="14"/>
  <c r="AF165" i="14"/>
  <c r="AJ164" i="14"/>
  <c r="AI164" i="14"/>
  <c r="AH164" i="14"/>
  <c r="AG164" i="14"/>
  <c r="AF164" i="14"/>
  <c r="AJ163" i="14"/>
  <c r="AI163" i="14"/>
  <c r="AH163" i="14"/>
  <c r="AG163" i="14"/>
  <c r="AF163" i="14"/>
  <c r="AJ162" i="14"/>
  <c r="AI162" i="14"/>
  <c r="AH162" i="14"/>
  <c r="AG162" i="14"/>
  <c r="AF162" i="14"/>
  <c r="AJ161" i="14"/>
  <c r="AI161" i="14"/>
  <c r="AH161" i="14"/>
  <c r="AG161" i="14"/>
  <c r="AF161" i="14"/>
  <c r="AJ160" i="14"/>
  <c r="AI160" i="14"/>
  <c r="AH160" i="14"/>
  <c r="AG160" i="14"/>
  <c r="AF160" i="14"/>
  <c r="AJ159" i="14"/>
  <c r="AI159" i="14"/>
  <c r="AH159" i="14"/>
  <c r="AG159" i="14"/>
  <c r="AF159" i="14"/>
  <c r="AJ158" i="14"/>
  <c r="AI158" i="14"/>
  <c r="AH158" i="14"/>
  <c r="AG158" i="14"/>
  <c r="AF158" i="14"/>
  <c r="AJ157" i="14"/>
  <c r="AI157" i="14"/>
  <c r="AH157" i="14"/>
  <c r="AG157" i="14"/>
  <c r="AF157" i="14"/>
  <c r="AJ156" i="14"/>
  <c r="AI156" i="14"/>
  <c r="AH156" i="14"/>
  <c r="AG156" i="14"/>
  <c r="AF156" i="14"/>
  <c r="AJ155" i="14"/>
  <c r="AI155" i="14"/>
  <c r="AH155" i="14"/>
  <c r="AG155" i="14"/>
  <c r="AF155" i="14"/>
  <c r="AJ154" i="14"/>
  <c r="AI154" i="14"/>
  <c r="AH154" i="14"/>
  <c r="AG154" i="14"/>
  <c r="AF154" i="14"/>
  <c r="AJ153" i="14"/>
  <c r="AI153" i="14"/>
  <c r="AH153" i="14"/>
  <c r="AG153" i="14"/>
  <c r="AF153" i="14"/>
  <c r="AJ152" i="14"/>
  <c r="AI152" i="14"/>
  <c r="AH152" i="14"/>
  <c r="AG152" i="14"/>
  <c r="AF152" i="14"/>
  <c r="AJ151" i="14"/>
  <c r="AI151" i="14"/>
  <c r="AH151" i="14"/>
  <c r="AG151" i="14"/>
  <c r="AF151" i="14"/>
  <c r="AJ150" i="14"/>
  <c r="AI150" i="14"/>
  <c r="AH150" i="14"/>
  <c r="AG150" i="14"/>
  <c r="AF150" i="14"/>
  <c r="AJ149" i="14"/>
  <c r="AI149" i="14"/>
  <c r="AH149" i="14"/>
  <c r="AG149" i="14"/>
  <c r="AF149" i="14"/>
  <c r="AJ148" i="14"/>
  <c r="AI148" i="14"/>
  <c r="AH148" i="14"/>
  <c r="AG148" i="14"/>
  <c r="AF148" i="14"/>
  <c r="AJ147" i="14"/>
  <c r="AI147" i="14"/>
  <c r="AH147" i="14"/>
  <c r="AG147" i="14"/>
  <c r="AF147" i="14"/>
  <c r="AJ146" i="14"/>
  <c r="AI146" i="14"/>
  <c r="AH146" i="14"/>
  <c r="AG146" i="14"/>
  <c r="AF146" i="14"/>
  <c r="AJ145" i="14"/>
  <c r="AI145" i="14"/>
  <c r="AH145" i="14"/>
  <c r="AG145" i="14"/>
  <c r="AF145" i="14"/>
  <c r="AJ144" i="14"/>
  <c r="AI144" i="14"/>
  <c r="AH144" i="14"/>
  <c r="AG144" i="14"/>
  <c r="AF144" i="14"/>
  <c r="AJ143" i="14"/>
  <c r="AI143" i="14"/>
  <c r="AH143" i="14"/>
  <c r="AG143" i="14"/>
  <c r="AF143" i="14"/>
  <c r="AJ142" i="14"/>
  <c r="AI142" i="14"/>
  <c r="AH142" i="14"/>
  <c r="AG142" i="14"/>
  <c r="AF142" i="14"/>
  <c r="AJ141" i="14"/>
  <c r="AH141" i="14"/>
  <c r="AG141" i="14"/>
  <c r="AF141" i="14"/>
  <c r="AJ140" i="14"/>
  <c r="AI140" i="14"/>
  <c r="AH140" i="14"/>
  <c r="AG140" i="14"/>
  <c r="AF140" i="14"/>
  <c r="AJ139" i="14"/>
  <c r="AI139" i="14"/>
  <c r="AH139" i="14"/>
  <c r="AG139" i="14"/>
  <c r="AF139" i="14"/>
  <c r="AJ138" i="14"/>
  <c r="AI138" i="14"/>
  <c r="AH138" i="14"/>
  <c r="AG138" i="14"/>
  <c r="AF138" i="14"/>
  <c r="AJ137" i="14"/>
  <c r="AI137" i="14"/>
  <c r="AH137" i="14"/>
  <c r="AG137" i="14"/>
  <c r="AF137" i="14"/>
  <c r="AJ136" i="14"/>
  <c r="AI136" i="14"/>
  <c r="AH136" i="14"/>
  <c r="AG136" i="14"/>
  <c r="AF136" i="14"/>
  <c r="AJ135" i="14"/>
  <c r="AI135" i="14"/>
  <c r="AH135" i="14"/>
  <c r="AG135" i="14"/>
  <c r="AF135" i="14"/>
  <c r="AJ134" i="14"/>
  <c r="AI134" i="14"/>
  <c r="AH134" i="14"/>
  <c r="AG134" i="14"/>
  <c r="AF134" i="14"/>
  <c r="AJ133" i="14"/>
  <c r="AI133" i="14"/>
  <c r="AH133" i="14"/>
  <c r="AG133" i="14"/>
  <c r="AF133" i="14"/>
  <c r="AJ132" i="14"/>
  <c r="AI132" i="14"/>
  <c r="AH132" i="14"/>
  <c r="AG132" i="14"/>
  <c r="AF132" i="14"/>
  <c r="AJ131" i="14"/>
  <c r="AI131" i="14"/>
  <c r="AH131" i="14"/>
  <c r="AG131" i="14"/>
  <c r="AF131" i="14"/>
  <c r="AJ129" i="14"/>
  <c r="AI129" i="14"/>
  <c r="AH129" i="14"/>
  <c r="AG129" i="14"/>
  <c r="AF129" i="14"/>
  <c r="AJ128" i="14"/>
  <c r="AI128" i="14"/>
  <c r="AH128" i="14"/>
  <c r="AG128" i="14"/>
  <c r="AF128" i="14"/>
  <c r="AJ127" i="14"/>
  <c r="AI127" i="14"/>
  <c r="AH127" i="14"/>
  <c r="AG127" i="14"/>
  <c r="AF127" i="14"/>
  <c r="AJ126" i="14"/>
  <c r="AI126" i="14"/>
  <c r="AH126" i="14"/>
  <c r="AG126" i="14"/>
  <c r="AF126" i="14"/>
  <c r="AJ125" i="14"/>
  <c r="AI125" i="14"/>
  <c r="AH125" i="14"/>
  <c r="AG125" i="14"/>
  <c r="AF125" i="14"/>
  <c r="AJ124" i="14"/>
  <c r="AI124" i="14"/>
  <c r="AH124" i="14"/>
  <c r="AG124" i="14"/>
  <c r="AF124" i="14"/>
  <c r="AJ123" i="14"/>
  <c r="AI123" i="14"/>
  <c r="AH123" i="14"/>
  <c r="AG123" i="14"/>
  <c r="AF123" i="14"/>
  <c r="AJ122" i="14"/>
  <c r="AI122" i="14"/>
  <c r="AH122" i="14"/>
  <c r="AG122" i="14"/>
  <c r="AF122" i="14"/>
  <c r="AJ121" i="14"/>
  <c r="AI121" i="14"/>
  <c r="AH121" i="14"/>
  <c r="AG121" i="14"/>
  <c r="AF121" i="14"/>
  <c r="AJ120" i="14"/>
  <c r="AI120" i="14"/>
  <c r="AH120" i="14"/>
  <c r="AG120" i="14"/>
  <c r="AF120" i="14"/>
  <c r="AJ114" i="14"/>
  <c r="AI114" i="14"/>
  <c r="AH114" i="14"/>
  <c r="AG114" i="14"/>
  <c r="AF114" i="14"/>
  <c r="AJ112" i="14"/>
  <c r="AI112" i="14"/>
  <c r="AH112" i="14"/>
  <c r="AG112" i="14"/>
  <c r="AF112" i="14"/>
  <c r="AJ111" i="14"/>
  <c r="AI111" i="14"/>
  <c r="AH111" i="14"/>
  <c r="AG111" i="14"/>
  <c r="AF111" i="14"/>
  <c r="AJ110" i="14"/>
  <c r="AI110" i="14"/>
  <c r="AH110" i="14"/>
  <c r="AG110" i="14"/>
  <c r="AF110" i="14"/>
  <c r="AJ109" i="14"/>
  <c r="AI109" i="14"/>
  <c r="AH109" i="14"/>
  <c r="AG109" i="14"/>
  <c r="AF109" i="14"/>
  <c r="AJ108" i="14"/>
  <c r="AI108" i="14"/>
  <c r="AH108" i="14"/>
  <c r="AG108" i="14"/>
  <c r="AF108" i="14"/>
  <c r="AJ107" i="14"/>
  <c r="AI107" i="14"/>
  <c r="AH107" i="14"/>
  <c r="AG107" i="14"/>
  <c r="AF107" i="14"/>
  <c r="AJ106" i="14"/>
  <c r="AI106" i="14"/>
  <c r="AH106" i="14"/>
  <c r="AG106" i="14"/>
  <c r="AF106" i="14"/>
  <c r="AJ105" i="14"/>
  <c r="AI105" i="14"/>
  <c r="AH105" i="14"/>
  <c r="AG105" i="14"/>
  <c r="AF105" i="14"/>
  <c r="AJ104" i="14"/>
  <c r="AI104" i="14"/>
  <c r="AH104" i="14"/>
  <c r="AG104" i="14"/>
  <c r="AF104" i="14"/>
  <c r="AJ103" i="14"/>
  <c r="AI103" i="14"/>
  <c r="AH103" i="14"/>
  <c r="AG103" i="14"/>
  <c r="AF103" i="14"/>
  <c r="AJ95" i="14"/>
  <c r="AI95" i="14"/>
  <c r="AH95" i="14"/>
  <c r="AG95" i="14"/>
  <c r="AF95" i="14"/>
  <c r="AJ94" i="14"/>
  <c r="AI94" i="14"/>
  <c r="AH94" i="14"/>
  <c r="AG94" i="14"/>
  <c r="AF94" i="14"/>
  <c r="AJ87" i="14"/>
  <c r="AI87" i="14"/>
  <c r="AH87" i="14"/>
  <c r="AG87" i="14"/>
  <c r="AF87" i="14"/>
  <c r="AJ86" i="14"/>
  <c r="AI86" i="14"/>
  <c r="AH86" i="14"/>
  <c r="AG86" i="14"/>
  <c r="AF86" i="14"/>
  <c r="AJ85" i="14"/>
  <c r="AI85" i="14"/>
  <c r="AH85" i="14"/>
  <c r="AG85" i="14"/>
  <c r="AF85" i="14"/>
  <c r="AJ84" i="14"/>
  <c r="AI84" i="14"/>
  <c r="AH84" i="14"/>
  <c r="AG84" i="14"/>
  <c r="AF84" i="14"/>
  <c r="AJ83" i="14"/>
  <c r="AI83" i="14"/>
  <c r="AH83" i="14"/>
  <c r="AG83" i="14"/>
  <c r="AF83" i="14"/>
  <c r="AJ82" i="14"/>
  <c r="AI82" i="14"/>
  <c r="AH82" i="14"/>
  <c r="AG82" i="14"/>
  <c r="AF82" i="14"/>
  <c r="AJ81" i="14"/>
  <c r="AI81" i="14"/>
  <c r="AH81" i="14"/>
  <c r="AG81" i="14"/>
  <c r="AF81" i="14"/>
  <c r="AJ80" i="14"/>
  <c r="AI80" i="14"/>
  <c r="AH80" i="14"/>
  <c r="AG80" i="14"/>
  <c r="AF80" i="14"/>
  <c r="AJ79" i="14"/>
  <c r="AI79" i="14"/>
  <c r="AH79" i="14"/>
  <c r="AG79" i="14"/>
  <c r="AF79" i="14"/>
  <c r="AJ78" i="14"/>
  <c r="AI78" i="14"/>
  <c r="AH78" i="14"/>
  <c r="AG78" i="14"/>
  <c r="AF78" i="14"/>
  <c r="AJ77" i="14"/>
  <c r="AI77" i="14"/>
  <c r="AH77" i="14"/>
  <c r="AG77" i="14"/>
  <c r="AF77" i="14"/>
  <c r="AJ74" i="14"/>
  <c r="AI74" i="14"/>
  <c r="AH74" i="14"/>
  <c r="AG74" i="14"/>
  <c r="AF74" i="14"/>
  <c r="AJ73" i="14"/>
  <c r="AI73" i="14"/>
  <c r="AH73" i="14"/>
  <c r="AG73" i="14"/>
  <c r="AF73" i="14"/>
  <c r="AJ72" i="14"/>
  <c r="AI72" i="14"/>
  <c r="AH72" i="14"/>
  <c r="AG72" i="14"/>
  <c r="AF72" i="14"/>
  <c r="AJ71" i="14"/>
  <c r="AI71" i="14"/>
  <c r="AH71" i="14"/>
  <c r="AG71" i="14"/>
  <c r="AF71" i="14"/>
  <c r="AJ70" i="14"/>
  <c r="AI70" i="14"/>
  <c r="AH70" i="14"/>
  <c r="AG70" i="14"/>
  <c r="AF70" i="14"/>
  <c r="AJ69" i="14"/>
  <c r="AI69" i="14"/>
  <c r="AH69" i="14"/>
  <c r="AG69" i="14"/>
  <c r="AF69" i="14"/>
  <c r="AJ68" i="14"/>
  <c r="AH68" i="14"/>
  <c r="AG68" i="14"/>
  <c r="AF68" i="14"/>
  <c r="AJ67" i="14"/>
  <c r="AI67" i="14"/>
  <c r="AH67" i="14"/>
  <c r="AG67" i="14"/>
  <c r="AF67" i="14"/>
  <c r="AJ66" i="14"/>
  <c r="AI66" i="14"/>
  <c r="AH66" i="14"/>
  <c r="AG66" i="14"/>
  <c r="AF66" i="14"/>
  <c r="AJ65" i="14"/>
  <c r="AI65" i="14"/>
  <c r="AH65" i="14"/>
  <c r="AG65" i="14"/>
  <c r="AF65" i="14"/>
  <c r="AJ61" i="14"/>
  <c r="AI61" i="14"/>
  <c r="AH61" i="14"/>
  <c r="AG61" i="14"/>
  <c r="AF61" i="14"/>
  <c r="AJ60" i="14"/>
  <c r="AI60" i="14"/>
  <c r="AH60" i="14"/>
  <c r="AG60" i="14"/>
  <c r="AF60" i="14"/>
  <c r="AJ58" i="14"/>
  <c r="AI58" i="14"/>
  <c r="AH58" i="14"/>
  <c r="AG58" i="14"/>
  <c r="AF58" i="14"/>
  <c r="AJ57" i="14"/>
  <c r="AI57" i="14"/>
  <c r="AH57" i="14"/>
  <c r="AG57" i="14"/>
  <c r="AF57" i="14"/>
  <c r="AJ56" i="14"/>
  <c r="AI56" i="14"/>
  <c r="AH56" i="14"/>
  <c r="AG56" i="14"/>
  <c r="AF56" i="14"/>
  <c r="AJ54" i="14"/>
  <c r="AI54" i="14"/>
  <c r="AH54" i="14"/>
  <c r="AG54" i="14"/>
  <c r="AF54" i="14"/>
  <c r="AJ53" i="14"/>
  <c r="AI53" i="14"/>
  <c r="AH53" i="14"/>
  <c r="AG53" i="14"/>
  <c r="AF53" i="14"/>
  <c r="AJ52" i="14"/>
  <c r="AI52" i="14"/>
  <c r="AH52" i="14"/>
  <c r="AG52" i="14"/>
  <c r="AF52" i="14"/>
  <c r="AJ49" i="14"/>
  <c r="AI49" i="14"/>
  <c r="AH49" i="14"/>
  <c r="AG49" i="14"/>
  <c r="AF49" i="14"/>
  <c r="AJ48" i="14"/>
  <c r="AI48" i="14"/>
  <c r="AH48" i="14"/>
  <c r="AG48" i="14"/>
  <c r="AF48" i="14"/>
  <c r="AJ47" i="14"/>
  <c r="AI47" i="14"/>
  <c r="AH47" i="14"/>
  <c r="AG47" i="14"/>
  <c r="AF47" i="14"/>
  <c r="AJ46" i="14"/>
  <c r="AI46" i="14"/>
  <c r="AH46" i="14"/>
  <c r="AG46" i="14"/>
  <c r="AF46" i="14"/>
  <c r="AJ33" i="14"/>
  <c r="AI33" i="14"/>
  <c r="AH33" i="14"/>
  <c r="AG33" i="14"/>
  <c r="AF33" i="14"/>
  <c r="AJ32" i="14"/>
  <c r="AI32" i="14"/>
  <c r="AH32" i="14"/>
  <c r="AG32" i="14"/>
  <c r="AF32" i="14"/>
  <c r="AJ31" i="14"/>
  <c r="AI31" i="14"/>
  <c r="AH31" i="14"/>
  <c r="AG31" i="14"/>
  <c r="AF31" i="14"/>
  <c r="AJ30" i="14"/>
  <c r="AI30" i="14"/>
  <c r="AH30" i="14"/>
  <c r="AG30" i="14"/>
  <c r="AF30" i="14"/>
  <c r="AJ29" i="14"/>
  <c r="AI29" i="14"/>
  <c r="AH29" i="14"/>
  <c r="AG29" i="14"/>
  <c r="AF29" i="14"/>
  <c r="AJ25" i="14"/>
  <c r="AI25" i="14"/>
  <c r="AH25" i="14"/>
  <c r="AG25" i="14"/>
  <c r="AF25" i="14"/>
  <c r="AJ24" i="14"/>
  <c r="AI24" i="14"/>
  <c r="AH24" i="14"/>
  <c r="AG24" i="14"/>
  <c r="AF24" i="14"/>
  <c r="AJ23" i="14"/>
  <c r="AI23" i="14"/>
  <c r="AH23" i="14"/>
  <c r="AG23" i="14"/>
  <c r="AF23" i="14"/>
  <c r="AJ22" i="14"/>
  <c r="AI22" i="14"/>
  <c r="AH22" i="14"/>
  <c r="AG22" i="14"/>
  <c r="AF22" i="14"/>
  <c r="AJ21" i="14"/>
  <c r="AI21" i="14"/>
  <c r="AH21" i="14"/>
  <c r="AG21" i="14"/>
  <c r="AF21" i="14"/>
  <c r="AJ20" i="14"/>
  <c r="AI20" i="14"/>
  <c r="AH20" i="14"/>
  <c r="AG20" i="14"/>
  <c r="AF20" i="14"/>
  <c r="AJ19" i="14"/>
  <c r="AI19" i="14"/>
  <c r="AH19" i="14"/>
  <c r="AG19" i="14"/>
  <c r="AF19" i="14"/>
  <c r="AJ18" i="14"/>
  <c r="AI18" i="14"/>
  <c r="AH18" i="14"/>
  <c r="AG18" i="14"/>
  <c r="AF18" i="14"/>
  <c r="AJ17" i="14"/>
  <c r="AI17" i="14"/>
  <c r="AH17" i="14"/>
  <c r="AG17" i="14"/>
  <c r="AF17" i="14"/>
  <c r="AJ16" i="14"/>
  <c r="AI16" i="14"/>
  <c r="AH16" i="14"/>
  <c r="AG16" i="14"/>
  <c r="AF16" i="14"/>
  <c r="AJ15" i="14"/>
  <c r="AI15" i="14"/>
  <c r="AH15" i="14"/>
  <c r="AG15" i="14"/>
  <c r="AF15" i="14"/>
  <c r="AJ14" i="14"/>
  <c r="AI14" i="14"/>
  <c r="AH14" i="14"/>
  <c r="AG14" i="14"/>
  <c r="AF14" i="14"/>
  <c r="AJ13" i="14"/>
  <c r="AI13" i="14"/>
  <c r="AH13" i="14"/>
  <c r="AG13" i="14"/>
  <c r="AF13" i="14"/>
  <c r="AJ12" i="14"/>
  <c r="AI12" i="14"/>
  <c r="AH12" i="14"/>
  <c r="AG12" i="14"/>
  <c r="AF12" i="14"/>
  <c r="X25" i="14"/>
  <c r="AI176" i="14"/>
  <c r="AI173" i="14"/>
  <c r="AI68" i="14"/>
  <c r="F25" i="14"/>
  <c r="F33" i="14"/>
  <c r="AI141" i="14"/>
  <c r="I18" i="31" l="1"/>
  <c r="Q18" i="31"/>
  <c r="A19" i="31"/>
  <c r="F114" i="14"/>
  <c r="F87" i="14"/>
  <c r="Q19" i="31" l="1"/>
  <c r="A20" i="31"/>
  <c r="I19" i="31"/>
  <c r="X114" i="14"/>
  <c r="X200" i="14"/>
  <c r="F200" i="14"/>
  <c r="I20" i="31" l="1"/>
  <c r="Q20" i="31"/>
  <c r="A21" i="31"/>
  <c r="X49" i="14"/>
  <c r="X139" i="14"/>
  <c r="F178" i="14"/>
  <c r="X111" i="14"/>
  <c r="F112" i="14"/>
  <c r="F24" i="14"/>
  <c r="X23" i="14"/>
  <c r="F23" i="14"/>
  <c r="F31" i="14"/>
  <c r="F61" i="14"/>
  <c r="X30" i="14"/>
  <c r="F84" i="14"/>
  <c r="X178" i="14"/>
  <c r="F21" i="14"/>
  <c r="F22" i="14"/>
  <c r="X22" i="14"/>
  <c r="X21" i="14"/>
  <c r="X168" i="14"/>
  <c r="X167" i="14"/>
  <c r="X143" i="14"/>
  <c r="X140" i="14"/>
  <c r="Q21" i="31" l="1"/>
  <c r="A22" i="31"/>
  <c r="I21" i="31"/>
  <c r="AK732" i="14"/>
  <c r="K412" i="14"/>
  <c r="I727" i="14" s="1"/>
  <c r="L412" i="14"/>
  <c r="I728" i="14" s="1"/>
  <c r="M412" i="14"/>
  <c r="I729" i="14" s="1"/>
  <c r="N412" i="14"/>
  <c r="I730" i="14" s="1"/>
  <c r="O412" i="14"/>
  <c r="I731" i="14" s="1"/>
  <c r="A23" i="31" l="1"/>
  <c r="I22" i="31"/>
  <c r="Q22" i="31"/>
  <c r="F167" i="14"/>
  <c r="F168" i="14"/>
  <c r="F111" i="14"/>
  <c r="F109" i="14"/>
  <c r="F86" i="14"/>
  <c r="F181" i="14"/>
  <c r="F58" i="14"/>
  <c r="F180" i="14"/>
  <c r="F30" i="14"/>
  <c r="X109" i="14"/>
  <c r="X110" i="14"/>
  <c r="X120" i="14"/>
  <c r="X20" i="14"/>
  <c r="F20" i="14"/>
  <c r="F94" i="14"/>
  <c r="F83" i="14"/>
  <c r="F18" i="14"/>
  <c r="X125" i="14"/>
  <c r="X126" i="14"/>
  <c r="F126" i="14"/>
  <c r="F125" i="14"/>
  <c r="F54" i="14"/>
  <c r="X19" i="14"/>
  <c r="F19" i="14"/>
  <c r="F17" i="14"/>
  <c r="X165" i="14"/>
  <c r="F165" i="14"/>
  <c r="F49" i="14"/>
  <c r="F95" i="14"/>
  <c r="I23" i="31" l="1"/>
  <c r="A24" i="31"/>
  <c r="Q23" i="31"/>
  <c r="E20" i="36"/>
  <c r="K20" i="36"/>
  <c r="L20" i="36"/>
  <c r="J20" i="36"/>
  <c r="M20" i="36"/>
  <c r="F20" i="36"/>
  <c r="N20" i="36"/>
  <c r="G20" i="36"/>
  <c r="O20" i="36"/>
  <c r="I20" i="36"/>
  <c r="H20" i="36"/>
  <c r="AK734" i="14"/>
  <c r="AK733" i="14"/>
  <c r="L48" i="36"/>
  <c r="I48" i="36"/>
  <c r="M48" i="36"/>
  <c r="E48" i="36"/>
  <c r="F48" i="36"/>
  <c r="N48" i="36"/>
  <c r="G48" i="36"/>
  <c r="O48" i="36"/>
  <c r="H48" i="36"/>
  <c r="J48" i="36"/>
  <c r="K48" i="36"/>
  <c r="H29" i="36"/>
  <c r="I29" i="36"/>
  <c r="J29" i="36"/>
  <c r="K29" i="36"/>
  <c r="E29" i="36"/>
  <c r="M29" i="36"/>
  <c r="L29" i="36"/>
  <c r="F29" i="36"/>
  <c r="N29" i="36"/>
  <c r="G29" i="36"/>
  <c r="O29" i="36"/>
  <c r="F57" i="36"/>
  <c r="N57" i="36"/>
  <c r="E57" i="36"/>
  <c r="T57" i="36" s="1"/>
  <c r="G57" i="36"/>
  <c r="O57" i="36"/>
  <c r="H57" i="36"/>
  <c r="I57" i="36"/>
  <c r="J57" i="36"/>
  <c r="K57" i="36"/>
  <c r="L57" i="36"/>
  <c r="M57" i="36"/>
  <c r="J38" i="36"/>
  <c r="K38" i="36"/>
  <c r="G38" i="36"/>
  <c r="L38" i="36"/>
  <c r="E38" i="36"/>
  <c r="O38" i="36"/>
  <c r="M38" i="36"/>
  <c r="F38" i="36"/>
  <c r="N38" i="36"/>
  <c r="H38" i="36"/>
  <c r="I38" i="36"/>
  <c r="X108" i="14"/>
  <c r="F82" i="14"/>
  <c r="X17" i="14"/>
  <c r="J8" i="14"/>
  <c r="K8" i="14"/>
  <c r="L8" i="14"/>
  <c r="M8" i="14"/>
  <c r="N8" i="14"/>
  <c r="H726" i="14" l="1"/>
  <c r="Y726" i="14" s="1"/>
  <c r="A25" i="31"/>
  <c r="Q24" i="31"/>
  <c r="I24" i="31"/>
  <c r="L7" i="14"/>
  <c r="H728" i="14"/>
  <c r="K7" i="14"/>
  <c r="H727" i="14"/>
  <c r="N7" i="14"/>
  <c r="H730" i="14"/>
  <c r="M7" i="14"/>
  <c r="H729" i="14"/>
  <c r="J7" i="14"/>
  <c r="X107" i="14"/>
  <c r="F107" i="14"/>
  <c r="C10" i="36" l="1"/>
  <c r="Q25" i="31"/>
  <c r="I25" i="31"/>
  <c r="A26" i="31"/>
  <c r="C37" i="36"/>
  <c r="Y729" i="14"/>
  <c r="C47" i="36"/>
  <c r="Y730" i="14"/>
  <c r="C19" i="36"/>
  <c r="Y727" i="14"/>
  <c r="C28" i="36"/>
  <c r="Y728" i="14"/>
  <c r="X106" i="14"/>
  <c r="X177" i="14"/>
  <c r="F177" i="14"/>
  <c r="F81" i="14"/>
  <c r="F106" i="14"/>
  <c r="F120" i="14"/>
  <c r="X105" i="14"/>
  <c r="F105" i="14"/>
  <c r="A27" i="31" l="1"/>
  <c r="Q26" i="31"/>
  <c r="I26" i="31"/>
  <c r="Q27" i="31" l="1"/>
  <c r="I27" i="31"/>
  <c r="A28" i="31"/>
  <c r="X53" i="14"/>
  <c r="F53" i="14"/>
  <c r="F179" i="14"/>
  <c r="F16" i="14"/>
  <c r="F176" i="14"/>
  <c r="F175" i="14"/>
  <c r="X154" i="14"/>
  <c r="F154" i="14"/>
  <c r="F148" i="14"/>
  <c r="F122" i="14"/>
  <c r="F173" i="14"/>
  <c r="F174" i="14"/>
  <c r="F104" i="14"/>
  <c r="F72" i="14"/>
  <c r="F73" i="14"/>
  <c r="F29" i="14"/>
  <c r="F80" i="14"/>
  <c r="F103" i="14"/>
  <c r="X57" i="14"/>
  <c r="X60" i="14"/>
  <c r="F60" i="14"/>
  <c r="X152" i="14"/>
  <c r="F152" i="14"/>
  <c r="F163" i="14"/>
  <c r="X163" i="14"/>
  <c r="F150" i="14"/>
  <c r="X150" i="14"/>
  <c r="I28" i="31" l="1"/>
  <c r="A29" i="31"/>
  <c r="Q28" i="31"/>
  <c r="X131" i="14"/>
  <c r="F131" i="14"/>
  <c r="X141" i="14"/>
  <c r="F141" i="14"/>
  <c r="F124" i="14"/>
  <c r="F123" i="14"/>
  <c r="X142" i="14"/>
  <c r="F143" i="14"/>
  <c r="F142" i="14"/>
  <c r="F140" i="14"/>
  <c r="F139" i="14"/>
  <c r="F52" i="14"/>
  <c r="F56" i="14"/>
  <c r="F57" i="14"/>
  <c r="F48" i="14"/>
  <c r="F68" i="14"/>
  <c r="F79" i="14"/>
  <c r="X162" i="14"/>
  <c r="X148" i="14"/>
  <c r="AC3" i="31"/>
  <c r="X129" i="14"/>
  <c r="X132" i="14"/>
  <c r="F132" i="14"/>
  <c r="X122" i="14"/>
  <c r="X29" i="14"/>
  <c r="F172" i="14"/>
  <c r="F162" i="14"/>
  <c r="Q29" i="31" l="1"/>
  <c r="A30" i="31"/>
  <c r="I29" i="31"/>
  <c r="O8" i="14"/>
  <c r="B4" i="34"/>
  <c r="C1" i="14"/>
  <c r="F129" i="14"/>
  <c r="F171" i="14"/>
  <c r="F170" i="14"/>
  <c r="F169" i="14"/>
  <c r="F164" i="14"/>
  <c r="F166" i="14"/>
  <c r="X128" i="14"/>
  <c r="F128" i="14"/>
  <c r="F121" i="14"/>
  <c r="F78" i="14"/>
  <c r="X56" i="14"/>
  <c r="X15" i="14"/>
  <c r="F15" i="14"/>
  <c r="X14" i="14"/>
  <c r="F14" i="14"/>
  <c r="Q30" i="31" l="1"/>
  <c r="I30" i="31"/>
  <c r="A31" i="31"/>
  <c r="O7" i="14"/>
  <c r="H731" i="14"/>
  <c r="X52" i="14"/>
  <c r="X13" i="14"/>
  <c r="A32" i="31" l="1"/>
  <c r="I31" i="31"/>
  <c r="Q31" i="31"/>
  <c r="C56" i="36"/>
  <c r="Y731" i="14"/>
  <c r="I32" i="31" l="1"/>
  <c r="Q32" i="31"/>
  <c r="A33" i="31"/>
  <c r="F134" i="14"/>
  <c r="F136" i="14"/>
  <c r="F138" i="14"/>
  <c r="F147" i="14"/>
  <c r="AG3" i="31"/>
  <c r="AE3" i="31"/>
  <c r="F67" i="14"/>
  <c r="Q33" i="31" l="1"/>
  <c r="AC5" i="31"/>
  <c r="AC28" i="31"/>
  <c r="AC29" i="31"/>
  <c r="AC30" i="31"/>
  <c r="A34" i="31"/>
  <c r="AC32" i="31"/>
  <c r="I33" i="31"/>
  <c r="AC31" i="31"/>
  <c r="F145" i="14"/>
  <c r="F77" i="14"/>
  <c r="F13" i="14"/>
  <c r="AC33" i="31" l="1"/>
  <c r="I34" i="31"/>
  <c r="Q34" i="31"/>
  <c r="A35" i="31"/>
  <c r="F146" i="14"/>
  <c r="A36" i="31" l="1"/>
  <c r="Q35" i="31"/>
  <c r="I35" i="31"/>
  <c r="AC34" i="31"/>
  <c r="X145" i="14"/>
  <c r="Q36" i="31" l="1"/>
  <c r="AC35" i="31"/>
  <c r="I36" i="31"/>
  <c r="A37" i="31"/>
  <c r="B3" i="34"/>
  <c r="AC36" i="31" l="1"/>
  <c r="I37" i="31"/>
  <c r="A38" i="31"/>
  <c r="Q37" i="31"/>
  <c r="X155" i="14"/>
  <c r="A39" i="31" l="1"/>
  <c r="Q38" i="31"/>
  <c r="AC37" i="31"/>
  <c r="I38" i="31"/>
  <c r="F12" i="14"/>
  <c r="Q39" i="31" l="1"/>
  <c r="I39" i="31"/>
  <c r="AC38" i="31"/>
  <c r="A40" i="31"/>
  <c r="F46" i="14"/>
  <c r="F149" i="14"/>
  <c r="F151" i="14"/>
  <c r="F153" i="14"/>
  <c r="F66" i="14"/>
  <c r="F155" i="14"/>
  <c r="F69" i="14"/>
  <c r="F47" i="14"/>
  <c r="F157" i="14"/>
  <c r="F65" i="14"/>
  <c r="F70" i="14"/>
  <c r="F133" i="14"/>
  <c r="F158" i="14"/>
  <c r="F135" i="14"/>
  <c r="F159" i="14"/>
  <c r="F137" i="14"/>
  <c r="F71" i="14"/>
  <c r="F144" i="14"/>
  <c r="F160" i="14"/>
  <c r="F127" i="14"/>
  <c r="F156" i="14"/>
  <c r="F161" i="14"/>
  <c r="F9" i="14"/>
  <c r="AC39" i="31" l="1"/>
  <c r="I40" i="31"/>
  <c r="Q40" i="31"/>
  <c r="A41" i="31"/>
  <c r="A42" i="31" l="1"/>
  <c r="I41" i="31"/>
  <c r="AC40" i="31"/>
  <c r="Q41" i="31"/>
  <c r="X149" i="14"/>
  <c r="X151" i="14"/>
  <c r="X153" i="14"/>
  <c r="X157" i="14"/>
  <c r="X133" i="14"/>
  <c r="X158" i="14"/>
  <c r="X135" i="14"/>
  <c r="X159" i="14"/>
  <c r="X137" i="14"/>
  <c r="X144" i="14"/>
  <c r="X160" i="14"/>
  <c r="X127" i="14"/>
  <c r="X156" i="14"/>
  <c r="X161" i="14"/>
  <c r="X134" i="14"/>
  <c r="X136" i="14"/>
  <c r="X138" i="14"/>
  <c r="X147" i="14"/>
  <c r="X164" i="14"/>
  <c r="X166" i="14"/>
  <c r="X169" i="14"/>
  <c r="X170" i="14"/>
  <c r="X171" i="14"/>
  <c r="X172" i="14"/>
  <c r="X173" i="14"/>
  <c r="X174" i="14"/>
  <c r="X175" i="14"/>
  <c r="X176" i="14"/>
  <c r="X199" i="14"/>
  <c r="X201" i="14"/>
  <c r="X202" i="14"/>
  <c r="X203" i="14"/>
  <c r="X204" i="14"/>
  <c r="X205" i="14"/>
  <c r="X206" i="14"/>
  <c r="X207" i="14"/>
  <c r="X208" i="14"/>
  <c r="X209" i="14"/>
  <c r="X210" i="14"/>
  <c r="X211" i="14"/>
  <c r="X212" i="14"/>
  <c r="X213" i="14"/>
  <c r="X214" i="14"/>
  <c r="X215" i="14"/>
  <c r="X216" i="14"/>
  <c r="X217" i="14"/>
  <c r="X218" i="14"/>
  <c r="X219" i="14"/>
  <c r="X220" i="14"/>
  <c r="X221" i="14"/>
  <c r="X222" i="14"/>
  <c r="X223" i="14"/>
  <c r="X224" i="14"/>
  <c r="X225" i="14"/>
  <c r="X226" i="14"/>
  <c r="X227" i="14"/>
  <c r="X228" i="14"/>
  <c r="X229" i="14"/>
  <c r="X230" i="14"/>
  <c r="X231" i="14"/>
  <c r="X232" i="14"/>
  <c r="X233" i="14"/>
  <c r="X234" i="14"/>
  <c r="X235" i="14"/>
  <c r="X236" i="14"/>
  <c r="X237" i="14"/>
  <c r="X238" i="14"/>
  <c r="X239" i="14"/>
  <c r="X240" i="14"/>
  <c r="X241" i="14"/>
  <c r="X242" i="14"/>
  <c r="X243" i="14"/>
  <c r="X244" i="14"/>
  <c r="X245" i="14"/>
  <c r="X246" i="14"/>
  <c r="X247" i="14"/>
  <c r="X248" i="14"/>
  <c r="X249" i="14"/>
  <c r="X250" i="14"/>
  <c r="X251" i="14"/>
  <c r="X252" i="14"/>
  <c r="X253" i="14"/>
  <c r="X254" i="14"/>
  <c r="X255" i="14"/>
  <c r="X256" i="14"/>
  <c r="X257" i="14"/>
  <c r="X258" i="14"/>
  <c r="X259" i="14"/>
  <c r="X260" i="14"/>
  <c r="X261" i="14"/>
  <c r="X262" i="14"/>
  <c r="X263" i="14"/>
  <c r="X264" i="14"/>
  <c r="X265" i="14"/>
  <c r="X266" i="14"/>
  <c r="X267" i="14"/>
  <c r="X268" i="14"/>
  <c r="X269" i="14"/>
  <c r="X270" i="14"/>
  <c r="X271" i="14"/>
  <c r="X272" i="14"/>
  <c r="X273" i="14"/>
  <c r="X274" i="14"/>
  <c r="X275" i="14"/>
  <c r="X276" i="14"/>
  <c r="X277" i="14"/>
  <c r="X278" i="14"/>
  <c r="X279" i="14"/>
  <c r="X280" i="14"/>
  <c r="X281" i="14"/>
  <c r="X282" i="14"/>
  <c r="X283" i="14"/>
  <c r="X284" i="14"/>
  <c r="X285" i="14"/>
  <c r="X286" i="14"/>
  <c r="X287" i="14"/>
  <c r="X288" i="14"/>
  <c r="X289" i="14"/>
  <c r="X290" i="14"/>
  <c r="X291" i="14"/>
  <c r="X292" i="14"/>
  <c r="X293" i="14"/>
  <c r="X294" i="14"/>
  <c r="X295" i="14"/>
  <c r="X296" i="14"/>
  <c r="X297" i="14"/>
  <c r="X298" i="14"/>
  <c r="X299" i="14"/>
  <c r="X300" i="14"/>
  <c r="X301" i="14"/>
  <c r="X302" i="14"/>
  <c r="X303" i="14"/>
  <c r="X304" i="14"/>
  <c r="X305" i="14"/>
  <c r="X306" i="14"/>
  <c r="X307" i="14"/>
  <c r="X308" i="14"/>
  <c r="X309" i="14"/>
  <c r="X310" i="14"/>
  <c r="X311" i="14"/>
  <c r="X312" i="14"/>
  <c r="X313" i="14"/>
  <c r="X314" i="14"/>
  <c r="X315" i="14"/>
  <c r="X316" i="14"/>
  <c r="X317" i="14"/>
  <c r="X318" i="14"/>
  <c r="X319" i="14"/>
  <c r="X320" i="14"/>
  <c r="X321" i="14"/>
  <c r="X322" i="14"/>
  <c r="X323" i="14"/>
  <c r="X324" i="14"/>
  <c r="X325" i="14"/>
  <c r="X326" i="14"/>
  <c r="X327" i="14"/>
  <c r="X328" i="14"/>
  <c r="X329" i="14"/>
  <c r="X330" i="14"/>
  <c r="X331" i="14"/>
  <c r="X332" i="14"/>
  <c r="X333" i="14"/>
  <c r="X334" i="14"/>
  <c r="X335" i="14"/>
  <c r="X336" i="14"/>
  <c r="X337" i="14"/>
  <c r="X338" i="14"/>
  <c r="X339" i="14"/>
  <c r="X340" i="14"/>
  <c r="X341" i="14"/>
  <c r="X342" i="14"/>
  <c r="X343" i="14"/>
  <c r="X344" i="14"/>
  <c r="X345" i="14"/>
  <c r="X346" i="14"/>
  <c r="X347" i="14"/>
  <c r="X348" i="14"/>
  <c r="X349" i="14"/>
  <c r="X350" i="14"/>
  <c r="X351" i="14"/>
  <c r="X352" i="14"/>
  <c r="X353" i="14"/>
  <c r="X354" i="14"/>
  <c r="X355" i="14"/>
  <c r="X356" i="14"/>
  <c r="X357" i="14"/>
  <c r="X358" i="14"/>
  <c r="X359" i="14"/>
  <c r="G30" i="32"/>
  <c r="AF9" i="14"/>
  <c r="Q42" i="31" l="1"/>
  <c r="AC41" i="31"/>
  <c r="I42" i="31"/>
  <c r="A43" i="31"/>
  <c r="AH9" i="14"/>
  <c r="AG9" i="14"/>
  <c r="A44" i="31" l="1"/>
  <c r="Q43" i="31"/>
  <c r="AC42" i="31"/>
  <c r="I43" i="31"/>
  <c r="AJ9" i="14"/>
  <c r="AI9" i="14"/>
  <c r="Z5" i="31" l="1"/>
  <c r="Z6" i="31"/>
  <c r="Z7" i="31"/>
  <c r="Z8" i="31"/>
  <c r="Z9" i="31"/>
  <c r="Z10" i="31"/>
  <c r="Z11" i="31"/>
  <c r="Z12" i="31"/>
  <c r="Z13" i="31"/>
  <c r="Z14" i="31"/>
  <c r="Z15" i="31"/>
  <c r="Z16" i="31"/>
  <c r="Z17" i="31"/>
  <c r="Z18" i="31"/>
  <c r="Z19" i="31"/>
  <c r="Z20" i="31"/>
  <c r="Z21" i="31"/>
  <c r="Z22" i="31"/>
  <c r="Z23" i="31"/>
  <c r="Z24" i="31"/>
  <c r="Z25" i="31"/>
  <c r="Z26" i="31"/>
  <c r="Z27" i="31"/>
  <c r="Z28" i="31"/>
  <c r="Z29" i="31"/>
  <c r="Z30" i="31"/>
  <c r="Z31" i="31"/>
  <c r="Z32" i="31"/>
  <c r="Z33" i="31"/>
  <c r="Z34" i="31"/>
  <c r="Z35" i="31"/>
  <c r="Z36" i="31"/>
  <c r="Z37" i="31"/>
  <c r="Z38" i="31"/>
  <c r="Z39" i="31"/>
  <c r="Z40" i="31"/>
  <c r="Z41" i="31"/>
  <c r="Z42" i="31"/>
  <c r="Z43" i="31"/>
  <c r="Q44" i="31"/>
  <c r="AC43" i="31"/>
  <c r="I44" i="31"/>
  <c r="A45" i="31"/>
  <c r="W1" i="32"/>
  <c r="AC44" i="31" l="1"/>
  <c r="I45" i="31"/>
  <c r="Z44" i="31"/>
  <c r="Q45" i="31"/>
  <c r="I8" i="14"/>
  <c r="I11" i="14" s="1"/>
  <c r="AB11" i="14" l="1"/>
  <c r="AE11" i="14" s="1"/>
  <c r="Z11" i="14"/>
  <c r="AC11" i="14" s="1"/>
  <c r="AA11" i="14"/>
  <c r="AD11" i="14" s="1"/>
  <c r="I100" i="14"/>
  <c r="I502" i="14" s="1"/>
  <c r="I413" i="14"/>
  <c r="I43" i="14"/>
  <c r="I445" i="14" s="1"/>
  <c r="I202" i="14"/>
  <c r="I604" i="14" s="1"/>
  <c r="I98" i="14"/>
  <c r="I500" i="14" s="1"/>
  <c r="I45" i="14"/>
  <c r="I447" i="14" s="1"/>
  <c r="I75" i="14"/>
  <c r="I477" i="14" s="1"/>
  <c r="I76" i="14"/>
  <c r="I478" i="14" s="1"/>
  <c r="I36" i="14"/>
  <c r="I438" i="14" s="1"/>
  <c r="I41" i="14"/>
  <c r="I443" i="14" s="1"/>
  <c r="I192" i="14"/>
  <c r="I594" i="14" s="1"/>
  <c r="I191" i="14"/>
  <c r="I593" i="14" s="1"/>
  <c r="I51" i="14"/>
  <c r="I453" i="14" s="1"/>
  <c r="I64" i="14"/>
  <c r="I466" i="14" s="1"/>
  <c r="I99" i="14"/>
  <c r="I501" i="14" s="1"/>
  <c r="I101" i="14"/>
  <c r="I503" i="14" s="1"/>
  <c r="I184" i="14"/>
  <c r="I586" i="14" s="1"/>
  <c r="I40" i="14"/>
  <c r="I442" i="14" s="1"/>
  <c r="I63" i="14"/>
  <c r="I465" i="14" s="1"/>
  <c r="I190" i="14"/>
  <c r="I592" i="14" s="1"/>
  <c r="I102" i="14"/>
  <c r="I504" i="14" s="1"/>
  <c r="I55" i="14"/>
  <c r="I457" i="14" s="1"/>
  <c r="I35" i="14"/>
  <c r="I437" i="14" s="1"/>
  <c r="I92" i="14"/>
  <c r="I494" i="14" s="1"/>
  <c r="I118" i="14"/>
  <c r="I520" i="14" s="1"/>
  <c r="I37" i="14"/>
  <c r="I439" i="14" s="1"/>
  <c r="I44" i="14"/>
  <c r="I446" i="14" s="1"/>
  <c r="I42" i="14"/>
  <c r="I444" i="14" s="1"/>
  <c r="I59" i="14"/>
  <c r="I461" i="14" s="1"/>
  <c r="I189" i="14"/>
  <c r="I591" i="14" s="1"/>
  <c r="M55" i="38"/>
  <c r="E31" i="38"/>
  <c r="AC26" i="38"/>
  <c r="M26" i="38"/>
  <c r="U2" i="38"/>
  <c r="E2" i="38"/>
  <c r="Z45" i="31"/>
  <c r="AC45" i="31"/>
  <c r="I62" i="14"/>
  <c r="I464" i="14" s="1"/>
  <c r="I39" i="14"/>
  <c r="I441" i="14" s="1"/>
  <c r="I50" i="14"/>
  <c r="I452" i="14" s="1"/>
  <c r="I201" i="14"/>
  <c r="I603" i="14" s="1"/>
  <c r="I117" i="14"/>
  <c r="I519" i="14" s="1"/>
  <c r="I38" i="14"/>
  <c r="I440" i="14" s="1"/>
  <c r="I88" i="14"/>
  <c r="I490" i="14" s="1"/>
  <c r="I91" i="14"/>
  <c r="I493" i="14" s="1"/>
  <c r="I90" i="14"/>
  <c r="I492" i="14" s="1"/>
  <c r="I89" i="14"/>
  <c r="I491" i="14" s="1"/>
  <c r="I116" i="14"/>
  <c r="I518" i="14" s="1"/>
  <c r="I72" i="14"/>
  <c r="I474" i="14" s="1"/>
  <c r="I71" i="14"/>
  <c r="I473" i="14" s="1"/>
  <c r="I93" i="14"/>
  <c r="I495" i="14" s="1"/>
  <c r="I182" i="14"/>
  <c r="I584" i="14" s="1"/>
  <c r="I29" i="14"/>
  <c r="I431" i="14" s="1"/>
  <c r="I48" i="14"/>
  <c r="I450" i="14" s="1"/>
  <c r="I60" i="14"/>
  <c r="I462" i="14" s="1"/>
  <c r="I81" i="14"/>
  <c r="I483" i="14" s="1"/>
  <c r="I105" i="14"/>
  <c r="I507" i="14" s="1"/>
  <c r="I113" i="14"/>
  <c r="I515" i="14" s="1"/>
  <c r="I123" i="14"/>
  <c r="I525" i="14" s="1"/>
  <c r="I131" i="14"/>
  <c r="I533" i="14" s="1"/>
  <c r="I139" i="14"/>
  <c r="I541" i="14" s="1"/>
  <c r="I147" i="14"/>
  <c r="I549" i="14" s="1"/>
  <c r="I155" i="14"/>
  <c r="I557" i="14" s="1"/>
  <c r="I163" i="14"/>
  <c r="I565" i="14" s="1"/>
  <c r="I171" i="14"/>
  <c r="I573" i="14" s="1"/>
  <c r="I179" i="14"/>
  <c r="I581" i="14" s="1"/>
  <c r="I188" i="14"/>
  <c r="I590" i="14" s="1"/>
  <c r="I200" i="14"/>
  <c r="I602" i="14" s="1"/>
  <c r="I104" i="14"/>
  <c r="I506" i="14" s="1"/>
  <c r="I146" i="14"/>
  <c r="I548" i="14" s="1"/>
  <c r="I187" i="14"/>
  <c r="I589" i="14" s="1"/>
  <c r="I30" i="14"/>
  <c r="I432" i="14" s="1"/>
  <c r="I49" i="14"/>
  <c r="I451" i="14" s="1"/>
  <c r="I61" i="14"/>
  <c r="I463" i="14" s="1"/>
  <c r="I82" i="14"/>
  <c r="I484" i="14" s="1"/>
  <c r="I106" i="14"/>
  <c r="I508" i="14" s="1"/>
  <c r="I114" i="14"/>
  <c r="I516" i="14" s="1"/>
  <c r="I124" i="14"/>
  <c r="I526" i="14" s="1"/>
  <c r="I132" i="14"/>
  <c r="I534" i="14" s="1"/>
  <c r="I140" i="14"/>
  <c r="I542" i="14" s="1"/>
  <c r="I148" i="14"/>
  <c r="I550" i="14" s="1"/>
  <c r="I156" i="14"/>
  <c r="I558" i="14" s="1"/>
  <c r="I164" i="14"/>
  <c r="I566" i="14" s="1"/>
  <c r="I172" i="14"/>
  <c r="I574" i="14" s="1"/>
  <c r="I180" i="14"/>
  <c r="I582" i="14" s="1"/>
  <c r="I193" i="14"/>
  <c r="I595" i="14" s="1"/>
  <c r="I28" i="14"/>
  <c r="I430" i="14" s="1"/>
  <c r="I70" i="14"/>
  <c r="I472" i="14" s="1"/>
  <c r="I122" i="14"/>
  <c r="I524" i="14" s="1"/>
  <c r="I162" i="14"/>
  <c r="I564" i="14" s="1"/>
  <c r="I31" i="14"/>
  <c r="I433" i="14" s="1"/>
  <c r="I52" i="14"/>
  <c r="I454" i="14" s="1"/>
  <c r="I65" i="14"/>
  <c r="I467" i="14" s="1"/>
  <c r="I73" i="14"/>
  <c r="I475" i="14" s="1"/>
  <c r="I83" i="14"/>
  <c r="I485" i="14" s="1"/>
  <c r="I94" i="14"/>
  <c r="I496" i="14" s="1"/>
  <c r="I107" i="14"/>
  <c r="I509" i="14" s="1"/>
  <c r="I115" i="14"/>
  <c r="I517" i="14" s="1"/>
  <c r="I125" i="14"/>
  <c r="I527" i="14" s="1"/>
  <c r="I133" i="14"/>
  <c r="I535" i="14" s="1"/>
  <c r="I141" i="14"/>
  <c r="I543" i="14" s="1"/>
  <c r="I149" i="14"/>
  <c r="I551" i="14" s="1"/>
  <c r="I157" i="14"/>
  <c r="I559" i="14" s="1"/>
  <c r="I165" i="14"/>
  <c r="I567" i="14" s="1"/>
  <c r="I173" i="14"/>
  <c r="I575" i="14" s="1"/>
  <c r="I181" i="14"/>
  <c r="I583" i="14" s="1"/>
  <c r="I194" i="14"/>
  <c r="I596" i="14" s="1"/>
  <c r="I58" i="14"/>
  <c r="I460" i="14" s="1"/>
  <c r="I138" i="14"/>
  <c r="I540" i="14" s="1"/>
  <c r="I178" i="14"/>
  <c r="I580" i="14" s="1"/>
  <c r="I32" i="14"/>
  <c r="I434" i="14" s="1"/>
  <c r="I53" i="14"/>
  <c r="I455" i="14" s="1"/>
  <c r="I66" i="14"/>
  <c r="I468" i="14" s="1"/>
  <c r="I74" i="14"/>
  <c r="I476" i="14" s="1"/>
  <c r="I84" i="14"/>
  <c r="I486" i="14" s="1"/>
  <c r="I95" i="14"/>
  <c r="I497" i="14" s="1"/>
  <c r="I108" i="14"/>
  <c r="I510" i="14" s="1"/>
  <c r="I126" i="14"/>
  <c r="I528" i="14" s="1"/>
  <c r="I134" i="14"/>
  <c r="I536" i="14" s="1"/>
  <c r="I142" i="14"/>
  <c r="I544" i="14" s="1"/>
  <c r="I150" i="14"/>
  <c r="I552" i="14" s="1"/>
  <c r="I158" i="14"/>
  <c r="I560" i="14" s="1"/>
  <c r="I166" i="14"/>
  <c r="I568" i="14" s="1"/>
  <c r="I174" i="14"/>
  <c r="I576" i="14" s="1"/>
  <c r="I183" i="14"/>
  <c r="I585" i="14" s="1"/>
  <c r="I195" i="14"/>
  <c r="I597" i="14" s="1"/>
  <c r="I80" i="14"/>
  <c r="I482" i="14" s="1"/>
  <c r="I112" i="14"/>
  <c r="I514" i="14" s="1"/>
  <c r="I154" i="14"/>
  <c r="I556" i="14" s="1"/>
  <c r="I199" i="14"/>
  <c r="I601" i="14" s="1"/>
  <c r="I33" i="14"/>
  <c r="I435" i="14" s="1"/>
  <c r="I54" i="14"/>
  <c r="I456" i="14" s="1"/>
  <c r="I67" i="14"/>
  <c r="I469" i="14" s="1"/>
  <c r="I77" i="14"/>
  <c r="I479" i="14" s="1"/>
  <c r="I85" i="14"/>
  <c r="I487" i="14" s="1"/>
  <c r="I96" i="14"/>
  <c r="I498" i="14" s="1"/>
  <c r="I109" i="14"/>
  <c r="I511" i="14" s="1"/>
  <c r="I119" i="14"/>
  <c r="I521" i="14" s="1"/>
  <c r="I127" i="14"/>
  <c r="I529" i="14" s="1"/>
  <c r="I135" i="14"/>
  <c r="I537" i="14" s="1"/>
  <c r="I143" i="14"/>
  <c r="I545" i="14" s="1"/>
  <c r="I151" i="14"/>
  <c r="I553" i="14" s="1"/>
  <c r="I159" i="14"/>
  <c r="I561" i="14" s="1"/>
  <c r="I167" i="14"/>
  <c r="I569" i="14" s="1"/>
  <c r="I175" i="14"/>
  <c r="I577" i="14" s="1"/>
  <c r="I196" i="14"/>
  <c r="I598" i="14" s="1"/>
  <c r="I56" i="14"/>
  <c r="I458" i="14" s="1"/>
  <c r="I68" i="14"/>
  <c r="I470" i="14" s="1"/>
  <c r="I78" i="14"/>
  <c r="I480" i="14" s="1"/>
  <c r="I86" i="14"/>
  <c r="I488" i="14" s="1"/>
  <c r="I97" i="14"/>
  <c r="I499" i="14" s="1"/>
  <c r="I110" i="14"/>
  <c r="I512" i="14" s="1"/>
  <c r="I120" i="14"/>
  <c r="I522" i="14" s="1"/>
  <c r="I128" i="14"/>
  <c r="I530" i="14" s="1"/>
  <c r="I136" i="14"/>
  <c r="I538" i="14" s="1"/>
  <c r="I144" i="14"/>
  <c r="I546" i="14" s="1"/>
  <c r="I152" i="14"/>
  <c r="I554" i="14" s="1"/>
  <c r="I160" i="14"/>
  <c r="I562" i="14" s="1"/>
  <c r="I168" i="14"/>
  <c r="I570" i="14" s="1"/>
  <c r="I176" i="14"/>
  <c r="I578" i="14" s="1"/>
  <c r="I185" i="14"/>
  <c r="I587" i="14" s="1"/>
  <c r="I197" i="14"/>
  <c r="I599" i="14" s="1"/>
  <c r="I46" i="14"/>
  <c r="I448" i="14" s="1"/>
  <c r="I57" i="14"/>
  <c r="I459" i="14" s="1"/>
  <c r="I69" i="14"/>
  <c r="I471" i="14" s="1"/>
  <c r="I79" i="14"/>
  <c r="I481" i="14" s="1"/>
  <c r="I87" i="14"/>
  <c r="I489" i="14" s="1"/>
  <c r="I103" i="14"/>
  <c r="I505" i="14" s="1"/>
  <c r="I111" i="14"/>
  <c r="I513" i="14" s="1"/>
  <c r="I121" i="14"/>
  <c r="I523" i="14" s="1"/>
  <c r="I129" i="14"/>
  <c r="I531" i="14" s="1"/>
  <c r="I137" i="14"/>
  <c r="I539" i="14" s="1"/>
  <c r="I145" i="14"/>
  <c r="I547" i="14" s="1"/>
  <c r="I153" i="14"/>
  <c r="I555" i="14" s="1"/>
  <c r="I161" i="14"/>
  <c r="I563" i="14" s="1"/>
  <c r="I169" i="14"/>
  <c r="I571" i="14" s="1"/>
  <c r="I177" i="14"/>
  <c r="I579" i="14" s="1"/>
  <c r="I186" i="14"/>
  <c r="I588" i="14" s="1"/>
  <c r="I198" i="14"/>
  <c r="I600" i="14" s="1"/>
  <c r="I47" i="14"/>
  <c r="I449" i="14" s="1"/>
  <c r="I130" i="14"/>
  <c r="I532" i="14" s="1"/>
  <c r="I170" i="14"/>
  <c r="I572" i="14" s="1"/>
  <c r="I27" i="14"/>
  <c r="I429" i="14" s="1"/>
  <c r="I14" i="14"/>
  <c r="I416" i="14" s="1"/>
  <c r="I22" i="14"/>
  <c r="I424" i="14" s="1"/>
  <c r="I15" i="14"/>
  <c r="I417" i="14" s="1"/>
  <c r="I23" i="14"/>
  <c r="I425" i="14" s="1"/>
  <c r="I13" i="14"/>
  <c r="I415" i="14" s="1"/>
  <c r="I16" i="14"/>
  <c r="I418" i="14" s="1"/>
  <c r="I24" i="14"/>
  <c r="I426" i="14" s="1"/>
  <c r="I17" i="14"/>
  <c r="I419" i="14" s="1"/>
  <c r="I25" i="14"/>
  <c r="I427" i="14" s="1"/>
  <c r="I21" i="14"/>
  <c r="I423" i="14" s="1"/>
  <c r="I18" i="14"/>
  <c r="I420" i="14" s="1"/>
  <c r="I19" i="14"/>
  <c r="I421" i="14" s="1"/>
  <c r="I12" i="14"/>
  <c r="I414" i="14" s="1"/>
  <c r="I20" i="14"/>
  <c r="I422" i="14" s="1"/>
  <c r="I26" i="14"/>
  <c r="I428" i="14" s="1"/>
  <c r="I9" i="14"/>
  <c r="I7" i="14"/>
  <c r="E31" i="32"/>
  <c r="U2" i="32"/>
  <c r="E2" i="32"/>
  <c r="M55" i="32"/>
  <c r="AC26" i="32"/>
  <c r="M26" i="32"/>
  <c r="Z202" i="14" l="1"/>
  <c r="AC202" i="14" s="1"/>
  <c r="AB202" i="14"/>
  <c r="AE202" i="14" s="1"/>
  <c r="AA202" i="14"/>
  <c r="AD202" i="14" s="1"/>
  <c r="Z190" i="14"/>
  <c r="AC190" i="14" s="1"/>
  <c r="AB40" i="14"/>
  <c r="AE40" i="14" s="1"/>
  <c r="Z40" i="14"/>
  <c r="AC40" i="14" s="1"/>
  <c r="AA40" i="14"/>
  <c r="AD40" i="14" s="1"/>
  <c r="AB37" i="14"/>
  <c r="AE37" i="14" s="1"/>
  <c r="Z37" i="14"/>
  <c r="AC37" i="14" s="1"/>
  <c r="AA37" i="14"/>
  <c r="AD37" i="14" s="1"/>
  <c r="AB42" i="14"/>
  <c r="AE42" i="14" s="1"/>
  <c r="AA42" i="14"/>
  <c r="AD42" i="14" s="1"/>
  <c r="Z42" i="14"/>
  <c r="AC42" i="14" s="1"/>
  <c r="AB189" i="14"/>
  <c r="AE189" i="14" s="1"/>
  <c r="Z189" i="14"/>
  <c r="AC189" i="14" s="1"/>
  <c r="AA189" i="14"/>
  <c r="AD189" i="14" s="1"/>
  <c r="AB184" i="14"/>
  <c r="AE184" i="14" s="1"/>
  <c r="AA184" i="14"/>
  <c r="AD184" i="14" s="1"/>
  <c r="Z184" i="14"/>
  <c r="AC184" i="14" s="1"/>
  <c r="AA187" i="14"/>
  <c r="AD187" i="14" s="1"/>
  <c r="Z187" i="14"/>
  <c r="AC187" i="14" s="1"/>
  <c r="AB187" i="14"/>
  <c r="AE187" i="14" s="1"/>
  <c r="AB39" i="14"/>
  <c r="AE39" i="14" s="1"/>
  <c r="AA39" i="14"/>
  <c r="AD39" i="14" s="1"/>
  <c r="Z39" i="14"/>
  <c r="AC39" i="14" s="1"/>
  <c r="AB180" i="14"/>
  <c r="AE180" i="14" s="1"/>
  <c r="AA180" i="14"/>
  <c r="AD180" i="14" s="1"/>
  <c r="Z180" i="14"/>
  <c r="AC180" i="14" s="1"/>
  <c r="Z182" i="14"/>
  <c r="AC182" i="14" s="1"/>
  <c r="AB182" i="14"/>
  <c r="AE182" i="14" s="1"/>
  <c r="AA182" i="14"/>
  <c r="AD182" i="14" s="1"/>
  <c r="Z201" i="14"/>
  <c r="AC201" i="14" s="1"/>
  <c r="AB201" i="14"/>
  <c r="AE201" i="14" s="1"/>
  <c r="AA201" i="14"/>
  <c r="AD201" i="14" s="1"/>
  <c r="AB90" i="14"/>
  <c r="AE90" i="14" s="1"/>
  <c r="Z90" i="14"/>
  <c r="AC90" i="14" s="1"/>
  <c r="AA130" i="14"/>
  <c r="AD130" i="14" s="1"/>
  <c r="AB130" i="14"/>
  <c r="AE130" i="14" s="1"/>
  <c r="AB116" i="14"/>
  <c r="AE116" i="14" s="1"/>
  <c r="AA116" i="14"/>
  <c r="AD116" i="14" s="1"/>
  <c r="Z116" i="14"/>
  <c r="AC116" i="14" s="1"/>
  <c r="AA90" i="14"/>
  <c r="AD90" i="14" s="1"/>
  <c r="AB88" i="14"/>
  <c r="AE88" i="14" s="1"/>
  <c r="AA88" i="14"/>
  <c r="AD88" i="14" s="1"/>
  <c r="Z88" i="14"/>
  <c r="AC88" i="14" s="1"/>
  <c r="Z130" i="14"/>
  <c r="AC130" i="14" s="1"/>
  <c r="AB34" i="14"/>
  <c r="AE34" i="14" s="1"/>
  <c r="AA148" i="14"/>
  <c r="AD148" i="14" s="1"/>
  <c r="AA34" i="14"/>
  <c r="AD34" i="14" s="1"/>
  <c r="AA142" i="14"/>
  <c r="AD142" i="14" s="1"/>
  <c r="AA89" i="14"/>
  <c r="AD89" i="14" s="1"/>
  <c r="AB27" i="14"/>
  <c r="AE27" i="14" s="1"/>
  <c r="AA141" i="14"/>
  <c r="AD141" i="14" s="1"/>
  <c r="AA122" i="14"/>
  <c r="AD122" i="14" s="1"/>
  <c r="AA131" i="14"/>
  <c r="AD131" i="14" s="1"/>
  <c r="AA154" i="14"/>
  <c r="AD154" i="14" s="1"/>
  <c r="AA152" i="14"/>
  <c r="AD152" i="14" s="1"/>
  <c r="AA162" i="14"/>
  <c r="AD162" i="14" s="1"/>
  <c r="AA171" i="14"/>
  <c r="AD171" i="14" s="1"/>
  <c r="AA175" i="14"/>
  <c r="AD175" i="14" s="1"/>
  <c r="AA74" i="14"/>
  <c r="AD74" i="14" s="1"/>
  <c r="AA68" i="14"/>
  <c r="AD68" i="14" s="1"/>
  <c r="AA169" i="14"/>
  <c r="AD169" i="14" s="1"/>
  <c r="AA174" i="14"/>
  <c r="AD174" i="14" s="1"/>
  <c r="AA163" i="14"/>
  <c r="AD163" i="14" s="1"/>
  <c r="AA172" i="14"/>
  <c r="AD172" i="14" s="1"/>
  <c r="AA170" i="14"/>
  <c r="AD170" i="14" s="1"/>
  <c r="AA200" i="14"/>
  <c r="AD200" i="14" s="1"/>
  <c r="AA176" i="14"/>
  <c r="AD176" i="14" s="1"/>
  <c r="AA173" i="14"/>
  <c r="AD173" i="14" s="1"/>
  <c r="AB89" i="14"/>
  <c r="AE89" i="14" s="1"/>
  <c r="Z89" i="14"/>
  <c r="AC89" i="14" s="1"/>
  <c r="Z152" i="14"/>
  <c r="AC152" i="14" s="1"/>
  <c r="Z122" i="14"/>
  <c r="AC122" i="14" s="1"/>
  <c r="Z131" i="14"/>
  <c r="AC131" i="14" s="1"/>
  <c r="Z154" i="14"/>
  <c r="AC154" i="14" s="1"/>
  <c r="Z142" i="14"/>
  <c r="AC142" i="14" s="1"/>
  <c r="Z34" i="14"/>
  <c r="AC34" i="14" s="1"/>
  <c r="Z141" i="14"/>
  <c r="AC141" i="14" s="1"/>
  <c r="Z148" i="14"/>
  <c r="AC148" i="14" s="1"/>
  <c r="AA113" i="14"/>
  <c r="AD113" i="14" s="1"/>
  <c r="AB26" i="14"/>
  <c r="AE26" i="14" s="1"/>
  <c r="Z96" i="14"/>
  <c r="AC96" i="14" s="1"/>
  <c r="Z197" i="14"/>
  <c r="AC197" i="14" s="1"/>
  <c r="AB197" i="14"/>
  <c r="AE197" i="14" s="1"/>
  <c r="AB113" i="14"/>
  <c r="AE113" i="14" s="1"/>
  <c r="Z113" i="14"/>
  <c r="AC113" i="14" s="1"/>
  <c r="Z26" i="14"/>
  <c r="AC26" i="14" s="1"/>
  <c r="AA26" i="14"/>
  <c r="AD26" i="14" s="1"/>
  <c r="AB97" i="14"/>
  <c r="AE97" i="14" s="1"/>
  <c r="AA97" i="14"/>
  <c r="AD97" i="14" s="1"/>
  <c r="Z97" i="14"/>
  <c r="AC97" i="14" s="1"/>
  <c r="AA96" i="14"/>
  <c r="AD96" i="14" s="1"/>
  <c r="AB96" i="14"/>
  <c r="AE96" i="14" s="1"/>
  <c r="Z119" i="14"/>
  <c r="AC119" i="14" s="1"/>
  <c r="AB119" i="14"/>
  <c r="AE119" i="14" s="1"/>
  <c r="AA119" i="14"/>
  <c r="AD119" i="14" s="1"/>
  <c r="AA185" i="14"/>
  <c r="AD185" i="14" s="1"/>
  <c r="Z185" i="14"/>
  <c r="AC185" i="14" s="1"/>
  <c r="AB185" i="14"/>
  <c r="AE185" i="14" s="1"/>
  <c r="AB183" i="14"/>
  <c r="AE183" i="14" s="1"/>
  <c r="AA183" i="14"/>
  <c r="AD183" i="14" s="1"/>
  <c r="Z183" i="14"/>
  <c r="AC183" i="14" s="1"/>
  <c r="AB199" i="14"/>
  <c r="AE199" i="14" s="1"/>
  <c r="AA199" i="14"/>
  <c r="AD199" i="14" s="1"/>
  <c r="Z199" i="14"/>
  <c r="AC199" i="14" s="1"/>
  <c r="AB198" i="14"/>
  <c r="AE198" i="14" s="1"/>
  <c r="Z198" i="14"/>
  <c r="AC198" i="14" s="1"/>
  <c r="AA198" i="14"/>
  <c r="AD198" i="14" s="1"/>
  <c r="AB196" i="14"/>
  <c r="AE196" i="14" s="1"/>
  <c r="AA196" i="14"/>
  <c r="AD196" i="14" s="1"/>
  <c r="Z196" i="14"/>
  <c r="AC196" i="14" s="1"/>
  <c r="AA195" i="14"/>
  <c r="AD195" i="14" s="1"/>
  <c r="AB195" i="14"/>
  <c r="AE195" i="14" s="1"/>
  <c r="Z195" i="14"/>
  <c r="AC195" i="14" s="1"/>
  <c r="Z194" i="14"/>
  <c r="AC194" i="14" s="1"/>
  <c r="AA194" i="14"/>
  <c r="AD194" i="14" s="1"/>
  <c r="AB194" i="14"/>
  <c r="AE194" i="14" s="1"/>
  <c r="AB193" i="14"/>
  <c r="AE193" i="14" s="1"/>
  <c r="AA193" i="14"/>
  <c r="AD193" i="14" s="1"/>
  <c r="Z193" i="14"/>
  <c r="AC193" i="14" s="1"/>
  <c r="AB188" i="14"/>
  <c r="AE188" i="14" s="1"/>
  <c r="Z188" i="14"/>
  <c r="AC188" i="14" s="1"/>
  <c r="AA188" i="14"/>
  <c r="AD188" i="14" s="1"/>
  <c r="Z186" i="14"/>
  <c r="AC186" i="14" s="1"/>
  <c r="AA186" i="14"/>
  <c r="AD186" i="14" s="1"/>
  <c r="AB186" i="14"/>
  <c r="AE186" i="14" s="1"/>
  <c r="AB69" i="14"/>
  <c r="AE69" i="14" s="1"/>
  <c r="AA69" i="14"/>
  <c r="AD69" i="14" s="1"/>
  <c r="Z69" i="14"/>
  <c r="AC69" i="14" s="1"/>
  <c r="AB145" i="14"/>
  <c r="AE145" i="14" s="1"/>
  <c r="AA145" i="14"/>
  <c r="AD145" i="14" s="1"/>
  <c r="Z145" i="14"/>
  <c r="AC145" i="14" s="1"/>
  <c r="AA78" i="14"/>
  <c r="AD78" i="14" s="1"/>
  <c r="AB78" i="14"/>
  <c r="AE78" i="14" s="1"/>
  <c r="Z78" i="14"/>
  <c r="AC78" i="14" s="1"/>
  <c r="AB148" i="14"/>
  <c r="AE148" i="14" s="1"/>
  <c r="AB72" i="14"/>
  <c r="AE72" i="14" s="1"/>
  <c r="AA72" i="14"/>
  <c r="AD72" i="14" s="1"/>
  <c r="Z72" i="14"/>
  <c r="AC72" i="14" s="1"/>
  <c r="AB142" i="14"/>
  <c r="AE142" i="14" s="1"/>
  <c r="Z66" i="14"/>
  <c r="AC66" i="14" s="1"/>
  <c r="AB66" i="14"/>
  <c r="AE66" i="14" s="1"/>
  <c r="AA66" i="14"/>
  <c r="AD66" i="14" s="1"/>
  <c r="AA109" i="14"/>
  <c r="AD109" i="14" s="1"/>
  <c r="Z109" i="14"/>
  <c r="AC109" i="14" s="1"/>
  <c r="AB109" i="14"/>
  <c r="AE109" i="14" s="1"/>
  <c r="Z110" i="14"/>
  <c r="AC110" i="14" s="1"/>
  <c r="AB110" i="14"/>
  <c r="AE110" i="14" s="1"/>
  <c r="AA110" i="14"/>
  <c r="AD110" i="14" s="1"/>
  <c r="AB31" i="14"/>
  <c r="AE31" i="14" s="1"/>
  <c r="AA31" i="14"/>
  <c r="AD31" i="14" s="1"/>
  <c r="Z31" i="14"/>
  <c r="AC31" i="14" s="1"/>
  <c r="AB80" i="14"/>
  <c r="AE80" i="14" s="1"/>
  <c r="AA80" i="14"/>
  <c r="AD80" i="14" s="1"/>
  <c r="Z80" i="14"/>
  <c r="AC80" i="14" s="1"/>
  <c r="AB16" i="14"/>
  <c r="AE16" i="14" s="1"/>
  <c r="AA16" i="14"/>
  <c r="AD16" i="14" s="1"/>
  <c r="Z16" i="14"/>
  <c r="AC16" i="14" s="1"/>
  <c r="AB144" i="14"/>
  <c r="AE144" i="14" s="1"/>
  <c r="AA144" i="14"/>
  <c r="AD144" i="14" s="1"/>
  <c r="Z144" i="14"/>
  <c r="AC144" i="14" s="1"/>
  <c r="Z156" i="14"/>
  <c r="AC156" i="14" s="1"/>
  <c r="AB156" i="14"/>
  <c r="AE156" i="14" s="1"/>
  <c r="AA156" i="14"/>
  <c r="AD156" i="14" s="1"/>
  <c r="AB103" i="14"/>
  <c r="AE103" i="14" s="1"/>
  <c r="AA103" i="14"/>
  <c r="AD103" i="14" s="1"/>
  <c r="Z103" i="14"/>
  <c r="AC103" i="14" s="1"/>
  <c r="AB158" i="14"/>
  <c r="AE158" i="14" s="1"/>
  <c r="AA158" i="14"/>
  <c r="AD158" i="14" s="1"/>
  <c r="Z158" i="14"/>
  <c r="AC158" i="14" s="1"/>
  <c r="AB77" i="14"/>
  <c r="AE77" i="14" s="1"/>
  <c r="AA77" i="14"/>
  <c r="AD77" i="14" s="1"/>
  <c r="Z77" i="14"/>
  <c r="AC77" i="14" s="1"/>
  <c r="AB54" i="14"/>
  <c r="AE54" i="14" s="1"/>
  <c r="AA54" i="14"/>
  <c r="AD54" i="14" s="1"/>
  <c r="Z54" i="14"/>
  <c r="AC54" i="14" s="1"/>
  <c r="AB58" i="14"/>
  <c r="AE58" i="14" s="1"/>
  <c r="Z58" i="14"/>
  <c r="AC58" i="14" s="1"/>
  <c r="AA58" i="14"/>
  <c r="AD58" i="14" s="1"/>
  <c r="AB84" i="14"/>
  <c r="AE84" i="14" s="1"/>
  <c r="AA84" i="14"/>
  <c r="AD84" i="14" s="1"/>
  <c r="Z84" i="14"/>
  <c r="AC84" i="14" s="1"/>
  <c r="Z68" i="14"/>
  <c r="AC68" i="14" s="1"/>
  <c r="AB68" i="14"/>
  <c r="AE68" i="14" s="1"/>
  <c r="AA23" i="14"/>
  <c r="AD23" i="14" s="1"/>
  <c r="AB23" i="14"/>
  <c r="AE23" i="14" s="1"/>
  <c r="Z23" i="14"/>
  <c r="AC23" i="14" s="1"/>
  <c r="AA129" i="14"/>
  <c r="AD129" i="14" s="1"/>
  <c r="Z129" i="14"/>
  <c r="AC129" i="14" s="1"/>
  <c r="AB129" i="14"/>
  <c r="AE129" i="14" s="1"/>
  <c r="Z48" i="14"/>
  <c r="AC48" i="14" s="1"/>
  <c r="AB48" i="14"/>
  <c r="AE48" i="14" s="1"/>
  <c r="AA48" i="14"/>
  <c r="AD48" i="14" s="1"/>
  <c r="AB81" i="14"/>
  <c r="AE81" i="14" s="1"/>
  <c r="AA81" i="14"/>
  <c r="AD81" i="14" s="1"/>
  <c r="Z81" i="14"/>
  <c r="AC81" i="14" s="1"/>
  <c r="AB168" i="14"/>
  <c r="AE168" i="14" s="1"/>
  <c r="AA168" i="14"/>
  <c r="AD168" i="14" s="1"/>
  <c r="Z168" i="14"/>
  <c r="AC168" i="14" s="1"/>
  <c r="AB136" i="14"/>
  <c r="AE136" i="14" s="1"/>
  <c r="AA136" i="14"/>
  <c r="AD136" i="14" s="1"/>
  <c r="Z136" i="14"/>
  <c r="AC136" i="14" s="1"/>
  <c r="Z149" i="14"/>
  <c r="AC149" i="14" s="1"/>
  <c r="AB149" i="14"/>
  <c r="AE149" i="14" s="1"/>
  <c r="AA149" i="14"/>
  <c r="AD149" i="14" s="1"/>
  <c r="AB181" i="14"/>
  <c r="AE181" i="14" s="1"/>
  <c r="Z181" i="14"/>
  <c r="AC181" i="14" s="1"/>
  <c r="AA181" i="14"/>
  <c r="AD181" i="14" s="1"/>
  <c r="AA160" i="14"/>
  <c r="AD160" i="14" s="1"/>
  <c r="Z160" i="14"/>
  <c r="AC160" i="14" s="1"/>
  <c r="AB160" i="14"/>
  <c r="AE160" i="14" s="1"/>
  <c r="AB131" i="14"/>
  <c r="AE131" i="14" s="1"/>
  <c r="AA57" i="14"/>
  <c r="AD57" i="14" s="1"/>
  <c r="AB57" i="14"/>
  <c r="AE57" i="14" s="1"/>
  <c r="Z57" i="14"/>
  <c r="AC57" i="14" s="1"/>
  <c r="AB152" i="14"/>
  <c r="AE152" i="14" s="1"/>
  <c r="Z157" i="14"/>
  <c r="AC157" i="14" s="1"/>
  <c r="AA157" i="14"/>
  <c r="AD157" i="14" s="1"/>
  <c r="AB157" i="14"/>
  <c r="AE157" i="14" s="1"/>
  <c r="Z123" i="14"/>
  <c r="AC123" i="14" s="1"/>
  <c r="AA123" i="14"/>
  <c r="AD123" i="14" s="1"/>
  <c r="AB123" i="14"/>
  <c r="AE123" i="14" s="1"/>
  <c r="Z151" i="14"/>
  <c r="AC151" i="14" s="1"/>
  <c r="AB151" i="14"/>
  <c r="AE151" i="14" s="1"/>
  <c r="AA151" i="14"/>
  <c r="AD151" i="14" s="1"/>
  <c r="Z18" i="14"/>
  <c r="AC18" i="14" s="1"/>
  <c r="AA18" i="14"/>
  <c r="AD18" i="14" s="1"/>
  <c r="AB18" i="14"/>
  <c r="AE18" i="14" s="1"/>
  <c r="AB30" i="14"/>
  <c r="AE30" i="14" s="1"/>
  <c r="AA30" i="14"/>
  <c r="AD30" i="14" s="1"/>
  <c r="Z30" i="14"/>
  <c r="AC30" i="14" s="1"/>
  <c r="Z114" i="14"/>
  <c r="AC114" i="14" s="1"/>
  <c r="AA114" i="14"/>
  <c r="AD114" i="14" s="1"/>
  <c r="AB114" i="14"/>
  <c r="AE114" i="14" s="1"/>
  <c r="AB122" i="14"/>
  <c r="AE122" i="14" s="1"/>
  <c r="AB105" i="14"/>
  <c r="AE105" i="14" s="1"/>
  <c r="Z105" i="14"/>
  <c r="AC105" i="14" s="1"/>
  <c r="AA105" i="14"/>
  <c r="AD105" i="14" s="1"/>
  <c r="Z133" i="14"/>
  <c r="AC133" i="14" s="1"/>
  <c r="AB133" i="14"/>
  <c r="AE133" i="14" s="1"/>
  <c r="AA133" i="14"/>
  <c r="AD133" i="14" s="1"/>
  <c r="AB85" i="14"/>
  <c r="AE85" i="14" s="1"/>
  <c r="AA85" i="14"/>
  <c r="AD85" i="14" s="1"/>
  <c r="Z85" i="14"/>
  <c r="AC85" i="14" s="1"/>
  <c r="Z138" i="14"/>
  <c r="AC138" i="14" s="1"/>
  <c r="AB138" i="14"/>
  <c r="AE138" i="14" s="1"/>
  <c r="AA138" i="14"/>
  <c r="AD138" i="14" s="1"/>
  <c r="AB13" i="14"/>
  <c r="AE13" i="14" s="1"/>
  <c r="AA13" i="14"/>
  <c r="AD13" i="14" s="1"/>
  <c r="Z13" i="14"/>
  <c r="AC13" i="14" s="1"/>
  <c r="AB135" i="14"/>
  <c r="AE135" i="14" s="1"/>
  <c r="AA135" i="14"/>
  <c r="AD135" i="14" s="1"/>
  <c r="Z135" i="14"/>
  <c r="AC135" i="14" s="1"/>
  <c r="AB17" i="14"/>
  <c r="AE17" i="14" s="1"/>
  <c r="AA17" i="14"/>
  <c r="AD17" i="14" s="1"/>
  <c r="Z17" i="14"/>
  <c r="AC17" i="14" s="1"/>
  <c r="AB73" i="14"/>
  <c r="AE73" i="14" s="1"/>
  <c r="AA73" i="14"/>
  <c r="AD73" i="14" s="1"/>
  <c r="Z73" i="14"/>
  <c r="AC73" i="14" s="1"/>
  <c r="Z112" i="14"/>
  <c r="AC112" i="14" s="1"/>
  <c r="AB112" i="14"/>
  <c r="AE112" i="14" s="1"/>
  <c r="AA112" i="14"/>
  <c r="AD112" i="14" s="1"/>
  <c r="Z52" i="14"/>
  <c r="AC52" i="14" s="1"/>
  <c r="AB52" i="14"/>
  <c r="AE52" i="14" s="1"/>
  <c r="AA52" i="14"/>
  <c r="AD52" i="14" s="1"/>
  <c r="AB162" i="14"/>
  <c r="AE162" i="14" s="1"/>
  <c r="Z162" i="14"/>
  <c r="AC162" i="14" s="1"/>
  <c r="AB139" i="14"/>
  <c r="AE139" i="14" s="1"/>
  <c r="AA139" i="14"/>
  <c r="AD139" i="14" s="1"/>
  <c r="Z139" i="14"/>
  <c r="AC139" i="14" s="1"/>
  <c r="Z71" i="14"/>
  <c r="AC71" i="14" s="1"/>
  <c r="AA71" i="14"/>
  <c r="AD71" i="14" s="1"/>
  <c r="AB71" i="14"/>
  <c r="AE71" i="14" s="1"/>
  <c r="Z14" i="14"/>
  <c r="AC14" i="14" s="1"/>
  <c r="AB14" i="14"/>
  <c r="AE14" i="14" s="1"/>
  <c r="AA14" i="14"/>
  <c r="AD14" i="14" s="1"/>
  <c r="Z166" i="14"/>
  <c r="AC166" i="14" s="1"/>
  <c r="AB166" i="14"/>
  <c r="AE166" i="14" s="1"/>
  <c r="AA166" i="14"/>
  <c r="AD166" i="14" s="1"/>
  <c r="AA134" i="14"/>
  <c r="AD134" i="14" s="1"/>
  <c r="Z134" i="14"/>
  <c r="AC134" i="14" s="1"/>
  <c r="AB134" i="14"/>
  <c r="AE134" i="14" s="1"/>
  <c r="AA159" i="14"/>
  <c r="AD159" i="14" s="1"/>
  <c r="AB159" i="14"/>
  <c r="AE159" i="14" s="1"/>
  <c r="Z159" i="14"/>
  <c r="AC159" i="14" s="1"/>
  <c r="Z94" i="14"/>
  <c r="AC94" i="14" s="1"/>
  <c r="AB94" i="14"/>
  <c r="AE94" i="14" s="1"/>
  <c r="AA94" i="14"/>
  <c r="AD94" i="14" s="1"/>
  <c r="AB111" i="14"/>
  <c r="AE111" i="14" s="1"/>
  <c r="AA111" i="14"/>
  <c r="AD111" i="14" s="1"/>
  <c r="Z111" i="14"/>
  <c r="AC111" i="14" s="1"/>
  <c r="Z87" i="14"/>
  <c r="AC87" i="14" s="1"/>
  <c r="AB87" i="14"/>
  <c r="AE87" i="14" s="1"/>
  <c r="AA87" i="14"/>
  <c r="AD87" i="14" s="1"/>
  <c r="AB173" i="14"/>
  <c r="AE173" i="14" s="1"/>
  <c r="Z173" i="14"/>
  <c r="AC173" i="14" s="1"/>
  <c r="AB147" i="14"/>
  <c r="AE147" i="14" s="1"/>
  <c r="AA147" i="14"/>
  <c r="AD147" i="14" s="1"/>
  <c r="Z147" i="14"/>
  <c r="AC147" i="14" s="1"/>
  <c r="AB82" i="14"/>
  <c r="AE82" i="14" s="1"/>
  <c r="AA82" i="14"/>
  <c r="AD82" i="14" s="1"/>
  <c r="Z82" i="14"/>
  <c r="AC82" i="14" s="1"/>
  <c r="AB107" i="14"/>
  <c r="AE107" i="14" s="1"/>
  <c r="AA107" i="14"/>
  <c r="AD107" i="14" s="1"/>
  <c r="Z107" i="14"/>
  <c r="AC107" i="14" s="1"/>
  <c r="AB176" i="14"/>
  <c r="AE176" i="14" s="1"/>
  <c r="Z176" i="14"/>
  <c r="AC176" i="14" s="1"/>
  <c r="Z150" i="14"/>
  <c r="AC150" i="14" s="1"/>
  <c r="AB150" i="14"/>
  <c r="AE150" i="14" s="1"/>
  <c r="AA150" i="14"/>
  <c r="AD150" i="14" s="1"/>
  <c r="Z170" i="14"/>
  <c r="AC170" i="14" s="1"/>
  <c r="AB170" i="14"/>
  <c r="AE170" i="14" s="1"/>
  <c r="AA165" i="14"/>
  <c r="AD165" i="14" s="1"/>
  <c r="AB165" i="14"/>
  <c r="AE165" i="14" s="1"/>
  <c r="Z165" i="14"/>
  <c r="AC165" i="14" s="1"/>
  <c r="Z21" i="14"/>
  <c r="AC21" i="14" s="1"/>
  <c r="AB21" i="14"/>
  <c r="AE21" i="14" s="1"/>
  <c r="AA21" i="14"/>
  <c r="AD21" i="14" s="1"/>
  <c r="AB25" i="14"/>
  <c r="AE25" i="14" s="1"/>
  <c r="AA25" i="14"/>
  <c r="AD25" i="14" s="1"/>
  <c r="Z25" i="14"/>
  <c r="AC25" i="14" s="1"/>
  <c r="AA164" i="14"/>
  <c r="AD164" i="14" s="1"/>
  <c r="AB164" i="14"/>
  <c r="AE164" i="14" s="1"/>
  <c r="Z164" i="14"/>
  <c r="AC164" i="14" s="1"/>
  <c r="AA167" i="14"/>
  <c r="AD167" i="14" s="1"/>
  <c r="AB167" i="14"/>
  <c r="AE167" i="14" s="1"/>
  <c r="Z167" i="14"/>
  <c r="AC167" i="14" s="1"/>
  <c r="AB137" i="14"/>
  <c r="AE137" i="14" s="1"/>
  <c r="AA137" i="14"/>
  <c r="AD137" i="14" s="1"/>
  <c r="Z137" i="14"/>
  <c r="AC137" i="14" s="1"/>
  <c r="AB125" i="14"/>
  <c r="AE125" i="14" s="1"/>
  <c r="AA125" i="14"/>
  <c r="AD125" i="14" s="1"/>
  <c r="Z125" i="14"/>
  <c r="AC125" i="14" s="1"/>
  <c r="AB46" i="14"/>
  <c r="AE46" i="14" s="1"/>
  <c r="AA46" i="14"/>
  <c r="AD46" i="14" s="1"/>
  <c r="Z46" i="14"/>
  <c r="AC46" i="14" s="1"/>
  <c r="AB127" i="14"/>
  <c r="AE127" i="14" s="1"/>
  <c r="AA127" i="14"/>
  <c r="AD127" i="14" s="1"/>
  <c r="Z127" i="14"/>
  <c r="AC127" i="14" s="1"/>
  <c r="AA155" i="14"/>
  <c r="AD155" i="14" s="1"/>
  <c r="AB155" i="14"/>
  <c r="AE155" i="14" s="1"/>
  <c r="Z155" i="14"/>
  <c r="AC155" i="14" s="1"/>
  <c r="Z121" i="14"/>
  <c r="AC121" i="14" s="1"/>
  <c r="AB121" i="14"/>
  <c r="AE121" i="14" s="1"/>
  <c r="AA121" i="14"/>
  <c r="AD121" i="14" s="1"/>
  <c r="AB172" i="14"/>
  <c r="AE172" i="14" s="1"/>
  <c r="Z172" i="14"/>
  <c r="AC172" i="14" s="1"/>
  <c r="Z169" i="14"/>
  <c r="AC169" i="14" s="1"/>
  <c r="AB169" i="14"/>
  <c r="AE169" i="14" s="1"/>
  <c r="AA179" i="14"/>
  <c r="AD179" i="14" s="1"/>
  <c r="AB179" i="14"/>
  <c r="AE179" i="14" s="1"/>
  <c r="Z179" i="14"/>
  <c r="AC179" i="14" s="1"/>
  <c r="AB86" i="14"/>
  <c r="AE86" i="14" s="1"/>
  <c r="AA86" i="14"/>
  <c r="AD86" i="14" s="1"/>
  <c r="Z86" i="14"/>
  <c r="AC86" i="14" s="1"/>
  <c r="AB61" i="14"/>
  <c r="AE61" i="14" s="1"/>
  <c r="AA61" i="14"/>
  <c r="AD61" i="14" s="1"/>
  <c r="Z61" i="14"/>
  <c r="AC61" i="14" s="1"/>
  <c r="Z33" i="14"/>
  <c r="AC33" i="14" s="1"/>
  <c r="AB33" i="14"/>
  <c r="AE33" i="14" s="1"/>
  <c r="AA33" i="14"/>
  <c r="AD33" i="14" s="1"/>
  <c r="Z108" i="14"/>
  <c r="AC108" i="14" s="1"/>
  <c r="AB108" i="14"/>
  <c r="AE108" i="14" s="1"/>
  <c r="AA108" i="14"/>
  <c r="AD108" i="14" s="1"/>
  <c r="AA177" i="14"/>
  <c r="AD177" i="14" s="1"/>
  <c r="Z177" i="14"/>
  <c r="AC177" i="14" s="1"/>
  <c r="AB177" i="14"/>
  <c r="AE177" i="14" s="1"/>
  <c r="Z70" i="14"/>
  <c r="AC70" i="14" s="1"/>
  <c r="AB70" i="14"/>
  <c r="AE70" i="14" s="1"/>
  <c r="AA70" i="14"/>
  <c r="AD70" i="14" s="1"/>
  <c r="AB24" i="14"/>
  <c r="AE24" i="14" s="1"/>
  <c r="AA24" i="14"/>
  <c r="AD24" i="14" s="1"/>
  <c r="Z24" i="14"/>
  <c r="AC24" i="14" s="1"/>
  <c r="Z161" i="14"/>
  <c r="AC161" i="14" s="1"/>
  <c r="AB161" i="14"/>
  <c r="AE161" i="14" s="1"/>
  <c r="AA161" i="14"/>
  <c r="AD161" i="14" s="1"/>
  <c r="AB126" i="14"/>
  <c r="AE126" i="14" s="1"/>
  <c r="AA126" i="14"/>
  <c r="AD126" i="14" s="1"/>
  <c r="Z126" i="14"/>
  <c r="AC126" i="14" s="1"/>
  <c r="AA120" i="14"/>
  <c r="AD120" i="14" s="1"/>
  <c r="Z120" i="14"/>
  <c r="AC120" i="14" s="1"/>
  <c r="AB120" i="14"/>
  <c r="AE120" i="14" s="1"/>
  <c r="AB143" i="14"/>
  <c r="AE143" i="14" s="1"/>
  <c r="AA143" i="14"/>
  <c r="AD143" i="14" s="1"/>
  <c r="Z143" i="14"/>
  <c r="AC143" i="14" s="1"/>
  <c r="Z153" i="14"/>
  <c r="AC153" i="14" s="1"/>
  <c r="AB153" i="14"/>
  <c r="AE153" i="14" s="1"/>
  <c r="AA153" i="14"/>
  <c r="AD153" i="14" s="1"/>
  <c r="AA15" i="14"/>
  <c r="AD15" i="14" s="1"/>
  <c r="Z15" i="14"/>
  <c r="AC15" i="14" s="1"/>
  <c r="AB15" i="14"/>
  <c r="AE15" i="14" s="1"/>
  <c r="AB171" i="14"/>
  <c r="AE171" i="14" s="1"/>
  <c r="Z171" i="14"/>
  <c r="AC171" i="14" s="1"/>
  <c r="Z163" i="14"/>
  <c r="AC163" i="14" s="1"/>
  <c r="AB163" i="14"/>
  <c r="AE163" i="14" s="1"/>
  <c r="Z132" i="14"/>
  <c r="AC132" i="14" s="1"/>
  <c r="AB132" i="14"/>
  <c r="AE132" i="14" s="1"/>
  <c r="AA132" i="14"/>
  <c r="AD132" i="14" s="1"/>
  <c r="Z29" i="14"/>
  <c r="AC29" i="14" s="1"/>
  <c r="AB29" i="14"/>
  <c r="AE29" i="14" s="1"/>
  <c r="AA29" i="14"/>
  <c r="AD29" i="14" s="1"/>
  <c r="AB65" i="14"/>
  <c r="AE65" i="14" s="1"/>
  <c r="AA65" i="14"/>
  <c r="AD65" i="14" s="1"/>
  <c r="Z65" i="14"/>
  <c r="AC65" i="14" s="1"/>
  <c r="AB12" i="14"/>
  <c r="AE12" i="14" s="1"/>
  <c r="AA12" i="14"/>
  <c r="AD12" i="14" s="1"/>
  <c r="Z12" i="14"/>
  <c r="AC12" i="14" s="1"/>
  <c r="AA49" i="14"/>
  <c r="AD49" i="14" s="1"/>
  <c r="Z49" i="14"/>
  <c r="AC49" i="14" s="1"/>
  <c r="AB49" i="14"/>
  <c r="AE49" i="14" s="1"/>
  <c r="AB20" i="14"/>
  <c r="AE20" i="14" s="1"/>
  <c r="AA20" i="14"/>
  <c r="AD20" i="14" s="1"/>
  <c r="Z20" i="14"/>
  <c r="AC20" i="14" s="1"/>
  <c r="Z178" i="14"/>
  <c r="AC178" i="14" s="1"/>
  <c r="AB178" i="14"/>
  <c r="AE178" i="14" s="1"/>
  <c r="AA178" i="14"/>
  <c r="AD178" i="14" s="1"/>
  <c r="AB74" i="14"/>
  <c r="AE74" i="14" s="1"/>
  <c r="Z74" i="14"/>
  <c r="AC74" i="14" s="1"/>
  <c r="AB56" i="14"/>
  <c r="AE56" i="14" s="1"/>
  <c r="AA56" i="14"/>
  <c r="AD56" i="14" s="1"/>
  <c r="Z56" i="14"/>
  <c r="AC56" i="14" s="1"/>
  <c r="AB19" i="14"/>
  <c r="AE19" i="14" s="1"/>
  <c r="AA19" i="14"/>
  <c r="AD19" i="14" s="1"/>
  <c r="Z19" i="14"/>
  <c r="AC19" i="14" s="1"/>
  <c r="Z175" i="14"/>
  <c r="AC175" i="14" s="1"/>
  <c r="AB175" i="14"/>
  <c r="AE175" i="14" s="1"/>
  <c r="AA124" i="14"/>
  <c r="AD124" i="14" s="1"/>
  <c r="Z124" i="14"/>
  <c r="AC124" i="14" s="1"/>
  <c r="AB124" i="14"/>
  <c r="AE124" i="14" s="1"/>
  <c r="AB67" i="14"/>
  <c r="AE67" i="14" s="1"/>
  <c r="Z67" i="14"/>
  <c r="AC67" i="14" s="1"/>
  <c r="AA67" i="14"/>
  <c r="AD67" i="14" s="1"/>
  <c r="AB141" i="14"/>
  <c r="AE141" i="14" s="1"/>
  <c r="AB200" i="14"/>
  <c r="AE200" i="14" s="1"/>
  <c r="Z200" i="14"/>
  <c r="AC200" i="14" s="1"/>
  <c r="Z146" i="14"/>
  <c r="AC146" i="14" s="1"/>
  <c r="AB146" i="14"/>
  <c r="AE146" i="14" s="1"/>
  <c r="AA146" i="14"/>
  <c r="AD146" i="14" s="1"/>
  <c r="Z106" i="14"/>
  <c r="AC106" i="14" s="1"/>
  <c r="AA106" i="14"/>
  <c r="AD106" i="14" s="1"/>
  <c r="AB106" i="14"/>
  <c r="AE106" i="14" s="1"/>
  <c r="Z83" i="14"/>
  <c r="AC83" i="14" s="1"/>
  <c r="AA83" i="14"/>
  <c r="AD83" i="14" s="1"/>
  <c r="AB83" i="14"/>
  <c r="AE83" i="14" s="1"/>
  <c r="AB154" i="14"/>
  <c r="AE154" i="14" s="1"/>
  <c r="Z128" i="14"/>
  <c r="AC128" i="14" s="1"/>
  <c r="AB128" i="14"/>
  <c r="AE128" i="14" s="1"/>
  <c r="AA128" i="14"/>
  <c r="AD128" i="14" s="1"/>
  <c r="AB53" i="14"/>
  <c r="AE53" i="14" s="1"/>
  <c r="AA53" i="14"/>
  <c r="AD53" i="14" s="1"/>
  <c r="Z53" i="14"/>
  <c r="AC53" i="14" s="1"/>
  <c r="AA79" i="14"/>
  <c r="AD79" i="14" s="1"/>
  <c r="Z79" i="14"/>
  <c r="AC79" i="14" s="1"/>
  <c r="AB79" i="14"/>
  <c r="AE79" i="14" s="1"/>
  <c r="Z174" i="14"/>
  <c r="AC174" i="14" s="1"/>
  <c r="AB174" i="14"/>
  <c r="AE174" i="14" s="1"/>
  <c r="AB140" i="14"/>
  <c r="AE140" i="14" s="1"/>
  <c r="AA140" i="14"/>
  <c r="AD140" i="14" s="1"/>
  <c r="Z140" i="14"/>
  <c r="AC140" i="14" s="1"/>
  <c r="AA60" i="14"/>
  <c r="AD60" i="14" s="1"/>
  <c r="Z60" i="14"/>
  <c r="AC60" i="14" s="1"/>
  <c r="AB60" i="14"/>
  <c r="AE60" i="14" s="1"/>
  <c r="AA104" i="14"/>
  <c r="AD104" i="14" s="1"/>
  <c r="AB104" i="14"/>
  <c r="AE104" i="14" s="1"/>
  <c r="Z104" i="14"/>
  <c r="AC104" i="14" s="1"/>
  <c r="Z47" i="14"/>
  <c r="AC47" i="14" s="1"/>
  <c r="AA47" i="14"/>
  <c r="AD47" i="14" s="1"/>
  <c r="AB47" i="14"/>
  <c r="AE47" i="14" s="1"/>
  <c r="AB95" i="14"/>
  <c r="AE95" i="14" s="1"/>
  <c r="AA95" i="14"/>
  <c r="AD95" i="14" s="1"/>
  <c r="Z95" i="14"/>
  <c r="AC95" i="14" s="1"/>
  <c r="Z22" i="14"/>
  <c r="AC22" i="14" s="1"/>
  <c r="AB22" i="14"/>
  <c r="AE22" i="14" s="1"/>
  <c r="AA22" i="14"/>
  <c r="AD22" i="14" s="1"/>
  <c r="AA32" i="14"/>
  <c r="AD32" i="14" s="1"/>
  <c r="AB32" i="14"/>
  <c r="AE32" i="14" s="1"/>
  <c r="Z32" i="14"/>
  <c r="AC32" i="14" s="1"/>
  <c r="I412" i="14"/>
  <c r="Z9" i="14"/>
  <c r="AB9" i="14"/>
  <c r="AA9" i="14"/>
  <c r="I732" i="14" l="1"/>
  <c r="AC9" i="14"/>
  <c r="AD9" i="14"/>
  <c r="AE9" i="14"/>
  <c r="Q46" i="31" l="1"/>
  <c r="Z46" i="31" l="1"/>
  <c r="Q47" i="31"/>
  <c r="Z47" i="31" l="1"/>
  <c r="Q48" i="31"/>
  <c r="Z48" i="31" l="1"/>
  <c r="Q49" i="31"/>
  <c r="Z49" i="31" l="1"/>
  <c r="Q50" i="31"/>
  <c r="I46" i="31"/>
  <c r="A46" i="31"/>
  <c r="Z50" i="31" l="1"/>
  <c r="Q51" i="31"/>
  <c r="AC46" i="31"/>
  <c r="I47" i="31"/>
  <c r="A47" i="31"/>
  <c r="Z51" i="31" l="1"/>
  <c r="Q52" i="31"/>
  <c r="AC47" i="31"/>
  <c r="I48" i="31"/>
  <c r="A48" i="31"/>
  <c r="Z52" i="31" l="1"/>
  <c r="Q53" i="31"/>
  <c r="AC48" i="31"/>
  <c r="I49" i="31"/>
  <c r="A49" i="31"/>
  <c r="Z53" i="31" l="1"/>
  <c r="Q54" i="31"/>
  <c r="AC49" i="31"/>
  <c r="I50" i="31"/>
  <c r="A50" i="31"/>
  <c r="Z54" i="31" l="1"/>
  <c r="Q55" i="31"/>
  <c r="Q56" i="31" s="1"/>
  <c r="AC50" i="31"/>
  <c r="I51" i="31"/>
  <c r="A51" i="31"/>
  <c r="Z56" i="31" l="1"/>
  <c r="Q57" i="31"/>
  <c r="Z55" i="31"/>
  <c r="AC51" i="31"/>
  <c r="I52" i="31"/>
  <c r="A52" i="31"/>
  <c r="Z57" i="31" l="1"/>
  <c r="Q58" i="31"/>
  <c r="AC52" i="31"/>
  <c r="I53" i="31"/>
  <c r="A53" i="31"/>
  <c r="Q59" i="31" l="1"/>
  <c r="Z58" i="31"/>
  <c r="AC53" i="31"/>
  <c r="I54" i="31"/>
  <c r="A54" i="31"/>
  <c r="Q60" i="31" l="1"/>
  <c r="Z59" i="31"/>
  <c r="AC54" i="31"/>
  <c r="I55" i="31"/>
  <c r="I56" i="31" s="1"/>
  <c r="A55" i="31"/>
  <c r="A56" i="31" s="1"/>
  <c r="A57" i="31" l="1"/>
  <c r="AC56" i="31"/>
  <c r="I57" i="31"/>
  <c r="Q61" i="31"/>
  <c r="Z60" i="31"/>
  <c r="AC55" i="31"/>
  <c r="I58" i="31" l="1"/>
  <c r="AC57" i="31"/>
  <c r="A58" i="31"/>
  <c r="Z61" i="31"/>
  <c r="Q62" i="31"/>
  <c r="Q63" i="31" l="1"/>
  <c r="Z62" i="31"/>
  <c r="AC58" i="31"/>
  <c r="I59" i="31"/>
  <c r="A59" i="31"/>
  <c r="A60" i="31" l="1"/>
  <c r="Q64" i="31"/>
  <c r="Z63" i="31"/>
  <c r="AC59" i="31"/>
  <c r="I60" i="31"/>
  <c r="Q65" i="31" l="1"/>
  <c r="Z64" i="31"/>
  <c r="AC60" i="31"/>
  <c r="I61" i="31"/>
  <c r="A61" i="31"/>
  <c r="AC61" i="31" l="1"/>
  <c r="I62" i="31"/>
  <c r="Q66" i="31"/>
  <c r="Z65" i="31"/>
  <c r="A62" i="31"/>
  <c r="Z66" i="31" l="1"/>
  <c r="Q67" i="31"/>
  <c r="A63" i="31"/>
  <c r="AC62" i="31"/>
  <c r="I63" i="31"/>
  <c r="A64" i="31" l="1"/>
  <c r="I64" i="31"/>
  <c r="AC63" i="31"/>
  <c r="Q68" i="31"/>
  <c r="Z67" i="31"/>
  <c r="Q69" i="31" l="1"/>
  <c r="Z68" i="31"/>
  <c r="I65" i="31"/>
  <c r="AC64" i="31"/>
  <c r="A65" i="31"/>
  <c r="A66" i="31" l="1"/>
  <c r="I66" i="31"/>
  <c r="AC65" i="31"/>
  <c r="Z69" i="31"/>
  <c r="Q70" i="31"/>
  <c r="A67" i="31" l="1"/>
  <c r="Q71" i="31"/>
  <c r="Z70" i="31"/>
  <c r="I67" i="31"/>
  <c r="AC66" i="31"/>
  <c r="A68" i="31" l="1"/>
  <c r="AC67" i="31"/>
  <c r="I68" i="31"/>
  <c r="Z71" i="31"/>
  <c r="Q72" i="31"/>
  <c r="Q73" i="31" l="1"/>
  <c r="Z72" i="31"/>
  <c r="A69" i="31"/>
  <c r="I69" i="31"/>
  <c r="AC68" i="31"/>
  <c r="AC69" i="31" l="1"/>
  <c r="I70" i="31"/>
  <c r="A70" i="31"/>
  <c r="Q74" i="31"/>
  <c r="Z73" i="31"/>
  <c r="Q75" i="31" l="1"/>
  <c r="Z74" i="31"/>
  <c r="A71" i="31"/>
  <c r="I71" i="31"/>
  <c r="AC70" i="31"/>
  <c r="A72" i="31" l="1"/>
  <c r="I72" i="31"/>
  <c r="AC71" i="31"/>
  <c r="Z75" i="31"/>
  <c r="Q76" i="31"/>
  <c r="AC72" i="31" l="1"/>
  <c r="I73" i="31"/>
  <c r="A73" i="31"/>
  <c r="Q77" i="31"/>
  <c r="Z76" i="31"/>
  <c r="I74" i="31" l="1"/>
  <c r="AC73" i="31"/>
  <c r="A74" i="31"/>
  <c r="Q78" i="31"/>
  <c r="Z77" i="31"/>
  <c r="I75" i="31" l="1"/>
  <c r="AC74" i="31"/>
  <c r="Q79" i="31"/>
  <c r="Z78" i="31"/>
  <c r="A75" i="31"/>
  <c r="A76" i="31" l="1"/>
  <c r="Q80" i="31"/>
  <c r="Z79" i="31"/>
  <c r="I76" i="31"/>
  <c r="AC75" i="31"/>
  <c r="AC76" i="31" l="1"/>
  <c r="I77" i="31"/>
  <c r="A77" i="31"/>
  <c r="Q81" i="31"/>
  <c r="Z80" i="31"/>
  <c r="AC77" i="31" l="1"/>
  <c r="I78" i="31"/>
  <c r="Q82" i="31"/>
  <c r="Z81" i="31"/>
  <c r="A78" i="31"/>
  <c r="A79" i="31" l="1"/>
  <c r="Q83" i="31"/>
  <c r="Z82" i="31"/>
  <c r="I79" i="31"/>
  <c r="AC78" i="31"/>
  <c r="A80" i="31" l="1"/>
  <c r="I80" i="31"/>
  <c r="AC79" i="31"/>
  <c r="Q84" i="31"/>
  <c r="Z83" i="31"/>
  <c r="A81" i="31" l="1"/>
  <c r="Q85" i="31"/>
  <c r="Z84" i="31"/>
  <c r="I81" i="31"/>
  <c r="AC80" i="31"/>
  <c r="A82" i="31" l="1"/>
  <c r="I82" i="31"/>
  <c r="AC81" i="31"/>
  <c r="Q86" i="31"/>
  <c r="Z85" i="31"/>
  <c r="A83" i="31" l="1"/>
  <c r="Q87" i="31"/>
  <c r="Z86" i="31"/>
  <c r="AC82" i="31"/>
  <c r="I83" i="31"/>
  <c r="AC83" i="31" l="1"/>
  <c r="I84" i="31"/>
  <c r="Q88" i="31"/>
  <c r="Z87" i="31"/>
  <c r="A84" i="31"/>
  <c r="A85" i="31" l="1"/>
  <c r="Z88" i="31"/>
  <c r="Q89" i="31"/>
  <c r="I85" i="31"/>
  <c r="AC84" i="31"/>
  <c r="AC85" i="31" l="1"/>
  <c r="I86" i="31"/>
  <c r="Z89" i="31"/>
  <c r="Q90" i="31"/>
  <c r="A86" i="31"/>
  <c r="A87" i="31" l="1"/>
  <c r="Q91" i="31"/>
  <c r="Z90" i="31"/>
  <c r="I87" i="31"/>
  <c r="AC86" i="31"/>
  <c r="I88" i="31" l="1"/>
  <c r="AC87" i="31"/>
  <c r="Q92" i="31"/>
  <c r="Z91" i="31"/>
  <c r="A88" i="31"/>
  <c r="Z92" i="31" l="1"/>
  <c r="Q93" i="31"/>
  <c r="A89" i="31"/>
  <c r="AC88" i="31"/>
  <c r="I89" i="31"/>
  <c r="A90" i="31" l="1"/>
  <c r="AC89" i="31"/>
  <c r="I90" i="31"/>
  <c r="Q94" i="31"/>
  <c r="Z93" i="31"/>
  <c r="AC90" i="31" l="1"/>
  <c r="I91" i="31"/>
  <c r="Q95" i="31"/>
  <c r="Z94" i="31"/>
  <c r="A91" i="31"/>
  <c r="A92" i="31" l="1"/>
  <c r="Q96" i="31"/>
  <c r="Z95" i="31"/>
  <c r="AC91" i="31"/>
  <c r="I92" i="31"/>
  <c r="AC92" i="31" l="1"/>
  <c r="I93" i="31"/>
  <c r="Z96" i="31"/>
  <c r="Q97" i="31"/>
  <c r="A93" i="31"/>
  <c r="Z97" i="31" l="1"/>
  <c r="Q98" i="31"/>
  <c r="A94" i="31"/>
  <c r="AC93" i="31"/>
  <c r="I94" i="31"/>
  <c r="AC94" i="31" l="1"/>
  <c r="I95" i="31"/>
  <c r="A95" i="31"/>
  <c r="Q99" i="31"/>
  <c r="Z98" i="31"/>
  <c r="A96" i="31" l="1"/>
  <c r="Q100" i="31"/>
  <c r="Z99" i="31"/>
  <c r="AC95" i="31"/>
  <c r="I96" i="31"/>
  <c r="AC96" i="31" l="1"/>
  <c r="I97" i="31"/>
  <c r="A97" i="31"/>
  <c r="Z100" i="31"/>
  <c r="Q101" i="31"/>
  <c r="A98" i="31" l="1"/>
  <c r="AC97" i="31"/>
  <c r="I98" i="31"/>
  <c r="Z101" i="31"/>
  <c r="Q102" i="31"/>
  <c r="AC98" i="31" l="1"/>
  <c r="I99" i="31"/>
  <c r="A99" i="31"/>
  <c r="Q103" i="31"/>
  <c r="Z102" i="31"/>
  <c r="Q104" i="31" l="1"/>
  <c r="Z103" i="31"/>
  <c r="A100" i="31"/>
  <c r="AC99" i="31"/>
  <c r="I100" i="31"/>
  <c r="A101" i="31" l="1"/>
  <c r="AC100" i="31"/>
  <c r="I101" i="31"/>
  <c r="Z104" i="31"/>
  <c r="Q105" i="31"/>
  <c r="Q106" i="31" l="1"/>
  <c r="Z105" i="31"/>
  <c r="AC101" i="31"/>
  <c r="I102" i="31"/>
  <c r="A102" i="31"/>
  <c r="AC102" i="31" l="1"/>
  <c r="I103" i="31"/>
  <c r="A103" i="31"/>
  <c r="Q107" i="31"/>
  <c r="Z106" i="31"/>
  <c r="Q108" i="31" l="1"/>
  <c r="Q109" i="31" s="1"/>
  <c r="Z107" i="31"/>
  <c r="A104" i="31"/>
  <c r="AC103" i="31"/>
  <c r="I104" i="31"/>
  <c r="Z109" i="31" l="1"/>
  <c r="Q110" i="31"/>
  <c r="I105" i="31"/>
  <c r="AC104" i="31"/>
  <c r="Z108" i="31"/>
  <c r="A105" i="31"/>
  <c r="Z110" i="31" l="1"/>
  <c r="Q111" i="31"/>
  <c r="A106" i="31"/>
  <c r="AC105" i="31"/>
  <c r="I106" i="31"/>
  <c r="Z111" i="31" l="1"/>
  <c r="Q112" i="31"/>
  <c r="AC106" i="31"/>
  <c r="I107" i="31"/>
  <c r="A107" i="31"/>
  <c r="Z112" i="31" l="1"/>
  <c r="Q113" i="31"/>
  <c r="A108" i="3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I108" i="31"/>
  <c r="I109" i="31" s="1"/>
  <c r="AC107" i="31"/>
  <c r="AC109" i="31" l="1"/>
  <c r="I110" i="31"/>
  <c r="Q114" i="31"/>
  <c r="Z113" i="31"/>
  <c r="AC108" i="31"/>
  <c r="Z114" i="31" l="1"/>
  <c r="Q115" i="31"/>
  <c r="AC110" i="31"/>
  <c r="I111" i="31"/>
  <c r="AC111" i="31" l="1"/>
  <c r="I112" i="31"/>
  <c r="Z115" i="31"/>
  <c r="Q116" i="31"/>
  <c r="Z116" i="31" l="1"/>
  <c r="Q117" i="31"/>
  <c r="AC112" i="31"/>
  <c r="I113" i="31"/>
  <c r="AC113" i="31" l="1"/>
  <c r="I114" i="31"/>
  <c r="Z117" i="31"/>
  <c r="Q118" i="31"/>
  <c r="Z118" i="31" l="1"/>
  <c r="Q119" i="31"/>
  <c r="AC114" i="31"/>
  <c r="I115" i="31"/>
  <c r="AB707" i="14" a="1"/>
  <c r="AA712" i="14" a="1"/>
  <c r="AI722" i="14" a="1"/>
  <c r="AI704" i="14" a="1"/>
  <c r="AI703" i="14" a="1"/>
  <c r="AG717" i="14" a="1"/>
  <c r="AF714" i="14" a="1"/>
  <c r="AF721" i="14" a="1"/>
  <c r="AB702" i="14" a="1"/>
  <c r="AB712" i="14" a="1"/>
  <c r="AB698" i="14" a="1"/>
  <c r="AC718" i="14" a="1"/>
  <c r="AH712" i="14" a="1"/>
  <c r="AG707" i="14" a="1"/>
  <c r="AB704" i="14" a="1"/>
  <c r="AC705" i="14" a="1"/>
  <c r="AG711" i="14" a="1"/>
  <c r="AG705" i="14" a="1"/>
  <c r="AF537" i="14" a="1"/>
  <c r="AE705" i="14" a="1"/>
  <c r="AF705" i="14" a="1"/>
  <c r="AA702" i="14" a="1"/>
  <c r="AI717" i="14" a="1"/>
  <c r="AB715" i="14" a="1"/>
  <c r="AH711" i="14" a="1"/>
  <c r="AH720" i="14" a="1"/>
  <c r="AB534" i="14" a="1"/>
  <c r="AH698" i="14" a="1"/>
  <c r="AG703" i="14" a="1"/>
  <c r="AA698" i="14" a="1"/>
  <c r="AC713" i="14" a="1"/>
  <c r="Z713" i="14" a="1"/>
  <c r="AI718" i="14" a="1"/>
  <c r="AE534" i="14" a="1"/>
  <c r="Z706" i="14" a="1"/>
  <c r="Z709" i="14" a="1"/>
  <c r="AC716" i="14" a="1"/>
  <c r="AH700" i="14" a="1"/>
  <c r="AG704" i="14" a="1"/>
  <c r="AD717" i="14" a="1"/>
  <c r="AF723" i="14" a="1"/>
  <c r="AI698" i="14" a="1"/>
  <c r="AF715" i="14" a="1"/>
  <c r="Z705" i="14" a="1"/>
  <c r="AI705" i="14" a="1"/>
  <c r="AI534" i="14" a="1"/>
  <c r="AD720" i="14" a="1"/>
  <c r="Z698" i="14" a="1"/>
  <c r="AD709" i="14" a="1"/>
  <c r="AI708" i="14" a="1"/>
  <c r="AH721" i="14" a="1"/>
  <c r="AF720" i="14" a="1"/>
  <c r="Z708" i="14" a="1"/>
  <c r="AI713" i="14" a="1"/>
  <c r="AI720" i="14" a="1"/>
  <c r="AA723" i="14" a="1"/>
  <c r="Z718" i="14" a="1"/>
  <c r="AE701" i="14" a="1"/>
  <c r="AF701" i="14" a="1"/>
  <c r="AA710" i="14" a="1"/>
  <c r="AG537" i="14" a="1"/>
  <c r="AC699" i="14" a="1"/>
  <c r="AE714" i="14" a="1"/>
  <c r="AA703" i="14" a="1"/>
  <c r="AC714" i="14" a="1"/>
  <c r="AI715" i="14" a="1"/>
  <c r="AC707" i="14" a="1"/>
  <c r="AE723" i="14" a="1"/>
  <c r="AD701" i="14" a="1"/>
  <c r="AH704" i="14" a="1"/>
  <c r="Z700" i="14" a="1"/>
  <c r="AG710" i="14" a="1"/>
  <c r="AD534" i="14" a="1"/>
  <c r="AG722" i="14" a="1"/>
  <c r="AD712" i="14" a="1"/>
  <c r="AI701" i="14" a="1"/>
  <c r="AE699" i="14" a="1"/>
  <c r="AB717" i="14" a="1"/>
  <c r="Z715" i="14" a="1"/>
  <c r="AI719" i="14" a="1"/>
  <c r="AA708" i="14" a="1"/>
  <c r="AI710" i="14" a="1"/>
  <c r="AF702" i="14" a="1"/>
  <c r="AA721" i="14" a="1"/>
  <c r="AE711" i="14" a="1"/>
  <c r="AC719" i="14" a="1"/>
  <c r="AG720" i="14" a="1"/>
  <c r="AG721" i="14" a="1"/>
  <c r="AA713" i="14" a="1"/>
  <c r="AG718" i="14" a="1"/>
  <c r="AG534" i="14" a="1"/>
  <c r="AF716" i="14" a="1"/>
  <c r="AA722" i="14" a="1"/>
  <c r="AE703" i="14" a="1"/>
  <c r="AH713" i="14" a="1"/>
  <c r="AI721" i="14" a="1"/>
  <c r="AA724" i="14" a="1"/>
  <c r="AC717" i="14" a="1"/>
  <c r="AD700" i="14" a="1"/>
  <c r="AF534" i="14" a="1"/>
  <c r="AF712" i="14" a="1"/>
  <c r="AG699" i="14" a="1"/>
  <c r="AC720" i="14" a="1"/>
  <c r="AF722" i="14" a="1"/>
  <c r="AH701" i="14" a="1"/>
  <c r="AA711" i="14" a="1"/>
  <c r="AG715" i="14" a="1"/>
  <c r="AH714" i="14" a="1"/>
  <c r="AD708" i="14" a="1"/>
  <c r="AB723" i="14" a="1"/>
  <c r="Z711" i="14" a="1"/>
  <c r="AG716" i="14" a="1"/>
  <c r="AH719" i="14" a="1"/>
  <c r="Z723" i="14" a="1"/>
  <c r="AD698" i="14" a="1"/>
  <c r="AF708" i="14" a="1"/>
  <c r="Z714" i="14" a="1"/>
  <c r="AB722" i="14" a="1"/>
  <c r="AA704" i="14" a="1"/>
  <c r="AI714" i="14" a="1"/>
  <c r="AC704" i="14" a="1"/>
  <c r="AA714" i="14" a="1"/>
  <c r="AC698" i="14" a="1"/>
  <c r="AA705" i="14" a="1"/>
  <c r="Z716" i="14" a="1"/>
  <c r="AC710" i="14" a="1"/>
  <c r="AE722" i="14" a="1"/>
  <c r="AC703" i="14" a="1"/>
  <c r="AC722" i="14" a="1"/>
  <c r="AC724" i="14" a="1"/>
  <c r="AD723" i="14" a="1"/>
  <c r="Z699" i="14" a="1"/>
  <c r="AC715" i="14" a="1"/>
  <c r="AF699" i="14" a="1"/>
  <c r="AE709" i="14" a="1"/>
  <c r="AE724" i="14" a="1"/>
  <c r="AI706" i="14" a="1"/>
  <c r="Z722" i="14" a="1"/>
  <c r="AE707" i="14" a="1"/>
  <c r="AG713" i="14" a="1"/>
  <c r="AF713" i="14" a="1"/>
  <c r="AF711" i="14" a="1"/>
  <c r="AD711" i="14" a="1"/>
  <c r="AA718" i="14" a="1"/>
  <c r="AB716" i="14" a="1"/>
  <c r="Z710" i="14" a="1"/>
  <c r="Z537" i="14" a="1"/>
  <c r="AC721" i="14" a="1"/>
  <c r="AG708" i="14" a="1"/>
  <c r="AE721" i="14" a="1"/>
  <c r="AE712" i="14" a="1"/>
  <c r="AD722" i="14" a="1"/>
  <c r="AB724" i="14" a="1"/>
  <c r="AD715" i="14" a="1"/>
  <c r="AE716" i="14" a="1"/>
  <c r="AD705" i="14" a="1"/>
  <c r="AH724" i="14" a="1"/>
  <c r="AI707" i="14" a="1"/>
  <c r="AB713" i="14" a="1"/>
  <c r="AC711" i="14" a="1"/>
  <c r="AC700" i="14" a="1"/>
  <c r="AE719" i="14" a="1"/>
  <c r="AC723" i="14" a="1"/>
  <c r="AA719" i="14" a="1"/>
  <c r="AD719" i="14" a="1"/>
  <c r="AH702" i="14" a="1"/>
  <c r="Z703" i="14" a="1"/>
  <c r="Z724" i="14" a="1"/>
  <c r="AF709" i="14" a="1"/>
  <c r="AC702" i="14" a="1"/>
  <c r="AG702" i="14" a="1"/>
  <c r="AE704" i="14" a="1"/>
  <c r="AB711" i="14" a="1"/>
  <c r="Z721" i="14" a="1"/>
  <c r="AB720" i="14" a="1"/>
  <c r="AA715" i="14" a="1"/>
  <c r="AC708" i="14" a="1"/>
  <c r="AA534" i="14" a="1"/>
  <c r="AG712" i="14" a="1"/>
  <c r="AA716" i="14" a="1"/>
  <c r="AE698" i="14" a="1"/>
  <c r="AE706" i="14" a="1"/>
  <c r="AF698" i="14" a="1"/>
  <c r="AB703" i="14" a="1"/>
  <c r="AF700" i="14" a="1"/>
  <c r="AB710" i="14" a="1"/>
  <c r="AC534" i="14" a="1"/>
  <c r="AH718" i="14" a="1"/>
  <c r="AG709" i="14" a="1"/>
  <c r="AH715" i="14" a="1"/>
  <c r="AD702" i="14" a="1"/>
  <c r="AD537" i="14" a="1"/>
  <c r="AF703" i="14" a="1"/>
  <c r="AB721" i="14" a="1"/>
  <c r="AA699" i="14" a="1"/>
  <c r="AG698" i="14" a="1"/>
  <c r="AF706" i="14" a="1"/>
  <c r="AF704" i="14" a="1"/>
  <c r="AD718" i="14" a="1"/>
  <c r="AH706" i="14" a="1"/>
  <c r="AI700" i="14" a="1"/>
  <c r="AC709" i="14" a="1"/>
  <c r="AC537" i="14" a="1"/>
  <c r="AB718" i="14" a="1"/>
  <c r="AF718" i="14" a="1"/>
  <c r="Z534" i="14" a="1"/>
  <c r="AB708" i="14" a="1"/>
  <c r="AF717" i="14" a="1"/>
  <c r="AB705" i="14" a="1"/>
  <c r="AE537" i="14" a="1"/>
  <c r="AI702" i="14" a="1"/>
  <c r="AA720" i="14" a="1"/>
  <c r="AE717" i="14" a="1"/>
  <c r="AF724" i="14" a="1"/>
  <c r="AA701" i="14" a="1"/>
  <c r="AB700" i="14" a="1"/>
  <c r="AE702" i="14" a="1"/>
  <c r="AD704" i="14" a="1"/>
  <c r="AH722" i="14" a="1"/>
  <c r="AH709" i="14" a="1"/>
  <c r="AI716" i="14" a="1"/>
  <c r="AD699" i="14" a="1"/>
  <c r="AI724" i="14" a="1"/>
  <c r="AH717" i="14" a="1"/>
  <c r="AC701" i="14" a="1"/>
  <c r="AG706" i="14" a="1"/>
  <c r="AB537" i="14" a="1"/>
  <c r="AE718" i="14" a="1"/>
  <c r="Z707" i="14" a="1"/>
  <c r="AD714" i="14" a="1"/>
  <c r="AG700" i="14" a="1"/>
  <c r="AD703" i="14" a="1"/>
  <c r="AI712" i="14" a="1"/>
  <c r="AI723" i="14" a="1"/>
  <c r="AC706" i="14" a="1"/>
  <c r="Z720" i="14" a="1"/>
  <c r="AF710" i="14" a="1"/>
  <c r="AA700" i="14" a="1"/>
  <c r="AI711" i="14" a="1"/>
  <c r="AA709" i="14" a="1"/>
  <c r="AG723" i="14" a="1"/>
  <c r="AE710" i="14" a="1"/>
  <c r="AH703" i="14" a="1"/>
  <c r="AE708" i="14" a="1"/>
  <c r="AD710" i="14" a="1"/>
  <c r="Z701" i="14" a="1"/>
  <c r="AA537" i="14" a="1"/>
  <c r="AH708" i="14" a="1"/>
  <c r="AI699" i="14" a="1"/>
  <c r="AB719" i="14" a="1"/>
  <c r="Z719" i="14" a="1"/>
  <c r="Z702" i="14" a="1"/>
  <c r="AD716" i="14" a="1"/>
  <c r="AA717" i="14" a="1"/>
  <c r="AA706" i="14" a="1"/>
  <c r="AD707" i="14" a="1"/>
  <c r="AH710" i="14" a="1"/>
  <c r="AD706" i="14" a="1"/>
  <c r="AB709" i="14" a="1"/>
  <c r="Z712" i="14" a="1"/>
  <c r="AG719" i="14" a="1"/>
  <c r="AE715" i="14" a="1"/>
  <c r="AH699" i="14" a="1"/>
  <c r="AD721" i="14" a="1"/>
  <c r="AE700" i="14" a="1"/>
  <c r="AI709" i="14" a="1"/>
  <c r="AH537" i="14" a="1"/>
  <c r="AF707" i="14" a="1"/>
  <c r="AD713" i="14" a="1"/>
  <c r="Z717" i="14" a="1"/>
  <c r="AD724" i="14" a="1"/>
  <c r="AH534" i="14" a="1"/>
  <c r="AH705" i="14" a="1"/>
  <c r="AA707" i="14" a="1"/>
  <c r="AH723" i="14" a="1"/>
  <c r="AG714" i="14" a="1"/>
  <c r="AB706" i="14" a="1"/>
  <c r="AI537" i="14" a="1"/>
  <c r="AB701" i="14" a="1"/>
  <c r="AG724" i="14" a="1"/>
  <c r="AH716" i="14" a="1"/>
  <c r="AF719" i="14" a="1"/>
  <c r="AE713" i="14" a="1"/>
  <c r="AG701" i="14" a="1"/>
  <c r="AH707" i="14" a="1"/>
  <c r="AC712" i="14" a="1"/>
  <c r="Z704" i="14" a="1"/>
  <c r="AB714" i="14" a="1"/>
  <c r="AE720" i="14" a="1"/>
  <c r="AB699" i="14" a="1"/>
  <c r="AC705" i="14" l="1"/>
  <c r="AD724" i="14"/>
  <c r="AF707" i="14"/>
  <c r="AF711" i="14"/>
  <c r="AH724" i="14"/>
  <c r="AH717" i="14"/>
  <c r="AH716" i="14"/>
  <c r="AD717" i="14"/>
  <c r="Z712" i="14"/>
  <c r="AE701" i="14"/>
  <c r="AE713" i="14"/>
  <c r="AH710" i="14"/>
  <c r="AH701" i="14"/>
  <c r="AD534" i="14"/>
  <c r="AB699" i="14"/>
  <c r="AF706" i="14"/>
  <c r="Z724" i="14"/>
  <c r="AG707" i="14"/>
  <c r="AI713" i="14"/>
  <c r="AF715" i="14"/>
  <c r="AH713" i="14"/>
  <c r="AC723" i="14"/>
  <c r="AG713" i="14"/>
  <c r="AA713" i="14"/>
  <c r="AE724" i="14"/>
  <c r="AD702" i="14"/>
  <c r="AF537" i="14"/>
  <c r="AH534" i="14"/>
  <c r="AF699" i="14"/>
  <c r="AH712" i="14"/>
  <c r="Z721" i="14"/>
  <c r="AH722" i="14"/>
  <c r="AD715" i="14"/>
  <c r="AG721" i="14"/>
  <c r="AA711" i="14"/>
  <c r="AI722" i="14"/>
  <c r="AA704" i="14"/>
  <c r="AF704" i="14"/>
  <c r="AB534" i="14"/>
  <c r="Z715" i="14"/>
  <c r="AC724" i="14"/>
  <c r="AH704" i="14"/>
  <c r="AA702" i="14"/>
  <c r="Z702" i="14"/>
  <c r="AB716" i="14"/>
  <c r="AB720" i="14"/>
  <c r="AH711" i="14"/>
  <c r="AA698" i="14"/>
  <c r="AC713" i="14"/>
  <c r="AG708" i="14"/>
  <c r="AC721" i="14"/>
  <c r="AI699" i="14"/>
  <c r="AD712" i="14"/>
  <c r="AD720" i="14"/>
  <c r="AC722" i="14"/>
  <c r="AD713" i="14"/>
  <c r="AG706" i="14"/>
  <c r="AB708" i="14"/>
  <c r="AB717" i="14"/>
  <c r="AA720" i="14"/>
  <c r="AF701" i="14"/>
  <c r="AI710" i="14"/>
  <c r="AA534" i="14"/>
  <c r="Z534" i="14"/>
  <c r="AG703" i="14"/>
  <c r="AD722" i="14"/>
  <c r="AD704" i="14"/>
  <c r="AG709" i="14"/>
  <c r="AB715" i="14"/>
  <c r="AC707" i="14"/>
  <c r="AB702" i="14"/>
  <c r="AD708" i="14"/>
  <c r="AG701" i="14"/>
  <c r="AI534" i="14"/>
  <c r="AB711" i="14"/>
  <c r="AB703" i="14"/>
  <c r="AH699" i="14"/>
  <c r="AA721" i="14"/>
  <c r="AC712" i="14"/>
  <c r="AG699" i="14"/>
  <c r="Z701" i="14"/>
  <c r="AH718" i="14"/>
  <c r="AC710" i="14"/>
  <c r="AI714" i="14"/>
  <c r="AA707" i="14"/>
  <c r="AE721" i="14"/>
  <c r="AG711" i="14"/>
  <c r="AF709" i="14"/>
  <c r="AH721" i="14"/>
  <c r="AA712" i="14"/>
  <c r="AD711" i="14"/>
  <c r="AA715" i="14"/>
  <c r="AI703" i="14"/>
  <c r="AA537" i="14"/>
  <c r="Z705" i="14"/>
  <c r="AA723" i="14"/>
  <c r="AF720" i="14"/>
  <c r="AG700" i="14"/>
  <c r="AG719" i="14"/>
  <c r="AC700" i="14"/>
  <c r="AE718" i="14"/>
  <c r="AA708" i="14"/>
  <c r="AI700" i="14"/>
  <c r="AD703" i="14"/>
  <c r="AE720" i="14"/>
  <c r="AE705" i="14"/>
  <c r="AA706" i="14"/>
  <c r="AF703" i="14"/>
  <c r="AH703" i="14"/>
  <c r="AF700" i="14"/>
  <c r="AC698" i="14"/>
  <c r="AB723" i="14"/>
  <c r="AE704" i="14"/>
  <c r="AI718" i="14"/>
  <c r="AC537" i="14"/>
  <c r="AC719" i="14"/>
  <c r="AF718" i="14"/>
  <c r="AA719" i="14"/>
  <c r="Z698" i="14"/>
  <c r="AD537" i="14"/>
  <c r="AF708" i="14"/>
  <c r="AD700" i="14"/>
  <c r="AF723" i="14"/>
  <c r="AF702" i="14"/>
  <c r="AG712" i="14"/>
  <c r="AI723" i="14"/>
  <c r="AE698" i="14"/>
  <c r="AH723" i="14"/>
  <c r="AC534" i="14"/>
  <c r="AC709" i="14"/>
  <c r="AI711" i="14"/>
  <c r="AD716" i="14"/>
  <c r="AB712" i="14"/>
  <c r="AB705" i="14"/>
  <c r="AC716" i="14"/>
  <c r="AD699" i="14"/>
  <c r="AA709" i="14"/>
  <c r="AE706" i="14"/>
  <c r="AD721" i="14"/>
  <c r="AG716" i="14"/>
  <c r="AC720" i="14"/>
  <c r="AC715" i="14"/>
  <c r="AA700" i="14"/>
  <c r="AG698" i="14"/>
  <c r="AI724" i="14"/>
  <c r="AB721" i="14"/>
  <c r="Z710" i="14"/>
  <c r="AI704" i="14"/>
  <c r="AI707" i="14"/>
  <c r="AI721" i="14"/>
  <c r="AF710" i="14"/>
  <c r="AF717" i="14"/>
  <c r="AH707" i="14"/>
  <c r="AH537" i="14"/>
  <c r="AA716" i="14"/>
  <c r="AI702" i="14"/>
  <c r="AA701" i="14"/>
  <c r="AD706" i="14"/>
  <c r="AG715" i="14"/>
  <c r="AF705" i="14"/>
  <c r="AC714" i="14"/>
  <c r="AB700" i="14"/>
  <c r="AH720" i="14"/>
  <c r="AB719" i="14"/>
  <c r="AI717" i="14"/>
  <c r="AE699" i="14"/>
  <c r="AB701" i="14"/>
  <c r="AG714" i="14"/>
  <c r="AG710" i="14"/>
  <c r="AB724" i="14"/>
  <c r="AE715" i="14"/>
  <c r="AB698" i="14"/>
  <c r="Z713" i="14"/>
  <c r="AH706" i="14"/>
  <c r="AH705" i="14"/>
  <c r="AB704" i="14"/>
  <c r="AE716" i="14"/>
  <c r="AE700" i="14"/>
  <c r="Z706" i="14"/>
  <c r="AF714" i="14"/>
  <c r="AG702" i="14"/>
  <c r="AD718" i="14"/>
  <c r="AD705" i="14"/>
  <c r="AD714" i="14"/>
  <c r="AE709" i="14"/>
  <c r="AG537" i="14"/>
  <c r="AH702" i="14"/>
  <c r="AG724" i="14"/>
  <c r="Z700" i="14"/>
  <c r="AE717" i="14"/>
  <c r="AE707" i="14"/>
  <c r="AH714" i="14"/>
  <c r="AG717" i="14"/>
  <c r="Z722" i="14"/>
  <c r="Z699" i="14"/>
  <c r="AF712" i="14"/>
  <c r="AG534" i="14"/>
  <c r="Z720" i="14"/>
  <c r="AD710" i="14"/>
  <c r="AH700" i="14"/>
  <c r="AE722" i="14"/>
  <c r="AA710" i="14"/>
  <c r="Z717" i="14"/>
  <c r="AC718" i="14"/>
  <c r="AF722" i="14"/>
  <c r="AE714" i="14"/>
  <c r="AI537" i="14"/>
  <c r="Z707" i="14"/>
  <c r="AI715" i="14"/>
  <c r="AI705" i="14"/>
  <c r="AH708" i="14"/>
  <c r="AA717" i="14"/>
  <c r="Z716" i="14"/>
  <c r="AI709" i="14"/>
  <c r="AA699" i="14"/>
  <c r="Z708" i="14"/>
  <c r="AE723" i="14"/>
  <c r="Z719" i="14"/>
  <c r="AB537" i="14"/>
  <c r="AC699" i="14"/>
  <c r="Z714" i="14"/>
  <c r="AE719" i="14"/>
  <c r="AB718" i="14"/>
  <c r="AE708" i="14"/>
  <c r="AD723" i="14"/>
  <c r="AF719" i="14"/>
  <c r="AI701" i="14"/>
  <c r="AF716" i="14"/>
  <c r="AA705" i="14"/>
  <c r="AB714" i="14"/>
  <c r="AI719" i="14"/>
  <c r="AF721" i="14"/>
  <c r="AG718" i="14"/>
  <c r="AC701" i="14"/>
  <c r="AA714" i="14"/>
  <c r="AA722" i="14"/>
  <c r="AC704" i="14"/>
  <c r="AI698" i="14"/>
  <c r="AI706" i="14"/>
  <c r="AH715" i="14"/>
  <c r="AG705" i="14"/>
  <c r="AH698" i="14"/>
  <c r="AI720" i="14"/>
  <c r="AE534" i="14"/>
  <c r="Z709" i="14"/>
  <c r="AE711" i="14"/>
  <c r="AB722" i="14"/>
  <c r="AH709" i="14"/>
  <c r="AI712" i="14"/>
  <c r="AD719" i="14"/>
  <c r="AF534" i="14"/>
  <c r="AG723" i="14"/>
  <c r="AF724" i="14"/>
  <c r="AC703" i="14"/>
  <c r="Z711" i="14"/>
  <c r="AB710" i="14"/>
  <c r="AA703" i="14"/>
  <c r="AF713" i="14"/>
  <c r="Z723" i="14"/>
  <c r="AC708" i="14"/>
  <c r="AB707" i="14"/>
  <c r="Z704" i="14"/>
  <c r="AE712" i="14"/>
  <c r="AC711" i="14"/>
  <c r="AI708" i="14"/>
  <c r="AG704" i="14"/>
  <c r="AE703" i="14"/>
  <c r="AG722" i="14"/>
  <c r="AI716" i="14"/>
  <c r="AD707" i="14"/>
  <c r="AA718" i="14"/>
  <c r="AE710" i="14"/>
  <c r="AC706" i="14"/>
  <c r="Z718" i="14"/>
  <c r="Z537" i="14"/>
  <c r="Z703" i="14"/>
  <c r="AE702" i="14"/>
  <c r="AB713" i="14"/>
  <c r="AA724" i="14"/>
  <c r="AD698" i="14"/>
  <c r="AE537" i="14"/>
  <c r="AD701" i="14"/>
  <c r="AB709" i="14"/>
  <c r="AF698" i="14"/>
  <c r="AD709" i="14"/>
  <c r="AC717" i="14"/>
  <c r="AH719" i="14"/>
  <c r="AB706" i="14"/>
  <c r="AC702" i="14"/>
  <c r="AG720" i="14"/>
  <c r="AC115" i="31"/>
  <c r="I116" i="31"/>
  <c r="Z119" i="31"/>
  <c r="Q120" i="31"/>
  <c r="Z120" i="31" l="1"/>
  <c r="Q121" i="31"/>
  <c r="I117" i="31"/>
  <c r="AC116" i="31"/>
  <c r="AC117" i="31" l="1"/>
  <c r="I118" i="31"/>
  <c r="Z121" i="31"/>
  <c r="Q122" i="31"/>
  <c r="Z122" i="31" l="1"/>
  <c r="Q123" i="31"/>
  <c r="I119" i="31"/>
  <c r="AC118" i="31"/>
  <c r="AC119" i="31" l="1"/>
  <c r="I120" i="31"/>
  <c r="Z123" i="31"/>
  <c r="Q124" i="31"/>
  <c r="Q125" i="31" l="1"/>
  <c r="Z124" i="31"/>
  <c r="I121" i="31"/>
  <c r="AC120" i="31"/>
  <c r="AC121" i="31" l="1"/>
  <c r="I122" i="31"/>
  <c r="Z125" i="31"/>
  <c r="Q126" i="31"/>
  <c r="Z126" i="31" l="1"/>
  <c r="Q127" i="31"/>
  <c r="AC122" i="31"/>
  <c r="I123" i="31"/>
  <c r="AC123" i="31" l="1"/>
  <c r="I124" i="31"/>
  <c r="Q128" i="31"/>
  <c r="Z127" i="31"/>
  <c r="Q129" i="31" l="1"/>
  <c r="Z128" i="31"/>
  <c r="I125" i="31"/>
  <c r="AC124" i="31"/>
  <c r="AC125" i="31" l="1"/>
  <c r="I126" i="31"/>
  <c r="Z129" i="31"/>
  <c r="Q130" i="31"/>
  <c r="Z130" i="31" l="1"/>
  <c r="Q131" i="31"/>
  <c r="AC126" i="31"/>
  <c r="I127" i="31"/>
  <c r="AC127" i="31" l="1"/>
  <c r="I128" i="31"/>
  <c r="Z131" i="31"/>
  <c r="Q132" i="31"/>
  <c r="Q133" i="31" l="1"/>
  <c r="Z132" i="31"/>
  <c r="AC128" i="31"/>
  <c r="I129" i="31"/>
  <c r="I130" i="31" l="1"/>
  <c r="AC129" i="31"/>
  <c r="Z133" i="31"/>
  <c r="Q134" i="31"/>
  <c r="Z134" i="31" l="1"/>
  <c r="Q135" i="31"/>
  <c r="AC130" i="31"/>
  <c r="I131" i="31"/>
  <c r="I132" i="31" l="1"/>
  <c r="AC131" i="31"/>
  <c r="Z135" i="31"/>
  <c r="Q136" i="31"/>
  <c r="Z136" i="31" l="1"/>
  <c r="Q137" i="31"/>
  <c r="AC132" i="31"/>
  <c r="I133" i="31"/>
  <c r="AC133" i="31" l="1"/>
  <c r="I134" i="31"/>
  <c r="Q138" i="31"/>
  <c r="Z137" i="31"/>
  <c r="Z138" i="31" l="1"/>
  <c r="Q139" i="31"/>
  <c r="I135" i="31"/>
  <c r="AC134" i="31"/>
  <c r="AC135" i="31" l="1"/>
  <c r="I136" i="31"/>
  <c r="Q140" i="31"/>
  <c r="Z139" i="31"/>
  <c r="Q141" i="31" l="1"/>
  <c r="Z140" i="31"/>
  <c r="AC136" i="31"/>
  <c r="I137" i="31"/>
  <c r="I138" i="31" l="1"/>
  <c r="AC137" i="31"/>
  <c r="Z141" i="31"/>
  <c r="Q142" i="31"/>
  <c r="Z142" i="31" l="1"/>
  <c r="Q143" i="31"/>
  <c r="AC138" i="31"/>
  <c r="I139" i="31"/>
  <c r="AC139" i="31" l="1"/>
  <c r="I140" i="31"/>
  <c r="Q144" i="31"/>
  <c r="Z143" i="31"/>
  <c r="Q145" i="31" l="1"/>
  <c r="Z144" i="31"/>
  <c r="I141" i="31"/>
  <c r="AC140" i="31"/>
  <c r="Q146" i="31" l="1"/>
  <c r="Z145" i="31"/>
  <c r="AC141" i="31"/>
  <c r="I142" i="31"/>
  <c r="Q147" i="31" l="1"/>
  <c r="Z146" i="31"/>
  <c r="AC142" i="31"/>
  <c r="I143" i="31"/>
  <c r="Q148" i="31" l="1"/>
  <c r="Z147" i="31"/>
  <c r="AC143" i="31"/>
  <c r="I144" i="31"/>
  <c r="Z148" i="31" l="1"/>
  <c r="Q149" i="31"/>
  <c r="I145" i="31"/>
  <c r="AC144" i="31"/>
  <c r="AC145" i="31" l="1"/>
  <c r="I146" i="31"/>
  <c r="Z149" i="31"/>
  <c r="Q150" i="31"/>
  <c r="I147" i="31" l="1"/>
  <c r="AC146" i="31"/>
  <c r="Z150" i="31"/>
  <c r="Q151" i="31"/>
  <c r="Q152" i="31" l="1"/>
  <c r="Z151" i="31"/>
  <c r="AC147" i="31"/>
  <c r="I148" i="31"/>
  <c r="I149" i="31" l="1"/>
  <c r="AC148" i="31"/>
  <c r="Z152" i="31"/>
  <c r="Q153" i="31"/>
  <c r="Z153" i="31" l="1"/>
  <c r="Q154" i="31"/>
  <c r="AC149" i="31"/>
  <c r="I150" i="31"/>
  <c r="AC150" i="31" l="1"/>
  <c r="I151" i="31"/>
  <c r="Q155" i="31"/>
  <c r="Z154" i="31"/>
  <c r="Z155" i="31" l="1"/>
  <c r="Q156" i="31"/>
  <c r="AC151" i="31"/>
  <c r="I152" i="31"/>
  <c r="AC152" i="31" l="1"/>
  <c r="I153" i="31"/>
  <c r="Z156" i="31"/>
  <c r="Q157" i="31"/>
  <c r="Z157" i="31" l="1"/>
  <c r="Q158" i="31"/>
  <c r="AC153" i="31"/>
  <c r="I154" i="31"/>
  <c r="I155" i="31" l="1"/>
  <c r="AC154" i="31"/>
  <c r="Z158" i="31"/>
  <c r="Q159" i="31"/>
  <c r="Z159" i="31" l="1"/>
  <c r="Q160" i="31"/>
  <c r="AC155" i="31"/>
  <c r="I156" i="31"/>
  <c r="AC156" i="31" l="1"/>
  <c r="I157" i="31"/>
  <c r="Z160" i="31"/>
  <c r="Q161" i="31"/>
  <c r="Z161" i="31" l="1"/>
  <c r="Q162" i="31"/>
  <c r="I158" i="31"/>
  <c r="AC157" i="31"/>
  <c r="AC158" i="31" l="1"/>
  <c r="I159" i="31"/>
  <c r="Q163" i="31"/>
  <c r="Z162" i="31"/>
  <c r="I160" i="31" l="1"/>
  <c r="AC159" i="31"/>
  <c r="Q164" i="31"/>
  <c r="Z163" i="31"/>
  <c r="Z164" i="31" l="1"/>
  <c r="Q165" i="31"/>
  <c r="AC160" i="31"/>
  <c r="I161" i="31"/>
  <c r="AC161" i="31" l="1"/>
  <c r="I162" i="31"/>
  <c r="Z165" i="31"/>
  <c r="Q166" i="31"/>
  <c r="Q167" i="31" l="1"/>
  <c r="Z166" i="31"/>
  <c r="AC162" i="31"/>
  <c r="I163" i="31"/>
  <c r="AC163" i="31" l="1"/>
  <c r="I164" i="31"/>
  <c r="Q168" i="31"/>
  <c r="Z167" i="31"/>
  <c r="Z168" i="31" l="1"/>
  <c r="Q169" i="31"/>
  <c r="AC164" i="31"/>
  <c r="I165" i="31"/>
  <c r="AC165" i="31" l="1"/>
  <c r="I166" i="31"/>
  <c r="Z169" i="31"/>
  <c r="Q170" i="31"/>
  <c r="Z170" i="31" l="1"/>
  <c r="Q171" i="31"/>
  <c r="I167" i="31"/>
  <c r="AC166" i="31"/>
  <c r="AC167" i="31" l="1"/>
  <c r="I168" i="31"/>
  <c r="Q172" i="31"/>
  <c r="Z171" i="31"/>
  <c r="Z172" i="31" l="1"/>
  <c r="Q173" i="31"/>
  <c r="AC168" i="31"/>
  <c r="I169" i="31"/>
  <c r="AC169" i="31" l="1"/>
  <c r="I170" i="31"/>
  <c r="Z173" i="31"/>
  <c r="Q174" i="31"/>
  <c r="Q175" i="31" l="1"/>
  <c r="Z174" i="31"/>
  <c r="AC170" i="31"/>
  <c r="I171" i="31"/>
  <c r="AC171" i="31" l="1"/>
  <c r="I172" i="31"/>
  <c r="Q176" i="31"/>
  <c r="Z175" i="31"/>
  <c r="Z176" i="31" l="1"/>
  <c r="AA5" i="31" s="1"/>
  <c r="AA6" i="31" s="1"/>
  <c r="AA7" i="31" s="1"/>
  <c r="AA8" i="31" s="1"/>
  <c r="AA9" i="31" s="1"/>
  <c r="AA10" i="31" s="1"/>
  <c r="AA11" i="31" s="1"/>
  <c r="AA12" i="31" s="1"/>
  <c r="AA13" i="31" s="1"/>
  <c r="AA14" i="31" s="1"/>
  <c r="AA15" i="31" s="1"/>
  <c r="AA16" i="31" s="1"/>
  <c r="AA17" i="31" s="1"/>
  <c r="AA18" i="31" s="1"/>
  <c r="AA19" i="31" s="1"/>
  <c r="AA20" i="31" s="1"/>
  <c r="AA21" i="31" s="1"/>
  <c r="AA22" i="31" s="1"/>
  <c r="AA23" i="31" s="1"/>
  <c r="AA24" i="31" s="1"/>
  <c r="AA25" i="31" s="1"/>
  <c r="AA26" i="31" s="1"/>
  <c r="AA27" i="31" s="1"/>
  <c r="AA28" i="31" s="1"/>
  <c r="AA29" i="31" s="1"/>
  <c r="AA30" i="31" s="1"/>
  <c r="AA31" i="31" s="1"/>
  <c r="AA32" i="31" s="1"/>
  <c r="AA33" i="31" s="1"/>
  <c r="AA34" i="31" s="1"/>
  <c r="AA35" i="31" s="1"/>
  <c r="AA36" i="31" s="1"/>
  <c r="AA37" i="31" s="1"/>
  <c r="AA38" i="31" s="1"/>
  <c r="AA39" i="31" s="1"/>
  <c r="AA40" i="31" s="1"/>
  <c r="AA41" i="31" s="1"/>
  <c r="AA42" i="31" s="1"/>
  <c r="AA43" i="31" s="1"/>
  <c r="AA44" i="31" s="1"/>
  <c r="AA45" i="31" s="1"/>
  <c r="I173" i="31"/>
  <c r="AC172" i="31"/>
  <c r="AA46" i="31" l="1"/>
  <c r="AA47" i="31" s="1"/>
  <c r="AA48" i="31" s="1"/>
  <c r="AA49" i="31" s="1"/>
  <c r="AA50" i="31" s="1"/>
  <c r="AA51" i="31" s="1"/>
  <c r="AA52" i="31" s="1"/>
  <c r="AA53" i="31" s="1"/>
  <c r="AA54" i="31" s="1"/>
  <c r="AA55" i="31" s="1"/>
  <c r="AA56" i="31" s="1"/>
  <c r="AA57" i="31" s="1"/>
  <c r="AA58" i="31" s="1"/>
  <c r="AA59" i="31" s="1"/>
  <c r="AA60" i="31" s="1"/>
  <c r="AA61" i="31" s="1"/>
  <c r="AA62" i="31" s="1"/>
  <c r="AA63" i="31" s="1"/>
  <c r="AA64" i="31" s="1"/>
  <c r="AA65" i="31" s="1"/>
  <c r="AA66" i="31" s="1"/>
  <c r="AA67" i="31" s="1"/>
  <c r="AA68" i="31" s="1"/>
  <c r="AA69" i="31" s="1"/>
  <c r="AA70" i="31" s="1"/>
  <c r="AA71" i="31" s="1"/>
  <c r="AA72" i="31" s="1"/>
  <c r="AA73" i="31" s="1"/>
  <c r="AA74" i="31" s="1"/>
  <c r="AA75" i="31" s="1"/>
  <c r="AA76" i="31" s="1"/>
  <c r="AA77" i="31" s="1"/>
  <c r="AA78" i="31" s="1"/>
  <c r="AA79" i="31" s="1"/>
  <c r="AA80" i="31" s="1"/>
  <c r="AA81" i="31" s="1"/>
  <c r="AA82" i="31" s="1"/>
  <c r="AA83" i="31" s="1"/>
  <c r="AA84" i="31" s="1"/>
  <c r="AA85" i="31" s="1"/>
  <c r="AA86" i="31" s="1"/>
  <c r="AA87" i="31" s="1"/>
  <c r="AA88" i="31" s="1"/>
  <c r="AA89" i="31" s="1"/>
  <c r="AA90" i="31" s="1"/>
  <c r="AA91" i="31" s="1"/>
  <c r="AA92" i="31" s="1"/>
  <c r="AA93" i="31" s="1"/>
  <c r="AA94" i="31" s="1"/>
  <c r="AA95" i="31" s="1"/>
  <c r="AA96" i="31" s="1"/>
  <c r="AA97" i="31" s="1"/>
  <c r="AA98" i="31" s="1"/>
  <c r="AA99" i="31" s="1"/>
  <c r="AA100" i="31" s="1"/>
  <c r="AA101" i="31" s="1"/>
  <c r="AA102" i="31" s="1"/>
  <c r="AA103" i="31" s="1"/>
  <c r="AA104" i="31" s="1"/>
  <c r="AA105" i="31" s="1"/>
  <c r="AA106" i="31" s="1"/>
  <c r="AA107" i="31" s="1"/>
  <c r="AA108" i="31" s="1"/>
  <c r="AA109" i="31" s="1"/>
  <c r="AA110" i="31" s="1"/>
  <c r="AA111" i="31" s="1"/>
  <c r="AA112" i="31" s="1"/>
  <c r="AA113" i="31" s="1"/>
  <c r="AA114" i="31" s="1"/>
  <c r="AA115" i="31" s="1"/>
  <c r="AA116" i="31" s="1"/>
  <c r="AA117" i="31" s="1"/>
  <c r="AA118" i="31" s="1"/>
  <c r="AA119" i="31" s="1"/>
  <c r="AA120" i="31" s="1"/>
  <c r="AA121" i="31" s="1"/>
  <c r="AA122" i="31" s="1"/>
  <c r="AA123" i="31" s="1"/>
  <c r="AA124" i="31" s="1"/>
  <c r="AA125" i="31" s="1"/>
  <c r="AA126" i="31" s="1"/>
  <c r="AA127" i="31" s="1"/>
  <c r="AA128" i="31" s="1"/>
  <c r="AA129" i="31" s="1"/>
  <c r="AA130" i="31" s="1"/>
  <c r="AA131" i="31" s="1"/>
  <c r="AA132" i="31" s="1"/>
  <c r="AA133" i="31" s="1"/>
  <c r="AA134" i="31" s="1"/>
  <c r="AA135" i="31" s="1"/>
  <c r="AA136" i="31" s="1"/>
  <c r="AA137" i="31" s="1"/>
  <c r="AA138" i="31" s="1"/>
  <c r="AA139" i="31" s="1"/>
  <c r="AA140" i="31" s="1"/>
  <c r="AA141" i="31" s="1"/>
  <c r="AA142" i="31" s="1"/>
  <c r="AA143" i="31" s="1"/>
  <c r="AA144" i="31" s="1"/>
  <c r="AA145" i="31" s="1"/>
  <c r="AA146" i="31" s="1"/>
  <c r="AA147" i="31" s="1"/>
  <c r="AA148" i="31" s="1"/>
  <c r="AA149" i="31" s="1"/>
  <c r="AA150" i="31" s="1"/>
  <c r="AA151" i="31" s="1"/>
  <c r="AA152" i="31" s="1"/>
  <c r="AA153" i="31" s="1"/>
  <c r="AA154" i="31" s="1"/>
  <c r="AA155" i="31" s="1"/>
  <c r="AA156" i="31" s="1"/>
  <c r="AA157" i="31" s="1"/>
  <c r="AA158" i="31" s="1"/>
  <c r="AA159" i="31" s="1"/>
  <c r="AA160" i="31" s="1"/>
  <c r="AA161" i="31" s="1"/>
  <c r="AA162" i="31" s="1"/>
  <c r="AA163" i="31" s="1"/>
  <c r="AA164" i="31" s="1"/>
  <c r="AA165" i="31" s="1"/>
  <c r="AA166" i="31" s="1"/>
  <c r="AA167" i="31" s="1"/>
  <c r="AA168" i="31" s="1"/>
  <c r="AA169" i="31" s="1"/>
  <c r="AA170" i="31" s="1"/>
  <c r="AA171" i="31" s="1"/>
  <c r="AA172" i="31" s="1"/>
  <c r="AA173" i="31" s="1"/>
  <c r="AA174" i="31" s="1"/>
  <c r="AA175" i="31" s="1"/>
  <c r="AA176" i="31" s="1"/>
  <c r="I174" i="31"/>
  <c r="AC173" i="31"/>
  <c r="AC174" i="31" l="1"/>
  <c r="I175" i="31"/>
  <c r="AC175" i="31" l="1"/>
  <c r="I176" i="31"/>
  <c r="AC176" i="31" l="1"/>
  <c r="AB497" i="14" l="1" a="1"/>
  <c r="AB496" i="14" a="1"/>
  <c r="AE589" i="14" a="1"/>
  <c r="AB430" i="14" a="1"/>
  <c r="AB445" i="14" a="1"/>
  <c r="Z586" i="14" a="1"/>
  <c r="AH452" i="14" a="1"/>
  <c r="AG625" i="14" a="1"/>
  <c r="Z653" i="14" a="1"/>
  <c r="AC535" i="14" a="1"/>
  <c r="Z513" i="14" a="1"/>
  <c r="AA669" i="14" a="1"/>
  <c r="AD560" i="14" a="1"/>
  <c r="AB506" i="14" a="1"/>
  <c r="AH683" i="14" a="1"/>
  <c r="AF685" i="14" a="1"/>
  <c r="AH680" i="14" a="1"/>
  <c r="AC556" i="14" a="1"/>
  <c r="AH593" i="14" a="1"/>
  <c r="AG616" i="14" a="1"/>
  <c r="AC628" i="14" a="1"/>
  <c r="AG621" i="14" a="1"/>
  <c r="AD440" i="14" a="1"/>
  <c r="AG568" i="14" a="1"/>
  <c r="AB449" i="14" a="1"/>
  <c r="AC581" i="14" a="1"/>
  <c r="Z641" i="14" a="1"/>
  <c r="AE450" i="14" a="1"/>
  <c r="AC481" i="14" a="1"/>
  <c r="AA460" i="14" a="1"/>
  <c r="AH419" i="14" a="1"/>
  <c r="AI593" i="14" a="1"/>
  <c r="AB649" i="14" a="1"/>
  <c r="AA442" i="14" a="1"/>
  <c r="AE665" i="14" a="1"/>
  <c r="AF646" i="14" a="1"/>
  <c r="AE594" i="14" a="1"/>
  <c r="AE674" i="14" a="1"/>
  <c r="AH513" i="14" a="1"/>
  <c r="AC495" i="14" a="1"/>
  <c r="AH442" i="14" a="1"/>
  <c r="AF674" i="14" a="1"/>
  <c r="AG511" i="14" a="1"/>
  <c r="AE651" i="14" a="1"/>
  <c r="AI469" i="14" a="1"/>
  <c r="AE581" i="14" a="1"/>
  <c r="AD420" i="14" a="1"/>
  <c r="AH431" i="14" a="1"/>
  <c r="AF690" i="14" a="1"/>
  <c r="AI422" i="14" a="1"/>
  <c r="AB581" i="14" a="1"/>
  <c r="AE572" i="14" a="1"/>
  <c r="AB633" i="14" a="1"/>
  <c r="AG557" i="14" a="1"/>
  <c r="AC555" i="14" a="1"/>
  <c r="Z422" i="14" a="1"/>
  <c r="AC616" i="14" a="1"/>
  <c r="AA522" i="14" a="1"/>
  <c r="AD679" i="14" a="1"/>
  <c r="AF511" i="14" a="1"/>
  <c r="AA564" i="14" a="1"/>
  <c r="AF575" i="14" a="1"/>
  <c r="AF592" i="14" a="1"/>
  <c r="AE694" i="14" a="1"/>
  <c r="AI471" i="14" a="1"/>
  <c r="AG528" i="14" a="1"/>
  <c r="AA449" i="14" a="1"/>
  <c r="AG508" i="14" a="1"/>
  <c r="AD650" i="14" a="1"/>
  <c r="AG461" i="14" a="1"/>
  <c r="Z523" i="14" a="1"/>
  <c r="AD548" i="14" a="1"/>
  <c r="AG597" i="14" a="1"/>
  <c r="AE607" i="14" a="1"/>
  <c r="AE613" i="14" a="1"/>
  <c r="AI561" i="14" a="1"/>
  <c r="AG615" i="14" a="1"/>
  <c r="AE510" i="14" a="1"/>
  <c r="AI588" i="14" a="1"/>
  <c r="AA467" i="14" a="1"/>
  <c r="AH489" i="14" a="1"/>
  <c r="AA613" i="14" a="1"/>
  <c r="AF441" i="14" a="1"/>
  <c r="AI693" i="14" a="1"/>
  <c r="AG590" i="14" a="1"/>
  <c r="Z546" i="14" a="1"/>
  <c r="AH526" i="14" a="1"/>
  <c r="AF443" i="14" a="1"/>
  <c r="AE592" i="14" a="1"/>
  <c r="AI630" i="14" a="1"/>
  <c r="AA465" i="14" a="1"/>
  <c r="AC650" i="14" a="1"/>
  <c r="AI560" i="14" a="1"/>
  <c r="AI444" i="14" a="1"/>
  <c r="AG588" i="14" a="1"/>
  <c r="Z656" i="14" a="1"/>
  <c r="AA697" i="14" a="1"/>
  <c r="AE666" i="14" a="1"/>
  <c r="AE504" i="14" a="1"/>
  <c r="AH460" i="14" a="1"/>
  <c r="AE643" i="14" a="1"/>
  <c r="Z474" i="14" a="1"/>
  <c r="AG480" i="14" a="1"/>
  <c r="AF555" i="14" a="1"/>
  <c r="Z521" i="14" a="1"/>
  <c r="Z619" i="14" a="1"/>
  <c r="Z605" i="14" a="1"/>
  <c r="AA597" i="14" a="1"/>
  <c r="AE583" i="14" a="1"/>
  <c r="AH510" i="14" a="1"/>
  <c r="AH656" i="14" a="1"/>
  <c r="AI457" i="14" a="1"/>
  <c r="AF544" i="14" a="1"/>
  <c r="AH681" i="14" a="1"/>
  <c r="AQ412" i="14" a="1"/>
  <c r="AD607" i="14" a="1"/>
  <c r="AF600" i="14" a="1"/>
  <c r="AH552" i="14" a="1"/>
  <c r="AF605" i="14" a="1"/>
  <c r="AG509" i="14" a="1"/>
  <c r="AI421" i="14" a="1"/>
  <c r="AI571" i="14" a="1"/>
  <c r="AD536" i="14" a="1"/>
  <c r="AA682" i="14" a="1"/>
  <c r="AA499" i="14" a="1"/>
  <c r="AD615" i="14" a="1"/>
  <c r="AD414" i="14" a="1"/>
  <c r="AC621" i="14" a="1"/>
  <c r="AD572" i="14" a="1"/>
  <c r="Z481" i="14" a="1"/>
  <c r="AB613" i="14" a="1"/>
  <c r="Z629" i="14" a="1"/>
  <c r="AA631" i="14" a="1"/>
  <c r="AC689" i="14" a="1"/>
  <c r="AE516" i="14" a="1"/>
  <c r="AH687" i="14" a="1"/>
  <c r="AB473" i="14" a="1"/>
  <c r="AI436" i="14" a="1"/>
  <c r="AH522" i="14" a="1"/>
  <c r="AI533" i="14" a="1"/>
  <c r="AE427" i="14" a="1"/>
  <c r="AD532" i="14" a="1"/>
  <c r="AF415" i="14" a="1"/>
  <c r="AE485" i="14" a="1"/>
  <c r="AC528" i="14" a="1"/>
  <c r="AI603" i="14" a="1"/>
  <c r="Z552" i="14" a="1"/>
  <c r="AG485" i="14" a="1"/>
  <c r="AF579" i="14" a="1"/>
  <c r="AD646" i="14" a="1"/>
  <c r="AA470" i="14" a="1"/>
  <c r="AE435" i="14" a="1"/>
  <c r="AE524" i="14" a="1"/>
  <c r="AH543" i="14" a="1"/>
  <c r="AF420" i="14" a="1"/>
  <c r="AI517" i="14" a="1"/>
  <c r="AD450" i="14" a="1"/>
  <c r="AD643" i="14" a="1"/>
  <c r="AC497" i="14" a="1"/>
  <c r="AA599" i="14" a="1"/>
  <c r="AA614" i="14" a="1"/>
  <c r="AD624" i="14" a="1"/>
  <c r="AG500" i="14" a="1"/>
  <c r="AH508" i="14" a="1"/>
  <c r="AI521" i="14" a="1"/>
  <c r="AG455" i="14" a="1"/>
  <c r="AE515" i="14" a="1"/>
  <c r="AA608" i="14" a="1"/>
  <c r="AI677" i="14" a="1"/>
  <c r="Z506" i="14" a="1"/>
  <c r="AD626" i="14" a="1"/>
  <c r="AD638" i="14" a="1"/>
  <c r="Z694" i="14" a="1"/>
  <c r="AD513" i="14" a="1"/>
  <c r="AC498" i="14" a="1"/>
  <c r="AG487" i="14" a="1"/>
  <c r="AE612" i="14" a="1"/>
  <c r="AD499" i="14" a="1"/>
  <c r="AH438" i="14" a="1"/>
  <c r="AA457" i="14" a="1"/>
  <c r="AD481" i="14" a="1"/>
  <c r="AI659" i="14" a="1"/>
  <c r="AE483" i="14" a="1"/>
  <c r="AA447" i="14" a="1"/>
  <c r="AE544" i="14" a="1"/>
  <c r="AH623" i="14" a="1"/>
  <c r="AC508" i="14" a="1"/>
  <c r="AA646" i="14" a="1"/>
  <c r="AA458" i="14" a="1"/>
  <c r="AC425" i="14" a="1"/>
  <c r="AE609" i="14" a="1"/>
  <c r="AF502" i="14" a="1"/>
  <c r="AE653" i="14" a="1"/>
  <c r="AH465" i="14" a="1"/>
  <c r="AC551" i="14" a="1"/>
  <c r="Z501" i="14" a="1"/>
  <c r="AE695" i="14" a="1"/>
  <c r="AD594" i="14" a="1"/>
  <c r="AG601" i="14" a="1"/>
  <c r="AD497" i="14" a="1"/>
  <c r="AB436" i="14" a="1"/>
  <c r="AD502" i="14" a="1"/>
  <c r="AH594" i="14" a="1"/>
  <c r="AG481" i="14" a="1"/>
  <c r="Z600" i="14" a="1"/>
  <c r="AB438" i="14" a="1"/>
  <c r="AD540" i="14" a="1"/>
  <c r="Z622" i="14" a="1"/>
  <c r="AA567" i="14" a="1"/>
  <c r="AE522" i="14" a="1"/>
  <c r="AE629" i="14" a="1"/>
  <c r="Z431" i="14" a="1"/>
  <c r="AC454" i="14" a="1"/>
  <c r="AG417" i="14" a="1"/>
  <c r="AB546" i="14" a="1"/>
  <c r="AC542" i="14" a="1"/>
  <c r="AG697" i="14" a="1"/>
  <c r="AG454" i="14" a="1"/>
  <c r="AH515" i="14" a="1"/>
  <c r="AC648" i="14" a="1"/>
  <c r="AF648" i="14" a="1"/>
  <c r="AB441" i="14" a="1"/>
  <c r="AF535" i="14" a="1"/>
  <c r="Z692" i="14" a="1"/>
  <c r="AC636" i="14" a="1"/>
  <c r="AI631" i="14" a="1"/>
  <c r="AG652" i="14" a="1"/>
  <c r="AB679" i="14" a="1"/>
  <c r="AH647" i="14" a="1"/>
  <c r="AC435" i="14" a="1"/>
  <c r="Z415" i="14" a="1"/>
  <c r="AF542" i="14" a="1"/>
  <c r="AF637" i="14" a="1"/>
  <c r="AF467" i="14" a="1"/>
  <c r="AE426" i="14" a="1"/>
  <c r="AC473" i="14" a="1"/>
  <c r="AH639" i="14" a="1"/>
  <c r="Z430" i="14" a="1"/>
  <c r="AF563" i="14" a="1"/>
  <c r="AI435" i="14" a="1"/>
  <c r="AG466" i="14" a="1"/>
  <c r="AE532" i="14" a="1"/>
  <c r="Z572" i="14" a="1"/>
  <c r="AB548" i="14" a="1"/>
  <c r="Z650" i="14" a="1"/>
  <c r="AH554" i="14" a="1"/>
  <c r="AI613" i="14" a="1"/>
  <c r="AD523" i="14" a="1"/>
  <c r="AA462" i="14" a="1"/>
  <c r="Z447" i="14" a="1"/>
  <c r="AF632" i="14" a="1"/>
  <c r="AI585" i="14" a="1"/>
  <c r="Z460" i="14" a="1"/>
  <c r="AE668" i="14" a="1"/>
  <c r="Z533" i="14" a="1"/>
  <c r="AD674" i="14" a="1"/>
  <c r="AF513" i="14" a="1"/>
  <c r="AC553" i="14" a="1"/>
  <c r="AG683" i="14" a="1"/>
  <c r="Z451" i="14" a="1"/>
  <c r="AA557" i="14" a="1"/>
  <c r="AI558" i="14" a="1"/>
  <c r="AD543" i="14" a="1"/>
  <c r="AE432" i="14" a="1"/>
  <c r="Z528" i="14" a="1"/>
  <c r="AC464" i="14" a="1"/>
  <c r="AG637" i="14" a="1"/>
  <c r="AE676" i="14" a="1"/>
  <c r="Z549" i="14" a="1"/>
  <c r="AG445" i="14" a="1"/>
  <c r="AG628" i="14" a="1"/>
  <c r="AA692" i="14" a="1"/>
  <c r="AG655" i="14" a="1"/>
  <c r="Z682" i="14" a="1"/>
  <c r="AI654" i="14" a="1"/>
  <c r="AI424" i="14" a="1"/>
  <c r="AC483" i="14" a="1"/>
  <c r="AG535" i="14" a="1"/>
  <c r="AE555" i="14" a="1"/>
  <c r="AC598" i="14" a="1"/>
  <c r="AB557" i="14" a="1"/>
  <c r="AB486" i="14" a="1"/>
  <c r="AF589" i="14" a="1"/>
  <c r="AD495" i="14" a="1"/>
  <c r="AB489" i="14" a="1"/>
  <c r="AB531" i="14" a="1"/>
  <c r="AA645" i="14" a="1"/>
  <c r="AH684" i="14" a="1"/>
  <c r="AF696" i="14" a="1"/>
  <c r="AE677" i="14" a="1"/>
  <c r="AD654" i="14" a="1"/>
  <c r="AF515" i="14" a="1"/>
  <c r="Z645" i="14" a="1"/>
  <c r="AC574" i="14" a="1"/>
  <c r="AG433" i="14" a="1"/>
  <c r="AH524" i="14" a="1"/>
  <c r="AG553" i="14" a="1"/>
  <c r="Z551" i="14" a="1"/>
  <c r="AA675" i="14" a="1"/>
  <c r="Z463" i="14" a="1"/>
  <c r="AE697" i="14" a="1"/>
  <c r="AC610" i="14" a="1"/>
  <c r="AF488" i="14" a="1"/>
  <c r="AC684" i="14" a="1"/>
  <c r="AA671" i="14" a="1"/>
  <c r="AE577" i="14" a="1"/>
  <c r="AD696" i="14" a="1"/>
  <c r="AH481" i="14" a="1"/>
  <c r="AF436" i="14" a="1"/>
  <c r="AG591" i="14" a="1"/>
  <c r="AE444" i="14" a="1"/>
  <c r="AI508" i="14" a="1"/>
  <c r="AD616" i="14" a="1"/>
  <c r="Z427" i="14" a="1"/>
  <c r="AE593" i="14" a="1"/>
  <c r="AE570" i="14" a="1"/>
  <c r="AG478" i="14" a="1"/>
  <c r="AF652" i="14" a="1"/>
  <c r="AA601" i="14" a="1"/>
  <c r="AF530" i="14" a="1"/>
  <c r="AF594" i="14" a="1"/>
  <c r="AD570" i="14" a="1"/>
  <c r="AE626" i="14" a="1"/>
  <c r="AI500" i="14" a="1"/>
  <c r="AC440" i="14" a="1"/>
  <c r="AB469" i="14" a="1"/>
  <c r="AI617" i="14" a="1"/>
  <c r="AI648" i="14" a="1"/>
  <c r="AF660" i="14" a="1"/>
  <c r="AF574" i="14" a="1"/>
  <c r="AB653" i="14" a="1"/>
  <c r="AC666" i="14" a="1"/>
  <c r="Z677" i="14" a="1"/>
  <c r="AA667" i="14" a="1"/>
  <c r="AH624" i="14" a="1"/>
  <c r="AH584" i="14" a="1"/>
  <c r="AH652" i="14" a="1"/>
  <c r="AA605" i="14" a="1"/>
  <c r="AD630" i="14" a="1"/>
  <c r="AI493" i="14" a="1"/>
  <c r="AI651" i="14" a="1"/>
  <c r="AG673" i="14" a="1"/>
  <c r="AI647" i="14" a="1"/>
  <c r="AI532" i="14" a="1"/>
  <c r="AB590" i="14" a="1"/>
  <c r="AI627" i="14" a="1"/>
  <c r="AE479" i="14" a="1"/>
  <c r="AB433" i="14" a="1"/>
  <c r="AH573" i="14" a="1"/>
  <c r="AD516" i="14" a="1"/>
  <c r="AF425" i="14" a="1"/>
  <c r="AI539" i="14" a="1"/>
  <c r="AB448" i="14" a="1"/>
  <c r="AI492" i="14" a="1"/>
  <c r="AG556" i="14" a="1"/>
  <c r="AI463" i="14" a="1"/>
  <c r="AG605" i="14" a="1"/>
  <c r="Z553" i="14" a="1"/>
  <c r="AB480" i="14" a="1"/>
  <c r="AG580" i="14" a="1"/>
  <c r="AB583" i="14" a="1"/>
  <c r="AA606" i="14" a="1"/>
  <c r="AE498" i="14" a="1"/>
  <c r="AG619" i="14" a="1"/>
  <c r="AF525" i="14" a="1"/>
  <c r="AC413" i="14" a="1"/>
  <c r="AD552" i="14" a="1"/>
  <c r="AI638" i="14" a="1"/>
  <c r="AF527" i="14" a="1"/>
  <c r="AE652" i="14" a="1"/>
  <c r="AB525" i="14" a="1"/>
  <c r="Z441" i="14" a="1"/>
  <c r="AA451" i="14" a="1"/>
  <c r="AF426" i="14" a="1"/>
  <c r="AH530" i="14" a="1"/>
  <c r="AD680" i="14" a="1"/>
  <c r="Z679" i="14" a="1"/>
  <c r="AF612" i="14" a="1"/>
  <c r="AD442" i="14" a="1"/>
  <c r="AG458" i="14" a="1"/>
  <c r="AC540" i="14" a="1"/>
  <c r="Z492" i="14" a="1"/>
  <c r="AF495" i="14" a="1"/>
  <c r="AI451" i="14" a="1"/>
  <c r="AD418" i="14" a="1"/>
  <c r="AB599" i="14" a="1"/>
  <c r="Z601" i="14" a="1"/>
  <c r="AE598" i="14" a="1"/>
  <c r="AD567" i="14" a="1"/>
  <c r="AC593" i="14" a="1"/>
  <c r="AC437" i="14" a="1"/>
  <c r="AC441" i="14" a="1"/>
  <c r="AF559" i="14" a="1"/>
  <c r="AE642" i="14" a="1"/>
  <c r="AA695" i="14" a="1"/>
  <c r="AB536" i="14" a="1"/>
  <c r="AF423" i="14" a="1"/>
  <c r="Z614" i="14" a="1"/>
  <c r="AG694" i="14" a="1"/>
  <c r="Z558" i="14" a="1"/>
  <c r="AC463" i="14" a="1"/>
  <c r="Z529" i="14" a="1"/>
  <c r="AI657" i="14" a="1"/>
  <c r="AF431" i="14" a="1"/>
  <c r="AD515" i="14" a="1"/>
  <c r="Z617" i="14" a="1"/>
  <c r="AI582" i="14" a="1"/>
  <c r="AA685" i="14" a="1"/>
  <c r="AI515" i="14" a="1"/>
  <c r="AA476" i="14" a="1"/>
  <c r="AD438" i="14" a="1"/>
  <c r="AC434" i="14" a="1"/>
  <c r="AF489" i="14" a="1"/>
  <c r="AF538" i="14" a="1"/>
  <c r="AD456" i="14" a="1"/>
  <c r="AB566" i="14" a="1"/>
  <c r="AC462" i="14" a="1"/>
  <c r="AI567" i="14" a="1"/>
  <c r="AF528" i="14" a="1"/>
  <c r="AA497" i="14" a="1"/>
  <c r="Z471" i="14" a="1"/>
  <c r="Z576" i="14" a="1"/>
  <c r="AH692" i="14" a="1"/>
  <c r="AI600" i="14" a="1"/>
  <c r="AA527" i="14" a="1"/>
  <c r="AF585" i="14" a="1"/>
  <c r="AD463" i="14" a="1"/>
  <c r="AB660" i="14" a="1"/>
  <c r="AI655" i="14" a="1"/>
  <c r="AG502" i="14" a="1"/>
  <c r="AG463" i="14" a="1"/>
  <c r="Z443" i="14" a="1"/>
  <c r="AF518" i="14" a="1"/>
  <c r="AC580" i="14" a="1"/>
  <c r="AE600" i="14" a="1"/>
  <c r="AB451" i="14" a="1"/>
  <c r="AC609" i="14" a="1"/>
  <c r="AB559" i="14" a="1"/>
  <c r="AG696" i="14" a="1"/>
  <c r="AD469" i="14" a="1"/>
  <c r="Z588" i="14" a="1"/>
  <c r="AI574" i="14" a="1"/>
  <c r="Z585" i="14" a="1"/>
  <c r="AI420" i="14" a="1"/>
  <c r="AH549" i="14" a="1"/>
  <c r="AD694" i="14" a="1"/>
  <c r="AF601" i="14" a="1"/>
  <c r="AH635" i="14" a="1"/>
  <c r="AD514" i="14" a="1"/>
  <c r="AG633" i="14" a="1"/>
  <c r="Z494" i="14" a="1"/>
  <c r="AF621" i="14" a="1"/>
  <c r="AG423" i="14" a="1"/>
  <c r="AD496" i="14" a="1"/>
  <c r="AI634" i="14" a="1"/>
  <c r="AF449" i="14" a="1"/>
  <c r="AC444" i="14" a="1"/>
  <c r="AG602" i="14" a="1"/>
  <c r="AH506" i="14" a="1"/>
  <c r="AI418" i="14" a="1"/>
  <c r="AI590" i="14" a="1"/>
  <c r="AF567" i="14" a="1"/>
  <c r="AD479" i="14" a="1"/>
  <c r="Z473" i="14" a="1"/>
  <c r="AD649" i="14" a="1"/>
  <c r="AC694" i="14" a="1"/>
  <c r="AB585" i="14" a="1"/>
  <c r="AD631" i="14" a="1"/>
  <c r="AB690" i="14" a="1"/>
  <c r="AD598" i="14" a="1"/>
  <c r="AE431" i="14" a="1"/>
  <c r="AC632" i="14" a="1"/>
  <c r="AG622" i="14" a="1"/>
  <c r="AG513" i="14" a="1"/>
  <c r="AC467" i="14" a="1"/>
  <c r="AG550" i="14" a="1"/>
  <c r="AA673" i="14" a="1"/>
  <c r="AH417" i="14" a="1"/>
  <c r="AF618" i="14" a="1"/>
  <c r="AI555" i="14" a="1"/>
  <c r="AD669" i="14" a="1"/>
  <c r="AH609" i="14" a="1"/>
  <c r="AH614" i="14" a="1"/>
  <c r="AD544" i="14" a="1"/>
  <c r="AB440" i="14" a="1"/>
  <c r="AE561" i="14" a="1"/>
  <c r="AI667" i="14" a="1"/>
  <c r="AG422" i="14" a="1"/>
  <c r="AC530" i="14" a="1"/>
  <c r="Z472" i="14" a="1"/>
  <c r="AE517" i="14" a="1"/>
  <c r="AC478" i="14" a="1"/>
  <c r="AG643" i="14" a="1"/>
  <c r="AI686" i="14" a="1"/>
  <c r="AC667" i="14" a="1"/>
  <c r="AB592" i="14" a="1"/>
  <c r="AI450" i="14" a="1"/>
  <c r="AA526" i="14" a="1"/>
  <c r="AG606" i="14" a="1"/>
  <c r="AI622" i="14" a="1"/>
  <c r="AI483" i="14" a="1"/>
  <c r="AB623" i="14" a="1"/>
  <c r="AH649" i="14" a="1"/>
  <c r="AH605" i="14" a="1"/>
  <c r="AH494" i="14" a="1"/>
  <c r="AE445" i="14" a="1"/>
  <c r="Z559" i="14" a="1"/>
  <c r="AE471" i="14" a="1"/>
  <c r="AB465" i="14" a="1"/>
  <c r="AD457" i="14" a="1"/>
  <c r="AA516" i="14" a="1"/>
  <c r="AI557" i="14" a="1"/>
  <c r="AH576" i="14" a="1"/>
  <c r="Z530" i="14" a="1"/>
  <c r="AF641" i="14" a="1"/>
  <c r="AC499" i="14" a="1"/>
  <c r="AG554" i="14" a="1"/>
  <c r="AD415" i="14" a="1"/>
  <c r="AA479" i="14" a="1"/>
  <c r="AC686" i="14" a="1"/>
  <c r="AB627" i="14" a="1"/>
  <c r="AC613" i="14" a="1"/>
  <c r="AE458" i="14" a="1"/>
  <c r="AI430" i="14" a="1"/>
  <c r="AA515" i="14" a="1"/>
  <c r="Z580" i="14" a="1"/>
  <c r="AF433" i="14" a="1"/>
  <c r="Z458" i="14" a="1"/>
  <c r="Z693" i="14" a="1"/>
  <c r="AI661" i="14" a="1"/>
  <c r="AA519" i="14" a="1"/>
  <c r="AF434" i="14" a="1"/>
  <c r="AI554" i="14" a="1"/>
  <c r="AH641" i="14" a="1"/>
  <c r="AD468" i="14" a="1"/>
  <c r="AA416" i="14" a="1"/>
  <c r="AI680" i="14" a="1"/>
  <c r="AE657" i="14" a="1"/>
  <c r="AC671" i="14" a="1"/>
  <c r="Z651" i="14" a="1"/>
  <c r="AH424" i="14" a="1"/>
  <c r="AE473" i="14" a="1"/>
  <c r="AB654" i="14" a="1"/>
  <c r="AD430" i="14" a="1"/>
  <c r="AE547" i="14" a="1"/>
  <c r="AI488" i="14" a="1"/>
  <c r="AH670" i="14" a="1"/>
  <c r="AD583" i="14" a="1"/>
  <c r="AI473" i="14" a="1"/>
  <c r="AA501" i="14" a="1"/>
  <c r="AE441" i="14" a="1"/>
  <c r="AE472" i="14" a="1"/>
  <c r="AG416" i="14" a="1"/>
  <c r="AD470" i="14" a="1"/>
  <c r="AG684" i="14" a="1"/>
  <c r="AG522" i="14" a="1"/>
  <c r="Z566" i="14" a="1"/>
  <c r="AF591" i="14" a="1"/>
  <c r="AH464" i="14" a="1"/>
  <c r="AC506" i="14" a="1"/>
  <c r="AA629" i="14" a="1"/>
  <c r="AA664" i="14" a="1"/>
  <c r="AD509" i="14" a="1"/>
  <c r="AB509" i="14" a="1"/>
  <c r="AI624" i="14" a="1"/>
  <c r="AC547" i="14" a="1"/>
  <c r="AA643" i="14" a="1"/>
  <c r="AC415" i="14" a="1"/>
  <c r="AB602" i="14" a="1"/>
  <c r="Z526" i="14" a="1"/>
  <c r="AF622" i="14" a="1"/>
  <c r="AH679" i="14" a="1"/>
  <c r="AF438" i="14" a="1"/>
  <c r="Z490" i="14" a="1"/>
  <c r="AH469" i="14" a="1"/>
  <c r="AD475" i="14" a="1"/>
  <c r="AE535" i="14" a="1"/>
  <c r="AA512" i="14" a="1"/>
  <c r="AH413" i="14" a="1"/>
  <c r="AA655" i="14" a="1"/>
  <c r="AA636" i="14" a="1"/>
  <c r="AA617" i="14" a="1"/>
  <c r="AC567" i="14" a="1"/>
  <c r="AC560" i="14" a="1"/>
  <c r="Z675" i="14" a="1"/>
  <c r="Z673" i="14" a="1"/>
  <c r="AC569" i="14" a="1"/>
  <c r="AE525" i="14" a="1"/>
  <c r="AH675" i="14" a="1"/>
  <c r="AH583" i="14" a="1"/>
  <c r="AD493" i="14" a="1"/>
  <c r="AH440" i="14" a="1"/>
  <c r="AE564" i="14" a="1"/>
  <c r="AI428" i="14" a="1"/>
  <c r="AF541" i="14" a="1"/>
  <c r="Z570" i="14" a="1"/>
  <c r="AC619" i="14" a="1"/>
  <c r="AI688" i="14" a="1"/>
  <c r="AG560" i="14" a="1"/>
  <c r="AI663" i="14" a="1"/>
  <c r="Z672" i="14" a="1"/>
  <c r="AC531" i="14" a="1"/>
  <c r="AC449" i="14" a="1"/>
  <c r="AC500" i="14" a="1"/>
  <c r="AA552" i="14" a="1"/>
  <c r="AI569" i="14" a="1"/>
  <c r="AF466" i="14" a="1"/>
  <c r="AG567" i="14" a="1"/>
  <c r="AE659" i="14" a="1"/>
  <c r="AF452" i="14" a="1"/>
  <c r="AD550" i="14" a="1"/>
  <c r="AB529" i="14" a="1"/>
  <c r="AC479" i="14" a="1"/>
  <c r="AI572" i="14" a="1"/>
  <c r="AI506" i="14" a="1"/>
  <c r="AH619" i="14" a="1"/>
  <c r="AE436" i="14" a="1"/>
  <c r="AC460" i="14" a="1"/>
  <c r="AF580" i="14" a="1"/>
  <c r="AG549" i="14" a="1"/>
  <c r="AA633" i="14" a="1"/>
  <c r="AH640" i="14" a="1"/>
  <c r="AI426" i="14" a="1"/>
  <c r="AG471" i="14" a="1"/>
  <c r="AC660" i="14" a="1"/>
  <c r="AE424" i="14" a="1"/>
  <c r="AF507" i="14" a="1"/>
  <c r="AH493" i="14" a="1"/>
  <c r="AB607" i="14" a="1"/>
  <c r="AG523" i="14" a="1"/>
  <c r="AB518" i="14" a="1"/>
  <c r="AI446" i="14" a="1"/>
  <c r="AA454" i="14" a="1"/>
  <c r="AH602" i="14" a="1"/>
  <c r="AB452" i="14" a="1"/>
  <c r="Z599" i="14" a="1"/>
  <c r="AE614" i="14" a="1"/>
  <c r="Z595" i="14" a="1"/>
  <c r="Z455" i="14" a="1"/>
  <c r="AD688" i="14" a="1"/>
  <c r="AC692" i="14" a="1"/>
  <c r="AF521" i="14" a="1"/>
  <c r="AC452" i="14" a="1"/>
  <c r="AH476" i="14" a="1"/>
  <c r="AE523" i="14" a="1"/>
  <c r="AA448" i="14" a="1"/>
  <c r="AB670" i="14" a="1"/>
  <c r="AG598" i="14" a="1"/>
  <c r="AG552" i="14" a="1"/>
  <c r="AF692" i="14" a="1"/>
  <c r="AD640" i="14" a="1"/>
  <c r="AI671" i="14" a="1"/>
  <c r="AF566" i="14" a="1"/>
  <c r="AG609" i="14" a="1"/>
  <c r="Z567" i="14" a="1"/>
  <c r="AD504" i="14" a="1"/>
  <c r="AG604" i="14" a="1"/>
  <c r="AI429" i="14" a="1"/>
  <c r="AB478" i="14" a="1"/>
  <c r="AI460" i="14" a="1"/>
  <c r="AC651" i="14" a="1"/>
  <c r="AE499" i="14" a="1"/>
  <c r="Z510" i="14" a="1"/>
  <c r="AG555" i="14" a="1"/>
  <c r="AE477" i="14" a="1"/>
  <c r="AG544" i="14" a="1"/>
  <c r="AB571" i="14" a="1"/>
  <c r="AF598" i="14" a="1"/>
  <c r="AD563" i="14" a="1"/>
  <c r="AF642" i="14" a="1"/>
  <c r="AI438" i="14" a="1"/>
  <c r="AH490" i="14" a="1"/>
  <c r="AG520" i="14" a="1"/>
  <c r="AC541" i="14" a="1"/>
  <c r="AI474" i="14" a="1"/>
  <c r="Z555" i="14" a="1"/>
  <c r="AI447" i="14" a="1"/>
  <c r="AD693" i="14" a="1"/>
  <c r="AC429" i="14" a="1"/>
  <c r="AG496" i="14" a="1"/>
  <c r="AH461" i="14" a="1"/>
  <c r="AD629" i="14" a="1"/>
  <c r="AD612" i="14" a="1"/>
  <c r="AD580" i="14" a="1"/>
  <c r="AA625" i="14" a="1"/>
  <c r="AE452" i="14" a="1"/>
  <c r="AB414" i="14" a="1"/>
  <c r="AB464" i="14" a="1"/>
  <c r="AB615" i="14" a="1"/>
  <c r="AB606" i="14" a="1"/>
  <c r="AI568" i="14" a="1"/>
  <c r="AG541" i="14" a="1"/>
  <c r="AH585" i="14" a="1"/>
  <c r="AH666" i="14" a="1"/>
  <c r="AB511" i="14" a="1"/>
  <c r="AH579" i="14" a="1"/>
  <c r="AH667" i="14" a="1"/>
  <c r="AH612" i="14" a="1"/>
  <c r="AA689" i="14" a="1"/>
  <c r="AH471" i="14" a="1"/>
  <c r="AE670" i="14" a="1"/>
  <c r="AD565" i="14" a="1"/>
  <c r="AD519" i="14" a="1"/>
  <c r="AE519" i="14" a="1"/>
  <c r="AH637" i="14" a="1"/>
  <c r="AE421" i="14" a="1"/>
  <c r="AA492" i="14" a="1"/>
  <c r="AG600" i="14" a="1"/>
  <c r="AD542" i="14" a="1"/>
  <c r="AI416" i="14" a="1"/>
  <c r="AI507" i="14" a="1"/>
  <c r="AD484" i="14" a="1"/>
  <c r="AH628" i="14" a="1"/>
  <c r="AE633" i="14" a="1"/>
  <c r="AF461" i="14" a="1"/>
  <c r="AI682" i="14" a="1"/>
  <c r="AE531" i="14" a="1"/>
  <c r="AA543" i="14" a="1"/>
  <c r="AG674" i="14" a="1"/>
  <c r="AH650" i="14" a="1"/>
  <c r="AD554" i="14" a="1"/>
  <c r="AI575" i="14" a="1"/>
  <c r="AA610" i="14" a="1"/>
  <c r="AF623" i="14" a="1"/>
  <c r="AB608" i="14" a="1"/>
  <c r="AG450" i="14" a="1"/>
  <c r="AE658" i="14" a="1"/>
  <c r="AC457" i="14" a="1"/>
  <c r="AI495" i="14" a="1"/>
  <c r="Z538" i="14" a="1"/>
  <c r="AA435" i="14" a="1"/>
  <c r="AG578" i="14" a="1"/>
  <c r="AE681" i="14" a="1"/>
  <c r="AG638" i="14" a="1"/>
  <c r="AF482" i="14" a="1"/>
  <c r="AD644" i="14" a="1"/>
  <c r="AH484" i="14" a="1"/>
  <c r="Z457" i="14" a="1"/>
  <c r="AI458" i="14" a="1"/>
  <c r="AH565" i="14" a="1"/>
  <c r="Z625" i="14" a="1"/>
  <c r="AH646" i="14" a="1"/>
  <c r="AF564" i="14" a="1"/>
  <c r="AA587" i="14" a="1"/>
  <c r="AA558" i="14" a="1"/>
  <c r="Z590" i="14" a="1"/>
  <c r="Z609" i="14" a="1"/>
  <c r="AC418" i="14" a="1"/>
  <c r="AB683" i="14" a="1"/>
  <c r="AC606" i="14" a="1"/>
  <c r="AC633" i="14" a="1"/>
  <c r="AF486" i="14" a="1"/>
  <c r="AA622" i="14" a="1"/>
  <c r="AA612" i="14" a="1"/>
  <c r="AG613" i="14" a="1"/>
  <c r="AA676" i="14" a="1"/>
  <c r="AH615" i="14" a="1"/>
  <c r="AF508" i="14" a="1"/>
  <c r="Z519" i="14" a="1"/>
  <c r="AH492" i="14" a="1"/>
  <c r="AD578" i="14" a="1"/>
  <c r="AF649" i="14" a="1"/>
  <c r="AF504" i="14" a="1"/>
  <c r="AE682" i="14" a="1"/>
  <c r="AE618" i="14" a="1"/>
  <c r="Z498" i="14" a="1"/>
  <c r="AB629" i="14" a="1"/>
  <c r="AI694" i="14" a="1"/>
  <c r="AD677" i="14" a="1"/>
  <c r="Z562" i="14" a="1"/>
  <c r="AB628" i="14" a="1"/>
  <c r="AB563" i="14" a="1"/>
  <c r="AI678" i="14" a="1"/>
  <c r="AC529" i="14" a="1"/>
  <c r="AD538" i="14" a="1"/>
  <c r="AH634" i="14" a="1"/>
  <c r="AF474" i="14" a="1"/>
  <c r="AB456" i="14" a="1"/>
  <c r="AF651" i="14" a="1"/>
  <c r="AD526" i="14" a="1"/>
  <c r="AB681" i="14" a="1"/>
  <c r="AG657" i="14" a="1"/>
  <c r="AE559" i="14" a="1"/>
  <c r="Z680" i="14" a="1"/>
  <c r="AI479" i="14" a="1"/>
  <c r="AA649" i="14" a="1"/>
  <c r="Z668" i="14" a="1"/>
  <c r="AI459" i="14" a="1"/>
  <c r="AF471" i="14" a="1"/>
  <c r="AC519" i="14" a="1"/>
  <c r="Z659" i="14" a="1"/>
  <c r="AG653" i="14" a="1"/>
  <c r="AB618" i="14" a="1"/>
  <c r="AF633" i="14" a="1"/>
  <c r="AH520" i="14" a="1"/>
  <c r="AH577" i="14" a="1"/>
  <c r="AB696" i="14" a="1"/>
  <c r="AE634" i="14" a="1"/>
  <c r="AI643" i="14" a="1"/>
  <c r="AI525" i="14" a="1"/>
  <c r="Z539" i="14" a="1"/>
  <c r="AC649" i="14" a="1"/>
  <c r="AA422" i="14" a="1"/>
  <c r="AE459" i="14" a="1"/>
  <c r="AB468" i="14" a="1"/>
  <c r="AH501" i="14" a="1"/>
  <c r="AG438" i="14" a="1"/>
  <c r="AG415" i="14" a="1"/>
  <c r="AF639" i="14" a="1"/>
  <c r="AE619" i="14" a="1"/>
  <c r="AB485" i="14" a="1"/>
  <c r="AA647" i="14" a="1"/>
  <c r="AA490" i="14" a="1"/>
  <c r="AG464" i="14" a="1"/>
  <c r="AD527" i="14" a="1"/>
  <c r="AA445" i="14" a="1"/>
  <c r="AC662" i="14" a="1"/>
  <c r="AI523" i="14" a="1"/>
  <c r="Z424" i="14" a="1"/>
  <c r="AA635" i="14" a="1"/>
  <c r="Z426" i="14" a="1"/>
  <c r="AI618" i="14" a="1"/>
  <c r="AE506" i="14" a="1"/>
  <c r="AD588" i="14" a="1"/>
  <c r="AB616" i="14" a="1"/>
  <c r="AB495" i="14" a="1"/>
  <c r="AF523" i="14" a="1"/>
  <c r="AA559" i="14" a="1"/>
  <c r="AE603" i="14" a="1"/>
  <c r="AF684" i="14" a="1"/>
  <c r="AF626" i="14" a="1"/>
  <c r="AB460" i="14" a="1"/>
  <c r="AB579" i="14" a="1"/>
  <c r="AA634" i="14" a="1"/>
  <c r="AH475" i="14" a="1"/>
  <c r="AE575" i="14" a="1"/>
  <c r="AD585" i="14" a="1"/>
  <c r="AH511" i="14" a="1"/>
  <c r="AH449" i="14" a="1"/>
  <c r="AA574" i="14" a="1"/>
  <c r="Z423" i="14" a="1"/>
  <c r="AG413" i="14" a="1"/>
  <c r="AA584" i="14" a="1"/>
  <c r="AE442" i="14" a="1"/>
  <c r="AI662" i="14" a="1"/>
  <c r="Z628" i="14" a="1"/>
  <c r="AA444" i="14" a="1"/>
  <c r="AG563" i="14" a="1"/>
  <c r="AD510" i="14" a="1"/>
  <c r="AB609" i="14" a="1"/>
  <c r="AH538" i="14" a="1"/>
  <c r="AG571" i="14" a="1"/>
  <c r="AF500" i="14" a="1"/>
  <c r="AH542" i="14" a="1"/>
  <c r="AC502" i="14" a="1"/>
  <c r="AH488" i="14" a="1"/>
  <c r="AB646" i="14" a="1"/>
  <c r="AF671" i="14" a="1"/>
  <c r="AE599" i="14" a="1"/>
  <c r="AC527" i="14" a="1"/>
  <c r="Z511" i="14" a="1"/>
  <c r="AD503" i="14" a="1"/>
  <c r="AH514" i="14" a="1"/>
  <c r="AI556" i="14" a="1"/>
  <c r="AE590" i="14" a="1"/>
  <c r="AI595" i="14" a="1"/>
  <c r="AA644" i="14" a="1"/>
  <c r="AI442" i="14" a="1"/>
  <c r="AE632" i="14" a="1"/>
  <c r="AF571" i="14" a="1"/>
  <c r="AI419" i="14" a="1"/>
  <c r="AC597" i="14" a="1"/>
  <c r="AC513" i="14" a="1"/>
  <c r="AB482" i="14" a="1"/>
  <c r="AC644" i="14" a="1"/>
  <c r="AG437" i="14" a="1"/>
  <c r="AA450" i="14" a="1"/>
  <c r="AH443" i="14" a="1"/>
  <c r="AH458" i="14" a="1"/>
  <c r="AE636" i="14" a="1"/>
  <c r="AS412" i="14" a="1"/>
  <c r="AD620" i="14" a="1"/>
  <c r="AD683" i="14" a="1"/>
  <c r="Z450" i="14" a="1"/>
  <c r="Z514" i="14" a="1"/>
  <c r="Z470" i="14" a="1"/>
  <c r="AC517" i="14" a="1"/>
  <c r="AF422" i="14" a="1"/>
  <c r="AG490" i="14" a="1"/>
  <c r="AD413" i="14" a="1"/>
  <c r="AG679" i="14" a="1"/>
  <c r="Z548" i="14" a="1"/>
  <c r="AG572" i="14" a="1"/>
  <c r="AI683" i="14" a="1"/>
  <c r="AE627" i="14" a="1"/>
  <c r="AD531" i="14" a="1"/>
  <c r="AI658" i="14" a="1"/>
  <c r="AH499" i="14" a="1"/>
  <c r="AF663" i="14" a="1"/>
  <c r="AC639" i="14" a="1"/>
  <c r="AI564" i="14" a="1"/>
  <c r="AF439" i="14" a="1"/>
  <c r="AD478" i="14" a="1"/>
  <c r="AC426" i="14" a="1"/>
  <c r="AE567" i="14" a="1"/>
  <c r="AE582" i="14" a="1"/>
  <c r="AI550" i="14" a="1"/>
  <c r="AF693" i="14" a="1"/>
  <c r="AF437" i="14" a="1"/>
  <c r="AC523" i="14" a="1"/>
  <c r="AF597" i="14" a="1"/>
  <c r="AG446" i="14" a="1"/>
  <c r="AH664" i="14" a="1"/>
  <c r="AB687" i="14" a="1"/>
  <c r="Z676" i="14" a="1"/>
  <c r="AF440" i="14" a="1"/>
  <c r="AF522" i="14" a="1"/>
  <c r="AD618" i="14" a="1"/>
  <c r="AH691" i="14" a="1"/>
  <c r="AB458" i="14" a="1"/>
  <c r="Z448" i="14" a="1"/>
  <c r="AI461" i="14" a="1"/>
  <c r="AD623" i="14" a="1"/>
  <c r="AD539" i="14" a="1"/>
  <c r="AA507" i="14" a="1"/>
  <c r="AB520" i="14" a="1"/>
  <c r="AG515" i="14" a="1"/>
  <c r="AC510" i="14" a="1"/>
  <c r="AB564" i="14" a="1"/>
  <c r="Z575" i="14" a="1"/>
  <c r="AG690" i="14" a="1"/>
  <c r="AC582" i="14" a="1"/>
  <c r="AI499" i="14" a="1"/>
  <c r="AG486" i="14" a="1"/>
  <c r="AE529" i="14" a="1"/>
  <c r="AE565" i="14" a="1"/>
  <c r="Z616" i="14" a="1"/>
  <c r="AB475" i="14" a="1"/>
  <c r="AD625" i="14" a="1"/>
  <c r="AI672" i="14" a="1"/>
  <c r="Z442" i="14" a="1"/>
  <c r="AA607" i="14" a="1"/>
  <c r="AD483" i="14" a="1"/>
  <c r="AF445" i="14" a="1"/>
  <c r="AI502" i="14" a="1"/>
  <c r="AH643" i="14" a="1"/>
  <c r="AD641" i="14" a="1"/>
  <c r="AD665" i="14" a="1"/>
  <c r="AH521" i="14" a="1"/>
  <c r="AB642" i="14" a="1"/>
  <c r="AB568" i="14" a="1"/>
  <c r="AA461" i="14" a="1"/>
  <c r="AA595" i="14" a="1"/>
  <c r="AB513" i="14" a="1"/>
  <c r="AC450" i="14" a="1"/>
  <c r="AA626" i="14" a="1"/>
  <c r="AB457" i="14" a="1"/>
  <c r="AE495" i="14" a="1"/>
  <c r="AI664" i="14" a="1"/>
  <c r="AC659" i="14" a="1"/>
  <c r="AB648" i="14" a="1"/>
  <c r="AE549" i="14" a="1"/>
  <c r="AB639" i="14" a="1"/>
  <c r="AE520" i="14" a="1"/>
  <c r="AC461" i="14" a="1"/>
  <c r="AE635" i="14" a="1"/>
  <c r="AE683" i="14" a="1"/>
  <c r="AD697" i="14" a="1"/>
  <c r="AI513" i="14" a="1"/>
  <c r="AD476" i="14" a="1"/>
  <c r="Z477" i="14" a="1"/>
  <c r="AI675" i="14" a="1"/>
  <c r="AB650" i="14" a="1"/>
  <c r="AI512" i="14" a="1"/>
  <c r="Z666" i="14" a="1"/>
  <c r="AI476" i="14" a="1"/>
  <c r="AD653" i="14" a="1"/>
  <c r="AF417" i="14" a="1"/>
  <c r="AF498" i="14" a="1"/>
  <c r="AF631" i="14" a="1"/>
  <c r="AG584" i="14" a="1"/>
  <c r="AI431" i="14" a="1"/>
  <c r="AB665" i="14" a="1"/>
  <c r="AA436" i="14" a="1"/>
  <c r="AC466" i="14" a="1"/>
  <c r="AH627" i="14" a="1"/>
  <c r="AA468" i="14" a="1"/>
  <c r="AH436" i="14" a="1"/>
  <c r="AG418" i="14" a="1"/>
  <c r="Z522" i="14" a="1"/>
  <c r="AC472" i="14" a="1"/>
  <c r="AD576" i="14" a="1"/>
  <c r="AG610" i="14" a="1"/>
  <c r="AG529" i="14" a="1"/>
  <c r="AE440" i="14" a="1"/>
  <c r="AH507" i="14" a="1"/>
  <c r="AA464" i="14" a="1"/>
  <c r="AF490" i="14" a="1"/>
  <c r="AG680" i="14" a="1"/>
  <c r="AF536" i="14" a="1"/>
  <c r="AD524" i="14" a="1"/>
  <c r="AA624" i="14" a="1"/>
  <c r="AF645" i="14" a="1"/>
  <c r="AG642" i="14" a="1"/>
  <c r="AG514" i="14" a="1"/>
  <c r="AC501" i="14" a="1"/>
  <c r="AI669" i="14" a="1"/>
  <c r="AI413" i="14" a="1"/>
  <c r="AH611" i="14" a="1"/>
  <c r="AB587" i="14" a="1"/>
  <c r="AA562" i="14" a="1"/>
  <c r="Z461" i="14" a="1"/>
  <c r="AC669" i="14" a="1"/>
  <c r="Z660" i="14" a="1"/>
  <c r="AG493" i="14" a="1"/>
  <c r="AE562" i="14" a="1"/>
  <c r="AI472" i="14" a="1"/>
  <c r="AF552" i="14" a="1"/>
  <c r="Z662" i="14" a="1"/>
  <c r="AF464" i="14" a="1"/>
  <c r="AD651" i="14" a="1"/>
  <c r="AE490" i="14" a="1"/>
  <c r="AB657" i="14" a="1"/>
  <c r="AG607" i="14" a="1"/>
  <c r="AB443" i="14" a="1"/>
  <c r="AH523" i="14" a="1"/>
  <c r="AC417" i="14" a="1"/>
  <c r="AA463" i="14" a="1"/>
  <c r="AH423" i="14" a="1"/>
  <c r="Z671" i="14" a="1"/>
  <c r="AD545" i="14" a="1"/>
  <c r="AE484" i="14" a="1"/>
  <c r="AH519" i="14" a="1"/>
  <c r="AF603" i="14" a="1"/>
  <c r="AE528" i="14" a="1"/>
  <c r="AD422" i="14" a="1"/>
  <c r="AB472" i="14" a="1"/>
  <c r="AI670" i="14" a="1"/>
  <c r="AC448" i="14" a="1"/>
  <c r="Z640" i="14" a="1"/>
  <c r="AF683" i="14" a="1"/>
  <c r="AA530" i="14" a="1"/>
  <c r="AE538" i="14" a="1"/>
  <c r="AI692" i="14" a="1"/>
  <c r="AA686" i="14" a="1"/>
  <c r="AC656" i="14" a="1"/>
  <c r="AG533" i="14" a="1"/>
  <c r="AH632" i="14" a="1"/>
  <c r="AG532" i="14" a="1"/>
  <c r="AC590" i="14" a="1"/>
  <c r="AG442" i="14" a="1"/>
  <c r="AD451" i="14" a="1"/>
  <c r="AI604" i="14" a="1"/>
  <c r="AI501" i="14" a="1"/>
  <c r="AI576" i="14" a="1"/>
  <c r="AF473" i="14" a="1"/>
  <c r="AR412" i="14" a="1"/>
  <c r="AH532" i="14" a="1"/>
  <c r="AB605" i="14" a="1"/>
  <c r="AC514" i="14" a="1"/>
  <c r="AI690" i="14" a="1"/>
  <c r="AI484" i="14" a="1"/>
  <c r="AH495" i="14" a="1"/>
  <c r="AH541" i="14" a="1"/>
  <c r="AI674" i="14" a="1"/>
  <c r="AH547" i="14" a="1"/>
  <c r="AH638" i="14" a="1"/>
  <c r="AF519" i="14" a="1"/>
  <c r="AG651" i="14" a="1"/>
  <c r="AE551" i="14" a="1"/>
  <c r="AG548" i="14" a="1"/>
  <c r="Z587" i="14" a="1"/>
  <c r="AA535" i="14" a="1"/>
  <c r="AG460" i="14" a="1"/>
  <c r="AD473" i="14" a="1"/>
  <c r="AF428" i="14" a="1"/>
  <c r="AG551" i="14" a="1"/>
  <c r="AH595" i="14" a="1"/>
  <c r="AB447" i="14" a="1"/>
  <c r="AG427" i="14" a="1"/>
  <c r="AF520" i="14" a="1"/>
  <c r="AA596" i="14" a="1"/>
  <c r="AG476" i="14" a="1"/>
  <c r="AB555" i="14" a="1"/>
  <c r="AG524" i="14" a="1"/>
  <c r="AE493" i="14" a="1"/>
  <c r="AD465" i="14" a="1"/>
  <c r="AC635" i="14" a="1"/>
  <c r="AH590" i="14" a="1"/>
  <c r="Z413" i="14" a="1"/>
  <c r="AE433" i="14" a="1"/>
  <c r="AG459" i="14" a="1"/>
  <c r="AF547" i="14" a="1"/>
  <c r="AI441" i="14" a="1"/>
  <c r="AA483" i="14" a="1"/>
  <c r="AG693" i="14" a="1"/>
  <c r="AF470" i="14" a="1"/>
  <c r="AG566" i="14" a="1"/>
  <c r="AI610" i="14" a="1"/>
  <c r="AA555" i="14" a="1"/>
  <c r="AC587" i="14" a="1"/>
  <c r="AD455" i="14" a="1"/>
  <c r="AH636" i="14" a="1"/>
  <c r="AE688" i="14" a="1"/>
  <c r="AC588" i="14" a="1"/>
  <c r="AC424" i="14" a="1"/>
  <c r="AH597" i="14" a="1"/>
  <c r="AE558" i="14" a="1"/>
  <c r="AA621" i="14" a="1"/>
  <c r="AG546" i="14" a="1"/>
  <c r="AC550" i="14" a="1"/>
  <c r="AH604" i="14" a="1"/>
  <c r="AB424" i="14" a="1"/>
  <c r="AB684" i="14" a="1"/>
  <c r="AE630" i="14" a="1"/>
  <c r="AI586" i="14" a="1"/>
  <c r="AH533" i="14" a="1"/>
  <c r="AF625" i="14" a="1"/>
  <c r="AC416" i="14" a="1"/>
  <c r="Z428" i="14" a="1"/>
  <c r="AH444" i="14" a="1"/>
  <c r="AC456" i="14" a="1"/>
  <c r="AI637" i="14" a="1"/>
  <c r="Z624" i="14" a="1"/>
  <c r="AI490" i="14" a="1"/>
  <c r="AB593" i="14" a="1"/>
  <c r="AE546" i="14" a="1"/>
  <c r="AA420" i="14" a="1"/>
  <c r="AF506" i="14" a="1"/>
  <c r="AI456" i="14" a="1"/>
  <c r="Z425" i="14" a="1"/>
  <c r="AI448" i="14" a="1"/>
  <c r="AH551" i="14" a="1"/>
  <c r="AI542" i="14" a="1"/>
  <c r="AF596" i="14" a="1"/>
  <c r="AH516" i="14" a="1"/>
  <c r="AD435" i="14" a="1"/>
  <c r="Z500" i="14" a="1"/>
  <c r="AH420" i="14" a="1"/>
  <c r="AI544" i="14" a="1"/>
  <c r="AE425" i="14" a="1"/>
  <c r="AE608" i="14" a="1"/>
  <c r="AB420" i="14" a="1"/>
  <c r="AF460" i="14" a="1"/>
  <c r="AC536" i="14" a="1"/>
  <c r="AI510" i="14" a="1"/>
  <c r="AD574" i="14" a="1"/>
  <c r="AB582" i="14" a="1"/>
  <c r="AH427" i="14" a="1"/>
  <c r="AD614" i="14" a="1"/>
  <c r="Z497" i="14" a="1"/>
  <c r="Z687" i="14" a="1"/>
  <c r="AA427" i="14" a="1"/>
  <c r="AB425" i="14" a="1"/>
  <c r="AH557" i="14" a="1"/>
  <c r="AI543" i="14" a="1"/>
  <c r="AG658" i="14" a="1"/>
  <c r="AE552" i="14" a="1"/>
  <c r="AG630" i="14" a="1"/>
  <c r="AD521" i="14" a="1"/>
  <c r="AA486" i="14" a="1"/>
  <c r="AB417" i="14" a="1"/>
  <c r="Z554" i="14" a="1"/>
  <c r="AB415" i="14" a="1"/>
  <c r="AF481" i="14" a="1"/>
  <c r="AE526" i="14" a="1"/>
  <c r="AD606" i="14" a="1"/>
  <c r="AC673" i="14" a="1"/>
  <c r="AB455" i="14" a="1"/>
  <c r="AH606" i="14" a="1"/>
  <c r="AH608" i="14" a="1"/>
  <c r="AG634" i="14" a="1"/>
  <c r="AF681" i="14" a="1"/>
  <c r="AE693" i="14" a="1"/>
  <c r="AC432" i="14" a="1"/>
  <c r="AE417" i="14" a="1"/>
  <c r="Z649" i="14" a="1"/>
  <c r="AB589" i="14" a="1"/>
  <c r="AH682" i="14" a="1"/>
  <c r="AG428" i="14" a="1"/>
  <c r="Z454" i="14" a="1"/>
  <c r="AA423" i="14" a="1"/>
  <c r="AE648" i="14" a="1"/>
  <c r="AG647" i="14" a="1"/>
  <c r="AF679" i="14" a="1"/>
  <c r="AF584" i="14" a="1"/>
  <c r="AA446" i="14" a="1"/>
  <c r="AC578" i="14" a="1"/>
  <c r="AI530" i="14" a="1"/>
  <c r="AD498" i="14" a="1"/>
  <c r="AH596" i="14" a="1"/>
  <c r="AH485" i="14" a="1"/>
  <c r="AI649" i="14" a="1"/>
  <c r="AF514" i="14" a="1"/>
  <c r="Z453" i="14" a="1"/>
  <c r="AF562" i="14" a="1"/>
  <c r="AF656" i="14" a="1"/>
  <c r="Z518" i="14" a="1"/>
  <c r="AU412" i="14" a="1"/>
  <c r="AG687" i="14" a="1"/>
  <c r="AE500" i="14" a="1"/>
  <c r="AT412" i="14" a="1"/>
  <c r="AH466" i="14" a="1"/>
  <c r="AI596" i="14" a="1"/>
  <c r="AD431" i="14" a="1"/>
  <c r="AH575" i="14" a="1"/>
  <c r="AD486" i="14" a="1"/>
  <c r="AH662" i="14" a="1"/>
  <c r="AF469" i="14" a="1"/>
  <c r="AC637" i="14" a="1"/>
  <c r="AI437" i="14" a="1"/>
  <c r="Z520" i="14" a="1"/>
  <c r="AI629" i="14" a="1"/>
  <c r="AA679" i="14" a="1"/>
  <c r="AC564" i="14" a="1"/>
  <c r="AF565" i="14" a="1"/>
  <c r="AG570" i="14" a="1"/>
  <c r="AH454" i="14" a="1"/>
  <c r="AH500" i="14" a="1"/>
  <c r="AD501" i="14" a="1"/>
  <c r="AA495" i="14" a="1"/>
  <c r="AE649" i="14" a="1"/>
  <c r="AB661" i="14" a="1"/>
  <c r="AI548" i="14" a="1"/>
  <c r="AD608" i="14" a="1"/>
  <c r="AI453" i="14" a="1"/>
  <c r="AI609" i="14" a="1"/>
  <c r="AF695" i="14" a="1"/>
  <c r="Z444" i="14" a="1"/>
  <c r="AH482" i="14" a="1"/>
  <c r="AF551" i="14" a="1"/>
  <c r="AF616" i="14" a="1"/>
  <c r="AC622" i="14" a="1"/>
  <c r="AA656" i="14" a="1"/>
  <c r="AE465" i="14" a="1"/>
  <c r="AE481" i="14" a="1"/>
  <c r="AA471" i="14" a="1"/>
  <c r="AF650" i="14" a="1"/>
  <c r="AA687" i="14" a="1"/>
  <c r="AD446" i="14" a="1"/>
  <c r="AF477" i="14" a="1"/>
  <c r="Z663" i="14" a="1"/>
  <c r="AH437" i="14" a="1"/>
  <c r="AG579" i="14" a="1"/>
  <c r="AE596" i="14" a="1"/>
  <c r="AB652" i="14" a="1"/>
  <c r="AF485" i="14" a="1"/>
  <c r="AB685" i="14" a="1"/>
  <c r="AE563" i="14" a="1"/>
  <c r="AE586" i="14" a="1"/>
  <c r="AH599" i="14" a="1"/>
  <c r="AF643" i="14" a="1"/>
  <c r="AF444" i="14" a="1"/>
  <c r="AB558" i="14" a="1"/>
  <c r="AA666" i="14" a="1"/>
  <c r="AB479" i="14" a="1"/>
  <c r="AI581" i="14" a="1"/>
  <c r="AC596" i="14" a="1"/>
  <c r="AG499" i="14" a="1"/>
  <c r="AC670" i="14" a="1"/>
  <c r="AB643" i="14" a="1"/>
  <c r="AG662" i="14" a="1"/>
  <c r="AA541" i="14" a="1"/>
  <c r="AC522" i="14" a="1"/>
  <c r="AA677" i="14" a="1"/>
  <c r="AC620" i="14" a="1"/>
  <c r="Z504" i="14" a="1"/>
  <c r="AB662" i="14" a="1"/>
  <c r="AC476" i="14" a="1"/>
  <c r="AE689" i="14" a="1"/>
  <c r="AA618" i="14" a="1"/>
  <c r="AD467" i="14" a="1"/>
  <c r="AC496" i="14" a="1"/>
  <c r="AH678" i="14" a="1"/>
  <c r="AF468" i="14" a="1"/>
  <c r="AB552" i="14" a="1"/>
  <c r="Z479" i="14" a="1"/>
  <c r="AC428" i="14" a="1"/>
  <c r="AF613" i="14" a="1"/>
  <c r="AD564" i="14" a="1"/>
  <c r="AH446" i="14" a="1"/>
  <c r="AB476" i="14" a="1"/>
  <c r="AG685" i="14" a="1"/>
  <c r="AI478" i="14" a="1"/>
  <c r="AG545" i="14" a="1"/>
  <c r="AC599" i="14" a="1"/>
  <c r="AA661" i="14" a="1"/>
  <c r="AD480" i="14" a="1"/>
  <c r="AA421" i="14" a="1"/>
  <c r="AD458" i="14" a="1"/>
  <c r="AB466" i="14" a="1"/>
  <c r="AA528" i="14" a="1"/>
  <c r="AC668" i="14" a="1"/>
  <c r="Z516" i="14" a="1"/>
  <c r="Z621" i="14" a="1"/>
  <c r="AC611" i="14" a="1"/>
  <c r="AH528" i="14" a="1"/>
  <c r="AB418" i="14" a="1"/>
  <c r="AF462" i="14" a="1"/>
  <c r="AE429" i="14" a="1"/>
  <c r="AH564" i="14" a="1"/>
  <c r="Z592" i="14" a="1"/>
  <c r="Z674" i="14" a="1"/>
  <c r="Z414" i="14" a="1"/>
  <c r="AC554" i="14" a="1"/>
  <c r="AC658" i="14" a="1"/>
  <c r="AC427" i="14" a="1"/>
  <c r="AA576" i="14" a="1"/>
  <c r="Z689" i="14" a="1"/>
  <c r="AA477" i="14" a="1"/>
  <c r="AD541" i="14" a="1"/>
  <c r="AI625" i="14" a="1"/>
  <c r="AB640" i="14" a="1"/>
  <c r="AB682" i="14" a="1"/>
  <c r="AD599" i="14" a="1"/>
  <c r="AD445" i="14" a="1"/>
  <c r="AC626" i="14" a="1"/>
  <c r="AB494" i="14" a="1"/>
  <c r="AH491" i="14" a="1"/>
  <c r="Z690" i="14" a="1"/>
  <c r="AG542" i="14" a="1"/>
  <c r="AH429" i="14" a="1"/>
  <c r="AE434" i="14" a="1"/>
  <c r="AC561" i="14" a="1"/>
  <c r="Z469" i="14" a="1"/>
  <c r="AF533" i="14" a="1"/>
  <c r="AA591" i="14" a="1"/>
  <c r="AC511" i="14" a="1"/>
  <c r="AH685" i="14" a="1"/>
  <c r="AB540" i="14" a="1"/>
  <c r="AG425" i="14" a="1"/>
  <c r="AA414" i="14" a="1"/>
  <c r="Z661" i="14" a="1"/>
  <c r="AI434" i="14" a="1"/>
  <c r="AI679" i="14" a="1"/>
  <c r="Z487" i="14" a="1"/>
  <c r="AB697" i="14" a="1"/>
  <c r="AD695" i="14" a="1"/>
  <c r="Z439" i="14" a="1"/>
  <c r="AH525" i="14" a="1"/>
  <c r="AA469" i="14" a="1"/>
  <c r="AG538" i="14" a="1"/>
  <c r="AB422" i="14" a="1"/>
  <c r="AH694" i="14" a="1"/>
  <c r="AG661" i="14" a="1"/>
  <c r="AF456" i="14" a="1"/>
  <c r="AI468" i="14" a="1"/>
  <c r="AD577" i="14" a="1"/>
  <c r="AE518" i="14" a="1"/>
  <c r="AG473" i="14" a="1"/>
  <c r="AB631" i="14" a="1"/>
  <c r="AD589" i="14" a="1"/>
  <c r="AG518" i="14" a="1"/>
  <c r="AB655" i="14" a="1"/>
  <c r="Z613" i="14" a="1"/>
  <c r="AG596" i="14" a="1"/>
  <c r="Z429" i="14" a="1"/>
  <c r="AI503" i="14" a="1"/>
  <c r="AI616" i="14" a="1"/>
  <c r="AB634" i="14" a="1"/>
  <c r="AD633" i="14" a="1"/>
  <c r="AG645" i="14" a="1"/>
  <c r="AD482" i="14" a="1"/>
  <c r="AE584" i="14" a="1"/>
  <c r="Z574" i="14" a="1"/>
  <c r="AI516" i="14" a="1"/>
  <c r="AB477" i="14" a="1"/>
  <c r="AD425" i="14" a="1"/>
  <c r="AH689" i="14" a="1"/>
  <c r="AD613" i="14" a="1"/>
  <c r="AA472" i="14" a="1"/>
  <c r="AA485" i="14" a="1"/>
  <c r="AI640" i="14" a="1"/>
  <c r="AI642" i="14" a="1"/>
  <c r="AH631" i="14" a="1"/>
  <c r="AI695" i="14" a="1"/>
  <c r="AB508" i="14" a="1"/>
  <c r="AG624" i="14" a="1"/>
  <c r="AC469" i="14" a="1"/>
  <c r="AD592" i="14" a="1"/>
  <c r="AH459" i="14" a="1"/>
  <c r="AH566" i="14" a="1"/>
  <c r="AG592" i="14" a="1"/>
  <c r="AB596" i="14" a="1"/>
  <c r="AA696" i="14" a="1"/>
  <c r="AB463" i="14" a="1"/>
  <c r="AI455" i="14" a="1"/>
  <c r="AD591" i="14" a="1"/>
  <c r="AE591" i="14" a="1"/>
  <c r="AD506" i="14" a="1"/>
  <c r="AA547" i="14" a="1"/>
  <c r="AG589" i="14" a="1"/>
  <c r="AI551" i="14" a="1"/>
  <c r="AC625" i="14" a="1"/>
  <c r="AA566" i="14" a="1"/>
  <c r="AB591" i="14" a="1"/>
  <c r="AB461" i="14" a="1"/>
  <c r="AG484" i="14" a="1"/>
  <c r="Z593" i="14" a="1"/>
  <c r="AG676" i="14" a="1"/>
  <c r="AF673" i="14" a="1"/>
  <c r="AE494" i="14" a="1"/>
  <c r="AD603" i="14" a="1"/>
  <c r="AF442" i="14" a="1"/>
  <c r="AB576" i="14" a="1"/>
  <c r="AC693" i="14" a="1"/>
  <c r="AI644" i="14" a="1"/>
  <c r="AA662" i="14" a="1"/>
  <c r="AE502" i="14" a="1"/>
  <c r="Z568" i="14" a="1"/>
  <c r="AH455" i="14" a="1"/>
  <c r="AB621" i="14" a="1"/>
  <c r="AG587" i="14" a="1"/>
  <c r="AD424" i="14" a="1"/>
  <c r="AB644" i="14" a="1"/>
  <c r="Z578" i="14" a="1"/>
  <c r="AB498" i="14" a="1"/>
  <c r="AB674" i="14" a="1"/>
  <c r="AD459" i="14" a="1"/>
  <c r="AA651" i="14" a="1"/>
  <c r="AG569" i="14" a="1"/>
  <c r="Z421" i="14" a="1"/>
  <c r="AA550" i="14" a="1"/>
  <c r="AG453" i="14" a="1"/>
  <c r="AI553" i="14" a="1"/>
  <c r="AB467" i="14" a="1"/>
  <c r="AE449" i="14" a="1"/>
  <c r="AG565" i="14" a="1"/>
  <c r="AH463" i="14" a="1"/>
  <c r="AH560" i="14" a="1"/>
  <c r="AA680" i="14" a="1"/>
  <c r="AA441" i="14" a="1"/>
  <c r="AB635" i="14" a="1"/>
  <c r="AD443" i="14" a="1"/>
  <c r="AA577" i="14" a="1"/>
  <c r="AH563" i="14" a="1"/>
  <c r="AH415" i="14" a="1"/>
  <c r="AA600" i="14" a="1"/>
  <c r="Z696" i="14" a="1"/>
  <c r="AG582" i="14" a="1"/>
  <c r="Z691" i="14" a="1"/>
  <c r="AC439" i="14" a="1"/>
  <c r="AF669" i="14" a="1"/>
  <c r="AB569" i="14" a="1"/>
  <c r="AA480" i="14" a="1"/>
  <c r="AD488" i="14" a="1"/>
  <c r="AB664" i="14" a="1"/>
  <c r="AC652" i="14" a="1"/>
  <c r="AA482" i="14" a="1"/>
  <c r="Z615" i="14" a="1"/>
  <c r="AE640" i="14" a="1"/>
  <c r="AG441" i="14" a="1"/>
  <c r="AE679" i="14" a="1"/>
  <c r="AD687" i="14" a="1"/>
  <c r="AG483" i="14" a="1"/>
  <c r="AC430" i="14" a="1"/>
  <c r="AC614" i="14" a="1"/>
  <c r="AC470" i="14" a="1"/>
  <c r="AE673" i="14" a="1"/>
  <c r="AI454" i="14" a="1"/>
  <c r="AC557" i="14" a="1"/>
  <c r="AD434" i="14" a="1"/>
  <c r="AA500" i="14" a="1"/>
  <c r="AD586" i="14" a="1"/>
  <c r="AH432" i="14" a="1"/>
  <c r="AC612" i="14" a="1"/>
  <c r="AB462" i="14" a="1"/>
  <c r="AD441" i="14" a="1"/>
  <c r="AE418" i="14" a="1"/>
  <c r="AD432" i="14" a="1"/>
  <c r="AH539" i="14" a="1"/>
  <c r="AE415" i="14" a="1"/>
  <c r="AC691" i="14" a="1"/>
  <c r="AG414" i="14" a="1"/>
  <c r="AG646" i="14" a="1"/>
  <c r="AD678" i="14" a="1"/>
  <c r="AD439" i="14" a="1"/>
  <c r="AI432" i="14" a="1"/>
  <c r="AF635" i="14" a="1"/>
  <c r="AB610" i="14" a="1"/>
  <c r="AB600" i="14" a="1"/>
  <c r="Z462" i="14" a="1"/>
  <c r="AE637" i="14" a="1"/>
  <c r="AI697" i="14" a="1"/>
  <c r="AI615" i="14" a="1"/>
  <c r="AI549" i="14" a="1"/>
  <c r="AC623" i="14" a="1"/>
  <c r="AG608" i="14" a="1"/>
  <c r="AC458" i="14" a="1"/>
  <c r="AG654" i="14" a="1"/>
  <c r="AD690" i="14" a="1"/>
  <c r="AE621" i="14" a="1"/>
  <c r="Z583" i="14" a="1"/>
  <c r="AC455" i="14" a="1"/>
  <c r="AH567" i="14" a="1"/>
  <c r="AB522" i="14" a="1"/>
  <c r="AG577" i="14" a="1"/>
  <c r="AB491" i="14" a="1"/>
  <c r="AE578" i="14" a="1"/>
  <c r="AA602" i="14" a="1"/>
  <c r="AF620" i="14" a="1"/>
  <c r="AD556" i="14" a="1"/>
  <c r="AG482" i="14" a="1"/>
  <c r="AH630" i="14" a="1"/>
  <c r="AG564" i="14" a="1"/>
  <c r="AC566" i="14" a="1"/>
  <c r="Z482" i="14" a="1"/>
  <c r="AA688" i="14" a="1"/>
  <c r="AH645" i="14" a="1"/>
  <c r="Z491" i="14" a="1"/>
  <c r="AF654" i="14" a="1"/>
  <c r="AG431" i="14" a="1"/>
  <c r="AC654" i="14" a="1"/>
  <c r="AA496" i="14" a="1"/>
  <c r="AB624" i="14" a="1"/>
  <c r="AH669" i="14" a="1"/>
  <c r="AG573" i="14" a="1"/>
  <c r="Z685" i="14" a="1"/>
  <c r="AI684" i="14" a="1"/>
  <c r="AB597" i="14" a="1"/>
  <c r="Z478" i="14" a="1"/>
  <c r="AF590" i="14" a="1"/>
  <c r="AD596" i="14" a="1"/>
  <c r="AC446" i="14" a="1"/>
  <c r="AE568" i="14" a="1"/>
  <c r="AA413" i="14" a="1"/>
  <c r="AC548" i="14" a="1"/>
  <c r="AI691" i="14" a="1"/>
  <c r="AF484" i="14" a="1"/>
  <c r="AA693" i="14" a="1"/>
  <c r="Z664" i="14" a="1"/>
  <c r="AA415" i="14" a="1"/>
  <c r="AB505" i="14" a="1"/>
  <c r="AH665" i="14" a="1"/>
  <c r="AF665" i="14" a="1"/>
  <c r="AI475" i="14" a="1"/>
  <c r="AC665" i="14" a="1"/>
  <c r="AE460" i="14" a="1"/>
  <c r="AI504" i="14" a="1"/>
  <c r="AD416" i="14" a="1"/>
  <c r="AH480" i="14" a="1"/>
  <c r="AA475" i="14" a="1"/>
  <c r="AG504" i="14" a="1"/>
  <c r="AI464" i="14" a="1"/>
  <c r="AI529" i="14" a="1"/>
  <c r="AA585" i="14" a="1"/>
  <c r="AH416" i="14" a="1"/>
  <c r="AH570" i="14" a="1"/>
  <c r="AI439" i="14" a="1"/>
  <c r="AC487" i="14" a="1"/>
  <c r="Z571" i="14" a="1"/>
  <c r="AH562" i="14" a="1"/>
  <c r="AE656" i="14" a="1"/>
  <c r="AA426" i="14" a="1"/>
  <c r="AC575" i="14" a="1"/>
  <c r="AB551" i="14" a="1"/>
  <c r="AB612" i="14" a="1"/>
  <c r="AB521" i="14" a="1"/>
  <c r="AI633" i="14" a="1"/>
  <c r="AG457" i="14" a="1"/>
  <c r="Z445" i="14" a="1"/>
  <c r="AD528" i="14" a="1"/>
  <c r="Z536" i="14" a="1"/>
  <c r="AA586" i="14" a="1"/>
  <c r="AI485" i="14" a="1"/>
  <c r="AB419" i="14" a="1"/>
  <c r="AE416" i="14" a="1"/>
  <c r="AC697" i="14" a="1"/>
  <c r="Z635" i="14" a="1"/>
  <c r="AB565" i="14" a="1"/>
  <c r="AE422" i="14" a="1"/>
  <c r="Z456" i="14" a="1"/>
  <c r="AC645" i="14" a="1"/>
  <c r="AB572" i="14" a="1"/>
  <c r="AD447" i="14" a="1"/>
  <c r="AF529" i="14" a="1"/>
  <c r="AE579" i="14" a="1"/>
  <c r="AF472" i="14" a="1"/>
  <c r="AD637" i="14" a="1"/>
  <c r="AC604" i="14" a="1"/>
  <c r="AF578" i="14" a="1"/>
  <c r="AB570" i="14" a="1"/>
  <c r="AC690" i="14" a="1"/>
  <c r="AI565" i="14" a="1"/>
  <c r="AD582" i="14" a="1"/>
  <c r="AD423" i="14" a="1"/>
  <c r="AF570" i="14" a="1"/>
  <c r="AB535" i="14" a="1"/>
  <c r="AH653" i="14" a="1"/>
  <c r="AE491" i="14" a="1"/>
  <c r="AD428" i="14" a="1"/>
  <c r="AD417" i="14" a="1"/>
  <c r="AC433" i="14" a="1"/>
  <c r="AG632" i="14" a="1"/>
  <c r="AD628" i="14" a="1"/>
  <c r="AE560" i="14" a="1"/>
  <c r="Z452" i="14" a="1"/>
  <c r="AE646" i="14" a="1"/>
  <c r="AE606" i="14" a="1"/>
  <c r="AC647" i="14" a="1"/>
  <c r="AB459" i="14" a="1"/>
  <c r="AD642" i="14" a="1"/>
  <c r="AE569" i="14" a="1"/>
  <c r="AC503" i="14" a="1"/>
  <c r="AD601" i="14" a="1"/>
  <c r="AC655" i="14" a="1"/>
  <c r="AG488" i="14" a="1"/>
  <c r="AG475" i="14" a="1"/>
  <c r="AA581" i="14" a="1"/>
  <c r="Z524" i="14" a="1"/>
  <c r="AB676" i="14" a="1"/>
  <c r="AF572" i="14" a="1"/>
  <c r="AA619" i="14" a="1"/>
  <c r="AC661" i="14" a="1"/>
  <c r="AF454" i="14" a="1"/>
  <c r="AA494" i="14" a="1"/>
  <c r="AB584" i="14" a="1"/>
  <c r="AG648" i="14" a="1"/>
  <c r="AE625" i="14" a="1"/>
  <c r="AG603" i="14" a="1"/>
  <c r="AC591" i="14" a="1"/>
  <c r="AD561" i="14" a="1"/>
  <c r="AI467" i="14" a="1"/>
  <c r="AA684" i="14" a="1"/>
  <c r="AD671" i="14" a="1"/>
  <c r="AA502" i="14" a="1"/>
  <c r="AC638" i="14" a="1"/>
  <c r="AF640" i="14" a="1"/>
  <c r="AE678" i="14" a="1"/>
  <c r="AI417" i="14" a="1"/>
  <c r="AH697" i="14" a="1"/>
  <c r="AB517" i="14" a="1"/>
  <c r="AG429" i="14" a="1"/>
  <c r="AC421" i="14" a="1"/>
  <c r="Z550" i="14" a="1"/>
  <c r="AE480" i="14" a="1"/>
  <c r="AB524" i="14" a="1"/>
  <c r="AE543" i="14" a="1"/>
  <c r="AB510" i="14" a="1"/>
  <c r="AF492" i="14" a="1"/>
  <c r="AF682" i="14" a="1"/>
  <c r="AA561" i="14" a="1"/>
  <c r="Z541" i="14" a="1"/>
  <c r="AA521" i="14" a="1"/>
  <c r="AG663" i="14" a="1"/>
  <c r="AA510" i="14" a="1"/>
  <c r="Z647" i="14" a="1"/>
  <c r="AI519" i="14" a="1"/>
  <c r="AD444" i="14" a="1"/>
  <c r="AG670" i="14" a="1"/>
  <c r="AC438" i="14" a="1"/>
  <c r="AF432" i="14" a="1"/>
  <c r="AD453" i="14" a="1"/>
  <c r="AH559" i="14" a="1"/>
  <c r="AG611" i="14" a="1"/>
  <c r="AH456" i="14" a="1"/>
  <c r="AG635" i="14" a="1"/>
  <c r="Z569" i="14" a="1"/>
  <c r="AH474" i="14" a="1"/>
  <c r="AF644" i="14" a="1"/>
  <c r="AB691" i="14" a="1"/>
  <c r="AB669" i="14" a="1"/>
  <c r="AB539" i="14" a="1"/>
  <c r="AF588" i="14" a="1"/>
  <c r="Z542" i="14" a="1"/>
  <c r="AF494" i="14" a="1"/>
  <c r="AC576" i="14" a="1"/>
  <c r="AE605" i="14" a="1"/>
  <c r="AI652" i="14" a="1"/>
  <c r="AB532" i="14" a="1"/>
  <c r="Z648" i="14" a="1"/>
  <c r="AI415" i="14" a="1"/>
  <c r="AB632" i="14" a="1"/>
  <c r="AE501" i="14" a="1"/>
  <c r="AG531" i="14" a="1"/>
  <c r="AE536" i="14" a="1"/>
  <c r="AI527" i="14" a="1"/>
  <c r="AE553" i="14" a="1"/>
  <c r="AC482" i="14" a="1"/>
  <c r="AA648" i="14" a="1"/>
  <c r="AA524" i="14" a="1"/>
  <c r="AD464" i="14" a="1"/>
  <c r="AF549" i="14" a="1"/>
  <c r="AH648" i="14" a="1"/>
  <c r="AI591" i="14" a="1"/>
  <c r="AB677" i="14" a="1"/>
  <c r="Z420" i="14" a="1"/>
  <c r="AB617" i="14" a="1"/>
  <c r="AA536" i="14" a="1"/>
  <c r="AB604" i="14" a="1"/>
  <c r="AD692" i="14" a="1"/>
  <c r="AA683" i="14" a="1"/>
  <c r="AI650" i="14" a="1"/>
  <c r="AB686" i="14" a="1"/>
  <c r="AC586" i="14" a="1"/>
  <c r="AF427" i="14" a="1"/>
  <c r="AI496" i="14" a="1"/>
  <c r="AD670" i="14" a="1"/>
  <c r="AH426" i="14" a="1"/>
  <c r="AE457" i="14" a="1"/>
  <c r="AI541" i="14" a="1"/>
  <c r="AH677" i="14" a="1"/>
  <c r="AA659" i="14" a="1"/>
  <c r="AB502" i="14" a="1"/>
  <c r="AG665" i="14" a="1"/>
  <c r="AE597" i="14" a="1"/>
  <c r="AI612" i="14" a="1"/>
  <c r="AB553" i="14" a="1"/>
  <c r="AC549" i="14" a="1"/>
  <c r="AI494" i="14" a="1"/>
  <c r="AD636" i="14" a="1"/>
  <c r="AA611" i="14" a="1"/>
  <c r="AI414" i="14" a="1"/>
  <c r="AA487" i="14" a="1"/>
  <c r="AA433" i="14" a="1"/>
  <c r="AC492" i="14" a="1"/>
  <c r="AG495" i="14" a="1"/>
  <c r="AC568" i="14" a="1"/>
  <c r="AH473" i="14" a="1"/>
  <c r="AA674" i="14" a="1"/>
  <c r="AI487" i="14" a="1"/>
  <c r="AA654" i="14" a="1"/>
  <c r="AE512" i="14" a="1"/>
  <c r="AD682" i="14" a="1"/>
  <c r="AI540" i="14" a="1"/>
  <c r="AB470" i="14" a="1"/>
  <c r="Z464" i="14" a="1"/>
  <c r="AD460" i="14" a="1"/>
  <c r="AG594" i="14" a="1"/>
  <c r="AE454" i="14" a="1"/>
  <c r="AC512" i="14" a="1"/>
  <c r="AA575" i="14" a="1"/>
  <c r="AG660" i="14" a="1"/>
  <c r="AG656" i="14" a="1"/>
  <c r="AD487" i="14" a="1"/>
  <c r="AD609" i="14" a="1"/>
  <c r="AI552" i="14" a="1"/>
  <c r="AI666" i="14" a="1"/>
  <c r="AF463" i="14" a="1"/>
  <c r="AF659" i="14" a="1"/>
  <c r="AA466" i="14" a="1"/>
  <c r="AD648" i="14" a="1"/>
  <c r="AG558" i="14" a="1"/>
  <c r="AD660" i="14" a="1"/>
  <c r="AB626" i="14" a="1"/>
  <c r="AE660" i="14" a="1"/>
  <c r="AC468" i="14" a="1"/>
  <c r="AG447" i="14" a="1"/>
  <c r="AF599" i="14" a="1"/>
  <c r="AB672" i="14" a="1"/>
  <c r="AH535" i="14" a="1"/>
  <c r="Z432" i="14" a="1"/>
  <c r="Z436" i="14" a="1"/>
  <c r="AG688" i="14" a="1"/>
  <c r="Z543" i="14" a="1"/>
  <c r="AE428" i="14" a="1"/>
  <c r="Z644" i="14" a="1"/>
  <c r="Z589" i="14" a="1"/>
  <c r="Z435" i="14" a="1"/>
  <c r="AF630" i="14" a="1"/>
  <c r="AA627" i="14" a="1"/>
  <c r="Z419" i="14" a="1"/>
  <c r="Z483" i="14" a="1"/>
  <c r="AB515" i="14" a="1"/>
  <c r="Z502" i="14" a="1"/>
  <c r="AA594" i="14" a="1"/>
  <c r="AI687" i="14" a="1"/>
  <c r="AI443" i="14" a="1"/>
  <c r="AB588" i="14" a="1"/>
  <c r="AH483" i="14" a="1"/>
  <c r="AB426" i="14" a="1"/>
  <c r="AI636" i="14" a="1"/>
  <c r="AA657" i="14" a="1"/>
  <c r="AI653" i="14" a="1"/>
  <c r="AC544" i="14" a="1"/>
  <c r="AI518" i="14" a="1"/>
  <c r="AF554" i="14" a="1"/>
  <c r="AG479" i="14" a="1"/>
  <c r="Z564" i="14" a="1"/>
  <c r="AH548" i="14" a="1"/>
  <c r="AI465" i="14" a="1"/>
  <c r="AH470" i="14" a="1"/>
  <c r="AF586" i="14" a="1"/>
  <c r="AB427" i="14" a="1"/>
  <c r="AC515" i="14" a="1"/>
  <c r="AC629" i="14" a="1"/>
  <c r="AC451" i="14" a="1"/>
  <c r="AG575" i="14" a="1"/>
  <c r="Z535" i="14" a="1"/>
  <c r="AA419" i="14" a="1"/>
  <c r="AC559" i="14" a="1"/>
  <c r="AA481" i="14" a="1"/>
  <c r="AI470" i="14" a="1"/>
  <c r="Z626" i="14" a="1"/>
  <c r="AD657" i="14" a="1"/>
  <c r="AI440" i="14" a="1"/>
  <c r="AA670" i="14" a="1"/>
  <c r="AD427" i="14" a="1"/>
  <c r="AC607" i="14" a="1"/>
  <c r="AF615" i="14" a="1"/>
  <c r="AB423" i="14" a="1"/>
  <c r="AA424" i="14" a="1"/>
  <c r="AC680" i="14" a="1"/>
  <c r="AB636" i="14" a="1"/>
  <c r="AE690" i="14" a="1"/>
  <c r="AF448" i="14" a="1"/>
  <c r="AI621" i="14" a="1"/>
  <c r="AI477" i="14" a="1"/>
  <c r="AI639" i="14" a="1"/>
  <c r="AD647" i="14" a="1"/>
  <c r="AC518" i="14" a="1"/>
  <c r="AB488" i="14" a="1"/>
  <c r="AG650" i="14" a="1"/>
  <c r="AD477" i="14" a="1"/>
  <c r="AA650" i="14" a="1"/>
  <c r="AG434" i="14" a="1"/>
  <c r="AH430" i="14" a="1"/>
  <c r="AC423" i="14" a="1"/>
  <c r="AI580" i="14" a="1"/>
  <c r="AH695" i="14" a="1"/>
  <c r="AG644" i="14" a="1"/>
  <c r="AA663" i="14" a="1"/>
  <c r="AC571" i="14" a="1"/>
  <c r="AH518" i="14" a="1"/>
  <c r="AD485" i="14" a="1"/>
  <c r="AB680" i="14" a="1"/>
  <c r="AH544" i="14" a="1"/>
  <c r="AF666" i="14" a="1"/>
  <c r="AD436" i="14" a="1"/>
  <c r="AE430" i="14" a="1"/>
  <c r="AF480" i="14" a="1"/>
  <c r="AD489" i="14" a="1"/>
  <c r="AB516" i="14" a="1"/>
  <c r="AB439" i="14" a="1"/>
  <c r="Z654" i="14" a="1"/>
  <c r="AD595" i="14" a="1"/>
  <c r="AE539" i="14" a="1"/>
  <c r="AA638" i="14" a="1"/>
  <c r="AA503" i="14" a="1"/>
  <c r="AH618" i="14" a="1"/>
  <c r="AG559" i="14" a="1"/>
  <c r="AF546" i="14" a="1"/>
  <c r="AA489" i="14" a="1"/>
  <c r="AI563" i="14" a="1"/>
  <c r="AI531" i="14" a="1"/>
  <c r="AO412" i="14" a="1"/>
  <c r="AD587" i="14" a="1"/>
  <c r="AA520" i="14" a="1"/>
  <c r="AE467" i="14" a="1"/>
  <c r="AF421" i="14" a="1"/>
  <c r="AA678" i="14" a="1"/>
  <c r="AC516" i="14" a="1"/>
  <c r="AA652" i="14" a="1"/>
  <c r="AB663" i="14" a="1"/>
  <c r="AD663" i="14" a="1"/>
  <c r="AE566" i="14" a="1"/>
  <c r="AI632" i="14" a="1"/>
  <c r="AE661" i="14" a="1"/>
  <c r="AE413" i="14" a="1"/>
  <c r="AB547" i="14" a="1"/>
  <c r="AE686" i="14" a="1"/>
  <c r="AF619" i="14" a="1"/>
  <c r="AD579" i="14" a="1"/>
  <c r="AF446" i="14" a="1"/>
  <c r="AB577" i="14" a="1"/>
  <c r="AF416" i="14" a="1"/>
  <c r="AC618" i="14" a="1"/>
  <c r="Z665" i="14" a="1"/>
  <c r="AD421" i="14" a="1"/>
  <c r="AE455" i="14" a="1"/>
  <c r="AB556" i="14" a="1"/>
  <c r="Z496" i="14" a="1"/>
  <c r="AD452" i="14" a="1"/>
  <c r="AH422" i="14" a="1"/>
  <c r="AI545" i="14" a="1"/>
  <c r="AG503" i="14" a="1"/>
  <c r="AD449" i="14" a="1"/>
  <c r="AH467" i="14" a="1"/>
  <c r="AA509" i="14" a="1"/>
  <c r="AB673" i="14" a="1"/>
  <c r="AD584" i="14" a="1"/>
  <c r="AH457" i="14" a="1"/>
  <c r="AH447" i="14" a="1"/>
  <c r="AD426" i="14" a="1"/>
  <c r="AE469" i="14" a="1"/>
  <c r="AG432" i="14" a="1"/>
  <c r="AA518" i="14" a="1"/>
  <c r="Z468" i="14" a="1"/>
  <c r="AC676" i="14" a="1"/>
  <c r="AA511" i="14" a="1"/>
  <c r="AC475" i="14" a="1"/>
  <c r="AE610" i="14" a="1"/>
  <c r="AB499" i="14" a="1"/>
  <c r="AG452" i="14" a="1"/>
  <c r="AH536" i="14" a="1"/>
  <c r="AB575" i="14" a="1"/>
  <c r="AD664" i="14" a="1"/>
  <c r="AH414" i="14" a="1"/>
  <c r="AH601" i="14" a="1"/>
  <c r="AF610" i="14" a="1"/>
  <c r="AG618" i="14" a="1"/>
  <c r="AE588" i="14" a="1"/>
  <c r="AE540" i="14" a="1"/>
  <c r="AH496" i="14" a="1"/>
  <c r="AH505" i="14" a="1"/>
  <c r="Z417" i="14" a="1"/>
  <c r="AG474" i="14" a="1"/>
  <c r="AE691" i="14" a="1"/>
  <c r="AI578" i="14" a="1"/>
  <c r="AG671" i="14" a="1"/>
  <c r="AC486" i="14" a="1"/>
  <c r="AF465" i="14" a="1"/>
  <c r="AH451" i="14" a="1"/>
  <c r="AI584" i="14" a="1"/>
  <c r="AE647" i="14" a="1"/>
  <c r="AE527" i="14" a="1"/>
  <c r="AH498" i="14" a="1"/>
  <c r="AF697" i="14" a="1"/>
  <c r="Z540" i="14" a="1"/>
  <c r="AB474" i="14" a="1"/>
  <c r="Z581" i="14" a="1"/>
  <c r="AG540" i="14" a="1"/>
  <c r="AB471" i="14" a="1"/>
  <c r="AB533" i="14" a="1"/>
  <c r="AB689" i="14" a="1"/>
  <c r="AD652" i="14" a="1"/>
  <c r="AE497" i="14" a="1"/>
  <c r="AH661" i="14" a="1"/>
  <c r="AA642" i="14" a="1"/>
  <c r="AA430" i="14" a="1"/>
  <c r="AB437" i="14" a="1"/>
  <c r="AE580" i="14" a="1"/>
  <c r="AA580" i="14" a="1"/>
  <c r="AA508" i="14" a="1"/>
  <c r="AH617" i="14" a="1"/>
  <c r="AH418" i="14" a="1"/>
  <c r="AH672" i="14" a="1"/>
  <c r="AE503" i="14" a="1"/>
  <c r="AC477" i="14" a="1"/>
  <c r="AA604" i="14" a="1"/>
  <c r="AG435" i="14" a="1"/>
  <c r="AC624" i="14" a="1"/>
  <c r="AB483" i="14" a="1"/>
  <c r="AA432" i="14" a="1"/>
  <c r="AI599" i="14" a="1"/>
  <c r="AA588" i="14" a="1"/>
  <c r="AB659" i="14" a="1"/>
  <c r="AG536" i="14" a="1"/>
  <c r="AH642" i="14" a="1"/>
  <c r="AH568" i="14" a="1"/>
  <c r="AG498" i="14" a="1"/>
  <c r="AA628" i="14" a="1"/>
  <c r="AE507" i="14" a="1"/>
  <c r="AC521" i="14" a="1"/>
  <c r="AB651" i="14" a="1"/>
  <c r="AC682" i="14" a="1"/>
  <c r="AH603" i="14" a="1"/>
  <c r="AA532" i="14" a="1"/>
  <c r="AI597" i="14" a="1"/>
  <c r="AD590" i="14" a="1"/>
  <c r="AG669" i="14" a="1"/>
  <c r="AA589" i="14" a="1"/>
  <c r="AC617" i="14" a="1"/>
  <c r="AA456" i="14" a="1"/>
  <c r="AH472" i="14" a="1"/>
  <c r="AG519" i="14" a="1"/>
  <c r="Z449" i="14" a="1"/>
  <c r="AC695" i="14" a="1"/>
  <c r="AD619" i="14" a="1"/>
  <c r="AI601" i="14" a="1"/>
  <c r="AG547" i="14" a="1"/>
  <c r="AB693" i="14" a="1"/>
  <c r="AD691" i="14" a="1"/>
  <c r="AB421" i="14" a="1"/>
  <c r="AA583" i="14" a="1"/>
  <c r="AF453" i="14" a="1"/>
  <c r="Z480" i="14" a="1"/>
  <c r="AE521" i="14" a="1"/>
  <c r="AC573" i="14" a="1"/>
  <c r="Z637" i="14" a="1"/>
  <c r="AC520" i="14" a="1"/>
  <c r="Z638" i="14" a="1"/>
  <c r="AB492" i="14" a="1"/>
  <c r="AH591" i="14" a="1"/>
  <c r="Z512" i="14" a="1"/>
  <c r="AD689" i="14" a="1"/>
  <c r="AG681" i="14" a="1"/>
  <c r="AF582" i="14" a="1"/>
  <c r="AH651" i="14" a="1"/>
  <c r="AD535" i="14" a="1"/>
  <c r="AG629" i="14" a="1"/>
  <c r="Z437" i="14" a="1"/>
  <c r="AC630" i="14" a="1"/>
  <c r="AA551" i="14" a="1"/>
  <c r="AD522" i="14" a="1"/>
  <c r="AG585" i="14" a="1"/>
  <c r="AF595" i="14" a="1"/>
  <c r="AF677" i="14" a="1"/>
  <c r="AA417" i="14" a="1"/>
  <c r="AF576" i="14" a="1"/>
  <c r="AE585" i="14" a="1"/>
  <c r="AG675" i="14" a="1"/>
  <c r="AC634" i="14" a="1"/>
  <c r="AE622" i="14" a="1"/>
  <c r="AH545" i="14" a="1"/>
  <c r="AA473" i="14" a="1"/>
  <c r="Z582" i="14" a="1"/>
  <c r="AH598" i="14" a="1"/>
  <c r="AI623" i="14" a="1"/>
  <c r="Z486" i="14" a="1"/>
  <c r="AA546" i="14" a="1"/>
  <c r="AF553" i="14" a="1"/>
  <c r="AG686" i="14" a="1"/>
  <c r="AI660" i="14" a="1"/>
  <c r="AA681" i="14" a="1"/>
  <c r="AA653" i="14" a="1"/>
  <c r="AH586" i="14" a="1"/>
  <c r="AF607" i="14" a="1"/>
  <c r="AB641" i="14" a="1"/>
  <c r="AI522" i="14" a="1"/>
  <c r="AG659" i="14" a="1"/>
  <c r="AI598" i="14" a="1"/>
  <c r="AE414" i="14" a="1"/>
  <c r="AF583" i="14" a="1"/>
  <c r="Z557" i="14" a="1"/>
  <c r="AG599" i="14" a="1"/>
  <c r="AA544" i="14" a="1"/>
  <c r="AG682" i="14" a="1"/>
  <c r="AA531" i="14" a="1"/>
  <c r="AG583" i="14" a="1"/>
  <c r="AC605" i="14" a="1"/>
  <c r="AI577" i="14" a="1"/>
  <c r="AA418" i="14" a="1"/>
  <c r="AA641" i="14" a="1"/>
  <c r="AF503" i="14" a="1"/>
  <c r="AE446" i="14" a="1"/>
  <c r="Z531" i="14" a="1"/>
  <c r="AI481" i="14" a="1"/>
  <c r="AA660" i="14" a="1"/>
  <c r="AC431" i="14" a="1"/>
  <c r="AG448" i="14" a="1"/>
  <c r="AG468" i="14" a="1"/>
  <c r="AH607" i="14" a="1"/>
  <c r="Z565" i="14" a="1"/>
  <c r="AD433" i="14" a="1"/>
  <c r="AB446" i="14" a="1"/>
  <c r="AG612" i="14" a="1"/>
  <c r="AH553" i="14" a="1"/>
  <c r="AF560" i="14" a="1"/>
  <c r="AH555" i="14" a="1"/>
  <c r="AH435" i="14" a="1"/>
  <c r="AG512" i="14" a="1"/>
  <c r="AB545" i="14" a="1"/>
  <c r="AA545" i="14" a="1"/>
  <c r="AH433" i="14" a="1"/>
  <c r="AF413" i="14" a="1"/>
  <c r="AC436" i="14" a="1"/>
  <c r="AH589" i="14" a="1"/>
  <c r="AB507" i="14" a="1"/>
  <c r="AC603" i="14" a="1"/>
  <c r="AF694" i="14" a="1"/>
  <c r="AE556" i="14" a="1"/>
  <c r="AD562" i="14" a="1"/>
  <c r="AD508" i="14" a="1"/>
  <c r="AI673" i="14" a="1"/>
  <c r="AE604" i="14" a="1"/>
  <c r="AG420" i="14" a="1"/>
  <c r="AE669" i="14" a="1"/>
  <c r="AH674" i="14" a="1"/>
  <c r="AH610" i="14" a="1"/>
  <c r="AD461" i="14" a="1"/>
  <c r="Z697" i="14" a="1"/>
  <c r="AB622" i="14" a="1"/>
  <c r="AB594" i="14" a="1"/>
  <c r="AH503" i="14" a="1"/>
  <c r="AB526" i="14" a="1"/>
  <c r="AI524" i="14" a="1"/>
  <c r="AA453" i="14" a="1"/>
  <c r="AL412" i="14" a="1"/>
  <c r="AG626" i="14" a="1"/>
  <c r="AB550" i="14" a="1"/>
  <c r="AE616" i="14" a="1"/>
  <c r="AI619" i="14" a="1"/>
  <c r="AD512" i="14" a="1"/>
  <c r="AI425" i="14" a="1"/>
  <c r="Z634" i="14" a="1"/>
  <c r="Z489" i="14" a="1"/>
  <c r="AB567" i="14" a="1"/>
  <c r="AB573" i="14" a="1"/>
  <c r="AE443" i="14" a="1"/>
  <c r="AE654" i="14" a="1"/>
  <c r="AC489" i="14" a="1"/>
  <c r="AA568" i="14" a="1"/>
  <c r="AA506" i="14" a="1"/>
  <c r="AG443" i="14" a="1"/>
  <c r="AF593" i="14" a="1"/>
  <c r="AA623" i="14" a="1"/>
  <c r="AC579" i="14" a="1"/>
  <c r="AD668" i="14" a="1"/>
  <c r="AG639" i="14" a="1"/>
  <c r="AA428" i="14" a="1"/>
  <c r="AI606" i="14" a="1"/>
  <c r="AD525" i="14" a="1"/>
  <c r="AG489" i="14" a="1"/>
  <c r="AD611" i="14" a="1"/>
  <c r="AH468" i="14" a="1"/>
  <c r="AF668" i="14" a="1"/>
  <c r="AF606" i="14" a="1"/>
  <c r="AI583" i="14" a="1"/>
  <c r="AF543" i="14" a="1"/>
  <c r="AB658" i="14" a="1"/>
  <c r="AD617" i="14" a="1"/>
  <c r="AG439" i="14" a="1"/>
  <c r="AB514" i="14" a="1"/>
  <c r="Z525" i="14" a="1"/>
  <c r="AC471" i="14" a="1"/>
  <c r="AF568" i="14" a="1"/>
  <c r="AI445" i="14" a="1"/>
  <c r="AA425" i="14" a="1"/>
  <c r="AF658" i="14" a="1"/>
  <c r="AD466" i="14" a="1"/>
  <c r="AI696" i="14" a="1"/>
  <c r="AF509" i="14" a="1"/>
  <c r="AE533" i="14" a="1"/>
  <c r="AD569" i="14" a="1"/>
  <c r="AG672" i="14" a="1"/>
  <c r="AF418" i="14" a="1"/>
  <c r="AE456" i="14" a="1"/>
  <c r="AB671" i="14" a="1"/>
  <c r="AD610" i="14" a="1"/>
  <c r="AC545" i="14" a="1"/>
  <c r="AH445" i="14" a="1"/>
  <c r="Z670" i="14" a="1"/>
  <c r="AF581" i="14" a="1"/>
  <c r="AC491" i="14" a="1"/>
  <c r="AF526" i="14" a="1"/>
  <c r="AC558" i="14" a="1"/>
  <c r="AH421" i="14" a="1"/>
  <c r="AH633" i="14" a="1"/>
  <c r="AC663" i="14" a="1"/>
  <c r="AA569" i="14" a="1"/>
  <c r="AE644" i="14" a="1"/>
  <c r="AD494" i="14" a="1"/>
  <c r="AC474" i="14" a="1"/>
  <c r="Z488" i="14" a="1"/>
  <c r="AG506" i="14" a="1"/>
  <c r="AA578" i="14" a="1"/>
  <c r="AA553" i="14" a="1"/>
  <c r="AE631" i="14" a="1"/>
  <c r="AH558" i="14" a="1"/>
  <c r="AG695" i="14" a="1"/>
  <c r="AG440" i="14" a="1"/>
  <c r="Z688" i="14" a="1"/>
  <c r="AG576" i="14" a="1"/>
  <c r="AI641" i="14" a="1"/>
  <c r="Z608" i="14" a="1"/>
  <c r="AH561" i="14" a="1"/>
  <c r="AH425" i="14" a="1"/>
  <c r="AG692" i="14" a="1"/>
  <c r="Z485" i="14" a="1"/>
  <c r="Z544" i="14" a="1"/>
  <c r="AC678" i="14" a="1"/>
  <c r="AA658" i="14" a="1"/>
  <c r="AE508" i="14" a="1"/>
  <c r="AC422" i="14" a="1"/>
  <c r="Z545" i="14" a="1"/>
  <c r="Z598" i="14" a="1"/>
  <c r="AB560" i="14" a="1"/>
  <c r="AH486" i="14" a="1"/>
  <c r="AA549" i="14" a="1"/>
  <c r="AC459" i="14" a="1"/>
  <c r="Z493" i="14" a="1"/>
  <c r="AF678" i="14" a="1"/>
  <c r="AF647" i="14" a="1"/>
  <c r="AF662" i="14" a="1"/>
  <c r="AI497" i="14" a="1"/>
  <c r="AD659" i="14" a="1"/>
  <c r="AD454" i="14" a="1"/>
  <c r="AD635" i="14" a="1"/>
  <c r="Z658" i="14" a="1"/>
  <c r="AC453" i="14" a="1"/>
  <c r="AB444" i="14" a="1"/>
  <c r="AG581" i="14" a="1"/>
  <c r="AE530" i="14" a="1"/>
  <c r="AA548" i="14" a="1"/>
  <c r="AG595" i="14" a="1"/>
  <c r="AA431" i="14" a="1"/>
  <c r="AA438" i="14" a="1"/>
  <c r="AE557" i="14" a="1"/>
  <c r="AI535" i="14" a="1"/>
  <c r="AH582" i="14" a="1"/>
  <c r="AH671" i="14" a="1"/>
  <c r="AB561" i="14" a="1"/>
  <c r="AD685" i="14" a="1"/>
  <c r="AE655" i="14" a="1"/>
  <c r="Z434" i="14" a="1"/>
  <c r="AE545" i="14" a="1"/>
  <c r="AI587" i="14" a="1"/>
  <c r="AF624" i="14" a="1"/>
  <c r="Z591" i="14" a="1"/>
  <c r="AE620" i="14" a="1"/>
  <c r="AE476" i="14" a="1"/>
  <c r="Z440" i="14" a="1"/>
  <c r="AE486" i="14" a="1"/>
  <c r="Z563" i="14" a="1"/>
  <c r="AA639" i="14" a="1"/>
  <c r="AG505" i="14" a="1"/>
  <c r="AD500" i="14" a="1"/>
  <c r="AB543" i="14" a="1"/>
  <c r="AC505" i="14" a="1"/>
  <c r="AI628" i="14" a="1"/>
  <c r="AC681" i="14" a="1"/>
  <c r="AC643" i="14" a="1"/>
  <c r="AB542" i="14" a="1"/>
  <c r="AA525" i="14" a="1"/>
  <c r="AI505" i="14" a="1"/>
  <c r="AG430" i="14" a="1"/>
  <c r="AB614" i="14" a="1"/>
  <c r="AI528" i="14" a="1"/>
  <c r="AG444" i="14" a="1"/>
  <c r="AB638" i="14" a="1"/>
  <c r="AD529" i="14" a="1"/>
  <c r="AE489" i="14" a="1"/>
  <c r="AA491" i="14" a="1"/>
  <c r="AH587" i="14" a="1"/>
  <c r="AD676" i="14" a="1"/>
  <c r="Z612" i="14" a="1"/>
  <c r="Z556" i="14" a="1"/>
  <c r="AD568" i="14" a="1"/>
  <c r="AI427" i="14" a="1"/>
  <c r="AD557" i="14" a="1"/>
  <c r="AE488" i="14" a="1"/>
  <c r="AF478" i="14" a="1"/>
  <c r="AI626" i="14" a="1"/>
  <c r="AA429" i="14" a="1"/>
  <c r="AD490" i="14" a="1"/>
  <c r="AH441" i="14" a="1"/>
  <c r="AH450" i="14" a="1"/>
  <c r="AI635" i="14" a="1"/>
  <c r="Z630" i="14" a="1"/>
  <c r="AB666" i="14" a="1"/>
  <c r="AH439" i="14" a="1"/>
  <c r="AE672" i="14" a="1"/>
  <c r="AE496" i="14" a="1"/>
  <c r="AH600" i="14" a="1"/>
  <c r="AH673" i="14" a="1"/>
  <c r="AB493" i="14" a="1"/>
  <c r="AB428" i="14" a="1"/>
  <c r="AF487" i="14" a="1"/>
  <c r="AF497" i="14" a="1"/>
  <c r="AG456" i="14" a="1"/>
  <c r="AC485" i="14" a="1"/>
  <c r="AD672" i="14" a="1"/>
  <c r="AB678" i="14" a="1"/>
  <c r="AC494" i="14" a="1"/>
  <c r="Z509" i="14" a="1"/>
  <c r="AH512" i="14" a="1"/>
  <c r="AI592" i="14" a="1"/>
  <c r="Z684" i="14" a="1"/>
  <c r="AF447" i="14" a="1"/>
  <c r="AE687" i="14" a="1"/>
  <c r="AI602" i="14" a="1"/>
  <c r="AD511" i="14" a="1"/>
  <c r="AF617" i="14" a="1"/>
  <c r="AH531" i="14" a="1"/>
  <c r="AE461" i="14" a="1"/>
  <c r="AI509" i="14" a="1"/>
  <c r="AC589" i="14" a="1"/>
  <c r="AH658" i="14" a="1"/>
  <c r="AD605" i="14" a="1"/>
  <c r="Z532" i="14" a="1"/>
  <c r="AC674" i="14" a="1"/>
  <c r="AD656" i="14" a="1"/>
  <c r="AC563" i="14" a="1"/>
  <c r="AG617" i="14" a="1"/>
  <c r="AH487" i="14" a="1"/>
  <c r="Z620" i="14" a="1"/>
  <c r="AE587" i="14" a="1"/>
  <c r="AB527" i="14" a="1"/>
  <c r="AD667" i="14" a="1"/>
  <c r="Z495" i="14" a="1"/>
  <c r="AH529" i="14" a="1"/>
  <c r="AH556" i="14" a="1"/>
  <c r="AE685" i="14" a="1"/>
  <c r="AB435" i="14" a="1"/>
  <c r="Z503" i="14" a="1"/>
  <c r="AB688" i="14" a="1"/>
  <c r="AI423" i="14" a="1"/>
  <c r="AH676" i="14" a="1"/>
  <c r="AF675" i="14" a="1"/>
  <c r="AC509" i="14" a="1"/>
  <c r="AG666" i="14" a="1"/>
  <c r="AB504" i="14" a="1"/>
  <c r="AC480" i="14" a="1"/>
  <c r="AD462" i="14" a="1"/>
  <c r="AB544" i="14" a="1"/>
  <c r="AB574" i="14" a="1"/>
  <c r="AF496" i="14" a="1"/>
  <c r="AI573" i="14" a="1"/>
  <c r="AE692" i="14" a="1"/>
  <c r="AI462" i="14" a="1"/>
  <c r="AH478" i="14" a="1"/>
  <c r="AG449" i="14" a="1"/>
  <c r="Z604" i="14" a="1"/>
  <c r="AC640" i="14" a="1"/>
  <c r="AC683" i="14" a="1"/>
  <c r="AD645" i="14" a="1"/>
  <c r="Z467" i="14" a="1"/>
  <c r="AC696" i="14" a="1"/>
  <c r="AB620" i="14" a="1"/>
  <c r="AG620" i="14" a="1"/>
  <c r="AD474" i="14" a="1"/>
  <c r="AA637" i="14" a="1"/>
  <c r="AF457" i="14" a="1"/>
  <c r="AC526" i="14" a="1"/>
  <c r="AI614" i="14" a="1"/>
  <c r="AC538" i="14" a="1"/>
  <c r="AF657" i="14" a="1"/>
  <c r="AF687" i="14" a="1"/>
  <c r="AD551" i="14" a="1"/>
  <c r="AG526" i="14" a="1"/>
  <c r="Z547" i="14" a="1"/>
  <c r="AA434" i="14" a="1"/>
  <c r="Z643" i="14" a="1"/>
  <c r="AA665" i="14" a="1"/>
  <c r="AD507" i="14" a="1"/>
  <c r="Z632" i="14" a="1"/>
  <c r="AI605" i="14" a="1"/>
  <c r="AC672" i="14" a="1"/>
  <c r="AA484" i="14" a="1"/>
  <c r="AA504" i="14" a="1"/>
  <c r="AD602" i="14" a="1"/>
  <c r="AK412" i="14" a="1"/>
  <c r="AD492" i="14" a="1"/>
  <c r="AF455" i="14" a="1"/>
  <c r="Z446" i="14" a="1"/>
  <c r="AA582" i="14" a="1"/>
  <c r="AG664" i="14" a="1"/>
  <c r="AE684" i="14" a="1"/>
  <c r="AI566" i="14" a="1"/>
  <c r="AE513" i="14" a="1"/>
  <c r="AI689" i="14" a="1"/>
  <c r="AH569" i="14" a="1"/>
  <c r="AD575" i="14" a="1"/>
  <c r="AB523" i="14" a="1"/>
  <c r="AD437" i="14" a="1"/>
  <c r="AB611" i="14" a="1"/>
  <c r="AC585" i="14" a="1"/>
  <c r="AG691" i="14" a="1"/>
  <c r="AG677" i="14" a="1"/>
  <c r="AE601" i="14" a="1"/>
  <c r="AB453" i="14" a="1"/>
  <c r="AA437" i="14" a="1"/>
  <c r="AD681" i="14" a="1"/>
  <c r="AD593" i="14" a="1"/>
  <c r="AB630" i="14" a="1"/>
  <c r="AB647" i="14" a="1"/>
  <c r="AI526" i="14" a="1"/>
  <c r="Z466" i="14" a="1"/>
  <c r="AE437" i="14" a="1"/>
  <c r="AG426" i="14" a="1"/>
  <c r="AB501" i="14" a="1"/>
  <c r="AH625" i="14" a="1"/>
  <c r="AF429" i="14" a="1"/>
  <c r="AC646" i="14" a="1"/>
  <c r="AE419" i="14" a="1"/>
  <c r="AE680" i="14" a="1"/>
  <c r="AB554" i="14" a="1"/>
  <c r="AF524" i="14" a="1"/>
  <c r="AB413" i="14" a="1"/>
  <c r="AB429" i="14" a="1"/>
  <c r="AD555" i="14" a="1"/>
  <c r="AA598" i="14" a="1"/>
  <c r="AF414" i="14" a="1"/>
  <c r="Z584" i="14" a="1"/>
  <c r="AA592" i="14" a="1"/>
  <c r="Z652" i="14" a="1"/>
  <c r="AF531" i="14" a="1"/>
  <c r="AE602" i="14" a="1"/>
  <c r="AG614" i="14" a="1"/>
  <c r="AG424" i="14" a="1"/>
  <c r="AB530" i="14" a="1"/>
  <c r="AA540" i="14" a="1"/>
  <c r="AF587" i="14" a="1"/>
  <c r="AF634" i="14" a="1"/>
  <c r="AH620" i="14" a="1"/>
  <c r="AG467" i="14" a="1"/>
  <c r="AF686" i="14" a="1"/>
  <c r="AC442" i="14" a="1"/>
  <c r="AE509" i="14" a="1"/>
  <c r="AG421" i="14" a="1"/>
  <c r="AI611" i="14" a="1"/>
  <c r="AE573" i="14" a="1"/>
  <c r="AD491" i="14" a="1"/>
  <c r="Z579" i="14" a="1"/>
  <c r="AH517" i="14" a="1"/>
  <c r="AC445" i="14" a="1"/>
  <c r="AG627" i="14" a="1"/>
  <c r="AD621" i="14" a="1"/>
  <c r="Z499" i="14" a="1"/>
  <c r="AI486" i="14" a="1"/>
  <c r="AC447" i="14" a="1"/>
  <c r="AD639" i="14" a="1"/>
  <c r="AA514" i="14" a="1"/>
  <c r="AC577" i="14" a="1"/>
  <c r="Z636" i="14" a="1"/>
  <c r="AC615" i="14" a="1"/>
  <c r="AA560" i="14" a="1"/>
  <c r="AC532" i="14" a="1"/>
  <c r="AI536" i="14" a="1"/>
  <c r="AC600" i="14" a="1"/>
  <c r="AG494" i="14" a="1"/>
  <c r="AC631" i="14" a="1"/>
  <c r="AF661" i="14" a="1"/>
  <c r="AB694" i="14" a="1"/>
  <c r="AG527" i="14" a="1"/>
  <c r="AC584" i="14" a="1"/>
  <c r="AH580" i="14" a="1"/>
  <c r="AF550" i="14" a="1"/>
  <c r="AF451" i="14" a="1"/>
  <c r="AB431" i="14" a="1"/>
  <c r="AA565" i="14" a="1"/>
  <c r="AH693" i="14" a="1"/>
  <c r="AB549" i="14" a="1"/>
  <c r="Z606" i="14" a="1"/>
  <c r="AF680" i="14" a="1"/>
  <c r="AA632" i="14" a="1"/>
  <c r="AF691" i="14" a="1"/>
  <c r="AH660" i="14" a="1"/>
  <c r="AC687" i="14" a="1"/>
  <c r="AG521" i="14" a="1"/>
  <c r="AE662" i="14" a="1"/>
  <c r="Z459" i="14" a="1"/>
  <c r="AC533" i="14" a="1"/>
  <c r="AC419" i="14" a="1"/>
  <c r="Z418" i="14" a="1"/>
  <c r="AA493" i="14" a="1"/>
  <c r="AA620" i="14" a="1"/>
  <c r="Z683" i="14" a="1"/>
  <c r="AB434" i="14" a="1"/>
  <c r="AF510" i="14" a="1"/>
  <c r="AF419" i="14" a="1"/>
  <c r="AD666" i="14" a="1"/>
  <c r="AA694" i="14" a="1"/>
  <c r="AB603" i="14" a="1"/>
  <c r="AF664" i="14" a="1"/>
  <c r="Z607" i="14" a="1"/>
  <c r="Z484" i="14" a="1"/>
  <c r="AG525" i="14" a="1"/>
  <c r="AD632" i="14" a="1"/>
  <c r="AE438" i="14" a="1"/>
  <c r="AD686" i="14" a="1"/>
  <c r="AE638" i="14" a="1"/>
  <c r="AF688" i="14" a="1"/>
  <c r="Z603" i="14" a="1"/>
  <c r="AE623" i="14" a="1"/>
  <c r="AG636" i="14" a="1"/>
  <c r="AH497" i="14" a="1"/>
  <c r="AG678" i="14" a="1"/>
  <c r="AI646" i="14" a="1"/>
  <c r="Z596" i="14" a="1"/>
  <c r="AI480" i="14" a="1"/>
  <c r="Z669" i="14" a="1"/>
  <c r="AC594" i="14" a="1"/>
  <c r="AE487" i="14" a="1"/>
  <c r="AE624" i="14" a="1"/>
  <c r="AB601" i="14" a="1"/>
  <c r="AC493" i="14" a="1"/>
  <c r="AC465" i="14" a="1"/>
  <c r="AG586" i="14" a="1"/>
  <c r="Z633" i="14" a="1"/>
  <c r="AH655" i="14" a="1"/>
  <c r="AC565" i="14" a="1"/>
  <c r="AH688" i="14" a="1"/>
  <c r="AI559" i="14" a="1"/>
  <c r="AA513" i="14" a="1"/>
  <c r="AB481" i="14" a="1"/>
  <c r="AE492" i="14" a="1"/>
  <c r="AA529" i="14" a="1"/>
  <c r="AA573" i="14" a="1"/>
  <c r="AA542" i="14" a="1"/>
  <c r="AC653" i="14" a="1"/>
  <c r="AA452" i="14" a="1"/>
  <c r="AG593" i="14" a="1"/>
  <c r="AE663" i="14" a="1"/>
  <c r="AE478" i="14" a="1"/>
  <c r="AA498" i="14" a="1"/>
  <c r="AB490" i="14" a="1"/>
  <c r="AC488" i="14" a="1"/>
  <c r="AB454" i="14" a="1"/>
  <c r="AG510" i="14" a="1"/>
  <c r="AF629" i="14" a="1"/>
  <c r="Z561" i="14" a="1"/>
  <c r="AD558" i="14" a="1"/>
  <c r="AA615" i="14" a="1"/>
  <c r="AA572" i="14" a="1"/>
  <c r="AA630" i="14" a="1"/>
  <c r="AH654" i="14" a="1"/>
  <c r="AF628" i="14" a="1"/>
  <c r="AH621" i="14" a="1"/>
  <c r="Z505" i="14" a="1"/>
  <c r="AF569" i="14" a="1"/>
  <c r="AF479" i="14" a="1"/>
  <c r="Z695" i="14" a="1"/>
  <c r="AG631" i="14" a="1"/>
  <c r="AB512" i="14" a="1"/>
  <c r="AF608" i="14" a="1"/>
  <c r="AN412" i="14" a="1"/>
  <c r="AH626" i="14" a="1"/>
  <c r="AG507" i="14" a="1"/>
  <c r="AF499" i="14" a="1"/>
  <c r="Z642" i="14" a="1"/>
  <c r="AA593" i="14" a="1"/>
  <c r="Z618" i="14" a="1"/>
  <c r="AA579" i="14" a="1"/>
  <c r="AA478" i="14" a="1"/>
  <c r="AA690" i="14" a="1"/>
  <c r="AH462" i="14" a="1"/>
  <c r="AD634" i="14" a="1"/>
  <c r="Z678" i="14" a="1"/>
  <c r="AF501" i="14" a="1"/>
  <c r="AB442" i="14" a="1"/>
  <c r="AD448" i="14" a="1"/>
  <c r="AF516" i="14" a="1"/>
  <c r="AD530" i="14" a="1"/>
  <c r="AA603" i="14" a="1"/>
  <c r="AB625" i="14" a="1"/>
  <c r="AI466" i="14" a="1"/>
  <c r="AC524" i="14" a="1"/>
  <c r="AG451" i="14" a="1"/>
  <c r="AB619" i="14" a="1"/>
  <c r="AI433" i="14" a="1"/>
  <c r="AA668" i="14" a="1"/>
  <c r="AI546" i="14" a="1"/>
  <c r="AE514" i="14" a="1"/>
  <c r="AF609" i="14" a="1"/>
  <c r="AG623" i="14" a="1"/>
  <c r="AC685" i="14" a="1"/>
  <c r="AF638" i="14" a="1"/>
  <c r="AB562" i="14" a="1"/>
  <c r="AH550" i="14" a="1"/>
  <c r="AC490" i="14" a="1"/>
  <c r="AE482" i="14" a="1"/>
  <c r="AE505" i="14" a="1"/>
  <c r="AD661" i="14" a="1"/>
  <c r="AF602" i="14" a="1"/>
  <c r="AB667" i="14" a="1"/>
  <c r="AA533" i="14" a="1"/>
  <c r="Z438" i="14" a="1"/>
  <c r="AC664" i="14" a="1"/>
  <c r="AI511" i="14" a="1"/>
  <c r="AH428" i="14" a="1"/>
  <c r="AG470" i="14" a="1"/>
  <c r="AD517" i="14" a="1"/>
  <c r="AI668" i="14" a="1"/>
  <c r="AB484" i="14" a="1"/>
  <c r="AE475" i="14" a="1"/>
  <c r="Z573" i="14" a="1"/>
  <c r="AE548" i="14" a="1"/>
  <c r="AD471" i="14" a="1"/>
  <c r="AG539" i="14" a="1"/>
  <c r="AF667" i="14" a="1"/>
  <c r="AD505" i="14" a="1"/>
  <c r="Z508" i="14" a="1"/>
  <c r="AG561" i="14" a="1"/>
  <c r="AI579" i="14" a="1"/>
  <c r="Z602" i="14" a="1"/>
  <c r="AF539" i="14" a="1"/>
  <c r="AF676" i="14" a="1"/>
  <c r="AH613" i="14" a="1"/>
  <c r="AE645" i="14" a="1"/>
  <c r="AH592" i="14" a="1"/>
  <c r="AE671" i="14" a="1"/>
  <c r="AH690" i="14" a="1"/>
  <c r="AA517" i="14" a="1"/>
  <c r="AG477" i="14" a="1"/>
  <c r="AE696" i="14" a="1"/>
  <c r="AG640" i="14" a="1"/>
  <c r="AB675" i="14" a="1"/>
  <c r="AF517" i="14" a="1"/>
  <c r="AE667" i="14" a="1"/>
  <c r="AH477" i="14" a="1"/>
  <c r="AE447" i="14" a="1"/>
  <c r="AF611" i="14" a="1"/>
  <c r="AG469" i="14" a="1"/>
  <c r="AC484" i="14" a="1"/>
  <c r="Z681" i="14" a="1"/>
  <c r="AC641" i="14" a="1"/>
  <c r="AG465" i="14" a="1"/>
  <c r="AI570" i="14" a="1"/>
  <c r="AB668" i="14" a="1"/>
  <c r="AA455" i="14" a="1"/>
  <c r="AE639" i="14" a="1"/>
  <c r="Z657" i="14" a="1"/>
  <c r="AH686" i="14" a="1"/>
  <c r="AC525" i="14" a="1"/>
  <c r="AA571" i="14" a="1"/>
  <c r="AD655" i="14" a="1"/>
  <c r="AH504" i="14" a="1"/>
  <c r="AC572" i="14" a="1"/>
  <c r="Z597" i="14" a="1"/>
  <c r="AB580" i="14" a="1"/>
  <c r="Z611" i="14" a="1"/>
  <c r="AC507" i="14" a="1"/>
  <c r="AG516" i="14" a="1"/>
  <c r="Z610" i="14" a="1"/>
  <c r="AF636" i="14" a="1"/>
  <c r="AB541" i="14" a="1"/>
  <c r="AH659" i="14" a="1"/>
  <c r="AA505" i="14" a="1"/>
  <c r="AA488" i="14" a="1"/>
  <c r="AA590" i="14" a="1"/>
  <c r="AD600" i="14" a="1"/>
  <c r="AI681" i="14" a="1"/>
  <c r="AD518" i="14" a="1"/>
  <c r="AI645" i="14" a="1"/>
  <c r="AE675" i="14" a="1"/>
  <c r="AF573" i="14" a="1"/>
  <c r="AE650" i="14" a="1"/>
  <c r="AE574" i="14" a="1"/>
  <c r="AF561" i="14" a="1"/>
  <c r="AF475" i="14" a="1"/>
  <c r="AC608" i="14" a="1"/>
  <c r="AC601" i="14" a="1"/>
  <c r="Z517" i="14" a="1"/>
  <c r="Z631" i="14" a="1"/>
  <c r="AI562" i="14" a="1"/>
  <c r="AF483" i="14" a="1"/>
  <c r="AE462" i="14" a="1"/>
  <c r="AD573" i="14" a="1"/>
  <c r="AF430" i="14" a="1"/>
  <c r="AH574" i="14" a="1"/>
  <c r="AG562" i="14" a="1"/>
  <c r="AD675" i="14" a="1"/>
  <c r="AG501" i="14" a="1"/>
  <c r="AC539" i="14" a="1"/>
  <c r="AH546" i="14" a="1"/>
  <c r="AC688" i="14" a="1"/>
  <c r="AH668" i="14" a="1"/>
  <c r="AD662" i="14" a="1"/>
  <c r="AG667" i="14" a="1"/>
  <c r="AF577" i="14" a="1"/>
  <c r="AB487" i="14" a="1"/>
  <c r="AG641" i="14" a="1"/>
  <c r="AC642" i="14" a="1"/>
  <c r="AF655" i="14" a="1"/>
  <c r="AI589" i="14" a="1"/>
  <c r="AG543" i="14" a="1"/>
  <c r="AB637" i="14" a="1"/>
  <c r="AA563" i="14" a="1"/>
  <c r="AF459" i="14" a="1"/>
  <c r="AC602" i="14" a="1"/>
  <c r="AH540" i="14" a="1"/>
  <c r="AI538" i="14" a="1"/>
  <c r="AG574" i="14" a="1"/>
  <c r="AI547" i="14" a="1"/>
  <c r="AI620" i="14" a="1"/>
  <c r="AF556" i="14" a="1"/>
  <c r="AB503" i="14" a="1"/>
  <c r="AG419" i="14" a="1"/>
  <c r="AA440" i="14" a="1"/>
  <c r="AC570" i="14" a="1"/>
  <c r="AD429" i="14" a="1"/>
  <c r="AA640" i="14" a="1"/>
  <c r="AP412" i="14" a="1"/>
  <c r="AH663" i="14" a="1"/>
  <c r="AB538" i="14" a="1"/>
  <c r="AF627" i="14" a="1"/>
  <c r="AD658" i="14" a="1"/>
  <c r="AF476" i="14" a="1"/>
  <c r="AE595" i="14" a="1"/>
  <c r="AF548" i="14" a="1"/>
  <c r="AC675" i="14" a="1"/>
  <c r="AC657" i="14" a="1"/>
  <c r="AA443" i="14" a="1"/>
  <c r="AH527" i="14" a="1"/>
  <c r="AB598" i="14" a="1"/>
  <c r="AI452" i="14" a="1"/>
  <c r="AE641" i="14" a="1"/>
  <c r="AC583" i="14" a="1"/>
  <c r="AC595" i="14" a="1"/>
  <c r="AD627" i="14" a="1"/>
  <c r="AC420" i="14" a="1"/>
  <c r="Z639" i="14" a="1"/>
  <c r="AA539" i="14" a="1"/>
  <c r="AH479" i="14" a="1"/>
  <c r="AF670" i="14" a="1"/>
  <c r="AE453" i="14" a="1"/>
  <c r="AF505" i="14" a="1"/>
  <c r="AA556" i="14" a="1"/>
  <c r="AG472" i="14" a="1"/>
  <c r="Z646" i="14" a="1"/>
  <c r="AG492" i="14" a="1"/>
  <c r="AB416" i="14" a="1"/>
  <c r="AE448" i="14" a="1"/>
  <c r="AF424" i="14" a="1"/>
  <c r="AH696" i="14" a="1"/>
  <c r="AA609" i="14" a="1"/>
  <c r="Z507" i="14" a="1"/>
  <c r="AE474" i="14" a="1"/>
  <c r="AI594" i="14" a="1"/>
  <c r="AF614" i="14" a="1"/>
  <c r="AE470" i="14" a="1"/>
  <c r="AD472" i="14" a="1"/>
  <c r="AD546" i="14" a="1"/>
  <c r="AE576" i="14" a="1"/>
  <c r="AI449" i="14" a="1"/>
  <c r="AD553" i="14" a="1"/>
  <c r="AC592" i="14" a="1"/>
  <c r="AB645" i="14" a="1"/>
  <c r="AB500" i="14" a="1"/>
  <c r="AC443" i="14" a="1"/>
  <c r="AH453" i="14" a="1"/>
  <c r="AG689" i="14" a="1"/>
  <c r="AB528" i="14" a="1"/>
  <c r="AE439" i="14" a="1"/>
  <c r="AD549" i="14" a="1"/>
  <c r="AG462" i="14" a="1"/>
  <c r="AD597" i="14" a="1"/>
  <c r="AE617" i="14" a="1"/>
  <c r="AF558" i="14" a="1"/>
  <c r="AH434" i="14" a="1"/>
  <c r="AE420" i="14" a="1"/>
  <c r="AH581" i="14" a="1"/>
  <c r="AD622" i="14" a="1"/>
  <c r="AA523" i="14" a="1"/>
  <c r="AD419" i="14" a="1"/>
  <c r="AB695" i="14" a="1"/>
  <c r="AE464" i="14" a="1"/>
  <c r="Z594" i="14" a="1"/>
  <c r="Z577" i="14" a="1"/>
  <c r="Z655" i="14" a="1"/>
  <c r="AA474" i="14" a="1"/>
  <c r="AE542" i="14" a="1"/>
  <c r="AI685" i="14" a="1"/>
  <c r="Z416" i="14" a="1"/>
  <c r="AE511" i="14" a="1"/>
  <c r="AD533" i="14" a="1"/>
  <c r="AC679" i="14" a="1"/>
  <c r="AA459" i="14" a="1"/>
  <c r="AH509" i="14" a="1"/>
  <c r="AF532" i="14" a="1"/>
  <c r="AI676" i="14" a="1"/>
  <c r="Z475" i="14" a="1"/>
  <c r="AI520" i="14" a="1"/>
  <c r="AI482" i="14" a="1"/>
  <c r="AA570" i="14" a="1"/>
  <c r="AD604" i="14" a="1"/>
  <c r="AB586" i="14" a="1"/>
  <c r="AB656" i="14" a="1"/>
  <c r="AE664" i="14" a="1"/>
  <c r="AE571" i="14" a="1"/>
  <c r="AC562" i="14" a="1"/>
  <c r="AB519" i="14" a="1"/>
  <c r="AA672" i="14" a="1"/>
  <c r="AC546" i="14" a="1"/>
  <c r="AF557" i="14" a="1"/>
  <c r="AF493" i="14" a="1"/>
  <c r="AG649" i="14" a="1"/>
  <c r="AG491" i="14" a="1"/>
  <c r="AH644" i="14" a="1"/>
  <c r="AI514" i="14" a="1"/>
  <c r="AE423" i="14" a="1"/>
  <c r="AI498" i="14" a="1"/>
  <c r="AH629" i="14" a="1"/>
  <c r="AH572" i="14" a="1"/>
  <c r="AE611" i="14" a="1"/>
  <c r="Z623" i="14" a="1"/>
  <c r="Z686" i="14" a="1"/>
  <c r="AF689" i="14" a="1"/>
  <c r="AH448" i="14" a="1"/>
  <c r="AE466" i="14" a="1"/>
  <c r="AD559" i="14" a="1"/>
  <c r="AA439" i="14" a="1"/>
  <c r="AF653" i="14" a="1"/>
  <c r="AH657" i="14" a="1"/>
  <c r="AE468" i="14" a="1"/>
  <c r="AA554" i="14" a="1"/>
  <c r="AI607" i="14" a="1"/>
  <c r="AD673" i="14" a="1"/>
  <c r="AE550" i="14" a="1"/>
  <c r="AH622" i="14" a="1"/>
  <c r="AF604" i="14" a="1"/>
  <c r="AA616" i="14" a="1"/>
  <c r="AG668" i="14" a="1"/>
  <c r="AI491" i="14" a="1"/>
  <c r="AD571" i="14" a="1"/>
  <c r="AA538" i="14" a="1"/>
  <c r="AG517" i="14" a="1"/>
  <c r="Z527" i="14" a="1"/>
  <c r="AD581" i="14" a="1"/>
  <c r="AF545" i="14" a="1"/>
  <c r="AE615" i="14" a="1"/>
  <c r="Z560" i="14" a="1"/>
  <c r="AA691" i="14" a="1"/>
  <c r="AE541" i="14" a="1"/>
  <c r="AC414" i="14" a="1"/>
  <c r="AE628" i="14" a="1"/>
  <c r="AC504" i="14" a="1"/>
  <c r="AB595" i="14" a="1"/>
  <c r="AF435" i="14" a="1"/>
  <c r="AE554" i="14" a="1"/>
  <c r="AG497" i="14" a="1"/>
  <c r="AI665" i="14" a="1"/>
  <c r="AB432" i="14" a="1"/>
  <c r="AD520" i="14" a="1"/>
  <c r="AD547" i="14" a="1"/>
  <c r="AC677" i="14" a="1"/>
  <c r="AG530" i="14" a="1"/>
  <c r="Z515" i="14" a="1"/>
  <c r="AB692" i="14" a="1"/>
  <c r="AF512" i="14" a="1"/>
  <c r="Z627" i="14" a="1"/>
  <c r="AF672" i="14" a="1"/>
  <c r="AF458" i="14" a="1"/>
  <c r="AH578" i="14" a="1"/>
  <c r="AH571" i="14" a="1"/>
  <c r="AF450" i="14" a="1"/>
  <c r="AE463" i="14" a="1"/>
  <c r="AB578" i="14" a="1"/>
  <c r="Z465" i="14" a="1"/>
  <c r="Z433" i="14" a="1"/>
  <c r="AI656" i="14" a="1"/>
  <c r="AE451" i="14" a="1"/>
  <c r="AB450" i="14" a="1"/>
  <c r="AH502" i="14" a="1"/>
  <c r="AF491" i="14" a="1"/>
  <c r="AM412" i="14" a="1"/>
  <c r="AD684" i="14" a="1"/>
  <c r="AG436" i="14" a="1"/>
  <c r="AC627" i="14" a="1"/>
  <c r="AD566" i="14" a="1"/>
  <c r="AH616" i="14" a="1"/>
  <c r="AC552" i="14" a="1"/>
  <c r="Z667" i="14" a="1"/>
  <c r="AC543" i="14" a="1"/>
  <c r="AH588" i="14" a="1"/>
  <c r="AI489" i="14" a="1"/>
  <c r="AF540" i="14" a="1"/>
  <c r="Z476" i="14" a="1"/>
  <c r="AI608" i="14" a="1"/>
  <c r="AI608" i="14" l="1"/>
  <c r="Z476" i="14"/>
  <c r="AF540" i="14"/>
  <c r="AI489" i="14"/>
  <c r="AH588" i="14"/>
  <c r="AC543" i="14"/>
  <c r="Z667" i="14"/>
  <c r="AC552" i="14"/>
  <c r="AH616" i="14"/>
  <c r="AD566" i="14"/>
  <c r="AC627" i="14"/>
  <c r="AG436" i="14"/>
  <c r="AD684" i="14"/>
  <c r="AM412" i="14"/>
  <c r="AF491" i="14"/>
  <c r="AH502" i="14"/>
  <c r="AB450" i="14"/>
  <c r="AE451" i="14"/>
  <c r="AI656" i="14"/>
  <c r="Z433" i="14"/>
  <c r="Z465" i="14"/>
  <c r="AB578" i="14"/>
  <c r="AE463" i="14"/>
  <c r="AF450" i="14"/>
  <c r="AH571" i="14"/>
  <c r="AH578" i="14"/>
  <c r="AF458" i="14"/>
  <c r="AF672" i="14"/>
  <c r="Z627" i="14"/>
  <c r="AF512" i="14"/>
  <c r="AB692" i="14"/>
  <c r="Z515" i="14"/>
  <c r="AG530" i="14"/>
  <c r="AC677" i="14"/>
  <c r="AD547" i="14"/>
  <c r="AD520" i="14"/>
  <c r="AB432" i="14"/>
  <c r="AI665" i="14"/>
  <c r="AG497" i="14"/>
  <c r="AE554" i="14"/>
  <c r="AF435" i="14"/>
  <c r="AB595" i="14"/>
  <c r="AC504" i="14"/>
  <c r="AE628" i="14"/>
  <c r="AC414" i="14"/>
  <c r="AE541" i="14"/>
  <c r="AA691" i="14"/>
  <c r="Z560" i="14"/>
  <c r="AE615" i="14"/>
  <c r="AF545" i="14"/>
  <c r="AD581" i="14"/>
  <c r="Z527" i="14"/>
  <c r="AG517" i="14"/>
  <c r="AA538" i="14"/>
  <c r="AD571" i="14"/>
  <c r="AI491" i="14"/>
  <c r="AG668" i="14"/>
  <c r="AA616" i="14"/>
  <c r="AF604" i="14"/>
  <c r="AH622" i="14"/>
  <c r="AE550" i="14"/>
  <c r="AD673" i="14"/>
  <c r="AI607" i="14"/>
  <c r="AA554" i="14"/>
  <c r="AE468" i="14"/>
  <c r="AH657" i="14"/>
  <c r="AF653" i="14"/>
  <c r="AA439" i="14"/>
  <c r="AD559" i="14"/>
  <c r="AE466" i="14"/>
  <c r="AH448" i="14"/>
  <c r="AF689" i="14"/>
  <c r="Z686" i="14"/>
  <c r="Z623" i="14"/>
  <c r="AE611" i="14"/>
  <c r="AH572" i="14"/>
  <c r="AH629" i="14"/>
  <c r="AI498" i="14"/>
  <c r="AE423" i="14"/>
  <c r="AI514" i="14"/>
  <c r="AH644" i="14"/>
  <c r="AG491" i="14"/>
  <c r="AG649" i="14"/>
  <c r="AF493" i="14"/>
  <c r="AF557" i="14"/>
  <c r="AC546" i="14"/>
  <c r="AA672" i="14"/>
  <c r="AB519" i="14"/>
  <c r="AC562" i="14"/>
  <c r="AE571" i="14"/>
  <c r="AE664" i="14"/>
  <c r="AB656" i="14"/>
  <c r="AB586" i="14"/>
  <c r="AD604" i="14"/>
  <c r="AA570" i="14"/>
  <c r="AI482" i="14"/>
  <c r="AI520" i="14"/>
  <c r="Z475" i="14"/>
  <c r="AI676" i="14"/>
  <c r="AF532" i="14"/>
  <c r="AH509" i="14"/>
  <c r="AA459" i="14"/>
  <c r="AC679" i="14"/>
  <c r="AD533" i="14"/>
  <c r="AE511" i="14"/>
  <c r="Z416" i="14"/>
  <c r="AI685" i="14"/>
  <c r="AE542" i="14"/>
  <c r="AA474" i="14"/>
  <c r="Z655" i="14"/>
  <c r="Z577" i="14"/>
  <c r="Z594" i="14"/>
  <c r="AE464" i="14"/>
  <c r="AB695" i="14"/>
  <c r="AD419" i="14"/>
  <c r="AA523" i="14"/>
  <c r="AD622" i="14"/>
  <c r="AH581" i="14"/>
  <c r="AE420" i="14"/>
  <c r="AH434" i="14"/>
  <c r="AF558" i="14"/>
  <c r="AE617" i="14"/>
  <c r="AD597" i="14"/>
  <c r="AG462" i="14"/>
  <c r="AD549" i="14"/>
  <c r="AE439" i="14"/>
  <c r="AB528" i="14"/>
  <c r="AG689" i="14"/>
  <c r="AH453" i="14"/>
  <c r="AC443" i="14"/>
  <c r="AB500" i="14"/>
  <c r="AB645" i="14"/>
  <c r="AC592" i="14"/>
  <c r="AD553" i="14"/>
  <c r="AI449" i="14"/>
  <c r="AE576" i="14"/>
  <c r="AD546" i="14"/>
  <c r="AD472" i="14"/>
  <c r="AE470" i="14"/>
  <c r="AF614" i="14"/>
  <c r="AI594" i="14"/>
  <c r="AE474" i="14"/>
  <c r="Z507" i="14"/>
  <c r="AA609" i="14"/>
  <c r="AH696" i="14"/>
  <c r="AF424" i="14"/>
  <c r="AE448" i="14"/>
  <c r="AB416" i="14"/>
  <c r="AG492" i="14"/>
  <c r="Z646" i="14"/>
  <c r="AG472" i="14"/>
  <c r="AA556" i="14"/>
  <c r="AF505" i="14"/>
  <c r="AE453" i="14"/>
  <c r="AF670" i="14"/>
  <c r="AH479" i="14"/>
  <c r="AA539" i="14"/>
  <c r="Z639" i="14"/>
  <c r="AC420" i="14"/>
  <c r="AD627" i="14"/>
  <c r="AC595" i="14"/>
  <c r="AC583" i="14"/>
  <c r="AE641" i="14"/>
  <c r="AI452" i="14"/>
  <c r="AB598" i="14"/>
  <c r="AH527" i="14"/>
  <c r="AA443" i="14"/>
  <c r="AC657" i="14"/>
  <c r="AC675" i="14"/>
  <c r="AF548" i="14"/>
  <c r="AE595" i="14"/>
  <c r="AF476" i="14"/>
  <c r="AD658" i="14"/>
  <c r="AF627" i="14"/>
  <c r="AB538" i="14"/>
  <c r="AH663" i="14"/>
  <c r="AP412" i="14"/>
  <c r="AA640" i="14"/>
  <c r="AD429" i="14"/>
  <c r="AC570" i="14"/>
  <c r="AA440" i="14"/>
  <c r="AG419" i="14"/>
  <c r="AB503" i="14"/>
  <c r="AF556" i="14"/>
  <c r="AI620" i="14"/>
  <c r="AI547" i="14"/>
  <c r="AG574" i="14"/>
  <c r="AI538" i="14"/>
  <c r="AH540" i="14"/>
  <c r="AC602" i="14"/>
  <c r="AF459" i="14"/>
  <c r="AA563" i="14"/>
  <c r="AB637" i="14"/>
  <c r="AG543" i="14"/>
  <c r="AI589" i="14"/>
  <c r="AF655" i="14"/>
  <c r="AC642" i="14"/>
  <c r="AG641" i="14"/>
  <c r="AB487" i="14"/>
  <c r="AF577" i="14"/>
  <c r="AG667" i="14"/>
  <c r="AD662" i="14"/>
  <c r="AH668" i="14"/>
  <c r="AC688" i="14"/>
  <c r="AH546" i="14"/>
  <c r="AC539" i="14"/>
  <c r="AG501" i="14"/>
  <c r="AD675" i="14"/>
  <c r="AG562" i="14"/>
  <c r="AH574" i="14"/>
  <c r="AF430" i="14"/>
  <c r="AD573" i="14"/>
  <c r="AE462" i="14"/>
  <c r="AF483" i="14"/>
  <c r="AI562" i="14"/>
  <c r="Z631" i="14"/>
  <c r="Z517" i="14"/>
  <c r="AC601" i="14"/>
  <c r="AC608" i="14"/>
  <c r="AF475" i="14"/>
  <c r="AF561" i="14"/>
  <c r="AE574" i="14"/>
  <c r="AE650" i="14"/>
  <c r="AF573" i="14"/>
  <c r="AE675" i="14"/>
  <c r="AI645" i="14"/>
  <c r="AD518" i="14"/>
  <c r="AI681" i="14"/>
  <c r="AD600" i="14"/>
  <c r="AA590" i="14"/>
  <c r="AA488" i="14"/>
  <c r="AA505" i="14"/>
  <c r="AH659" i="14"/>
  <c r="AB541" i="14"/>
  <c r="AF636" i="14"/>
  <c r="Z610" i="14"/>
  <c r="AG516" i="14"/>
  <c r="AC507" i="14"/>
  <c r="Z611" i="14"/>
  <c r="AB580" i="14"/>
  <c r="Z597" i="14"/>
  <c r="AC572" i="14"/>
  <c r="AH504" i="14"/>
  <c r="AD655" i="14"/>
  <c r="AA571" i="14"/>
  <c r="AC525" i="14"/>
  <c r="AH686" i="14"/>
  <c r="Z657" i="14"/>
  <c r="AE639" i="14"/>
  <c r="AA455" i="14"/>
  <c r="AB668" i="14"/>
  <c r="AI570" i="14"/>
  <c r="AG465" i="14"/>
  <c r="AC641" i="14"/>
  <c r="Z681" i="14"/>
  <c r="AC484" i="14"/>
  <c r="AG469" i="14"/>
  <c r="AF611" i="14"/>
  <c r="AE447" i="14"/>
  <c r="AH477" i="14"/>
  <c r="AE667" i="14"/>
  <c r="AF517" i="14"/>
  <c r="AB675" i="14"/>
  <c r="AG640" i="14"/>
  <c r="AE696" i="14"/>
  <c r="AG477" i="14"/>
  <c r="AA517" i="14"/>
  <c r="AH690" i="14"/>
  <c r="AE671" i="14"/>
  <c r="AH592" i="14"/>
  <c r="AE645" i="14"/>
  <c r="AH613" i="14"/>
  <c r="AF676" i="14"/>
  <c r="AF539" i="14"/>
  <c r="Z602" i="14"/>
  <c r="AI579" i="14"/>
  <c r="AG561" i="14"/>
  <c r="Z508" i="14"/>
  <c r="AD505" i="14"/>
  <c r="AF667" i="14"/>
  <c r="AG539" i="14"/>
  <c r="AD471" i="14"/>
  <c r="AE548" i="14"/>
  <c r="Z573" i="14"/>
  <c r="AE475" i="14"/>
  <c r="AB484" i="14"/>
  <c r="AI668" i="14"/>
  <c r="AD517" i="14"/>
  <c r="AG470" i="14"/>
  <c r="AH428" i="14"/>
  <c r="AI511" i="14"/>
  <c r="AC664" i="14"/>
  <c r="Z438" i="14"/>
  <c r="AA533" i="14"/>
  <c r="AB667" i="14"/>
  <c r="AF602" i="14"/>
  <c r="AD661" i="14"/>
  <c r="AE505" i="14"/>
  <c r="AE482" i="14"/>
  <c r="AC490" i="14"/>
  <c r="AH550" i="14"/>
  <c r="AB562" i="14"/>
  <c r="AF638" i="14"/>
  <c r="AC685" i="14"/>
  <c r="AG623" i="14"/>
  <c r="AF609" i="14"/>
  <c r="AE514" i="14"/>
  <c r="AI546" i="14"/>
  <c r="AA668" i="14"/>
  <c r="AI433" i="14"/>
  <c r="AB619" i="14"/>
  <c r="AG451" i="14"/>
  <c r="AC524" i="14"/>
  <c r="AI466" i="14"/>
  <c r="AB625" i="14"/>
  <c r="AA603" i="14"/>
  <c r="AD530" i="14"/>
  <c r="AF516" i="14"/>
  <c r="AD448" i="14"/>
  <c r="AB442" i="14"/>
  <c r="AF501" i="14"/>
  <c r="Z678" i="14"/>
  <c r="AD634" i="14"/>
  <c r="AH462" i="14"/>
  <c r="AA690" i="14"/>
  <c r="AA478" i="14"/>
  <c r="AA579" i="14"/>
  <c r="Z618" i="14"/>
  <c r="AA593" i="14"/>
  <c r="Z642" i="14"/>
  <c r="AF499" i="14"/>
  <c r="AG507" i="14"/>
  <c r="AH626" i="14"/>
  <c r="AN412" i="14"/>
  <c r="AF608" i="14"/>
  <c r="AB512" i="14"/>
  <c r="AG631" i="14"/>
  <c r="Z695" i="14"/>
  <c r="AF479" i="14"/>
  <c r="AF569" i="14"/>
  <c r="Z505" i="14"/>
  <c r="AH621" i="14"/>
  <c r="AF628" i="14"/>
  <c r="AH654" i="14"/>
  <c r="AA630" i="14"/>
  <c r="AA572" i="14"/>
  <c r="AA615" i="14"/>
  <c r="AD558" i="14"/>
  <c r="Z561" i="14"/>
  <c r="AF629" i="14"/>
  <c r="AG510" i="14"/>
  <c r="AB454" i="14"/>
  <c r="AC488" i="14"/>
  <c r="AB490" i="14"/>
  <c r="AA498" i="14"/>
  <c r="AE478" i="14"/>
  <c r="AE663" i="14"/>
  <c r="AG593" i="14"/>
  <c r="AA452" i="14"/>
  <c r="AC653" i="14"/>
  <c r="AA542" i="14"/>
  <c r="AA573" i="14"/>
  <c r="AA529" i="14"/>
  <c r="AE492" i="14"/>
  <c r="AB481" i="14"/>
  <c r="AA513" i="14"/>
  <c r="AI559" i="14"/>
  <c r="AH688" i="14"/>
  <c r="AC565" i="14"/>
  <c r="AH655" i="14"/>
  <c r="Z633" i="14"/>
  <c r="AG586" i="14"/>
  <c r="AC465" i="14"/>
  <c r="AC493" i="14"/>
  <c r="AB601" i="14"/>
  <c r="AE624" i="14"/>
  <c r="AE487" i="14"/>
  <c r="AC594" i="14"/>
  <c r="Z669" i="14"/>
  <c r="AI480" i="14"/>
  <c r="Z596" i="14"/>
  <c r="AI646" i="14"/>
  <c r="AG678" i="14"/>
  <c r="AH497" i="14"/>
  <c r="AG636" i="14"/>
  <c r="AE623" i="14"/>
  <c r="Z603" i="14"/>
  <c r="AF688" i="14"/>
  <c r="AE638" i="14"/>
  <c r="AD686" i="14"/>
  <c r="AE438" i="14"/>
  <c r="AD632" i="14"/>
  <c r="AG525" i="14"/>
  <c r="Z484" i="14"/>
  <c r="Z607" i="14"/>
  <c r="AF664" i="14"/>
  <c r="AB603" i="14"/>
  <c r="AA694" i="14"/>
  <c r="AD666" i="14"/>
  <c r="AF419" i="14"/>
  <c r="AF510" i="14"/>
  <c r="AB434" i="14"/>
  <c r="Z683" i="14"/>
  <c r="AA620" i="14"/>
  <c r="AA493" i="14"/>
  <c r="Z418" i="14"/>
  <c r="AC419" i="14"/>
  <c r="AC533" i="14"/>
  <c r="Z459" i="14"/>
  <c r="AE662" i="14"/>
  <c r="AG521" i="14"/>
  <c r="AC687" i="14"/>
  <c r="AH660" i="14"/>
  <c r="AF691" i="14"/>
  <c r="AA632" i="14"/>
  <c r="AF680" i="14"/>
  <c r="Z606" i="14"/>
  <c r="AB549" i="14"/>
  <c r="AH693" i="14"/>
  <c r="AA565" i="14"/>
  <c r="AB431" i="14"/>
  <c r="AF451" i="14"/>
  <c r="AF550" i="14"/>
  <c r="AH580" i="14"/>
  <c r="AC584" i="14"/>
  <c r="AG527" i="14"/>
  <c r="AB694" i="14"/>
  <c r="AF661" i="14"/>
  <c r="AC631" i="14"/>
  <c r="AG494" i="14"/>
  <c r="AC600" i="14"/>
  <c r="AI536" i="14"/>
  <c r="AC532" i="14"/>
  <c r="AA560" i="14"/>
  <c r="AC615" i="14"/>
  <c r="Z636" i="14"/>
  <c r="AC577" i="14"/>
  <c r="AA514" i="14"/>
  <c r="AD639" i="14"/>
  <c r="AC447" i="14"/>
  <c r="AI486" i="14"/>
  <c r="Z499" i="14"/>
  <c r="AD621" i="14"/>
  <c r="AG627" i="14"/>
  <c r="AC445" i="14"/>
  <c r="AH517" i="14"/>
  <c r="Z579" i="14"/>
  <c r="AD491" i="14"/>
  <c r="AE573" i="14"/>
  <c r="AI611" i="14"/>
  <c r="AG421" i="14"/>
  <c r="AE509" i="14"/>
  <c r="AC442" i="14"/>
  <c r="AF686" i="14"/>
  <c r="AG467" i="14"/>
  <c r="AH620" i="14"/>
  <c r="AF634" i="14"/>
  <c r="AF587" i="14"/>
  <c r="AA540" i="14"/>
  <c r="AB530" i="14"/>
  <c r="AG424" i="14"/>
  <c r="AG614" i="14"/>
  <c r="AE602" i="14"/>
  <c r="AF531" i="14"/>
  <c r="Z652" i="14"/>
  <c r="AA592" i="14"/>
  <c r="Z584" i="14"/>
  <c r="AF414" i="14"/>
  <c r="AA598" i="14"/>
  <c r="AD555" i="14"/>
  <c r="AB429" i="14"/>
  <c r="AB413" i="14"/>
  <c r="AF524" i="14"/>
  <c r="AB554" i="14"/>
  <c r="AE680" i="14"/>
  <c r="AE419" i="14"/>
  <c r="AC646" i="14"/>
  <c r="AF429" i="14"/>
  <c r="AH625" i="14"/>
  <c r="AB501" i="14"/>
  <c r="AG426" i="14"/>
  <c r="AE437" i="14"/>
  <c r="Z466" i="14"/>
  <c r="AI526" i="14"/>
  <c r="AB647" i="14"/>
  <c r="AB630" i="14"/>
  <c r="AD593" i="14"/>
  <c r="AD681" i="14"/>
  <c r="AA437" i="14"/>
  <c r="AB453" i="14"/>
  <c r="AE601" i="14"/>
  <c r="AG677" i="14"/>
  <c r="AG691" i="14"/>
  <c r="AC585" i="14"/>
  <c r="AB611" i="14"/>
  <c r="AD437" i="14"/>
  <c r="AB523" i="14"/>
  <c r="AD575" i="14"/>
  <c r="AH569" i="14"/>
  <c r="AI689" i="14"/>
  <c r="AE513" i="14"/>
  <c r="AI566" i="14"/>
  <c r="AE684" i="14"/>
  <c r="AG664" i="14"/>
  <c r="AA582" i="14"/>
  <c r="Z446" i="14"/>
  <c r="AF455" i="14"/>
  <c r="AD492" i="14"/>
  <c r="AK412" i="14"/>
  <c r="AD602" i="14"/>
  <c r="AA504" i="14"/>
  <c r="AA484" i="14"/>
  <c r="AC672" i="14"/>
  <c r="AI605" i="14"/>
  <c r="Z632" i="14"/>
  <c r="AD507" i="14"/>
  <c r="AA665" i="14"/>
  <c r="Z643" i="14"/>
  <c r="AA434" i="14"/>
  <c r="Z547" i="14"/>
  <c r="AG526" i="14"/>
  <c r="AD551" i="14"/>
  <c r="AF687" i="14"/>
  <c r="AF657" i="14"/>
  <c r="AC538" i="14"/>
  <c r="AI614" i="14"/>
  <c r="AC526" i="14"/>
  <c r="AF457" i="14"/>
  <c r="AA637" i="14"/>
  <c r="AD474" i="14"/>
  <c r="AG620" i="14"/>
  <c r="AB620" i="14"/>
  <c r="AC696" i="14"/>
  <c r="Z467" i="14"/>
  <c r="AD645" i="14"/>
  <c r="AC683" i="14"/>
  <c r="AC640" i="14"/>
  <c r="Z604" i="14"/>
  <c r="AG449" i="14"/>
  <c r="AH478" i="14"/>
  <c r="AI462" i="14"/>
  <c r="AE692" i="14"/>
  <c r="AI573" i="14"/>
  <c r="AF496" i="14"/>
  <c r="AB574" i="14"/>
  <c r="AB544" i="14"/>
  <c r="AD462" i="14"/>
  <c r="AC480" i="14"/>
  <c r="AB504" i="14"/>
  <c r="AG666" i="14"/>
  <c r="AC509" i="14"/>
  <c r="AF675" i="14"/>
  <c r="AH676" i="14"/>
  <c r="AI423" i="14"/>
  <c r="AB688" i="14"/>
  <c r="Z503" i="14"/>
  <c r="AB435" i="14"/>
  <c r="AE685" i="14"/>
  <c r="AH556" i="14"/>
  <c r="AH529" i="14"/>
  <c r="Z495" i="14"/>
  <c r="AD667" i="14"/>
  <c r="AB527" i="14"/>
  <c r="AE587" i="14"/>
  <c r="Z620" i="14"/>
  <c r="AH487" i="14"/>
  <c r="AG617" i="14"/>
  <c r="AC563" i="14"/>
  <c r="AD656" i="14"/>
  <c r="AC674" i="14"/>
  <c r="Z532" i="14"/>
  <c r="AD605" i="14"/>
  <c r="AH658" i="14"/>
  <c r="AC589" i="14"/>
  <c r="AI509" i="14"/>
  <c r="AE461" i="14"/>
  <c r="AH531" i="14"/>
  <c r="AF617" i="14"/>
  <c r="AD511" i="14"/>
  <c r="AI602" i="14"/>
  <c r="AE687" i="14"/>
  <c r="AF447" i="14"/>
  <c r="Z684" i="14"/>
  <c r="AI592" i="14"/>
  <c r="AH512" i="14"/>
  <c r="Z509" i="14"/>
  <c r="AC494" i="14"/>
  <c r="AB678" i="14"/>
  <c r="AD672" i="14"/>
  <c r="AC485" i="14"/>
  <c r="AG456" i="14"/>
  <c r="AF497" i="14"/>
  <c r="AF487" i="14"/>
  <c r="AB428" i="14"/>
  <c r="AB493" i="14"/>
  <c r="AH673" i="14"/>
  <c r="AH600" i="14"/>
  <c r="AE496" i="14"/>
  <c r="AE672" i="14"/>
  <c r="AH439" i="14"/>
  <c r="AB666" i="14"/>
  <c r="Z630" i="14"/>
  <c r="AI635" i="14"/>
  <c r="AH450" i="14"/>
  <c r="AH441" i="14"/>
  <c r="AD490" i="14"/>
  <c r="AA429" i="14"/>
  <c r="AI626" i="14"/>
  <c r="AF478" i="14"/>
  <c r="AE488" i="14"/>
  <c r="AD557" i="14"/>
  <c r="AI427" i="14"/>
  <c r="AD568" i="14"/>
  <c r="Z556" i="14"/>
  <c r="Z612" i="14"/>
  <c r="AD676" i="14"/>
  <c r="AH587" i="14"/>
  <c r="AA491" i="14"/>
  <c r="AE489" i="14"/>
  <c r="AD529" i="14"/>
  <c r="AB638" i="14"/>
  <c r="AG444" i="14"/>
  <c r="AI528" i="14"/>
  <c r="AB614" i="14"/>
  <c r="AG430" i="14"/>
  <c r="AI505" i="14"/>
  <c r="AA525" i="14"/>
  <c r="AB542" i="14"/>
  <c r="AC643" i="14"/>
  <c r="AC681" i="14"/>
  <c r="AI628" i="14"/>
  <c r="AC505" i="14"/>
  <c r="AB543" i="14"/>
  <c r="AD500" i="14"/>
  <c r="AG505" i="14"/>
  <c r="AA639" i="14"/>
  <c r="Z563" i="14"/>
  <c r="AE486" i="14"/>
  <c r="Z440" i="14"/>
  <c r="AE476" i="14"/>
  <c r="AE620" i="14"/>
  <c r="Z591" i="14"/>
  <c r="AF624" i="14"/>
  <c r="AI587" i="14"/>
  <c r="AE545" i="14"/>
  <c r="Z434" i="14"/>
  <c r="AE655" i="14"/>
  <c r="AD685" i="14"/>
  <c r="AB561" i="14"/>
  <c r="AH671" i="14"/>
  <c r="AH582" i="14"/>
  <c r="AI535" i="14"/>
  <c r="AE557" i="14"/>
  <c r="AA438" i="14"/>
  <c r="AA431" i="14"/>
  <c r="AG595" i="14"/>
  <c r="AA548" i="14"/>
  <c r="AE530" i="14"/>
  <c r="AG581" i="14"/>
  <c r="AB444" i="14"/>
  <c r="AC453" i="14"/>
  <c r="Z658" i="14"/>
  <c r="AD635" i="14"/>
  <c r="AD454" i="14"/>
  <c r="AD659" i="14"/>
  <c r="AI497" i="14"/>
  <c r="AF662" i="14"/>
  <c r="AF647" i="14"/>
  <c r="AF678" i="14"/>
  <c r="Z493" i="14"/>
  <c r="AC459" i="14"/>
  <c r="AA549" i="14"/>
  <c r="AH486" i="14"/>
  <c r="AB560" i="14"/>
  <c r="Z598" i="14"/>
  <c r="Z545" i="14"/>
  <c r="AC422" i="14"/>
  <c r="AE508" i="14"/>
  <c r="AA658" i="14"/>
  <c r="AC678" i="14"/>
  <c r="Z544" i="14"/>
  <c r="Z485" i="14"/>
  <c r="AG692" i="14"/>
  <c r="AH425" i="14"/>
  <c r="AH561" i="14"/>
  <c r="Z608" i="14"/>
  <c r="AI641" i="14"/>
  <c r="AG576" i="14"/>
  <c r="Z688" i="14"/>
  <c r="AG440" i="14"/>
  <c r="AG695" i="14"/>
  <c r="AH558" i="14"/>
  <c r="AE631" i="14"/>
  <c r="AA553" i="14"/>
  <c r="AA578" i="14"/>
  <c r="AG506" i="14"/>
  <c r="Z488" i="14"/>
  <c r="AC474" i="14"/>
  <c r="AD494" i="14"/>
  <c r="AE644" i="14"/>
  <c r="AA569" i="14"/>
  <c r="AC663" i="14"/>
  <c r="AH633" i="14"/>
  <c r="AH421" i="14"/>
  <c r="AC558" i="14"/>
  <c r="AF526" i="14"/>
  <c r="AC491" i="14"/>
  <c r="AF581" i="14"/>
  <c r="Z670" i="14"/>
  <c r="AH445" i="14"/>
  <c r="AC545" i="14"/>
  <c r="AD610" i="14"/>
  <c r="AB671" i="14"/>
  <c r="AE456" i="14"/>
  <c r="AF418" i="14"/>
  <c r="AG672" i="14"/>
  <c r="AD569" i="14"/>
  <c r="AE533" i="14"/>
  <c r="AF509" i="14"/>
  <c r="AI696" i="14"/>
  <c r="AD466" i="14"/>
  <c r="AF658" i="14"/>
  <c r="AA425" i="14"/>
  <c r="AI445" i="14"/>
  <c r="AF568" i="14"/>
  <c r="AC471" i="14"/>
  <c r="Z525" i="14"/>
  <c r="AB514" i="14"/>
  <c r="AG439" i="14"/>
  <c r="AD617" i="14"/>
  <c r="AB658" i="14"/>
  <c r="AF543" i="14"/>
  <c r="AI583" i="14"/>
  <c r="AF606" i="14"/>
  <c r="AF668" i="14"/>
  <c r="AH468" i="14"/>
  <c r="AD611" i="14"/>
  <c r="AG489" i="14"/>
  <c r="AD525" i="14"/>
  <c r="AI606" i="14"/>
  <c r="AA428" i="14"/>
  <c r="AG639" i="14"/>
  <c r="AD668" i="14"/>
  <c r="AC579" i="14"/>
  <c r="AA623" i="14"/>
  <c r="AF593" i="14"/>
  <c r="AG443" i="14"/>
  <c r="AA506" i="14"/>
  <c r="AA568" i="14"/>
  <c r="AC489" i="14"/>
  <c r="AE654" i="14"/>
  <c r="AE443" i="14"/>
  <c r="AB573" i="14"/>
  <c r="AB567" i="14"/>
  <c r="Z489" i="14"/>
  <c r="Z634" i="14"/>
  <c r="AI425" i="14"/>
  <c r="AD512" i="14"/>
  <c r="AI619" i="14"/>
  <c r="AE616" i="14"/>
  <c r="AB550" i="14"/>
  <c r="AG626" i="14"/>
  <c r="AL412" i="14"/>
  <c r="AA453" i="14"/>
  <c r="AI524" i="14"/>
  <c r="AB526" i="14"/>
  <c r="AH503" i="14"/>
  <c r="AB594" i="14"/>
  <c r="AB622" i="14"/>
  <c r="Z697" i="14"/>
  <c r="AD461" i="14"/>
  <c r="AH610" i="14"/>
  <c r="AH674" i="14"/>
  <c r="AE669" i="14"/>
  <c r="AG420" i="14"/>
  <c r="AE604" i="14"/>
  <c r="AI673" i="14"/>
  <c r="AD508" i="14"/>
  <c r="AD562" i="14"/>
  <c r="AE556" i="14"/>
  <c r="AF694" i="14"/>
  <c r="AC603" i="14"/>
  <c r="AB507" i="14"/>
  <c r="AH589" i="14"/>
  <c r="AC436" i="14"/>
  <c r="AF413" i="14"/>
  <c r="AH433" i="14"/>
  <c r="AA545" i="14"/>
  <c r="AB545" i="14"/>
  <c r="AG512" i="14"/>
  <c r="AH435" i="14"/>
  <c r="AH555" i="14"/>
  <c r="AF560" i="14"/>
  <c r="AH553" i="14"/>
  <c r="AG612" i="14"/>
  <c r="AB446" i="14"/>
  <c r="AD433" i="14"/>
  <c r="Z565" i="14"/>
  <c r="AH607" i="14"/>
  <c r="AG468" i="14"/>
  <c r="AG448" i="14"/>
  <c r="AC431" i="14"/>
  <c r="AA660" i="14"/>
  <c r="AI481" i="14"/>
  <c r="Z531" i="14"/>
  <c r="AE446" i="14"/>
  <c r="AF503" i="14"/>
  <c r="AA641" i="14"/>
  <c r="AA418" i="14"/>
  <c r="AI577" i="14"/>
  <c r="AC605" i="14"/>
  <c r="AG583" i="14"/>
  <c r="AA531" i="14"/>
  <c r="AG682" i="14"/>
  <c r="AA544" i="14"/>
  <c r="AG599" i="14"/>
  <c r="Z557" i="14"/>
  <c r="AF583" i="14"/>
  <c r="AE414" i="14"/>
  <c r="AI598" i="14"/>
  <c r="AG659" i="14"/>
  <c r="AI522" i="14"/>
  <c r="AB641" i="14"/>
  <c r="AF607" i="14"/>
  <c r="AH586" i="14"/>
  <c r="AA653" i="14"/>
  <c r="AA681" i="14"/>
  <c r="AI660" i="14"/>
  <c r="AG686" i="14"/>
  <c r="AF553" i="14"/>
  <c r="AA546" i="14"/>
  <c r="Z486" i="14"/>
  <c r="AI623" i="14"/>
  <c r="AH598" i="14"/>
  <c r="Z582" i="14"/>
  <c r="AA473" i="14"/>
  <c r="AH545" i="14"/>
  <c r="AE622" i="14"/>
  <c r="AC634" i="14"/>
  <c r="AG675" i="14"/>
  <c r="AE585" i="14"/>
  <c r="AF576" i="14"/>
  <c r="AA417" i="14"/>
  <c r="AF677" i="14"/>
  <c r="AF595" i="14"/>
  <c r="AG585" i="14"/>
  <c r="AD522" i="14"/>
  <c r="AA551" i="14"/>
  <c r="AC630" i="14"/>
  <c r="Z437" i="14"/>
  <c r="AG629" i="14"/>
  <c r="AD535" i="14"/>
  <c r="AH651" i="14"/>
  <c r="AF582" i="14"/>
  <c r="AG681" i="14"/>
  <c r="AD689" i="14"/>
  <c r="Z512" i="14"/>
  <c r="AH591" i="14"/>
  <c r="AB492" i="14"/>
  <c r="Z638" i="14"/>
  <c r="AC520" i="14"/>
  <c r="Z637" i="14"/>
  <c r="AC573" i="14"/>
  <c r="AE521" i="14"/>
  <c r="Z480" i="14"/>
  <c r="AF453" i="14"/>
  <c r="AA583" i="14"/>
  <c r="AB421" i="14"/>
  <c r="AD691" i="14"/>
  <c r="AB693" i="14"/>
  <c r="AG547" i="14"/>
  <c r="AI601" i="14"/>
  <c r="AD619" i="14"/>
  <c r="AC695" i="14"/>
  <c r="Z449" i="14"/>
  <c r="AG519" i="14"/>
  <c r="AH472" i="14"/>
  <c r="AA456" i="14"/>
  <c r="AC617" i="14"/>
  <c r="AA589" i="14"/>
  <c r="AG669" i="14"/>
  <c r="AD590" i="14"/>
  <c r="AI597" i="14"/>
  <c r="AA532" i="14"/>
  <c r="AH603" i="14"/>
  <c r="AC682" i="14"/>
  <c r="AB651" i="14"/>
  <c r="AC521" i="14"/>
  <c r="AE507" i="14"/>
  <c r="AA628" i="14"/>
  <c r="AG498" i="14"/>
  <c r="AH568" i="14"/>
  <c r="AH642" i="14"/>
  <c r="AG536" i="14"/>
  <c r="AB659" i="14"/>
  <c r="AA588" i="14"/>
  <c r="AI599" i="14"/>
  <c r="AA432" i="14"/>
  <c r="AB483" i="14"/>
  <c r="AC624" i="14"/>
  <c r="AG435" i="14"/>
  <c r="AA604" i="14"/>
  <c r="AC477" i="14"/>
  <c r="AE503" i="14"/>
  <c r="AH672" i="14"/>
  <c r="AH418" i="14"/>
  <c r="AH617" i="14"/>
  <c r="AA508" i="14"/>
  <c r="AA580" i="14"/>
  <c r="AE580" i="14"/>
  <c r="AB437" i="14"/>
  <c r="AA430" i="14"/>
  <c r="AA642" i="14"/>
  <c r="AH661" i="14"/>
  <c r="AE497" i="14"/>
  <c r="AD652" i="14"/>
  <c r="AB689" i="14"/>
  <c r="AB533" i="14"/>
  <c r="AB471" i="14"/>
  <c r="AG540" i="14"/>
  <c r="Z581" i="14"/>
  <c r="AB474" i="14"/>
  <c r="Z540" i="14"/>
  <c r="AF697" i="14"/>
  <c r="AH498" i="14"/>
  <c r="AE527" i="14"/>
  <c r="AE647" i="14"/>
  <c r="AI584" i="14"/>
  <c r="AH451" i="14"/>
  <c r="AF465" i="14"/>
  <c r="AC486" i="14"/>
  <c r="AG671" i="14"/>
  <c r="AI578" i="14"/>
  <c r="AE691" i="14"/>
  <c r="AG474" i="14"/>
  <c r="Z417" i="14"/>
  <c r="AH505" i="14"/>
  <c r="AH496" i="14"/>
  <c r="AE540" i="14"/>
  <c r="AE588" i="14"/>
  <c r="AG618" i="14"/>
  <c r="AF610" i="14"/>
  <c r="AH601" i="14"/>
  <c r="AH414" i="14"/>
  <c r="AD664" i="14"/>
  <c r="AB575" i="14"/>
  <c r="AH536" i="14"/>
  <c r="AG452" i="14"/>
  <c r="AB499" i="14"/>
  <c r="AE610" i="14"/>
  <c r="AC475" i="14"/>
  <c r="AA511" i="14"/>
  <c r="AC676" i="14"/>
  <c r="Z468" i="14"/>
  <c r="AA518" i="14"/>
  <c r="AG432" i="14"/>
  <c r="AE469" i="14"/>
  <c r="AD426" i="14"/>
  <c r="AH447" i="14"/>
  <c r="AH457" i="14"/>
  <c r="AD584" i="14"/>
  <c r="AB673" i="14"/>
  <c r="AA509" i="14"/>
  <c r="AH467" i="14"/>
  <c r="AD449" i="14"/>
  <c r="AG503" i="14"/>
  <c r="AI545" i="14"/>
  <c r="AH422" i="14"/>
  <c r="AD452" i="14"/>
  <c r="Z496" i="14"/>
  <c r="AB556" i="14"/>
  <c r="AE455" i="14"/>
  <c r="AD421" i="14"/>
  <c r="Z665" i="14"/>
  <c r="AC618" i="14"/>
  <c r="AF416" i="14"/>
  <c r="AB577" i="14"/>
  <c r="AF446" i="14"/>
  <c r="AD579" i="14"/>
  <c r="AF619" i="14"/>
  <c r="AE686" i="14"/>
  <c r="AB547" i="14"/>
  <c r="AE413" i="14"/>
  <c r="AE661" i="14"/>
  <c r="AI632" i="14"/>
  <c r="AE566" i="14"/>
  <c r="AD663" i="14"/>
  <c r="AB663" i="14"/>
  <c r="AA652" i="14"/>
  <c r="AC516" i="14"/>
  <c r="AA678" i="14"/>
  <c r="AF421" i="14"/>
  <c r="AE467" i="14"/>
  <c r="AA520" i="14"/>
  <c r="AD587" i="14"/>
  <c r="AO412" i="14"/>
  <c r="AI531" i="14"/>
  <c r="AI563" i="14"/>
  <c r="AA489" i="14"/>
  <c r="AF546" i="14"/>
  <c r="AG559" i="14"/>
  <c r="AH618" i="14"/>
  <c r="AA503" i="14"/>
  <c r="AA638" i="14"/>
  <c r="AE539" i="14"/>
  <c r="AD595" i="14"/>
  <c r="Z654" i="14"/>
  <c r="AB439" i="14"/>
  <c r="AB516" i="14"/>
  <c r="AD489" i="14"/>
  <c r="AF480" i="14"/>
  <c r="AE430" i="14"/>
  <c r="AD436" i="14"/>
  <c r="AF666" i="14"/>
  <c r="AH544" i="14"/>
  <c r="AB680" i="14"/>
  <c r="AD485" i="14"/>
  <c r="AH518" i="14"/>
  <c r="AC571" i="14"/>
  <c r="AA663" i="14"/>
  <c r="AG644" i="14"/>
  <c r="AH695" i="14"/>
  <c r="AI580" i="14"/>
  <c r="AC423" i="14"/>
  <c r="AH430" i="14"/>
  <c r="AG434" i="14"/>
  <c r="AA650" i="14"/>
  <c r="AD477" i="14"/>
  <c r="AG650" i="14"/>
  <c r="AB488" i="14"/>
  <c r="AC518" i="14"/>
  <c r="AD647" i="14"/>
  <c r="AI639" i="14"/>
  <c r="AI477" i="14"/>
  <c r="AI621" i="14"/>
  <c r="AF448" i="14"/>
  <c r="AE690" i="14"/>
  <c r="AB636" i="14"/>
  <c r="AC680" i="14"/>
  <c r="AA424" i="14"/>
  <c r="AB423" i="14"/>
  <c r="AF615" i="14"/>
  <c r="AC607" i="14"/>
  <c r="AD427" i="14"/>
  <c r="AA670" i="14"/>
  <c r="AI440" i="14"/>
  <c r="AD657" i="14"/>
  <c r="Z626" i="14"/>
  <c r="AI470" i="14"/>
  <c r="AA481" i="14"/>
  <c r="AC559" i="14"/>
  <c r="AA419" i="14"/>
  <c r="Z535" i="14"/>
  <c r="AG575" i="14"/>
  <c r="AC451" i="14"/>
  <c r="AC629" i="14"/>
  <c r="AC515" i="14"/>
  <c r="AB427" i="14"/>
  <c r="AF586" i="14"/>
  <c r="AH470" i="14"/>
  <c r="AI465" i="14"/>
  <c r="AH548" i="14"/>
  <c r="Z564" i="14"/>
  <c r="AG479" i="14"/>
  <c r="AF554" i="14"/>
  <c r="AI518" i="14"/>
  <c r="AC544" i="14"/>
  <c r="AI653" i="14"/>
  <c r="AA657" i="14"/>
  <c r="AI636" i="14"/>
  <c r="AB426" i="14"/>
  <c r="AH483" i="14"/>
  <c r="AB588" i="14"/>
  <c r="AI443" i="14"/>
  <c r="AI687" i="14"/>
  <c r="AA594" i="14"/>
  <c r="Z502" i="14"/>
  <c r="AB515" i="14"/>
  <c r="Z483" i="14"/>
  <c r="Z419" i="14"/>
  <c r="AA627" i="14"/>
  <c r="AF630" i="14"/>
  <c r="Z435" i="14"/>
  <c r="Z589" i="14"/>
  <c r="Z644" i="14"/>
  <c r="AE428" i="14"/>
  <c r="Z543" i="14"/>
  <c r="AG688" i="14"/>
  <c r="Z436" i="14"/>
  <c r="Z432" i="14"/>
  <c r="AH535" i="14"/>
  <c r="AB672" i="14"/>
  <c r="AF599" i="14"/>
  <c r="AG447" i="14"/>
  <c r="AC468" i="14"/>
  <c r="AE660" i="14"/>
  <c r="AB626" i="14"/>
  <c r="AD660" i="14"/>
  <c r="AG558" i="14"/>
  <c r="AD648" i="14"/>
  <c r="AA466" i="14"/>
  <c r="AF659" i="14"/>
  <c r="AF463" i="14"/>
  <c r="AI666" i="14"/>
  <c r="AI552" i="14"/>
  <c r="AD609" i="14"/>
  <c r="AD487" i="14"/>
  <c r="AG656" i="14"/>
  <c r="AG660" i="14"/>
  <c r="AA575" i="14"/>
  <c r="AC512" i="14"/>
  <c r="AE454" i="14"/>
  <c r="AG594" i="14"/>
  <c r="AD460" i="14"/>
  <c r="Z464" i="14"/>
  <c r="AB470" i="14"/>
  <c r="AI540" i="14"/>
  <c r="AD682" i="14"/>
  <c r="AE512" i="14"/>
  <c r="AA654" i="14"/>
  <c r="AI487" i="14"/>
  <c r="AA674" i="14"/>
  <c r="AH473" i="14"/>
  <c r="AC568" i="14"/>
  <c r="AG495" i="14"/>
  <c r="AC492" i="14"/>
  <c r="AA433" i="14"/>
  <c r="AA487" i="14"/>
  <c r="AI414" i="14"/>
  <c r="AA611" i="14"/>
  <c r="AD636" i="14"/>
  <c r="AI494" i="14"/>
  <c r="AC549" i="14"/>
  <c r="AB553" i="14"/>
  <c r="AI612" i="14"/>
  <c r="AE597" i="14"/>
  <c r="AG665" i="14"/>
  <c r="AB502" i="14"/>
  <c r="AA659" i="14"/>
  <c r="AH677" i="14"/>
  <c r="AI541" i="14"/>
  <c r="AE457" i="14"/>
  <c r="AH426" i="14"/>
  <c r="AD670" i="14"/>
  <c r="AI496" i="14"/>
  <c r="AF427" i="14"/>
  <c r="AC586" i="14"/>
  <c r="AB686" i="14"/>
  <c r="AI650" i="14"/>
  <c r="AA683" i="14"/>
  <c r="AD692" i="14"/>
  <c r="AB604" i="14"/>
  <c r="AA536" i="14"/>
  <c r="AB617" i="14"/>
  <c r="Z420" i="14"/>
  <c r="AB677" i="14"/>
  <c r="AI591" i="14"/>
  <c r="AH648" i="14"/>
  <c r="AF549" i="14"/>
  <c r="AD464" i="14"/>
  <c r="AA524" i="14"/>
  <c r="AA648" i="14"/>
  <c r="AC482" i="14"/>
  <c r="AE553" i="14"/>
  <c r="AI527" i="14"/>
  <c r="AE536" i="14"/>
  <c r="AG531" i="14"/>
  <c r="AE501" i="14"/>
  <c r="AB632" i="14"/>
  <c r="AI415" i="14"/>
  <c r="Z648" i="14"/>
  <c r="AB532" i="14"/>
  <c r="AI652" i="14"/>
  <c r="AE605" i="14"/>
  <c r="AC576" i="14"/>
  <c r="AF494" i="14"/>
  <c r="Z542" i="14"/>
  <c r="AF588" i="14"/>
  <c r="AB539" i="14"/>
  <c r="AB669" i="14"/>
  <c r="AB691" i="14"/>
  <c r="AF644" i="14"/>
  <c r="AH474" i="14"/>
  <c r="Z569" i="14"/>
  <c r="AG635" i="14"/>
  <c r="AH456" i="14"/>
  <c r="AG611" i="14"/>
  <c r="AH559" i="14"/>
  <c r="AD453" i="14"/>
  <c r="AF432" i="14"/>
  <c r="AC438" i="14"/>
  <c r="AG670" i="14"/>
  <c r="AD444" i="14"/>
  <c r="AI519" i="14"/>
  <c r="Z647" i="14"/>
  <c r="AA510" i="14"/>
  <c r="AG663" i="14"/>
  <c r="AA521" i="14"/>
  <c r="Z541" i="14"/>
  <c r="AA561" i="14"/>
  <c r="AF682" i="14"/>
  <c r="AF492" i="14"/>
  <c r="AB510" i="14"/>
  <c r="AE543" i="14"/>
  <c r="AB524" i="14"/>
  <c r="AE480" i="14"/>
  <c r="Z550" i="14"/>
  <c r="AC421" i="14"/>
  <c r="AG429" i="14"/>
  <c r="AB517" i="14"/>
  <c r="AH697" i="14"/>
  <c r="AI417" i="14"/>
  <c r="AE678" i="14"/>
  <c r="AF640" i="14"/>
  <c r="AC638" i="14"/>
  <c r="AA502" i="14"/>
  <c r="AD671" i="14"/>
  <c r="AA684" i="14"/>
  <c r="AI467" i="14"/>
  <c r="AD561" i="14"/>
  <c r="AC591" i="14"/>
  <c r="AG603" i="14"/>
  <c r="AE625" i="14"/>
  <c r="AG648" i="14"/>
  <c r="AB584" i="14"/>
  <c r="AA494" i="14"/>
  <c r="AF454" i="14"/>
  <c r="AC661" i="14"/>
  <c r="AA619" i="14"/>
  <c r="AF572" i="14"/>
  <c r="AB676" i="14"/>
  <c r="Z524" i="14"/>
  <c r="AA581" i="14"/>
  <c r="AG475" i="14"/>
  <c r="AG488" i="14"/>
  <c r="AC655" i="14"/>
  <c r="AD601" i="14"/>
  <c r="AC503" i="14"/>
  <c r="AE569" i="14"/>
  <c r="AD642" i="14"/>
  <c r="AB459" i="14"/>
  <c r="AC647" i="14"/>
  <c r="AE606" i="14"/>
  <c r="AE646" i="14"/>
  <c r="Z452" i="14"/>
  <c r="AE560" i="14"/>
  <c r="AD628" i="14"/>
  <c r="AG632" i="14"/>
  <c r="AC433" i="14"/>
  <c r="AD417" i="14"/>
  <c r="AD428" i="14"/>
  <c r="AE491" i="14"/>
  <c r="AH653" i="14"/>
  <c r="AB535" i="14"/>
  <c r="AF570" i="14"/>
  <c r="AD423" i="14"/>
  <c r="AD582" i="14"/>
  <c r="AI565" i="14"/>
  <c r="AC690" i="14"/>
  <c r="AB570" i="14"/>
  <c r="AF578" i="14"/>
  <c r="AC604" i="14"/>
  <c r="AD637" i="14"/>
  <c r="AF472" i="14"/>
  <c r="AE579" i="14"/>
  <c r="AF529" i="14"/>
  <c r="AD447" i="14"/>
  <c r="AB572" i="14"/>
  <c r="AC645" i="14"/>
  <c r="Z456" i="14"/>
  <c r="AE422" i="14"/>
  <c r="AB565" i="14"/>
  <c r="Z635" i="14"/>
  <c r="AC697" i="14"/>
  <c r="AE416" i="14"/>
  <c r="AB419" i="14"/>
  <c r="AI485" i="14"/>
  <c r="AA586" i="14"/>
  <c r="Z536" i="14"/>
  <c r="AD528" i="14"/>
  <c r="Z445" i="14"/>
  <c r="AG457" i="14"/>
  <c r="AI633" i="14"/>
  <c r="AB521" i="14"/>
  <c r="AB612" i="14"/>
  <c r="AB551" i="14"/>
  <c r="AC575" i="14"/>
  <c r="AA426" i="14"/>
  <c r="AE656" i="14"/>
  <c r="AH562" i="14"/>
  <c r="Z571" i="14"/>
  <c r="AC487" i="14"/>
  <c r="AI439" i="14"/>
  <c r="AH570" i="14"/>
  <c r="AH416" i="14"/>
  <c r="AA585" i="14"/>
  <c r="AI529" i="14"/>
  <c r="AI464" i="14"/>
  <c r="AG504" i="14"/>
  <c r="AA475" i="14"/>
  <c r="AH480" i="14"/>
  <c r="AD416" i="14"/>
  <c r="AI504" i="14"/>
  <c r="AE460" i="14"/>
  <c r="AC665" i="14"/>
  <c r="AI475" i="14"/>
  <c r="AF665" i="14"/>
  <c r="AH665" i="14"/>
  <c r="AB505" i="14"/>
  <c r="AA415" i="14"/>
  <c r="Z664" i="14"/>
  <c r="AA693" i="14"/>
  <c r="AF484" i="14"/>
  <c r="AI691" i="14"/>
  <c r="AC548" i="14"/>
  <c r="AA413" i="14"/>
  <c r="AE568" i="14"/>
  <c r="AC446" i="14"/>
  <c r="AD596" i="14"/>
  <c r="AF590" i="14"/>
  <c r="Z478" i="14"/>
  <c r="AB597" i="14"/>
  <c r="AI684" i="14"/>
  <c r="Z685" i="14"/>
  <c r="AG573" i="14"/>
  <c r="AH669" i="14"/>
  <c r="AB624" i="14"/>
  <c r="AA496" i="14"/>
  <c r="AC654" i="14"/>
  <c r="AG431" i="14"/>
  <c r="AF654" i="14"/>
  <c r="Z491" i="14"/>
  <c r="AH645" i="14"/>
  <c r="AA688" i="14"/>
  <c r="Z482" i="14"/>
  <c r="AC566" i="14"/>
  <c r="AG564" i="14"/>
  <c r="AH630" i="14"/>
  <c r="AG482" i="14"/>
  <c r="AD556" i="14"/>
  <c r="AF620" i="14"/>
  <c r="AA602" i="14"/>
  <c r="AE578" i="14"/>
  <c r="AB491" i="14"/>
  <c r="AG577" i="14"/>
  <c r="AB522" i="14"/>
  <c r="AH567" i="14"/>
  <c r="AC455" i="14"/>
  <c r="Z583" i="14"/>
  <c r="AE621" i="14"/>
  <c r="AD690" i="14"/>
  <c r="AG654" i="14"/>
  <c r="AC458" i="14"/>
  <c r="AG608" i="14"/>
  <c r="AC623" i="14"/>
  <c r="AI549" i="14"/>
  <c r="AI615" i="14"/>
  <c r="AI697" i="14"/>
  <c r="AE637" i="14"/>
  <c r="Z462" i="14"/>
  <c r="AB600" i="14"/>
  <c r="AB610" i="14"/>
  <c r="AF635" i="14"/>
  <c r="AI432" i="14"/>
  <c r="AD439" i="14"/>
  <c r="AD678" i="14"/>
  <c r="AG646" i="14"/>
  <c r="AG414" i="14"/>
  <c r="AC691" i="14"/>
  <c r="AE415" i="14"/>
  <c r="AH539" i="14"/>
  <c r="AD432" i="14"/>
  <c r="AE418" i="14"/>
  <c r="AD441" i="14"/>
  <c r="AB462" i="14"/>
  <c r="AC612" i="14"/>
  <c r="AH432" i="14"/>
  <c r="AD586" i="14"/>
  <c r="AA500" i="14"/>
  <c r="AD434" i="14"/>
  <c r="AC557" i="14"/>
  <c r="AI454" i="14"/>
  <c r="AE673" i="14"/>
  <c r="AC470" i="14"/>
  <c r="AC614" i="14"/>
  <c r="AC430" i="14"/>
  <c r="AG483" i="14"/>
  <c r="AD687" i="14"/>
  <c r="AE679" i="14"/>
  <c r="AG441" i="14"/>
  <c r="AE640" i="14"/>
  <c r="Z615" i="14"/>
  <c r="AA482" i="14"/>
  <c r="AC652" i="14"/>
  <c r="AB664" i="14"/>
  <c r="AD488" i="14"/>
  <c r="AA480" i="14"/>
  <c r="AB569" i="14"/>
  <c r="AF669" i="14"/>
  <c r="AC439" i="14"/>
  <c r="Z691" i="14"/>
  <c r="AG582" i="14"/>
  <c r="Z696" i="14"/>
  <c r="AA600" i="14"/>
  <c r="AH415" i="14"/>
  <c r="AH563" i="14"/>
  <c r="AA577" i="14"/>
  <c r="AD443" i="14"/>
  <c r="AB635" i="14"/>
  <c r="AA441" i="14"/>
  <c r="AA680" i="14"/>
  <c r="AH560" i="14"/>
  <c r="AH463" i="14"/>
  <c r="AG565" i="14"/>
  <c r="AE449" i="14"/>
  <c r="AB467" i="14"/>
  <c r="AI553" i="14"/>
  <c r="AG453" i="14"/>
  <c r="AA550" i="14"/>
  <c r="Z421" i="14"/>
  <c r="AG569" i="14"/>
  <c r="AA651" i="14"/>
  <c r="AD459" i="14"/>
  <c r="AB674" i="14"/>
  <c r="AB498" i="14"/>
  <c r="Z578" i="14"/>
  <c r="AB644" i="14"/>
  <c r="AD424" i="14"/>
  <c r="AG587" i="14"/>
  <c r="AB621" i="14"/>
  <c r="AH455" i="14"/>
  <c r="Z568" i="14"/>
  <c r="AE502" i="14"/>
  <c r="AA662" i="14"/>
  <c r="AI644" i="14"/>
  <c r="AC693" i="14"/>
  <c r="AB576" i="14"/>
  <c r="AF442" i="14"/>
  <c r="AD603" i="14"/>
  <c r="AE494" i="14"/>
  <c r="AF673" i="14"/>
  <c r="AG676" i="14"/>
  <c r="Z593" i="14"/>
  <c r="AG484" i="14"/>
  <c r="AB461" i="14"/>
  <c r="AB591" i="14"/>
  <c r="AA566" i="14"/>
  <c r="AC625" i="14"/>
  <c r="AI551" i="14"/>
  <c r="AG589" i="14"/>
  <c r="AA547" i="14"/>
  <c r="AD506" i="14"/>
  <c r="AE591" i="14"/>
  <c r="AD591" i="14"/>
  <c r="AI455" i="14"/>
  <c r="AB463" i="14"/>
  <c r="AA696" i="14"/>
  <c r="AB596" i="14"/>
  <c r="AG592" i="14"/>
  <c r="AH566" i="14"/>
  <c r="AH459" i="14"/>
  <c r="AD592" i="14"/>
  <c r="AC469" i="14"/>
  <c r="AG624" i="14"/>
  <c r="AB508" i="14"/>
  <c r="AI695" i="14"/>
  <c r="AH631" i="14"/>
  <c r="AI642" i="14"/>
  <c r="AI640" i="14"/>
  <c r="AA485" i="14"/>
  <c r="AA472" i="14"/>
  <c r="AD613" i="14"/>
  <c r="AH689" i="14"/>
  <c r="AD425" i="14"/>
  <c r="AB477" i="14"/>
  <c r="AI516" i="14"/>
  <c r="Z574" i="14"/>
  <c r="AE584" i="14"/>
  <c r="AD482" i="14"/>
  <c r="AG645" i="14"/>
  <c r="AD633" i="14"/>
  <c r="AB634" i="14"/>
  <c r="AI616" i="14"/>
  <c r="AI503" i="14"/>
  <c r="Z429" i="14"/>
  <c r="AG596" i="14"/>
  <c r="Z613" i="14"/>
  <c r="AB655" i="14"/>
  <c r="AG518" i="14"/>
  <c r="AD589" i="14"/>
  <c r="AB631" i="14"/>
  <c r="AG473" i="14"/>
  <c r="AE518" i="14"/>
  <c r="AD577" i="14"/>
  <c r="AI468" i="14"/>
  <c r="AF456" i="14"/>
  <c r="AG661" i="14"/>
  <c r="AH694" i="14"/>
  <c r="AB422" i="14"/>
  <c r="AG538" i="14"/>
  <c r="AA469" i="14"/>
  <c r="AH525" i="14"/>
  <c r="Z439" i="14"/>
  <c r="AD695" i="14"/>
  <c r="AB697" i="14"/>
  <c r="Z487" i="14"/>
  <c r="AI679" i="14"/>
  <c r="AI434" i="14"/>
  <c r="Z661" i="14"/>
  <c r="AA414" i="14"/>
  <c r="AG425" i="14"/>
  <c r="AB540" i="14"/>
  <c r="AH685" i="14"/>
  <c r="AC511" i="14"/>
  <c r="AA591" i="14"/>
  <c r="AF533" i="14"/>
  <c r="Z469" i="14"/>
  <c r="AC561" i="14"/>
  <c r="AE434" i="14"/>
  <c r="AH429" i="14"/>
  <c r="AG542" i="14"/>
  <c r="Z690" i="14"/>
  <c r="AH491" i="14"/>
  <c r="AB494" i="14"/>
  <c r="AC626" i="14"/>
  <c r="AD445" i="14"/>
  <c r="AD599" i="14"/>
  <c r="AB682" i="14"/>
  <c r="AB640" i="14"/>
  <c r="AI625" i="14"/>
  <c r="AD541" i="14"/>
  <c r="AA477" i="14"/>
  <c r="Z689" i="14"/>
  <c r="AA576" i="14"/>
  <c r="AC427" i="14"/>
  <c r="AC658" i="14"/>
  <c r="AC554" i="14"/>
  <c r="Z414" i="14"/>
  <c r="Z674" i="14"/>
  <c r="Z592" i="14"/>
  <c r="AH564" i="14"/>
  <c r="AE429" i="14"/>
  <c r="AF462" i="14"/>
  <c r="AB418" i="14"/>
  <c r="AH528" i="14"/>
  <c r="AC611" i="14"/>
  <c r="Z621" i="14"/>
  <c r="Z516" i="14"/>
  <c r="AC668" i="14"/>
  <c r="AA528" i="14"/>
  <c r="AB466" i="14"/>
  <c r="AD458" i="14"/>
  <c r="AA421" i="14"/>
  <c r="AD480" i="14"/>
  <c r="AA661" i="14"/>
  <c r="AC599" i="14"/>
  <c r="AG545" i="14"/>
  <c r="AI478" i="14"/>
  <c r="AG685" i="14"/>
  <c r="AB476" i="14"/>
  <c r="AH446" i="14"/>
  <c r="AD564" i="14"/>
  <c r="AF613" i="14"/>
  <c r="AC428" i="14"/>
  <c r="Z479" i="14"/>
  <c r="AB552" i="14"/>
  <c r="AF468" i="14"/>
  <c r="AH678" i="14"/>
  <c r="AC496" i="14"/>
  <c r="AD467" i="14"/>
  <c r="AA618" i="14"/>
  <c r="AE689" i="14"/>
  <c r="AC476" i="14"/>
  <c r="AB662" i="14"/>
  <c r="Z504" i="14"/>
  <c r="AC620" i="14"/>
  <c r="AA677" i="14"/>
  <c r="AC522" i="14"/>
  <c r="AA541" i="14"/>
  <c r="AG662" i="14"/>
  <c r="AB643" i="14"/>
  <c r="AC670" i="14"/>
  <c r="AG499" i="14"/>
  <c r="AC596" i="14"/>
  <c r="AI581" i="14"/>
  <c r="AB479" i="14"/>
  <c r="AA666" i="14"/>
  <c r="AB558" i="14"/>
  <c r="AF444" i="14"/>
  <c r="AF643" i="14"/>
  <c r="AH599" i="14"/>
  <c r="AE586" i="14"/>
  <c r="AE563" i="14"/>
  <c r="AB685" i="14"/>
  <c r="AF485" i="14"/>
  <c r="AB652" i="14"/>
  <c r="AE596" i="14"/>
  <c r="AG579" i="14"/>
  <c r="AH437" i="14"/>
  <c r="Z663" i="14"/>
  <c r="AF477" i="14"/>
  <c r="AD446" i="14"/>
  <c r="AA687" i="14"/>
  <c r="AF650" i="14"/>
  <c r="AA471" i="14"/>
  <c r="AE481" i="14"/>
  <c r="AE465" i="14"/>
  <c r="AA656" i="14"/>
  <c r="AC622" i="14"/>
  <c r="AF616" i="14"/>
  <c r="AF551" i="14"/>
  <c r="AH482" i="14"/>
  <c r="Z444" i="14"/>
  <c r="AF695" i="14"/>
  <c r="AI609" i="14"/>
  <c r="AI453" i="14"/>
  <c r="AD608" i="14"/>
  <c r="AI548" i="14"/>
  <c r="AB661" i="14"/>
  <c r="AE649" i="14"/>
  <c r="AA495" i="14"/>
  <c r="AD501" i="14"/>
  <c r="AH500" i="14"/>
  <c r="AH454" i="14"/>
  <c r="AG570" i="14"/>
  <c r="AF565" i="14"/>
  <c r="AC564" i="14"/>
  <c r="AA679" i="14"/>
  <c r="AI629" i="14"/>
  <c r="Z520" i="14"/>
  <c r="AI437" i="14"/>
  <c r="AC637" i="14"/>
  <c r="AF469" i="14"/>
  <c r="AH662" i="14"/>
  <c r="AD486" i="14"/>
  <c r="AH575" i="14"/>
  <c r="AD431" i="14"/>
  <c r="AI596" i="14"/>
  <c r="AH466" i="14"/>
  <c r="AT412" i="14"/>
  <c r="AE500" i="14"/>
  <c r="AG687" i="14"/>
  <c r="AU412" i="14"/>
  <c r="Z518" i="14"/>
  <c r="AF656" i="14"/>
  <c r="AF562" i="14"/>
  <c r="Z453" i="14"/>
  <c r="AF514" i="14"/>
  <c r="AI649" i="14"/>
  <c r="AH485" i="14"/>
  <c r="AH596" i="14"/>
  <c r="AD498" i="14"/>
  <c r="AI530" i="14"/>
  <c r="AC578" i="14"/>
  <c r="AA446" i="14"/>
  <c r="AF584" i="14"/>
  <c r="AF679" i="14"/>
  <c r="AG647" i="14"/>
  <c r="AE648" i="14"/>
  <c r="AA423" i="14"/>
  <c r="Z454" i="14"/>
  <c r="AG428" i="14"/>
  <c r="AH682" i="14"/>
  <c r="AB589" i="14"/>
  <c r="Z649" i="14"/>
  <c r="AE417" i="14"/>
  <c r="AC432" i="14"/>
  <c r="AE693" i="14"/>
  <c r="AF681" i="14"/>
  <c r="AG634" i="14"/>
  <c r="AH608" i="14"/>
  <c r="AH606" i="14"/>
  <c r="AB455" i="14"/>
  <c r="AC673" i="14"/>
  <c r="AD606" i="14"/>
  <c r="AE526" i="14"/>
  <c r="AF481" i="14"/>
  <c r="AB415" i="14"/>
  <c r="Z554" i="14"/>
  <c r="AB417" i="14"/>
  <c r="AA486" i="14"/>
  <c r="AD521" i="14"/>
  <c r="AG630" i="14"/>
  <c r="AE552" i="14"/>
  <c r="AG658" i="14"/>
  <c r="AI543" i="14"/>
  <c r="AH557" i="14"/>
  <c r="AB425" i="14"/>
  <c r="AA427" i="14"/>
  <c r="Z687" i="14"/>
  <c r="Z497" i="14"/>
  <c r="AD614" i="14"/>
  <c r="AH427" i="14"/>
  <c r="AB582" i="14"/>
  <c r="AD574" i="14"/>
  <c r="AI510" i="14"/>
  <c r="AC536" i="14"/>
  <c r="AF460" i="14"/>
  <c r="AB420" i="14"/>
  <c r="AE608" i="14"/>
  <c r="AE425" i="14"/>
  <c r="AI544" i="14"/>
  <c r="AH420" i="14"/>
  <c r="Z500" i="14"/>
  <c r="AD435" i="14"/>
  <c r="AH516" i="14"/>
  <c r="AF596" i="14"/>
  <c r="AI542" i="14"/>
  <c r="AH551" i="14"/>
  <c r="AI448" i="14"/>
  <c r="Z425" i="14"/>
  <c r="AI456" i="14"/>
  <c r="AF506" i="14"/>
  <c r="AA420" i="14"/>
  <c r="AE546" i="14"/>
  <c r="AB593" i="14"/>
  <c r="AI490" i="14"/>
  <c r="Z624" i="14"/>
  <c r="AI637" i="14"/>
  <c r="AC456" i="14"/>
  <c r="AH444" i="14"/>
  <c r="Z428" i="14"/>
  <c r="AC416" i="14"/>
  <c r="AF625" i="14"/>
  <c r="AH533" i="14"/>
  <c r="AI586" i="14"/>
  <c r="AE630" i="14"/>
  <c r="AB684" i="14"/>
  <c r="AB424" i="14"/>
  <c r="AH604" i="14"/>
  <c r="AC550" i="14"/>
  <c r="AG546" i="14"/>
  <c r="AA621" i="14"/>
  <c r="AE558" i="14"/>
  <c r="AH597" i="14"/>
  <c r="AC424" i="14"/>
  <c r="AC588" i="14"/>
  <c r="AE688" i="14"/>
  <c r="AH636" i="14"/>
  <c r="AD455" i="14"/>
  <c r="AC587" i="14"/>
  <c r="AA555" i="14"/>
  <c r="AI610" i="14"/>
  <c r="AG566" i="14"/>
  <c r="AF470" i="14"/>
  <c r="AG693" i="14"/>
  <c r="AA483" i="14"/>
  <c r="AI441" i="14"/>
  <c r="AF547" i="14"/>
  <c r="AG459" i="14"/>
  <c r="AE433" i="14"/>
  <c r="Z413" i="14"/>
  <c r="AH590" i="14"/>
  <c r="AC635" i="14"/>
  <c r="AD465" i="14"/>
  <c r="AE493" i="14"/>
  <c r="AG524" i="14"/>
  <c r="AB555" i="14"/>
  <c r="AG476" i="14"/>
  <c r="AA596" i="14"/>
  <c r="AF520" i="14"/>
  <c r="AG427" i="14"/>
  <c r="AB447" i="14"/>
  <c r="AH595" i="14"/>
  <c r="AG551" i="14"/>
  <c r="AF428" i="14"/>
  <c r="AD473" i="14"/>
  <c r="AG460" i="14"/>
  <c r="AA535" i="14"/>
  <c r="Z587" i="14"/>
  <c r="AG548" i="14"/>
  <c r="AE551" i="14"/>
  <c r="AG651" i="14"/>
  <c r="AF519" i="14"/>
  <c r="AH638" i="14"/>
  <c r="AH547" i="14"/>
  <c r="AI674" i="14"/>
  <c r="AH541" i="14"/>
  <c r="AH495" i="14"/>
  <c r="AI484" i="14"/>
  <c r="AI690" i="14"/>
  <c r="AC514" i="14"/>
  <c r="AB605" i="14"/>
  <c r="AH532" i="14"/>
  <c r="AR412" i="14"/>
  <c r="AF473" i="14"/>
  <c r="AI576" i="14"/>
  <c r="AI501" i="14"/>
  <c r="AI604" i="14"/>
  <c r="AD451" i="14"/>
  <c r="AG442" i="14"/>
  <c r="AC590" i="14"/>
  <c r="AG532" i="14"/>
  <c r="AH632" i="14"/>
  <c r="AG533" i="14"/>
  <c r="AC656" i="14"/>
  <c r="AA686" i="14"/>
  <c r="AI692" i="14"/>
  <c r="AE538" i="14"/>
  <c r="AA530" i="14"/>
  <c r="AF683" i="14"/>
  <c r="Z640" i="14"/>
  <c r="AC448" i="14"/>
  <c r="AI670" i="14"/>
  <c r="AB472" i="14"/>
  <c r="AD422" i="14"/>
  <c r="AE528" i="14"/>
  <c r="AF603" i="14"/>
  <c r="AH519" i="14"/>
  <c r="AE484" i="14"/>
  <c r="AD545" i="14"/>
  <c r="Z671" i="14"/>
  <c r="AH423" i="14"/>
  <c r="AA463" i="14"/>
  <c r="AC417" i="14"/>
  <c r="AH523" i="14"/>
  <c r="AB443" i="14"/>
  <c r="AG607" i="14"/>
  <c r="AB657" i="14"/>
  <c r="AE490" i="14"/>
  <c r="AD651" i="14"/>
  <c r="AF464" i="14"/>
  <c r="Z662" i="14"/>
  <c r="AF552" i="14"/>
  <c r="AI472" i="14"/>
  <c r="AE562" i="14"/>
  <c r="AG493" i="14"/>
  <c r="Z660" i="14"/>
  <c r="AC669" i="14"/>
  <c r="Z461" i="14"/>
  <c r="AA562" i="14"/>
  <c r="AB587" i="14"/>
  <c r="AH611" i="14"/>
  <c r="AI413" i="14"/>
  <c r="AI669" i="14"/>
  <c r="AC501" i="14"/>
  <c r="AG514" i="14"/>
  <c r="AG642" i="14"/>
  <c r="AF645" i="14"/>
  <c r="AA624" i="14"/>
  <c r="AD524" i="14"/>
  <c r="AF536" i="14"/>
  <c r="AG680" i="14"/>
  <c r="AF490" i="14"/>
  <c r="AA464" i="14"/>
  <c r="AH507" i="14"/>
  <c r="AE440" i="14"/>
  <c r="AG529" i="14"/>
  <c r="AG610" i="14"/>
  <c r="AD576" i="14"/>
  <c r="AC472" i="14"/>
  <c r="Z522" i="14"/>
  <c r="AG418" i="14"/>
  <c r="AH436" i="14"/>
  <c r="AA468" i="14"/>
  <c r="AH627" i="14"/>
  <c r="AC466" i="14"/>
  <c r="AA436" i="14"/>
  <c r="AB665" i="14"/>
  <c r="AI431" i="14"/>
  <c r="AG584" i="14"/>
  <c r="AF631" i="14"/>
  <c r="AF498" i="14"/>
  <c r="AF417" i="14"/>
  <c r="AD653" i="14"/>
  <c r="AI476" i="14"/>
  <c r="Z666" i="14"/>
  <c r="AI512" i="14"/>
  <c r="AB650" i="14"/>
  <c r="AI675" i="14"/>
  <c r="Z477" i="14"/>
  <c r="AD476" i="14"/>
  <c r="AI513" i="14"/>
  <c r="AD697" i="14"/>
  <c r="AE683" i="14"/>
  <c r="AE635" i="14"/>
  <c r="AC461" i="14"/>
  <c r="AE520" i="14"/>
  <c r="AB639" i="14"/>
  <c r="AE549" i="14"/>
  <c r="AB648" i="14"/>
  <c r="AC659" i="14"/>
  <c r="AI664" i="14"/>
  <c r="AE495" i="14"/>
  <c r="AB457" i="14"/>
  <c r="AA626" i="14"/>
  <c r="AC450" i="14"/>
  <c r="AB513" i="14"/>
  <c r="AA595" i="14"/>
  <c r="AA461" i="14"/>
  <c r="AB568" i="14"/>
  <c r="AB642" i="14"/>
  <c r="AH521" i="14"/>
  <c r="AD665" i="14"/>
  <c r="AD641" i="14"/>
  <c r="AH643" i="14"/>
  <c r="AI502" i="14"/>
  <c r="AF445" i="14"/>
  <c r="AD483" i="14"/>
  <c r="AA607" i="14"/>
  <c r="Z442" i="14"/>
  <c r="AI672" i="14"/>
  <c r="AD625" i="14"/>
  <c r="AB475" i="14"/>
  <c r="Z616" i="14"/>
  <c r="AE565" i="14"/>
  <c r="AE529" i="14"/>
  <c r="AG486" i="14"/>
  <c r="AI499" i="14"/>
  <c r="AC582" i="14"/>
  <c r="AG690" i="14"/>
  <c r="Z575" i="14"/>
  <c r="AB564" i="14"/>
  <c r="AC510" i="14"/>
  <c r="AG515" i="14"/>
  <c r="AB520" i="14"/>
  <c r="AA507" i="14"/>
  <c r="AD539" i="14"/>
  <c r="AD623" i="14"/>
  <c r="AI461" i="14"/>
  <c r="Z448" i="14"/>
  <c r="AB458" i="14"/>
  <c r="AH691" i="14"/>
  <c r="AD618" i="14"/>
  <c r="AF522" i="14"/>
  <c r="AF440" i="14"/>
  <c r="Z676" i="14"/>
  <c r="AB687" i="14"/>
  <c r="AH664" i="14"/>
  <c r="AG446" i="14"/>
  <c r="AF597" i="14"/>
  <c r="AC523" i="14"/>
  <c r="AF437" i="14"/>
  <c r="AF693" i="14"/>
  <c r="AI550" i="14"/>
  <c r="AE582" i="14"/>
  <c r="AE567" i="14"/>
  <c r="AC426" i="14"/>
  <c r="AD478" i="14"/>
  <c r="AF439" i="14"/>
  <c r="AI564" i="14"/>
  <c r="AC639" i="14"/>
  <c r="AF663" i="14"/>
  <c r="AH499" i="14"/>
  <c r="AI658" i="14"/>
  <c r="AD531" i="14"/>
  <c r="AE627" i="14"/>
  <c r="AI683" i="14"/>
  <c r="AG572" i="14"/>
  <c r="Z548" i="14"/>
  <c r="AG679" i="14"/>
  <c r="AD413" i="14"/>
  <c r="AG490" i="14"/>
  <c r="AF422" i="14"/>
  <c r="AC517" i="14"/>
  <c r="Z470" i="14"/>
  <c r="Z514" i="14"/>
  <c r="Z450" i="14"/>
  <c r="AD683" i="14"/>
  <c r="AD620" i="14"/>
  <c r="AS412" i="14"/>
  <c r="AE636" i="14"/>
  <c r="AH458" i="14"/>
  <c r="AH443" i="14"/>
  <c r="AA450" i="14"/>
  <c r="AG437" i="14"/>
  <c r="AC644" i="14"/>
  <c r="AB482" i="14"/>
  <c r="AC513" i="14"/>
  <c r="AC597" i="14"/>
  <c r="AI419" i="14"/>
  <c r="AF571" i="14"/>
  <c r="AE632" i="14"/>
  <c r="AI442" i="14"/>
  <c r="AA644" i="14"/>
  <c r="AI595" i="14"/>
  <c r="AE590" i="14"/>
  <c r="AI556" i="14"/>
  <c r="AH514" i="14"/>
  <c r="AD503" i="14"/>
  <c r="Z511" i="14"/>
  <c r="AC527" i="14"/>
  <c r="AE599" i="14"/>
  <c r="AF671" i="14"/>
  <c r="AB646" i="14"/>
  <c r="AH488" i="14"/>
  <c r="AC502" i="14"/>
  <c r="AH542" i="14"/>
  <c r="AF500" i="14"/>
  <c r="AG571" i="14"/>
  <c r="AH538" i="14"/>
  <c r="AB609" i="14"/>
  <c r="AD510" i="14"/>
  <c r="AG563" i="14"/>
  <c r="AA444" i="14"/>
  <c r="Z628" i="14"/>
  <c r="AI662" i="14"/>
  <c r="AE442" i="14"/>
  <c r="AA584" i="14"/>
  <c r="AG413" i="14"/>
  <c r="Z423" i="14"/>
  <c r="AA574" i="14"/>
  <c r="AH449" i="14"/>
  <c r="AH511" i="14"/>
  <c r="AD585" i="14"/>
  <c r="AE575" i="14"/>
  <c r="AH475" i="14"/>
  <c r="AA634" i="14"/>
  <c r="AB579" i="14"/>
  <c r="AB460" i="14"/>
  <c r="AF626" i="14"/>
  <c r="AF684" i="14"/>
  <c r="AE603" i="14"/>
  <c r="AA559" i="14"/>
  <c r="AF523" i="14"/>
  <c r="AB495" i="14"/>
  <c r="AB616" i="14"/>
  <c r="AD588" i="14"/>
  <c r="AE506" i="14"/>
  <c r="AI618" i="14"/>
  <c r="Z426" i="14"/>
  <c r="AA635" i="14"/>
  <c r="Z424" i="14"/>
  <c r="AI523" i="14"/>
  <c r="AC662" i="14"/>
  <c r="AA445" i="14"/>
  <c r="AD527" i="14"/>
  <c r="AG464" i="14"/>
  <c r="AA490" i="14"/>
  <c r="AA647" i="14"/>
  <c r="AB485" i="14"/>
  <c r="AE619" i="14"/>
  <c r="AF639" i="14"/>
  <c r="AG415" i="14"/>
  <c r="AG438" i="14"/>
  <c r="AH501" i="14"/>
  <c r="AB468" i="14"/>
  <c r="AE459" i="14"/>
  <c r="AA422" i="14"/>
  <c r="AC649" i="14"/>
  <c r="Z539" i="14"/>
  <c r="AI525" i="14"/>
  <c r="AI643" i="14"/>
  <c r="AE634" i="14"/>
  <c r="AB696" i="14"/>
  <c r="AH577" i="14"/>
  <c r="AH520" i="14"/>
  <c r="AF633" i="14"/>
  <c r="AB618" i="14"/>
  <c r="AG653" i="14"/>
  <c r="Z659" i="14"/>
  <c r="AC519" i="14"/>
  <c r="AF471" i="14"/>
  <c r="AI459" i="14"/>
  <c r="Z668" i="14"/>
  <c r="AA649" i="14"/>
  <c r="AI479" i="14"/>
  <c r="Z680" i="14"/>
  <c r="AE559" i="14"/>
  <c r="AG657" i="14"/>
  <c r="AB681" i="14"/>
  <c r="AD526" i="14"/>
  <c r="AF651" i="14"/>
  <c r="AB456" i="14"/>
  <c r="AF474" i="14"/>
  <c r="AH634" i="14"/>
  <c r="AD538" i="14"/>
  <c r="AC529" i="14"/>
  <c r="AI678" i="14"/>
  <c r="AB563" i="14"/>
  <c r="AB628" i="14"/>
  <c r="Z562" i="14"/>
  <c r="AD677" i="14"/>
  <c r="AI694" i="14"/>
  <c r="AB629" i="14"/>
  <c r="Z498" i="14"/>
  <c r="AE618" i="14"/>
  <c r="AE682" i="14"/>
  <c r="AF504" i="14"/>
  <c r="AF649" i="14"/>
  <c r="AD578" i="14"/>
  <c r="AH492" i="14"/>
  <c r="Z519" i="14"/>
  <c r="AF508" i="14"/>
  <c r="AH615" i="14"/>
  <c r="AA676" i="14"/>
  <c r="AG613" i="14"/>
  <c r="AA612" i="14"/>
  <c r="AA622" i="14"/>
  <c r="AF486" i="14"/>
  <c r="AC633" i="14"/>
  <c r="AC606" i="14"/>
  <c r="AB683" i="14"/>
  <c r="AC418" i="14"/>
  <c r="Z609" i="14"/>
  <c r="Z590" i="14"/>
  <c r="AA558" i="14"/>
  <c r="AA587" i="14"/>
  <c r="AF564" i="14"/>
  <c r="AH646" i="14"/>
  <c r="Z625" i="14"/>
  <c r="AH565" i="14"/>
  <c r="AI458" i="14"/>
  <c r="Z457" i="14"/>
  <c r="AH484" i="14"/>
  <c r="AD644" i="14"/>
  <c r="AF482" i="14"/>
  <c r="AG638" i="14"/>
  <c r="AE681" i="14"/>
  <c r="AG578" i="14"/>
  <c r="AA435" i="14"/>
  <c r="Z538" i="14"/>
  <c r="AI495" i="14"/>
  <c r="AC457" i="14"/>
  <c r="AE658" i="14"/>
  <c r="AG450" i="14"/>
  <c r="AB608" i="14"/>
  <c r="AF623" i="14"/>
  <c r="AA610" i="14"/>
  <c r="AI575" i="14"/>
  <c r="AD554" i="14"/>
  <c r="AH650" i="14"/>
  <c r="AG674" i="14"/>
  <c r="AA543" i="14"/>
  <c r="AE531" i="14"/>
  <c r="AI682" i="14"/>
  <c r="AF461" i="14"/>
  <c r="AE633" i="14"/>
  <c r="AH628" i="14"/>
  <c r="AD484" i="14"/>
  <c r="AI507" i="14"/>
  <c r="AI416" i="14"/>
  <c r="AD542" i="14"/>
  <c r="AG600" i="14"/>
  <c r="AA492" i="14"/>
  <c r="AE421" i="14"/>
  <c r="AH637" i="14"/>
  <c r="AE519" i="14"/>
  <c r="AD519" i="14"/>
  <c r="AD565" i="14"/>
  <c r="AE670" i="14"/>
  <c r="AH471" i="14"/>
  <c r="AA689" i="14"/>
  <c r="AH612" i="14"/>
  <c r="AH667" i="14"/>
  <c r="AH579" i="14"/>
  <c r="AB511" i="14"/>
  <c r="AH666" i="14"/>
  <c r="AH585" i="14"/>
  <c r="AG541" i="14"/>
  <c r="AI568" i="14"/>
  <c r="AB606" i="14"/>
  <c r="AB615" i="14"/>
  <c r="AB464" i="14"/>
  <c r="AB414" i="14"/>
  <c r="AE452" i="14"/>
  <c r="AA625" i="14"/>
  <c r="AD580" i="14"/>
  <c r="AD612" i="14"/>
  <c r="AD629" i="14"/>
  <c r="AH461" i="14"/>
  <c r="AG496" i="14"/>
  <c r="AC429" i="14"/>
  <c r="AD693" i="14"/>
  <c r="AI447" i="14"/>
  <c r="Z555" i="14"/>
  <c r="AI474" i="14"/>
  <c r="AC541" i="14"/>
  <c r="AG520" i="14"/>
  <c r="AH490" i="14"/>
  <c r="AI438" i="14"/>
  <c r="AF642" i="14"/>
  <c r="AD563" i="14"/>
  <c r="AF598" i="14"/>
  <c r="AB571" i="14"/>
  <c r="AG544" i="14"/>
  <c r="AE477" i="14"/>
  <c r="AG555" i="14"/>
  <c r="Z510" i="14"/>
  <c r="AE499" i="14"/>
  <c r="AC651" i="14"/>
  <c r="AI460" i="14"/>
  <c r="AB478" i="14"/>
  <c r="AI429" i="14"/>
  <c r="AG604" i="14"/>
  <c r="AD504" i="14"/>
  <c r="Z567" i="14"/>
  <c r="AG609" i="14"/>
  <c r="AF566" i="14"/>
  <c r="AI671" i="14"/>
  <c r="AD640" i="14"/>
  <c r="AF692" i="14"/>
  <c r="AG552" i="14"/>
  <c r="AG598" i="14"/>
  <c r="AB670" i="14"/>
  <c r="AA448" i="14"/>
  <c r="AE523" i="14"/>
  <c r="AH476" i="14"/>
  <c r="AC452" i="14"/>
  <c r="AF521" i="14"/>
  <c r="AC692" i="14"/>
  <c r="AD688" i="14"/>
  <c r="Z455" i="14"/>
  <c r="Z595" i="14"/>
  <c r="AE614" i="14"/>
  <c r="Z599" i="14"/>
  <c r="AB452" i="14"/>
  <c r="AH602" i="14"/>
  <c r="AA454" i="14"/>
  <c r="AI446" i="14"/>
  <c r="AB518" i="14"/>
  <c r="AG523" i="14"/>
  <c r="AB607" i="14"/>
  <c r="AH493" i="14"/>
  <c r="AF507" i="14"/>
  <c r="AE424" i="14"/>
  <c r="AC660" i="14"/>
  <c r="AG471" i="14"/>
  <c r="AI426" i="14"/>
  <c r="AH640" i="14"/>
  <c r="AA633" i="14"/>
  <c r="AG549" i="14"/>
  <c r="AF580" i="14"/>
  <c r="AC460" i="14"/>
  <c r="AE436" i="14"/>
  <c r="AH619" i="14"/>
  <c r="AI506" i="14"/>
  <c r="AI572" i="14"/>
  <c r="AC479" i="14"/>
  <c r="AB529" i="14"/>
  <c r="AD550" i="14"/>
  <c r="AF452" i="14"/>
  <c r="AE659" i="14"/>
  <c r="AG567" i="14"/>
  <c r="AF466" i="14"/>
  <c r="AI569" i="14"/>
  <c r="AA552" i="14"/>
  <c r="AC500" i="14"/>
  <c r="AC449" i="14"/>
  <c r="AC531" i="14"/>
  <c r="Z672" i="14"/>
  <c r="AI663" i="14"/>
  <c r="AG560" i="14"/>
  <c r="AI688" i="14"/>
  <c r="AC619" i="14"/>
  <c r="Z570" i="14"/>
  <c r="AF541" i="14"/>
  <c r="AI428" i="14"/>
  <c r="AE564" i="14"/>
  <c r="AH440" i="14"/>
  <c r="AD493" i="14"/>
  <c r="AH583" i="14"/>
  <c r="AH675" i="14"/>
  <c r="AE525" i="14"/>
  <c r="AC569" i="14"/>
  <c r="Z673" i="14"/>
  <c r="Z675" i="14"/>
  <c r="AC560" i="14"/>
  <c r="AC567" i="14"/>
  <c r="AA617" i="14"/>
  <c r="AA636" i="14"/>
  <c r="AA655" i="14"/>
  <c r="AH413" i="14"/>
  <c r="AA512" i="14"/>
  <c r="AE535" i="14"/>
  <c r="AD475" i="14"/>
  <c r="AH469" i="14"/>
  <c r="Z490" i="14"/>
  <c r="AF438" i="14"/>
  <c r="AH679" i="14"/>
  <c r="AF622" i="14"/>
  <c r="Z526" i="14"/>
  <c r="AB602" i="14"/>
  <c r="AC415" i="14"/>
  <c r="AA643" i="14"/>
  <c r="AC547" i="14"/>
  <c r="AI624" i="14"/>
  <c r="AB509" i="14"/>
  <c r="AD509" i="14"/>
  <c r="AA664" i="14"/>
  <c r="AA629" i="14"/>
  <c r="AC506" i="14"/>
  <c r="AH464" i="14"/>
  <c r="AF591" i="14"/>
  <c r="Z566" i="14"/>
  <c r="AG522" i="14"/>
  <c r="AG684" i="14"/>
  <c r="AD470" i="14"/>
  <c r="AG416" i="14"/>
  <c r="AE472" i="14"/>
  <c r="AE441" i="14"/>
  <c r="AA501" i="14"/>
  <c r="AI473" i="14"/>
  <c r="AD583" i="14"/>
  <c r="AH670" i="14"/>
  <c r="AI488" i="14"/>
  <c r="AE547" i="14"/>
  <c r="AD430" i="14"/>
  <c r="AB654" i="14"/>
  <c r="AE473" i="14"/>
  <c r="AH424" i="14"/>
  <c r="Z651" i="14"/>
  <c r="AC671" i="14"/>
  <c r="AE657" i="14"/>
  <c r="AI680" i="14"/>
  <c r="AA416" i="14"/>
  <c r="AD468" i="14"/>
  <c r="AH641" i="14"/>
  <c r="AI554" i="14"/>
  <c r="AF434" i="14"/>
  <c r="AA519" i="14"/>
  <c r="AI661" i="14"/>
  <c r="Z693" i="14"/>
  <c r="Z458" i="14"/>
  <c r="AF433" i="14"/>
  <c r="Z580" i="14"/>
  <c r="AA515" i="14"/>
  <c r="AI430" i="14"/>
  <c r="AE458" i="14"/>
  <c r="AC613" i="14"/>
  <c r="AB627" i="14"/>
  <c r="AC686" i="14"/>
  <c r="AA479" i="14"/>
  <c r="AD415" i="14"/>
  <c r="AG554" i="14"/>
  <c r="AC499" i="14"/>
  <c r="AF641" i="14"/>
  <c r="Z530" i="14"/>
  <c r="AH576" i="14"/>
  <c r="AI557" i="14"/>
  <c r="AA516" i="14"/>
  <c r="AD457" i="14"/>
  <c r="AB465" i="14"/>
  <c r="AE471" i="14"/>
  <c r="Z559" i="14"/>
  <c r="AE445" i="14"/>
  <c r="AH494" i="14"/>
  <c r="AH605" i="14"/>
  <c r="AH649" i="14"/>
  <c r="AB623" i="14"/>
  <c r="AI483" i="14"/>
  <c r="AI622" i="14"/>
  <c r="AG606" i="14"/>
  <c r="AA526" i="14"/>
  <c r="AI450" i="14"/>
  <c r="AB592" i="14"/>
  <c r="AC667" i="14"/>
  <c r="AI686" i="14"/>
  <c r="AG643" i="14"/>
  <c r="AC478" i="14"/>
  <c r="AE517" i="14"/>
  <c r="Z472" i="14"/>
  <c r="AC530" i="14"/>
  <c r="AG422" i="14"/>
  <c r="AI667" i="14"/>
  <c r="AE561" i="14"/>
  <c r="AB440" i="14"/>
  <c r="AD544" i="14"/>
  <c r="AH614" i="14"/>
  <c r="AH609" i="14"/>
  <c r="AD669" i="14"/>
  <c r="AI555" i="14"/>
  <c r="AF618" i="14"/>
  <c r="AH417" i="14"/>
  <c r="AA673" i="14"/>
  <c r="AG550" i="14"/>
  <c r="AC467" i="14"/>
  <c r="AG513" i="14"/>
  <c r="AG622" i="14"/>
  <c r="AC632" i="14"/>
  <c r="AE431" i="14"/>
  <c r="AD598" i="14"/>
  <c r="AB690" i="14"/>
  <c r="AD631" i="14"/>
  <c r="AB585" i="14"/>
  <c r="AC694" i="14"/>
  <c r="AD649" i="14"/>
  <c r="Z473" i="14"/>
  <c r="AD479" i="14"/>
  <c r="AF567" i="14"/>
  <c r="AI590" i="14"/>
  <c r="AI418" i="14"/>
  <c r="AH506" i="14"/>
  <c r="AG602" i="14"/>
  <c r="AC444" i="14"/>
  <c r="AF449" i="14"/>
  <c r="AI634" i="14"/>
  <c r="AD496" i="14"/>
  <c r="AG423" i="14"/>
  <c r="AF621" i="14"/>
  <c r="Z494" i="14"/>
  <c r="AG633" i="14"/>
  <c r="AD514" i="14"/>
  <c r="AH635" i="14"/>
  <c r="AF601" i="14"/>
  <c r="AD694" i="14"/>
  <c r="AH549" i="14"/>
  <c r="AI420" i="14"/>
  <c r="Z585" i="14"/>
  <c r="AI574" i="14"/>
  <c r="Z588" i="14"/>
  <c r="AD469" i="14"/>
  <c r="AG696" i="14"/>
  <c r="AB559" i="14"/>
  <c r="AC609" i="14"/>
  <c r="AB451" i="14"/>
  <c r="AE600" i="14"/>
  <c r="AC580" i="14"/>
  <c r="AF518" i="14"/>
  <c r="Z443" i="14"/>
  <c r="AG463" i="14"/>
  <c r="AG502" i="14"/>
  <c r="AI655" i="14"/>
  <c r="AB660" i="14"/>
  <c r="AD463" i="14"/>
  <c r="AF585" i="14"/>
  <c r="AA527" i="14"/>
  <c r="AI600" i="14"/>
  <c r="AH692" i="14"/>
  <c r="Z576" i="14"/>
  <c r="Z471" i="14"/>
  <c r="AA497" i="14"/>
  <c r="AF528" i="14"/>
  <c r="AI567" i="14"/>
  <c r="AC462" i="14"/>
  <c r="AB566" i="14"/>
  <c r="AD456" i="14"/>
  <c r="AF538" i="14"/>
  <c r="AF489" i="14"/>
  <c r="AC434" i="14"/>
  <c r="AD438" i="14"/>
  <c r="AA476" i="14"/>
  <c r="AI515" i="14"/>
  <c r="AA685" i="14"/>
  <c r="AI582" i="14"/>
  <c r="Z617" i="14"/>
  <c r="AD515" i="14"/>
  <c r="AF431" i="14"/>
  <c r="AI657" i="14"/>
  <c r="Z529" i="14"/>
  <c r="AC463" i="14"/>
  <c r="Z558" i="14"/>
  <c r="AG694" i="14"/>
  <c r="Z614" i="14"/>
  <c r="AF423" i="14"/>
  <c r="AB536" i="14"/>
  <c r="AA695" i="14"/>
  <c r="AE642" i="14"/>
  <c r="AF559" i="14"/>
  <c r="AC441" i="14"/>
  <c r="AC437" i="14"/>
  <c r="AC593" i="14"/>
  <c r="AD567" i="14"/>
  <c r="AE598" i="14"/>
  <c r="Z601" i="14"/>
  <c r="AB599" i="14"/>
  <c r="AD418" i="14"/>
  <c r="AI451" i="14"/>
  <c r="AF495" i="14"/>
  <c r="Z492" i="14"/>
  <c r="AC540" i="14"/>
  <c r="AG458" i="14"/>
  <c r="AD442" i="14"/>
  <c r="AF612" i="14"/>
  <c r="Z679" i="14"/>
  <c r="AD680" i="14"/>
  <c r="AH530" i="14"/>
  <c r="AF426" i="14"/>
  <c r="AA451" i="14"/>
  <c r="Z441" i="14"/>
  <c r="AB525" i="14"/>
  <c r="AE652" i="14"/>
  <c r="AF527" i="14"/>
  <c r="AI638" i="14"/>
  <c r="AD552" i="14"/>
  <c r="AC413" i="14"/>
  <c r="AF525" i="14"/>
  <c r="AG619" i="14"/>
  <c r="AE498" i="14"/>
  <c r="AA606" i="14"/>
  <c r="AB583" i="14"/>
  <c r="AG580" i="14"/>
  <c r="AB480" i="14"/>
  <c r="Z553" i="14"/>
  <c r="AG605" i="14"/>
  <c r="AI463" i="14"/>
  <c r="AG556" i="14"/>
  <c r="AI492" i="14"/>
  <c r="AB448" i="14"/>
  <c r="AI539" i="14"/>
  <c r="AF425" i="14"/>
  <c r="AD516" i="14"/>
  <c r="AH573" i="14"/>
  <c r="AB433" i="14"/>
  <c r="AE479" i="14"/>
  <c r="AI627" i="14"/>
  <c r="AB590" i="14"/>
  <c r="AI532" i="14"/>
  <c r="AI647" i="14"/>
  <c r="AG673" i="14"/>
  <c r="AI651" i="14"/>
  <c r="AI493" i="14"/>
  <c r="AD630" i="14"/>
  <c r="AA605" i="14"/>
  <c r="AH652" i="14"/>
  <c r="AH584" i="14"/>
  <c r="AH624" i="14"/>
  <c r="AA667" i="14"/>
  <c r="Z677" i="14"/>
  <c r="AC666" i="14"/>
  <c r="AB653" i="14"/>
  <c r="AF574" i="14"/>
  <c r="AF660" i="14"/>
  <c r="AI648" i="14"/>
  <c r="AI617" i="14"/>
  <c r="AB469" i="14"/>
  <c r="AC440" i="14"/>
  <c r="AI500" i="14"/>
  <c r="AE626" i="14"/>
  <c r="AD570" i="14"/>
  <c r="AF594" i="14"/>
  <c r="AF530" i="14"/>
  <c r="AA601" i="14"/>
  <c r="AF652" i="14"/>
  <c r="AG478" i="14"/>
  <c r="AE570" i="14"/>
  <c r="AE593" i="14"/>
  <c r="Z427" i="14"/>
  <c r="AD616" i="14"/>
  <c r="AI508" i="14"/>
  <c r="AE444" i="14"/>
  <c r="AG591" i="14"/>
  <c r="AF436" i="14"/>
  <c r="AH481" i="14"/>
  <c r="AD696" i="14"/>
  <c r="AE577" i="14"/>
  <c r="AA671" i="14"/>
  <c r="AC684" i="14"/>
  <c r="AF488" i="14"/>
  <c r="AC610" i="14"/>
  <c r="AE697" i="14"/>
  <c r="Z463" i="14"/>
  <c r="AA675" i="14"/>
  <c r="Z551" i="14"/>
  <c r="AG553" i="14"/>
  <c r="AH524" i="14"/>
  <c r="AG433" i="14"/>
  <c r="AC574" i="14"/>
  <c r="Z645" i="14"/>
  <c r="AF515" i="14"/>
  <c r="AD654" i="14"/>
  <c r="AE677" i="14"/>
  <c r="AF696" i="14"/>
  <c r="AH684" i="14"/>
  <c r="AA645" i="14"/>
  <c r="AB531" i="14"/>
  <c r="AB489" i="14"/>
  <c r="AD495" i="14"/>
  <c r="AF589" i="14"/>
  <c r="AB486" i="14"/>
  <c r="AB557" i="14"/>
  <c r="AC598" i="14"/>
  <c r="AE555" i="14"/>
  <c r="AG535" i="14"/>
  <c r="AC483" i="14"/>
  <c r="AI424" i="14"/>
  <c r="AI654" i="14"/>
  <c r="Z682" i="14"/>
  <c r="AG655" i="14"/>
  <c r="AA692" i="14"/>
  <c r="AG628" i="14"/>
  <c r="AG445" i="14"/>
  <c r="Z549" i="14"/>
  <c r="AE676" i="14"/>
  <c r="AG637" i="14"/>
  <c r="AC464" i="14"/>
  <c r="Z528" i="14"/>
  <c r="AE432" i="14"/>
  <c r="AD543" i="14"/>
  <c r="AI558" i="14"/>
  <c r="AA557" i="14"/>
  <c r="Z451" i="14"/>
  <c r="AG683" i="14"/>
  <c r="AC553" i="14"/>
  <c r="AF513" i="14"/>
  <c r="AD674" i="14"/>
  <c r="Z533" i="14"/>
  <c r="AE668" i="14"/>
  <c r="Z460" i="14"/>
  <c r="AI585" i="14"/>
  <c r="AF632" i="14"/>
  <c r="Z447" i="14"/>
  <c r="AA462" i="14"/>
  <c r="AD523" i="14"/>
  <c r="AI613" i="14"/>
  <c r="AH554" i="14"/>
  <c r="Z650" i="14"/>
  <c r="AB548" i="14"/>
  <c r="Z572" i="14"/>
  <c r="AE532" i="14"/>
  <c r="AG466" i="14"/>
  <c r="AI435" i="14"/>
  <c r="AF563" i="14"/>
  <c r="Z430" i="14"/>
  <c r="AH639" i="14"/>
  <c r="AC473" i="14"/>
  <c r="AE426" i="14"/>
  <c r="AF467" i="14"/>
  <c r="AF637" i="14"/>
  <c r="AF542" i="14"/>
  <c r="Z415" i="14"/>
  <c r="AC435" i="14"/>
  <c r="AH647" i="14"/>
  <c r="AB679" i="14"/>
  <c r="AG652" i="14"/>
  <c r="AI631" i="14"/>
  <c r="AC636" i="14"/>
  <c r="Z692" i="14"/>
  <c r="AF535" i="14"/>
  <c r="AB441" i="14"/>
  <c r="AF648" i="14"/>
  <c r="AC648" i="14"/>
  <c r="AH515" i="14"/>
  <c r="AG454" i="14"/>
  <c r="AG697" i="14"/>
  <c r="AC542" i="14"/>
  <c r="AB546" i="14"/>
  <c r="AG417" i="14"/>
  <c r="AC454" i="14"/>
  <c r="Z431" i="14"/>
  <c r="AE629" i="14"/>
  <c r="AE522" i="14"/>
  <c r="AA567" i="14"/>
  <c r="Z622" i="14"/>
  <c r="AD540" i="14"/>
  <c r="AB438" i="14"/>
  <c r="Z600" i="14"/>
  <c r="AG481" i="14"/>
  <c r="AH594" i="14"/>
  <c r="AD502" i="14"/>
  <c r="AB436" i="14"/>
  <c r="AD497" i="14"/>
  <c r="AG601" i="14"/>
  <c r="AD594" i="14"/>
  <c r="AE695" i="14"/>
  <c r="Z501" i="14"/>
  <c r="AC551" i="14"/>
  <c r="AH465" i="14"/>
  <c r="AE653" i="14"/>
  <c r="AF502" i="14"/>
  <c r="AE609" i="14"/>
  <c r="AC425" i="14"/>
  <c r="AA458" i="14"/>
  <c r="AA646" i="14"/>
  <c r="AC508" i="14"/>
  <c r="AH623" i="14"/>
  <c r="AE544" i="14"/>
  <c r="AA447" i="14"/>
  <c r="AE483" i="14"/>
  <c r="AI659" i="14"/>
  <c r="AD481" i="14"/>
  <c r="AA457" i="14"/>
  <c r="AH438" i="14"/>
  <c r="AD499" i="14"/>
  <c r="AE612" i="14"/>
  <c r="AG487" i="14"/>
  <c r="AC498" i="14"/>
  <c r="AD513" i="14"/>
  <c r="Z694" i="14"/>
  <c r="AD638" i="14"/>
  <c r="AD626" i="14"/>
  <c r="Z506" i="14"/>
  <c r="AI677" i="14"/>
  <c r="AA608" i="14"/>
  <c r="AE515" i="14"/>
  <c r="AG455" i="14"/>
  <c r="AI521" i="14"/>
  <c r="AH508" i="14"/>
  <c r="AG500" i="14"/>
  <c r="AD624" i="14"/>
  <c r="AA614" i="14"/>
  <c r="AA599" i="14"/>
  <c r="AC497" i="14"/>
  <c r="AD643" i="14"/>
  <c r="AD450" i="14"/>
  <c r="AI517" i="14"/>
  <c r="AF420" i="14"/>
  <c r="AH543" i="14"/>
  <c r="AE524" i="14"/>
  <c r="AE435" i="14"/>
  <c r="AA470" i="14"/>
  <c r="AD646" i="14"/>
  <c r="AF579" i="14"/>
  <c r="AG485" i="14"/>
  <c r="Z552" i="14"/>
  <c r="AI603" i="14"/>
  <c r="AC528" i="14"/>
  <c r="AE485" i="14"/>
  <c r="AF415" i="14"/>
  <c r="AD532" i="14"/>
  <c r="AE427" i="14"/>
  <c r="AI533" i="14"/>
  <c r="AH522" i="14"/>
  <c r="AI436" i="14"/>
  <c r="AB473" i="14"/>
  <c r="AH687" i="14"/>
  <c r="AE516" i="14"/>
  <c r="AC689" i="14"/>
  <c r="AA631" i="14"/>
  <c r="Z629" i="14"/>
  <c r="AB613" i="14"/>
  <c r="Z481" i="14"/>
  <c r="AD572" i="14"/>
  <c r="AC621" i="14"/>
  <c r="AD414" i="14"/>
  <c r="AD615" i="14"/>
  <c r="AA499" i="14"/>
  <c r="AA682" i="14"/>
  <c r="AD536" i="14"/>
  <c r="AI571" i="14"/>
  <c r="AI421" i="14"/>
  <c r="AG509" i="14"/>
  <c r="AF605" i="14"/>
  <c r="AH552" i="14"/>
  <c r="AF600" i="14"/>
  <c r="AD607" i="14"/>
  <c r="AQ412" i="14"/>
  <c r="AH681" i="14"/>
  <c r="AF544" i="14"/>
  <c r="AI457" i="14"/>
  <c r="AH656" i="14"/>
  <c r="AH510" i="14"/>
  <c r="AE583" i="14"/>
  <c r="AA597" i="14"/>
  <c r="Z605" i="14"/>
  <c r="Z619" i="14"/>
  <c r="Z521" i="14"/>
  <c r="AF555" i="14"/>
  <c r="AG480" i="14"/>
  <c r="Z474" i="14"/>
  <c r="AE643" i="14"/>
  <c r="AH460" i="14"/>
  <c r="AE504" i="14"/>
  <c r="AE666" i="14"/>
  <c r="AA697" i="14"/>
  <c r="Z656" i="14"/>
  <c r="AG588" i="14"/>
  <c r="AI444" i="14"/>
  <c r="AI560" i="14"/>
  <c r="AC650" i="14"/>
  <c r="AA465" i="14"/>
  <c r="AI630" i="14"/>
  <c r="AE592" i="14"/>
  <c r="AF443" i="14"/>
  <c r="AH526" i="14"/>
  <c r="Z546" i="14"/>
  <c r="AG590" i="14"/>
  <c r="AI693" i="14"/>
  <c r="AF441" i="14"/>
  <c r="AA613" i="14"/>
  <c r="AH489" i="14"/>
  <c r="AA467" i="14"/>
  <c r="AI588" i="14"/>
  <c r="AE510" i="14"/>
  <c r="AG615" i="14"/>
  <c r="AI561" i="14"/>
  <c r="AE613" i="14"/>
  <c r="AE607" i="14"/>
  <c r="AG597" i="14"/>
  <c r="AD548" i="14"/>
  <c r="Z523" i="14"/>
  <c r="AG461" i="14"/>
  <c r="AD650" i="14"/>
  <c r="AG508" i="14"/>
  <c r="AA449" i="14"/>
  <c r="AG528" i="14"/>
  <c r="AI471" i="14"/>
  <c r="AE694" i="14"/>
  <c r="AF592" i="14"/>
  <c r="AF575" i="14"/>
  <c r="AA564" i="14"/>
  <c r="AF511" i="14"/>
  <c r="AD679" i="14"/>
  <c r="AA522" i="14"/>
  <c r="AC616" i="14"/>
  <c r="Z422" i="14"/>
  <c r="AC555" i="14"/>
  <c r="AG557" i="14"/>
  <c r="AB633" i="14"/>
  <c r="AE572" i="14"/>
  <c r="AB581" i="14"/>
  <c r="AI422" i="14"/>
  <c r="AF690" i="14"/>
  <c r="AH431" i="14"/>
  <c r="AD420" i="14"/>
  <c r="AE581" i="14"/>
  <c r="AI469" i="14"/>
  <c r="AE651" i="14"/>
  <c r="AG511" i="14"/>
  <c r="AF674" i="14"/>
  <c r="AH442" i="14"/>
  <c r="AC495" i="14"/>
  <c r="AH513" i="14"/>
  <c r="AE674" i="14"/>
  <c r="AE594" i="14"/>
  <c r="AF646" i="14"/>
  <c r="AE665" i="14"/>
  <c r="AA442" i="14"/>
  <c r="AB649" i="14"/>
  <c r="AI593" i="14"/>
  <c r="AH419" i="14"/>
  <c r="AA460" i="14"/>
  <c r="AC481" i="14"/>
  <c r="AE450" i="14"/>
  <c r="Z641" i="14"/>
  <c r="AC581" i="14"/>
  <c r="AB449" i="14"/>
  <c r="AG568" i="14"/>
  <c r="AD440" i="14"/>
  <c r="AG621" i="14"/>
  <c r="AC628" i="14"/>
  <c r="AG616" i="14"/>
  <c r="AH593" i="14"/>
  <c r="AC556" i="14"/>
  <c r="AH680" i="14"/>
  <c r="AF685" i="14"/>
  <c r="AH683" i="14"/>
  <c r="AB506" i="14"/>
  <c r="AD560" i="14"/>
  <c r="AA669" i="14"/>
  <c r="Z513" i="14"/>
  <c r="AC535" i="14"/>
  <c r="Z653" i="14"/>
  <c r="AG625" i="14"/>
  <c r="AH452" i="14"/>
  <c r="Z586" i="14"/>
  <c r="AB445" i="14"/>
  <c r="AB430" i="14"/>
  <c r="AE589" i="14"/>
  <c r="AB496" i="14"/>
  <c r="AB497" i="14"/>
  <c r="AI726" i="14" l="1"/>
  <c r="X90" i="31" s="1"/>
  <c r="X139" i="31"/>
  <c r="X12" i="31"/>
  <c r="X158" i="31"/>
  <c r="X59" i="31"/>
  <c r="X75" i="31"/>
  <c r="X8" i="31"/>
  <c r="X34" i="31"/>
  <c r="X130" i="31"/>
  <c r="X160" i="31"/>
  <c r="X111" i="31"/>
  <c r="X65" i="31"/>
  <c r="X72" i="31"/>
  <c r="X23" i="31"/>
  <c r="X56" i="31"/>
  <c r="X17" i="31"/>
  <c r="X73" i="31"/>
  <c r="X87" i="31"/>
  <c r="X81" i="31"/>
  <c r="X108" i="31"/>
  <c r="X28" i="31"/>
  <c r="X67" i="31"/>
  <c r="X61" i="31"/>
  <c r="X43" i="31"/>
  <c r="X152" i="31"/>
  <c r="X167" i="31"/>
  <c r="X123" i="31"/>
  <c r="X96" i="31"/>
  <c r="X10" i="31"/>
  <c r="X149" i="31"/>
  <c r="X27" i="31"/>
  <c r="X16" i="31"/>
  <c r="X109" i="31"/>
  <c r="X92" i="31"/>
  <c r="X82" i="31"/>
  <c r="X173" i="31"/>
  <c r="X84" i="31"/>
  <c r="X161" i="31"/>
  <c r="X41" i="31"/>
  <c r="X154" i="31"/>
  <c r="X7" i="31"/>
  <c r="X15" i="31"/>
  <c r="X132" i="31"/>
  <c r="X163" i="31"/>
  <c r="X26" i="31"/>
  <c r="X71" i="31"/>
  <c r="X80" i="31"/>
  <c r="X42" i="31"/>
  <c r="X19" i="31"/>
  <c r="X124" i="31"/>
  <c r="X14" i="31"/>
  <c r="X85" i="31"/>
  <c r="X141" i="31"/>
  <c r="X63" i="31"/>
  <c r="X118" i="31"/>
  <c r="X174" i="31"/>
  <c r="X137" i="31"/>
  <c r="X29" i="31"/>
  <c r="X83" i="31"/>
  <c r="X97" i="31"/>
  <c r="X114" i="31"/>
  <c r="X68" i="31"/>
  <c r="X102" i="31"/>
  <c r="X145" i="31"/>
  <c r="X129" i="31"/>
  <c r="X172" i="31"/>
  <c r="X166" i="31"/>
  <c r="X171" i="31"/>
  <c r="X110" i="31"/>
  <c r="X22" i="31"/>
  <c r="X115" i="31"/>
  <c r="X60" i="31"/>
  <c r="X79" i="31"/>
  <c r="X24" i="31"/>
  <c r="X162" i="31"/>
  <c r="X150" i="31"/>
  <c r="X32" i="31"/>
  <c r="X159" i="31"/>
  <c r="X57" i="31"/>
  <c r="X21" i="31"/>
  <c r="X49" i="31"/>
  <c r="X99" i="31"/>
  <c r="X94" i="31"/>
  <c r="X164" i="31"/>
  <c r="X103" i="31"/>
  <c r="X69" i="31"/>
  <c r="X70" i="31"/>
  <c r="X128" i="31"/>
  <c r="X122" i="31"/>
  <c r="X36" i="31"/>
  <c r="X146" i="31"/>
  <c r="X47" i="31"/>
  <c r="X62" i="31"/>
  <c r="X5" i="31"/>
  <c r="X20" i="31"/>
  <c r="X153" i="31"/>
  <c r="X33" i="31"/>
  <c r="X165" i="31"/>
  <c r="X55" i="31"/>
  <c r="X35" i="31"/>
  <c r="X175" i="31"/>
  <c r="X140" i="31"/>
  <c r="X9" i="31"/>
  <c r="X44" i="31"/>
  <c r="X156" i="31"/>
  <c r="X136" i="31"/>
  <c r="X157" i="31"/>
  <c r="X64" i="31"/>
  <c r="X51" i="31"/>
  <c r="X105" i="31"/>
  <c r="X89" i="31"/>
  <c r="X134" i="31"/>
  <c r="X104" i="31"/>
  <c r="X144" i="31"/>
  <c r="X176" i="31"/>
  <c r="X155" i="31"/>
  <c r="X52" i="31"/>
  <c r="X93" i="31"/>
  <c r="X38" i="31"/>
  <c r="X147" i="31"/>
  <c r="X39" i="31"/>
  <c r="X6" i="31"/>
  <c r="X113" i="31"/>
  <c r="X31" i="31"/>
  <c r="X54" i="31"/>
  <c r="X37" i="31"/>
  <c r="X50" i="31"/>
  <c r="X143" i="31"/>
  <c r="X40" i="31"/>
  <c r="X138" i="31"/>
  <c r="X88" i="31"/>
  <c r="X45" i="31"/>
  <c r="X116" i="31"/>
  <c r="X48" i="31"/>
  <c r="X11" i="31"/>
  <c r="X25" i="31"/>
  <c r="X142" i="31"/>
  <c r="X13" i="31"/>
  <c r="X126" i="31"/>
  <c r="X148" i="31"/>
  <c r="X100" i="31"/>
  <c r="X91" i="31"/>
  <c r="X119" i="31"/>
  <c r="X170" i="31"/>
  <c r="X101" i="31"/>
  <c r="X95" i="31"/>
  <c r="X76" i="31"/>
  <c r="X120" i="31"/>
  <c r="X151" i="31"/>
  <c r="X30" i="31"/>
  <c r="X135" i="31"/>
  <c r="X74" i="31"/>
  <c r="X78" i="31"/>
  <c r="X46" i="31"/>
  <c r="X107" i="31"/>
  <c r="X168" i="31"/>
  <c r="X77" i="31"/>
  <c r="X98" i="31"/>
  <c r="X53" i="31"/>
  <c r="X112" i="31"/>
  <c r="X121" i="31"/>
  <c r="X117" i="31"/>
  <c r="X58" i="31"/>
  <c r="X127" i="31"/>
  <c r="X133" i="31"/>
  <c r="AA726" i="14"/>
  <c r="D115" i="31" s="1"/>
  <c r="D137" i="31"/>
  <c r="D106" i="31"/>
  <c r="L19" i="31"/>
  <c r="D63" i="31"/>
  <c r="L96" i="31"/>
  <c r="L152" i="31"/>
  <c r="L137" i="31"/>
  <c r="D6" i="31"/>
  <c r="D147" i="31"/>
  <c r="L136" i="31"/>
  <c r="D37" i="31"/>
  <c r="L46" i="31"/>
  <c r="D50" i="31"/>
  <c r="D7" i="31"/>
  <c r="D54" i="31"/>
  <c r="D22" i="31"/>
  <c r="D140" i="31"/>
  <c r="D8" i="31"/>
  <c r="L38" i="31"/>
  <c r="L41" i="31"/>
  <c r="D117" i="31"/>
  <c r="D39" i="31"/>
  <c r="D80" i="31"/>
  <c r="L12" i="31"/>
  <c r="L74" i="31"/>
  <c r="L159" i="31"/>
  <c r="D76" i="31"/>
  <c r="D161" i="31"/>
  <c r="D92" i="31"/>
  <c r="L151" i="31"/>
  <c r="D82" i="31"/>
  <c r="L13" i="31"/>
  <c r="D107" i="31"/>
  <c r="L171" i="31"/>
  <c r="D122" i="31"/>
  <c r="D55" i="31"/>
  <c r="D126" i="31"/>
  <c r="D109" i="31"/>
  <c r="L72" i="31"/>
  <c r="L102" i="31"/>
  <c r="L148" i="31"/>
  <c r="D134" i="31"/>
  <c r="L135" i="31"/>
  <c r="L30" i="31"/>
  <c r="L109" i="31"/>
  <c r="D129" i="31"/>
  <c r="L156" i="31"/>
  <c r="D48" i="31"/>
  <c r="L106" i="31"/>
  <c r="L44" i="31"/>
  <c r="L114" i="31"/>
  <c r="L143" i="31"/>
  <c r="L125" i="31"/>
  <c r="D53" i="31"/>
  <c r="L99" i="31"/>
  <c r="L80" i="31"/>
  <c r="L147" i="31"/>
  <c r="L39" i="31"/>
  <c r="D125" i="31"/>
  <c r="L153" i="31"/>
  <c r="D21" i="31"/>
  <c r="L100" i="31"/>
  <c r="L50" i="31"/>
  <c r="L95" i="31"/>
  <c r="L142" i="31"/>
  <c r="L11" i="31"/>
  <c r="L26" i="31"/>
  <c r="L133" i="31"/>
  <c r="D123" i="31"/>
  <c r="L5" i="31"/>
  <c r="M5" i="31" s="1"/>
  <c r="D120" i="31"/>
  <c r="L16" i="31"/>
  <c r="AM727" i="14"/>
  <c r="G18" i="36" s="1"/>
  <c r="V20" i="36" s="1"/>
  <c r="AM729" i="14"/>
  <c r="G36" i="36" s="1"/>
  <c r="V38" i="36" s="1"/>
  <c r="AM730" i="14"/>
  <c r="G46" i="36" s="1"/>
  <c r="V48" i="36" s="1"/>
  <c r="AM731" i="14"/>
  <c r="AM726" i="14"/>
  <c r="V11" i="36" s="1"/>
  <c r="AM728" i="14"/>
  <c r="G27" i="36" s="1"/>
  <c r="V29" i="36" s="1"/>
  <c r="AC726" i="14"/>
  <c r="AG726" i="14"/>
  <c r="T28" i="31" s="1"/>
  <c r="T32" i="31"/>
  <c r="T59" i="31"/>
  <c r="T154" i="31"/>
  <c r="AN727" i="14"/>
  <c r="H18" i="36" s="1"/>
  <c r="W20" i="36" s="1"/>
  <c r="AN731" i="14"/>
  <c r="AN730" i="14"/>
  <c r="H46" i="36" s="1"/>
  <c r="W48" i="36" s="1"/>
  <c r="AN729" i="14"/>
  <c r="H36" i="36" s="1"/>
  <c r="W38" i="36" s="1"/>
  <c r="AN728" i="14"/>
  <c r="H27" i="36" s="1"/>
  <c r="W29" i="36" s="1"/>
  <c r="AN726" i="14"/>
  <c r="H9" i="36" s="1"/>
  <c r="W11" i="36" s="1"/>
  <c r="AQ727" i="14"/>
  <c r="K18" i="36" s="1"/>
  <c r="Z20" i="36" s="1"/>
  <c r="AQ730" i="14"/>
  <c r="K46" i="36" s="1"/>
  <c r="Z48" i="36" s="1"/>
  <c r="AQ728" i="14"/>
  <c r="K27" i="36" s="1"/>
  <c r="Z29" i="36" s="1"/>
  <c r="AQ729" i="14"/>
  <c r="K36" i="36" s="1"/>
  <c r="Z38" i="36" s="1"/>
  <c r="AQ731" i="14"/>
  <c r="AQ726" i="14"/>
  <c r="K9" i="36" s="1"/>
  <c r="Z11" i="36" s="1"/>
  <c r="AB726" i="14"/>
  <c r="F107" i="31" s="1"/>
  <c r="F9" i="31"/>
  <c r="N25" i="31"/>
  <c r="F57" i="31"/>
  <c r="N54" i="31"/>
  <c r="N6" i="31"/>
  <c r="N37" i="31"/>
  <c r="N176" i="31"/>
  <c r="N132" i="31"/>
  <c r="F28" i="31"/>
  <c r="F100" i="31"/>
  <c r="F111" i="31"/>
  <c r="AH726" i="14"/>
  <c r="V19" i="31" s="1"/>
  <c r="AP729" i="14"/>
  <c r="J36" i="36" s="1"/>
  <c r="Y38" i="36" s="1"/>
  <c r="AP730" i="14"/>
  <c r="J46" i="36" s="1"/>
  <c r="Y48" i="36" s="1"/>
  <c r="AP731" i="14"/>
  <c r="AP728" i="14"/>
  <c r="J27" i="36" s="1"/>
  <c r="Y29" i="36" s="1"/>
  <c r="AP727" i="14"/>
  <c r="J18" i="36" s="1"/>
  <c r="Y20" i="36" s="1"/>
  <c r="AP726" i="14"/>
  <c r="J9" i="36" s="1"/>
  <c r="Y11" i="36" s="1"/>
  <c r="AR728" i="14"/>
  <c r="L27" i="36" s="1"/>
  <c r="AA29" i="36" s="1"/>
  <c r="AR731" i="14"/>
  <c r="AR729" i="14"/>
  <c r="L36" i="36" s="1"/>
  <c r="AA38" i="36" s="1"/>
  <c r="AR727" i="14"/>
  <c r="L18" i="36" s="1"/>
  <c r="AA20" i="36" s="1"/>
  <c r="AR730" i="14"/>
  <c r="L46" i="36" s="1"/>
  <c r="AA48" i="36" s="1"/>
  <c r="AR726" i="14"/>
  <c r="L9" i="36" s="1"/>
  <c r="AA11" i="36" s="1"/>
  <c r="AL726" i="14"/>
  <c r="F9" i="36" s="1"/>
  <c r="U11" i="36" s="1"/>
  <c r="AL727" i="14"/>
  <c r="F18" i="36" s="1"/>
  <c r="U20" i="36" s="1"/>
  <c r="AL731" i="14"/>
  <c r="AL729" i="14"/>
  <c r="F36" i="36" s="1"/>
  <c r="U38" i="36" s="1"/>
  <c r="AL728" i="14"/>
  <c r="F27" i="36" s="1"/>
  <c r="U29" i="36" s="1"/>
  <c r="AL730" i="14"/>
  <c r="F46" i="36" s="1"/>
  <c r="U48" i="36" s="1"/>
  <c r="AD726" i="14"/>
  <c r="AU726" i="14"/>
  <c r="O9" i="36" s="1"/>
  <c r="AD11" i="36" s="1"/>
  <c r="AU729" i="14"/>
  <c r="O36" i="36" s="1"/>
  <c r="AD38" i="36" s="1"/>
  <c r="AU727" i="14"/>
  <c r="O18" i="36" s="1"/>
  <c r="AD20" i="36" s="1"/>
  <c r="AU728" i="14"/>
  <c r="O27" i="36" s="1"/>
  <c r="AD29" i="36" s="1"/>
  <c r="AU730" i="14"/>
  <c r="O46" i="36" s="1"/>
  <c r="AD48" i="36" s="1"/>
  <c r="AU731" i="14"/>
  <c r="AK731" i="14"/>
  <c r="AK730" i="14"/>
  <c r="E46" i="36" s="1"/>
  <c r="T48" i="36" s="1"/>
  <c r="AK727" i="14"/>
  <c r="E18" i="36" s="1"/>
  <c r="T20" i="36" s="1"/>
  <c r="AK726" i="14"/>
  <c r="E9" i="36" s="1"/>
  <c r="T11" i="36" s="1"/>
  <c r="AK728" i="14"/>
  <c r="E27" i="36" s="1"/>
  <c r="T29" i="36" s="1"/>
  <c r="AK729" i="14"/>
  <c r="E36" i="36" s="1"/>
  <c r="T38" i="36" s="1"/>
  <c r="AE726" i="14"/>
  <c r="Z726" i="14"/>
  <c r="J25" i="31" s="1"/>
  <c r="B137" i="31"/>
  <c r="AT731" i="14"/>
  <c r="AT730" i="14"/>
  <c r="N46" i="36" s="1"/>
  <c r="AC48" i="36" s="1"/>
  <c r="AT727" i="14"/>
  <c r="N18" i="36" s="1"/>
  <c r="AC20" i="36" s="1"/>
  <c r="AT729" i="14"/>
  <c r="N36" i="36" s="1"/>
  <c r="AC38" i="36" s="1"/>
  <c r="AT728" i="14"/>
  <c r="N27" i="36" s="1"/>
  <c r="AC29" i="36" s="1"/>
  <c r="AT726" i="14"/>
  <c r="N9" i="36" s="1"/>
  <c r="AC11" i="36" s="1"/>
  <c r="AO726" i="14"/>
  <c r="I9" i="36" s="1"/>
  <c r="X11" i="36" s="1"/>
  <c r="AO727" i="14"/>
  <c r="I18" i="36" s="1"/>
  <c r="X20" i="36" s="1"/>
  <c r="AO728" i="14"/>
  <c r="I27" i="36" s="1"/>
  <c r="X29" i="36" s="1"/>
  <c r="AO729" i="14"/>
  <c r="I36" i="36" s="1"/>
  <c r="X38" i="36" s="1"/>
  <c r="AO731" i="14"/>
  <c r="AO730" i="14"/>
  <c r="I46" i="36" s="1"/>
  <c r="X48" i="36" s="1"/>
  <c r="AF726" i="14"/>
  <c r="R71" i="31" s="1"/>
  <c r="R137" i="31"/>
  <c r="R89" i="31"/>
  <c r="R88" i="31"/>
  <c r="R41" i="31"/>
  <c r="R140" i="31"/>
  <c r="R141" i="31"/>
  <c r="R86" i="31"/>
  <c r="R174" i="31"/>
  <c r="AS730" i="14"/>
  <c r="M46" i="36" s="1"/>
  <c r="AB48" i="36" s="1"/>
  <c r="AS727" i="14"/>
  <c r="M18" i="36" s="1"/>
  <c r="AB20" i="36" s="1"/>
  <c r="AS729" i="14"/>
  <c r="M36" i="36" s="1"/>
  <c r="AB38" i="36" s="1"/>
  <c r="AS728" i="14"/>
  <c r="M27" i="36" s="1"/>
  <c r="AB29" i="36" s="1"/>
  <c r="AS731" i="14"/>
  <c r="AS726" i="14"/>
  <c r="M9" i="36" s="1"/>
  <c r="AB11" i="36" s="1"/>
  <c r="N27" i="31" l="1"/>
  <c r="F35" i="31"/>
  <c r="F103" i="31"/>
  <c r="N157" i="31"/>
  <c r="F145" i="31"/>
  <c r="N63" i="31"/>
  <c r="F109" i="31"/>
  <c r="N172" i="31"/>
  <c r="F49" i="31"/>
  <c r="N44" i="31"/>
  <c r="F126" i="31"/>
  <c r="N156" i="31"/>
  <c r="R97" i="31"/>
  <c r="R156" i="31"/>
  <c r="N109" i="31"/>
  <c r="F81" i="31"/>
  <c r="F61" i="31"/>
  <c r="F62" i="31"/>
  <c r="N118" i="31"/>
  <c r="F83" i="31"/>
  <c r="F158" i="31"/>
  <c r="N154" i="31"/>
  <c r="N99" i="31"/>
  <c r="F121" i="31"/>
  <c r="F171" i="31"/>
  <c r="R7" i="31"/>
  <c r="F19" i="31"/>
  <c r="N57" i="31"/>
  <c r="N124" i="31"/>
  <c r="F14" i="31"/>
  <c r="N90" i="31"/>
  <c r="F70" i="31"/>
  <c r="F92" i="31"/>
  <c r="F15" i="31"/>
  <c r="R64" i="31"/>
  <c r="R110" i="31"/>
  <c r="N101" i="31"/>
  <c r="R109" i="31"/>
  <c r="R121" i="31"/>
  <c r="F128" i="31"/>
  <c r="F68" i="31"/>
  <c r="N58" i="31"/>
  <c r="N103" i="31"/>
  <c r="F169" i="31"/>
  <c r="F130" i="31"/>
  <c r="N161" i="31"/>
  <c r="F69" i="31"/>
  <c r="F22" i="31"/>
  <c r="N14" i="31"/>
  <c r="F51" i="31"/>
  <c r="R61" i="31"/>
  <c r="R11" i="31"/>
  <c r="R51" i="31"/>
  <c r="R163" i="31"/>
  <c r="N66" i="31"/>
  <c r="N9" i="31"/>
  <c r="N24" i="31"/>
  <c r="F89" i="31"/>
  <c r="F122" i="31"/>
  <c r="R116" i="31"/>
  <c r="R98" i="31"/>
  <c r="N98" i="31"/>
  <c r="N102" i="31"/>
  <c r="R54" i="31"/>
  <c r="R169" i="31"/>
  <c r="R105" i="31"/>
  <c r="N68" i="31"/>
  <c r="F87" i="31"/>
  <c r="N81" i="31"/>
  <c r="F117" i="31"/>
  <c r="N73" i="31"/>
  <c r="N36" i="31"/>
  <c r="R108" i="31"/>
  <c r="R149" i="31"/>
  <c r="R37" i="31"/>
  <c r="R8" i="31"/>
  <c r="R130" i="31"/>
  <c r="N135" i="31"/>
  <c r="F82" i="31"/>
  <c r="F104" i="31"/>
  <c r="N173" i="31"/>
  <c r="N53" i="31"/>
  <c r="N7" i="31"/>
  <c r="N76" i="31"/>
  <c r="F76" i="31"/>
  <c r="F120" i="31"/>
  <c r="F93" i="31"/>
  <c r="F12" i="31"/>
  <c r="T174" i="31"/>
  <c r="R118" i="31"/>
  <c r="R78" i="31"/>
  <c r="R66" i="31"/>
  <c r="R164" i="31"/>
  <c r="R171" i="31"/>
  <c r="F166" i="31"/>
  <c r="F151" i="31"/>
  <c r="F38" i="31"/>
  <c r="N104" i="31"/>
  <c r="N31" i="31"/>
  <c r="N20" i="31"/>
  <c r="N110" i="31"/>
  <c r="F132" i="31"/>
  <c r="F156" i="31"/>
  <c r="F78" i="31"/>
  <c r="N43" i="31"/>
  <c r="L43" i="31"/>
  <c r="D34" i="31"/>
  <c r="L112" i="31"/>
  <c r="D68" i="31"/>
  <c r="D38" i="31"/>
  <c r="L29" i="31"/>
  <c r="D99" i="31"/>
  <c r="D72" i="31"/>
  <c r="D81" i="31"/>
  <c r="D19" i="31"/>
  <c r="L101" i="31"/>
  <c r="L17" i="31"/>
  <c r="L70" i="31"/>
  <c r="L157" i="31"/>
  <c r="L166" i="31"/>
  <c r="L104" i="31"/>
  <c r="L141" i="31"/>
  <c r="L89" i="31"/>
  <c r="D88" i="31"/>
  <c r="D9" i="31"/>
  <c r="D150" i="31"/>
  <c r="D153" i="31"/>
  <c r="D20" i="31"/>
  <c r="L149" i="31"/>
  <c r="L85" i="31"/>
  <c r="D79" i="31"/>
  <c r="D33" i="31"/>
  <c r="D124" i="31"/>
  <c r="L103" i="31"/>
  <c r="L116" i="31"/>
  <c r="D12" i="31"/>
  <c r="L117" i="31"/>
  <c r="D90" i="31"/>
  <c r="L24" i="31"/>
  <c r="D78" i="31"/>
  <c r="D103" i="31"/>
  <c r="L87" i="31"/>
  <c r="D152" i="31"/>
  <c r="L67" i="31"/>
  <c r="L31" i="31"/>
  <c r="L129" i="31"/>
  <c r="L54" i="31"/>
  <c r="D26" i="31"/>
  <c r="L126" i="31"/>
  <c r="D24" i="31"/>
  <c r="L167" i="31"/>
  <c r="L7" i="31"/>
  <c r="L52" i="31"/>
  <c r="L36" i="31"/>
  <c r="D61" i="31"/>
  <c r="L47" i="31"/>
  <c r="L175" i="31"/>
  <c r="D155" i="31"/>
  <c r="D71" i="31"/>
  <c r="L45" i="31"/>
  <c r="D131" i="31"/>
  <c r="D45" i="31"/>
  <c r="D130" i="31"/>
  <c r="L158" i="31"/>
  <c r="D57" i="31"/>
  <c r="L8" i="31"/>
  <c r="L174" i="31"/>
  <c r="L118" i="31"/>
  <c r="L94" i="31"/>
  <c r="D16" i="31"/>
  <c r="D10" i="31"/>
  <c r="D149" i="31"/>
  <c r="D112" i="31"/>
  <c r="L92" i="31"/>
  <c r="R112" i="31"/>
  <c r="R44" i="31"/>
  <c r="R59" i="31"/>
  <c r="N150" i="31"/>
  <c r="F91" i="31"/>
  <c r="F17" i="31"/>
  <c r="N82" i="31"/>
  <c r="F29" i="31"/>
  <c r="F71" i="31"/>
  <c r="N175" i="31"/>
  <c r="F90" i="31"/>
  <c r="D69" i="31"/>
  <c r="L37" i="31"/>
  <c r="D13" i="31"/>
  <c r="D11" i="31"/>
  <c r="D118" i="31"/>
  <c r="L93" i="31"/>
  <c r="L140" i="31"/>
  <c r="L61" i="31"/>
  <c r="D170" i="31"/>
  <c r="D101" i="31"/>
  <c r="L170" i="31"/>
  <c r="D25" i="31"/>
  <c r="L25" i="31"/>
  <c r="L14" i="31"/>
  <c r="D49" i="31"/>
  <c r="D73" i="31"/>
  <c r="D172" i="31"/>
  <c r="L86" i="31"/>
  <c r="D102" i="31"/>
  <c r="D105" i="31"/>
  <c r="D32" i="31"/>
  <c r="D176" i="31"/>
  <c r="D111" i="31"/>
  <c r="D174" i="31"/>
  <c r="D36" i="31"/>
  <c r="D127" i="31"/>
  <c r="D96" i="31"/>
  <c r="L127" i="31"/>
  <c r="L111" i="31"/>
  <c r="D59" i="31"/>
  <c r="D95" i="31"/>
  <c r="D136" i="31"/>
  <c r="R94" i="31"/>
  <c r="R99" i="31"/>
  <c r="R65" i="31"/>
  <c r="J85" i="31"/>
  <c r="N89" i="31"/>
  <c r="N34" i="31"/>
  <c r="N51" i="31"/>
  <c r="N26" i="31"/>
  <c r="F159" i="31"/>
  <c r="N142" i="31"/>
  <c r="N95" i="31"/>
  <c r="N105" i="31"/>
  <c r="F39" i="31"/>
  <c r="F73" i="31"/>
  <c r="F45" i="31"/>
  <c r="N23" i="31"/>
  <c r="N128" i="31"/>
  <c r="D121" i="31"/>
  <c r="L91" i="31"/>
  <c r="L71" i="31"/>
  <c r="L42" i="31"/>
  <c r="R172" i="31"/>
  <c r="R40" i="31"/>
  <c r="R16" i="31"/>
  <c r="R167" i="31"/>
  <c r="R147" i="31"/>
  <c r="R57" i="31"/>
  <c r="J166" i="31"/>
  <c r="F43" i="31"/>
  <c r="N100" i="31"/>
  <c r="N67" i="31"/>
  <c r="N137" i="31"/>
  <c r="F172" i="31"/>
  <c r="N21" i="31"/>
  <c r="N38" i="31"/>
  <c r="F20" i="31"/>
  <c r="N5" i="31"/>
  <c r="O5" i="31" s="1"/>
  <c r="N71" i="31"/>
  <c r="N113" i="31"/>
  <c r="N74" i="31"/>
  <c r="F42" i="31"/>
  <c r="F21" i="31"/>
  <c r="F155" i="31"/>
  <c r="N94" i="31"/>
  <c r="F170" i="31"/>
  <c r="N10" i="31"/>
  <c r="N127" i="31"/>
  <c r="N145" i="31"/>
  <c r="T12" i="31"/>
  <c r="D110" i="31"/>
  <c r="L48" i="31"/>
  <c r="D171" i="31"/>
  <c r="D40" i="31"/>
  <c r="L165" i="31"/>
  <c r="L49" i="31"/>
  <c r="D30" i="31"/>
  <c r="L32" i="31"/>
  <c r="D70" i="31"/>
  <c r="D84" i="31"/>
  <c r="L40" i="31"/>
  <c r="L57" i="31"/>
  <c r="L155" i="31"/>
  <c r="L69" i="31"/>
  <c r="D23" i="31"/>
  <c r="D119" i="31"/>
  <c r="L134" i="31"/>
  <c r="L163" i="31"/>
  <c r="D42" i="31"/>
  <c r="L55" i="31"/>
  <c r="D142" i="31"/>
  <c r="L28" i="31"/>
  <c r="L63" i="31"/>
  <c r="L90" i="31"/>
  <c r="D168" i="31"/>
  <c r="D15" i="31"/>
  <c r="L154" i="31"/>
  <c r="D132" i="31"/>
  <c r="D94" i="31"/>
  <c r="D41" i="31"/>
  <c r="L124" i="31"/>
  <c r="D43" i="31"/>
  <c r="D173" i="31"/>
  <c r="D86" i="31"/>
  <c r="D51" i="31"/>
  <c r="J59" i="31"/>
  <c r="N83" i="31"/>
  <c r="F144" i="31"/>
  <c r="N159" i="31"/>
  <c r="F88" i="31"/>
  <c r="N125" i="31"/>
  <c r="F10" i="31"/>
  <c r="N139" i="31"/>
  <c r="F137" i="31"/>
  <c r="F176" i="31"/>
  <c r="F115" i="31"/>
  <c r="F118" i="31"/>
  <c r="N134" i="31"/>
  <c r="N40" i="31"/>
  <c r="F24" i="31"/>
  <c r="F99" i="31"/>
  <c r="D98" i="31"/>
  <c r="L164" i="31"/>
  <c r="L20" i="31"/>
  <c r="D46" i="31"/>
  <c r="D144" i="31"/>
  <c r="D143" i="31"/>
  <c r="D17" i="31"/>
  <c r="L120" i="31"/>
  <c r="D139" i="31"/>
  <c r="D62" i="31"/>
  <c r="L168" i="31"/>
  <c r="L132" i="31"/>
  <c r="D133" i="31"/>
  <c r="D89" i="31"/>
  <c r="D29" i="31"/>
  <c r="D138" i="31"/>
  <c r="L108" i="31"/>
  <c r="L58" i="31"/>
  <c r="D58" i="31"/>
  <c r="L10" i="31"/>
  <c r="L84" i="31"/>
  <c r="L27" i="31"/>
  <c r="D164" i="31"/>
  <c r="L75" i="31"/>
  <c r="L33" i="31"/>
  <c r="L172" i="31"/>
  <c r="L162" i="31"/>
  <c r="D145" i="31"/>
  <c r="D151" i="31"/>
  <c r="D108" i="31"/>
  <c r="L176" i="31"/>
  <c r="D135" i="31"/>
  <c r="D52" i="31"/>
  <c r="L59" i="31"/>
  <c r="D66" i="31"/>
  <c r="D67" i="31"/>
  <c r="B18" i="31"/>
  <c r="F153" i="31"/>
  <c r="F59" i="31"/>
  <c r="F27" i="31"/>
  <c r="N117" i="31"/>
  <c r="N171" i="31"/>
  <c r="F160" i="31"/>
  <c r="F96" i="31"/>
  <c r="F124" i="31"/>
  <c r="N86" i="31"/>
  <c r="F36" i="31"/>
  <c r="F72" i="31"/>
  <c r="N39" i="31"/>
  <c r="F168" i="31"/>
  <c r="N174" i="31"/>
  <c r="N62" i="31"/>
  <c r="F30" i="31"/>
  <c r="L56" i="31"/>
  <c r="L123" i="31"/>
  <c r="L119" i="31"/>
  <c r="D83" i="31"/>
  <c r="D93" i="31"/>
  <c r="L131" i="31"/>
  <c r="L60" i="31"/>
  <c r="D157" i="31"/>
  <c r="D97" i="31"/>
  <c r="D31" i="31"/>
  <c r="L128" i="31"/>
  <c r="L76" i="31"/>
  <c r="L146" i="31"/>
  <c r="D169" i="31"/>
  <c r="D166" i="31"/>
  <c r="D75" i="31"/>
  <c r="D160" i="31"/>
  <c r="D18" i="31"/>
  <c r="D141" i="31"/>
  <c r="L107" i="31"/>
  <c r="D100" i="31"/>
  <c r="L82" i="31"/>
  <c r="D158" i="31"/>
  <c r="L144" i="31"/>
  <c r="L97" i="31"/>
  <c r="D148" i="31"/>
  <c r="D113" i="31"/>
  <c r="L78" i="31"/>
  <c r="L145" i="31"/>
  <c r="L18" i="31"/>
  <c r="L122" i="31"/>
  <c r="L173" i="31"/>
  <c r="L65" i="31"/>
  <c r="D87" i="31"/>
  <c r="L139" i="31"/>
  <c r="L130" i="31"/>
  <c r="R58" i="31"/>
  <c r="R6" i="31"/>
  <c r="R76" i="31"/>
  <c r="R152" i="31"/>
  <c r="R63" i="31"/>
  <c r="R111" i="31"/>
  <c r="R91" i="31"/>
  <c r="R146" i="31"/>
  <c r="R74" i="31"/>
  <c r="R31" i="31"/>
  <c r="R107" i="31"/>
  <c r="R36" i="31"/>
  <c r="R49" i="31"/>
  <c r="R160" i="31"/>
  <c r="R143" i="31"/>
  <c r="R67" i="31"/>
  <c r="R82" i="31"/>
  <c r="R80" i="31"/>
  <c r="R72" i="31"/>
  <c r="R9" i="31"/>
  <c r="R84" i="31"/>
  <c r="R27" i="31"/>
  <c r="R75" i="31"/>
  <c r="R150" i="31"/>
  <c r="R30" i="31"/>
  <c r="R53" i="31"/>
  <c r="R39" i="31"/>
  <c r="V154" i="31"/>
  <c r="F162" i="31"/>
  <c r="F97" i="31"/>
  <c r="N55" i="31"/>
  <c r="F79" i="31"/>
  <c r="N32" i="31"/>
  <c r="F147" i="31"/>
  <c r="N17" i="31"/>
  <c r="N48" i="31"/>
  <c r="N153" i="31"/>
  <c r="N16" i="31"/>
  <c r="N15" i="31"/>
  <c r="F129" i="31"/>
  <c r="F116" i="31"/>
  <c r="N123" i="31"/>
  <c r="F64" i="31"/>
  <c r="N149" i="31"/>
  <c r="F110" i="31"/>
  <c r="F94" i="31"/>
  <c r="F98" i="31"/>
  <c r="N91" i="31"/>
  <c r="N13" i="31"/>
  <c r="N112" i="31"/>
  <c r="F95" i="31"/>
  <c r="N152" i="31"/>
  <c r="F148" i="31"/>
  <c r="F50" i="31"/>
  <c r="N56" i="31"/>
  <c r="N122" i="31"/>
  <c r="F26" i="31"/>
  <c r="N61" i="31"/>
  <c r="F77" i="31"/>
  <c r="N93" i="31"/>
  <c r="F86" i="31"/>
  <c r="N19" i="31"/>
  <c r="F75" i="31"/>
  <c r="N78" i="31"/>
  <c r="F13" i="31"/>
  <c r="N160" i="31"/>
  <c r="T19" i="31"/>
  <c r="T103" i="31"/>
  <c r="T85" i="31"/>
  <c r="D175" i="31"/>
  <c r="D28" i="31"/>
  <c r="L169" i="31"/>
  <c r="L77" i="31"/>
  <c r="L88" i="31"/>
  <c r="D47" i="31"/>
  <c r="L110" i="31"/>
  <c r="L121" i="31"/>
  <c r="D104" i="31"/>
  <c r="D114" i="31"/>
  <c r="L83" i="31"/>
  <c r="D146" i="31"/>
  <c r="X131" i="31"/>
  <c r="R34" i="31"/>
  <c r="R168" i="31"/>
  <c r="R103" i="31"/>
  <c r="R124" i="31"/>
  <c r="R56" i="31"/>
  <c r="R90" i="31"/>
  <c r="R151" i="31"/>
  <c r="R38" i="31"/>
  <c r="R166" i="31"/>
  <c r="R128" i="31"/>
  <c r="R134" i="31"/>
  <c r="R25" i="31"/>
  <c r="R5" i="31"/>
  <c r="R125" i="31"/>
  <c r="R18" i="31"/>
  <c r="R131" i="31"/>
  <c r="R19" i="31"/>
  <c r="R162" i="31"/>
  <c r="R136" i="31"/>
  <c r="R102" i="31"/>
  <c r="R15" i="31"/>
  <c r="R81" i="31"/>
  <c r="R100" i="31"/>
  <c r="V88" i="31"/>
  <c r="N8" i="31"/>
  <c r="F133" i="31"/>
  <c r="F165" i="31"/>
  <c r="F74" i="31"/>
  <c r="F138" i="31"/>
  <c r="N146" i="31"/>
  <c r="N138" i="31"/>
  <c r="N167" i="31"/>
  <c r="N28" i="31"/>
  <c r="F139" i="31"/>
  <c r="N50" i="31"/>
  <c r="N140" i="31"/>
  <c r="F135" i="31"/>
  <c r="F53" i="31"/>
  <c r="F141" i="31"/>
  <c r="N85" i="31"/>
  <c r="N60" i="31"/>
  <c r="F146" i="31"/>
  <c r="N155" i="31"/>
  <c r="F101" i="31"/>
  <c r="N29" i="31"/>
  <c r="F136" i="31"/>
  <c r="F157" i="31"/>
  <c r="N30" i="31"/>
  <c r="N121" i="31"/>
  <c r="F150" i="31"/>
  <c r="N148" i="31"/>
  <c r="F34" i="31"/>
  <c r="N163" i="31"/>
  <c r="T6" i="31"/>
  <c r="T131" i="31"/>
  <c r="T8" i="31"/>
  <c r="D27" i="31"/>
  <c r="D116" i="31"/>
  <c r="L73" i="31"/>
  <c r="D5" i="31"/>
  <c r="E5" i="31" s="1"/>
  <c r="L53" i="31"/>
  <c r="L150" i="31"/>
  <c r="L21" i="31"/>
  <c r="D159" i="31"/>
  <c r="D163" i="31"/>
  <c r="X18" i="31"/>
  <c r="X86" i="31"/>
  <c r="R170" i="31"/>
  <c r="R87" i="31"/>
  <c r="R35" i="31"/>
  <c r="R69" i="31"/>
  <c r="R104" i="31"/>
  <c r="R85" i="31"/>
  <c r="R114" i="31"/>
  <c r="F167" i="31"/>
  <c r="F114" i="31"/>
  <c r="F164" i="31"/>
  <c r="F31" i="31"/>
  <c r="F55" i="31"/>
  <c r="N111" i="31"/>
  <c r="N147" i="31"/>
  <c r="F113" i="31"/>
  <c r="N52" i="31"/>
  <c r="N72" i="31"/>
  <c r="F143" i="31"/>
  <c r="F32" i="31"/>
  <c r="F163" i="31"/>
  <c r="F102" i="31"/>
  <c r="F54" i="31"/>
  <c r="F11" i="31"/>
  <c r="N41" i="31"/>
  <c r="T125" i="31"/>
  <c r="T118" i="31"/>
  <c r="T129" i="31"/>
  <c r="D165" i="31"/>
  <c r="L113" i="31"/>
  <c r="D85" i="31"/>
  <c r="L160" i="31"/>
  <c r="D65" i="31"/>
  <c r="L9" i="31"/>
  <c r="D77" i="31"/>
  <c r="L51" i="31"/>
  <c r="D128" i="31"/>
  <c r="D44" i="31"/>
  <c r="D162" i="31"/>
  <c r="D64" i="31"/>
  <c r="D56" i="31"/>
  <c r="D14" i="31"/>
  <c r="L62" i="31"/>
  <c r="X106" i="31"/>
  <c r="R46" i="31"/>
  <c r="R119" i="31"/>
  <c r="R28" i="31"/>
  <c r="R14" i="31"/>
  <c r="R21" i="31"/>
  <c r="R95" i="31"/>
  <c r="R123" i="31"/>
  <c r="R20" i="31"/>
  <c r="R157" i="31"/>
  <c r="R158" i="31"/>
  <c r="R26" i="31"/>
  <c r="R62" i="31"/>
  <c r="R175" i="31"/>
  <c r="R29" i="31"/>
  <c r="R96" i="31"/>
  <c r="R52" i="31"/>
  <c r="R138" i="31"/>
  <c r="R135" i="31"/>
  <c r="R127" i="31"/>
  <c r="R13" i="31"/>
  <c r="R139" i="31"/>
  <c r="R17" i="31"/>
  <c r="N75" i="31"/>
  <c r="F58" i="31"/>
  <c r="F52" i="31"/>
  <c r="N18" i="31"/>
  <c r="F47" i="31"/>
  <c r="F108" i="31"/>
  <c r="N79" i="31"/>
  <c r="N120" i="31"/>
  <c r="F16" i="31"/>
  <c r="F127" i="31"/>
  <c r="N129" i="31"/>
  <c r="N164" i="31"/>
  <c r="N141" i="31"/>
  <c r="F174" i="31"/>
  <c r="F5" i="31"/>
  <c r="G5" i="31" s="1"/>
  <c r="N169" i="31"/>
  <c r="N114" i="31"/>
  <c r="F7" i="31"/>
  <c r="N143" i="31"/>
  <c r="T75" i="31"/>
  <c r="T35" i="31"/>
  <c r="T142" i="31"/>
  <c r="L22" i="31"/>
  <c r="D35" i="31"/>
  <c r="L35" i="31"/>
  <c r="D60" i="31"/>
  <c r="D154" i="31"/>
  <c r="D74" i="31"/>
  <c r="L23" i="31"/>
  <c r="L98" i="31"/>
  <c r="D167" i="31"/>
  <c r="X125" i="31"/>
  <c r="R144" i="31"/>
  <c r="R106" i="31"/>
  <c r="R77" i="31"/>
  <c r="R176" i="31"/>
  <c r="R10" i="31"/>
  <c r="R12" i="31"/>
  <c r="F105" i="31"/>
  <c r="F134" i="31"/>
  <c r="N80" i="31"/>
  <c r="N65" i="31"/>
  <c r="F37" i="31"/>
  <c r="F60" i="31"/>
  <c r="T61" i="31"/>
  <c r="T54" i="31"/>
  <c r="T100" i="31"/>
  <c r="X169" i="31"/>
  <c r="R113" i="31"/>
  <c r="R173" i="31"/>
  <c r="R120" i="31"/>
  <c r="R24" i="31"/>
  <c r="R23" i="31"/>
  <c r="R132" i="31"/>
  <c r="R32" i="31"/>
  <c r="R92" i="31"/>
  <c r="R22" i="31"/>
  <c r="R148" i="31"/>
  <c r="R47" i="31"/>
  <c r="R42" i="31"/>
  <c r="R68" i="31"/>
  <c r="R45" i="31"/>
  <c r="R79" i="31"/>
  <c r="R70" i="31"/>
  <c r="N92" i="31"/>
  <c r="N97" i="31"/>
  <c r="F131" i="31"/>
  <c r="F8" i="31"/>
  <c r="F44" i="31"/>
  <c r="N11" i="31"/>
  <c r="F142" i="31"/>
  <c r="N87" i="31"/>
  <c r="N158" i="31"/>
  <c r="N35" i="31"/>
  <c r="N107" i="31"/>
  <c r="N45" i="31"/>
  <c r="N106" i="31"/>
  <c r="F66" i="31"/>
  <c r="N69" i="31"/>
  <c r="N151" i="31"/>
  <c r="N144" i="31"/>
  <c r="N84" i="31"/>
  <c r="F112" i="31"/>
  <c r="F33" i="31"/>
  <c r="F6" i="31"/>
  <c r="F67" i="31"/>
  <c r="F18" i="31"/>
  <c r="N162" i="31"/>
  <c r="F80" i="31"/>
  <c r="N126" i="31"/>
  <c r="F41" i="31"/>
  <c r="F175" i="31"/>
  <c r="N46" i="31"/>
  <c r="F85" i="31"/>
  <c r="F154" i="31"/>
  <c r="N165" i="31"/>
  <c r="N88" i="31"/>
  <c r="F25" i="31"/>
  <c r="T71" i="31"/>
  <c r="T50" i="31"/>
  <c r="L34" i="31"/>
  <c r="L79" i="31"/>
  <c r="L105" i="31"/>
  <c r="L81" i="31"/>
  <c r="L64" i="31"/>
  <c r="L161" i="31"/>
  <c r="D91" i="31"/>
  <c r="L138" i="31"/>
  <c r="L6" i="31"/>
  <c r="M6" i="31" s="1"/>
  <c r="M7" i="31" s="1"/>
  <c r="M8" i="31" s="1"/>
  <c r="M9" i="31" s="1"/>
  <c r="M10" i="31" s="1"/>
  <c r="M11" i="31" s="1"/>
  <c r="M12" i="31" s="1"/>
  <c r="M13" i="31" s="1"/>
  <c r="D156" i="31"/>
  <c r="L68" i="31"/>
  <c r="L115" i="31"/>
  <c r="X66" i="31"/>
  <c r="O6" i="31"/>
  <c r="O7" i="31" s="1"/>
  <c r="F106" i="31"/>
  <c r="T145" i="31"/>
  <c r="T146" i="31"/>
  <c r="T10" i="31"/>
  <c r="T79" i="31"/>
  <c r="T98" i="31"/>
  <c r="T157" i="31"/>
  <c r="T166" i="31"/>
  <c r="T158" i="31"/>
  <c r="T55" i="31"/>
  <c r="T93" i="31"/>
  <c r="T147" i="31"/>
  <c r="T136" i="31"/>
  <c r="T121" i="31"/>
  <c r="T99" i="31"/>
  <c r="T66" i="31"/>
  <c r="T86" i="31"/>
  <c r="T133" i="31"/>
  <c r="T139" i="31"/>
  <c r="T16" i="31"/>
  <c r="T149" i="31"/>
  <c r="T112" i="31"/>
  <c r="T105" i="31"/>
  <c r="T53" i="31"/>
  <c r="T77" i="31"/>
  <c r="O8" i="31"/>
  <c r="O9" i="31" s="1"/>
  <c r="T107" i="31"/>
  <c r="T87" i="31"/>
  <c r="T51" i="31"/>
  <c r="T20" i="31"/>
  <c r="T155" i="31"/>
  <c r="T102" i="31"/>
  <c r="T57" i="31"/>
  <c r="T124" i="31"/>
  <c r="T89" i="31"/>
  <c r="T70" i="31"/>
  <c r="T127" i="31"/>
  <c r="T18" i="31"/>
  <c r="T173" i="31"/>
  <c r="T83" i="31"/>
  <c r="T172" i="31"/>
  <c r="T130" i="31"/>
  <c r="T113" i="31"/>
  <c r="T95" i="31"/>
  <c r="T46" i="31"/>
  <c r="T15" i="31"/>
  <c r="T23" i="31"/>
  <c r="T109" i="31"/>
  <c r="T114" i="31"/>
  <c r="T41" i="31"/>
  <c r="T137" i="31"/>
  <c r="T31" i="31"/>
  <c r="T84" i="31"/>
  <c r="T69" i="31"/>
  <c r="T27" i="31"/>
  <c r="T176" i="31"/>
  <c r="T21" i="31"/>
  <c r="T126" i="31"/>
  <c r="T36" i="31"/>
  <c r="T62" i="31"/>
  <c r="T143" i="31"/>
  <c r="T58" i="31"/>
  <c r="T104" i="31"/>
  <c r="T108" i="31"/>
  <c r="T42" i="31"/>
  <c r="T49" i="31"/>
  <c r="T119" i="31"/>
  <c r="T88" i="31"/>
  <c r="T101" i="31"/>
  <c r="T161" i="31"/>
  <c r="T132" i="31"/>
  <c r="T106" i="31"/>
  <c r="T152" i="31"/>
  <c r="T160" i="31"/>
  <c r="T123" i="31"/>
  <c r="T48" i="31"/>
  <c r="T29" i="31"/>
  <c r="T65" i="31"/>
  <c r="T171" i="31"/>
  <c r="T7" i="31"/>
  <c r="T91" i="31"/>
  <c r="T167" i="31"/>
  <c r="T116" i="31"/>
  <c r="T72" i="31"/>
  <c r="T94" i="31"/>
  <c r="N108" i="31"/>
  <c r="T81" i="31"/>
  <c r="T26" i="31"/>
  <c r="T150" i="31"/>
  <c r="T44" i="31"/>
  <c r="T9" i="31"/>
  <c r="T110" i="31"/>
  <c r="T96" i="31"/>
  <c r="T164" i="31"/>
  <c r="T165" i="31"/>
  <c r="T34" i="31"/>
  <c r="T162" i="31"/>
  <c r="T156" i="31"/>
  <c r="T140" i="31"/>
  <c r="T25" i="31"/>
  <c r="T92" i="31"/>
  <c r="T11" i="31"/>
  <c r="T45" i="31"/>
  <c r="T159" i="31"/>
  <c r="T134" i="31"/>
  <c r="T153" i="31"/>
  <c r="T163" i="31"/>
  <c r="T67" i="31"/>
  <c r="T37" i="31"/>
  <c r="T33" i="31"/>
  <c r="T63" i="31"/>
  <c r="T97" i="31"/>
  <c r="T78" i="31"/>
  <c r="T22" i="31"/>
  <c r="T82" i="31"/>
  <c r="T17" i="31"/>
  <c r="T138" i="31"/>
  <c r="T60" i="31"/>
  <c r="T90" i="31"/>
  <c r="T170" i="31"/>
  <c r="T135" i="31"/>
  <c r="J98" i="31"/>
  <c r="J152" i="31"/>
  <c r="B104" i="31"/>
  <c r="J22" i="31"/>
  <c r="B149" i="31"/>
  <c r="R55" i="31"/>
  <c r="B127" i="31"/>
  <c r="J120" i="31"/>
  <c r="B111" i="31"/>
  <c r="B103" i="31"/>
  <c r="J58" i="31"/>
  <c r="N22" i="31"/>
  <c r="T141" i="31"/>
  <c r="B6" i="31"/>
  <c r="R83" i="31"/>
  <c r="J68" i="31"/>
  <c r="B55" i="31"/>
  <c r="J168" i="31"/>
  <c r="B57" i="31"/>
  <c r="J33" i="31"/>
  <c r="V90" i="31"/>
  <c r="N47" i="31"/>
  <c r="T47" i="31"/>
  <c r="B106" i="31"/>
  <c r="B22" i="31"/>
  <c r="J64" i="31"/>
  <c r="B98" i="31"/>
  <c r="B8" i="31"/>
  <c r="J24" i="31"/>
  <c r="J171" i="31"/>
  <c r="B81" i="31"/>
  <c r="V126" i="31"/>
  <c r="N64" i="31"/>
  <c r="T24" i="31"/>
  <c r="J101" i="31"/>
  <c r="B99" i="31"/>
  <c r="J160" i="31"/>
  <c r="B147" i="31"/>
  <c r="J114" i="31"/>
  <c r="J141" i="31"/>
  <c r="B61" i="31"/>
  <c r="V70" i="31"/>
  <c r="F23" i="31"/>
  <c r="T68" i="31"/>
  <c r="B44" i="31"/>
  <c r="J56" i="31"/>
  <c r="J45" i="31"/>
  <c r="B60" i="31"/>
  <c r="B68" i="31"/>
  <c r="B82" i="31"/>
  <c r="J15" i="31"/>
  <c r="V25" i="31"/>
  <c r="N166" i="31"/>
  <c r="T175" i="31"/>
  <c r="J92" i="31"/>
  <c r="B112" i="31"/>
  <c r="B7" i="31"/>
  <c r="B145" i="31"/>
  <c r="B95" i="31"/>
  <c r="B155" i="31"/>
  <c r="V80" i="31"/>
  <c r="F152" i="31"/>
  <c r="T64" i="31"/>
  <c r="B174" i="31"/>
  <c r="J102" i="31"/>
  <c r="B51" i="31"/>
  <c r="J122" i="31"/>
  <c r="J70" i="31"/>
  <c r="J91" i="31"/>
  <c r="B143" i="31"/>
  <c r="B151" i="31"/>
  <c r="V147" i="31"/>
  <c r="N136" i="31"/>
  <c r="J80" i="31"/>
  <c r="B173" i="31"/>
  <c r="J17" i="31"/>
  <c r="J87" i="31"/>
  <c r="J48" i="31"/>
  <c r="J76" i="31"/>
  <c r="V174" i="31"/>
  <c r="N70" i="31"/>
  <c r="J67" i="31"/>
  <c r="R43" i="31"/>
  <c r="R50" i="31"/>
  <c r="R93" i="31"/>
  <c r="R126" i="31"/>
  <c r="R60" i="31"/>
  <c r="B63" i="31"/>
  <c r="J46" i="31"/>
  <c r="J111" i="31"/>
  <c r="J108" i="31"/>
  <c r="B28" i="31"/>
  <c r="B76" i="31"/>
  <c r="V48" i="31"/>
  <c r="F123" i="31"/>
  <c r="F173" i="31"/>
  <c r="N131" i="31"/>
  <c r="N42" i="31"/>
  <c r="T38" i="31"/>
  <c r="L15" i="31"/>
  <c r="J142" i="31"/>
  <c r="J83" i="31"/>
  <c r="R129" i="31"/>
  <c r="R159" i="31"/>
  <c r="R117" i="31"/>
  <c r="R145" i="31"/>
  <c r="R161" i="31"/>
  <c r="B49" i="31"/>
  <c r="B140" i="31"/>
  <c r="J26" i="31"/>
  <c r="B146" i="31"/>
  <c r="B109" i="31"/>
  <c r="J167" i="31"/>
  <c r="V105" i="31"/>
  <c r="N96" i="31"/>
  <c r="F140" i="31"/>
  <c r="T168" i="31"/>
  <c r="L66" i="31"/>
  <c r="V33" i="31"/>
  <c r="V52" i="31"/>
  <c r="V94" i="31"/>
  <c r="J153" i="31"/>
  <c r="B120" i="31"/>
  <c r="B74" i="31"/>
  <c r="J40" i="31"/>
  <c r="B110" i="31"/>
  <c r="J150" i="31"/>
  <c r="J12" i="31"/>
  <c r="J107" i="31"/>
  <c r="B90" i="31"/>
  <c r="J5" i="31"/>
  <c r="K5" i="31" s="1"/>
  <c r="B58" i="31"/>
  <c r="J27" i="31"/>
  <c r="J133" i="31"/>
  <c r="B12" i="31"/>
  <c r="J134" i="31"/>
  <c r="J157" i="31"/>
  <c r="B97" i="31"/>
  <c r="V82" i="31"/>
  <c r="V5" i="31"/>
  <c r="V172" i="31"/>
  <c r="V96" i="31"/>
  <c r="V66" i="31"/>
  <c r="V68" i="31"/>
  <c r="V7" i="31"/>
  <c r="V152" i="31"/>
  <c r="V72" i="31"/>
  <c r="V49" i="31"/>
  <c r="V84" i="31"/>
  <c r="V61" i="31"/>
  <c r="V123" i="31"/>
  <c r="V144" i="31"/>
  <c r="J105" i="31"/>
  <c r="B135" i="31"/>
  <c r="B80" i="31"/>
  <c r="B78" i="31"/>
  <c r="J159" i="31"/>
  <c r="B23" i="31"/>
  <c r="B85" i="31"/>
  <c r="B134" i="31"/>
  <c r="J34" i="31"/>
  <c r="B102" i="31"/>
  <c r="B48" i="31"/>
  <c r="J144" i="31"/>
  <c r="J151" i="31"/>
  <c r="B126" i="31"/>
  <c r="J129" i="31"/>
  <c r="B171" i="31"/>
  <c r="B71" i="31"/>
  <c r="J94" i="31"/>
  <c r="B157" i="31"/>
  <c r="B45" i="31"/>
  <c r="J119" i="31"/>
  <c r="J79" i="31"/>
  <c r="B175" i="31"/>
  <c r="B132" i="31"/>
  <c r="J28" i="31"/>
  <c r="J74" i="31"/>
  <c r="V77" i="31"/>
  <c r="V155" i="31"/>
  <c r="V51" i="31"/>
  <c r="V114" i="31"/>
  <c r="V137" i="31"/>
  <c r="V71" i="31"/>
  <c r="V55" i="31"/>
  <c r="V139" i="31"/>
  <c r="V40" i="31"/>
  <c r="V131" i="31"/>
  <c r="V22" i="31"/>
  <c r="V107" i="31"/>
  <c r="N77" i="31"/>
  <c r="N168" i="31"/>
  <c r="T148" i="31"/>
  <c r="T14" i="31"/>
  <c r="V56" i="31"/>
  <c r="V75" i="31"/>
  <c r="B163" i="31"/>
  <c r="B42" i="31"/>
  <c r="B172" i="31"/>
  <c r="B67" i="31"/>
  <c r="B11" i="31"/>
  <c r="B53" i="31"/>
  <c r="J49" i="31"/>
  <c r="B116" i="31"/>
  <c r="B115" i="31"/>
  <c r="J104" i="31"/>
  <c r="B39" i="31"/>
  <c r="J173" i="31"/>
  <c r="B66" i="31"/>
  <c r="B94" i="31"/>
  <c r="J163" i="31"/>
  <c r="J112" i="31"/>
  <c r="J123" i="31"/>
  <c r="J52" i="31"/>
  <c r="B169" i="31"/>
  <c r="B119" i="31"/>
  <c r="B93" i="31"/>
  <c r="J36" i="31"/>
  <c r="J75" i="31"/>
  <c r="B72" i="31"/>
  <c r="J148" i="31"/>
  <c r="V141" i="31"/>
  <c r="V100" i="31"/>
  <c r="V109" i="31"/>
  <c r="V29" i="31"/>
  <c r="V37" i="31"/>
  <c r="V151" i="31"/>
  <c r="V158" i="31"/>
  <c r="V106" i="31"/>
  <c r="V39" i="31"/>
  <c r="V20" i="31"/>
  <c r="V130" i="31"/>
  <c r="V73" i="31"/>
  <c r="N133" i="31"/>
  <c r="F125" i="31"/>
  <c r="T122" i="31"/>
  <c r="T52" i="31"/>
  <c r="V15" i="31"/>
  <c r="V53" i="31"/>
  <c r="B64" i="31"/>
  <c r="B65" i="31"/>
  <c r="J95" i="31"/>
  <c r="J109" i="31"/>
  <c r="B84" i="31"/>
  <c r="B131" i="31"/>
  <c r="B133" i="31"/>
  <c r="J172" i="31"/>
  <c r="B139" i="31"/>
  <c r="B37" i="31"/>
  <c r="J38" i="31"/>
  <c r="J131" i="31"/>
  <c r="J115" i="31"/>
  <c r="J32" i="31"/>
  <c r="B69" i="31"/>
  <c r="J126" i="31"/>
  <c r="B114" i="31"/>
  <c r="B40" i="31"/>
  <c r="B156" i="31"/>
  <c r="B16" i="31"/>
  <c r="B96" i="31"/>
  <c r="B144" i="31"/>
  <c r="B9" i="31"/>
  <c r="B165" i="31"/>
  <c r="B79" i="31"/>
  <c r="V121" i="31"/>
  <c r="V16" i="31"/>
  <c r="V120" i="31"/>
  <c r="V168" i="31"/>
  <c r="V115" i="31"/>
  <c r="V79" i="31"/>
  <c r="V17" i="31"/>
  <c r="V162" i="31"/>
  <c r="V173" i="31"/>
  <c r="V145" i="31"/>
  <c r="V50" i="31"/>
  <c r="V10" i="31"/>
  <c r="N130" i="31"/>
  <c r="F56" i="31"/>
  <c r="T40" i="31"/>
  <c r="T43" i="31"/>
  <c r="V9" i="31"/>
  <c r="V91" i="31"/>
  <c r="V171" i="31"/>
  <c r="R73" i="31"/>
  <c r="R142" i="31"/>
  <c r="R165" i="31"/>
  <c r="R122" i="31"/>
  <c r="R133" i="31"/>
  <c r="R153" i="31"/>
  <c r="R155" i="31"/>
  <c r="R48" i="31"/>
  <c r="R33" i="31"/>
  <c r="R101" i="31"/>
  <c r="R115" i="31"/>
  <c r="R154" i="31"/>
  <c r="J66" i="31"/>
  <c r="J90" i="31"/>
  <c r="J96" i="31"/>
  <c r="J162" i="31"/>
  <c r="J164" i="31"/>
  <c r="J29" i="31"/>
  <c r="J89" i="31"/>
  <c r="B124" i="31"/>
  <c r="J53" i="31"/>
  <c r="J10" i="31"/>
  <c r="B25" i="31"/>
  <c r="J140" i="31"/>
  <c r="B161" i="31"/>
  <c r="B162" i="31"/>
  <c r="B17" i="31"/>
  <c r="B176" i="31"/>
  <c r="B5" i="31"/>
  <c r="C5" i="31" s="1"/>
  <c r="J124" i="31"/>
  <c r="J78" i="31"/>
  <c r="J47" i="31"/>
  <c r="J169" i="31"/>
  <c r="J42" i="31"/>
  <c r="B31" i="31"/>
  <c r="B52" i="31"/>
  <c r="V6" i="31"/>
  <c r="V142" i="31"/>
  <c r="V146" i="31"/>
  <c r="V34" i="31"/>
  <c r="V23" i="31"/>
  <c r="V127" i="31"/>
  <c r="V81" i="31"/>
  <c r="V156" i="31"/>
  <c r="V119" i="31"/>
  <c r="V18" i="31"/>
  <c r="V26" i="31"/>
  <c r="V122" i="31"/>
  <c r="F40" i="31"/>
  <c r="F46" i="31"/>
  <c r="F161" i="31"/>
  <c r="N33" i="31"/>
  <c r="F48" i="31"/>
  <c r="N170" i="31"/>
  <c r="T117" i="31"/>
  <c r="T73" i="31"/>
  <c r="T151" i="31"/>
  <c r="T80" i="31"/>
  <c r="T115" i="31"/>
  <c r="E6" i="31"/>
  <c r="E7" i="31" s="1"/>
  <c r="E8" i="31" s="1"/>
  <c r="E9" i="31" s="1"/>
  <c r="E10" i="31" s="1"/>
  <c r="E11" i="31" s="1"/>
  <c r="V101" i="31"/>
  <c r="B150" i="31"/>
  <c r="B33" i="31"/>
  <c r="B36" i="31"/>
  <c r="J50" i="31"/>
  <c r="J106" i="31"/>
  <c r="J54" i="31"/>
  <c r="J37" i="31"/>
  <c r="B113" i="31"/>
  <c r="J41" i="31"/>
  <c r="J174" i="31"/>
  <c r="J117" i="31"/>
  <c r="B70" i="31"/>
  <c r="J20" i="31"/>
  <c r="J116" i="31"/>
  <c r="B10" i="31"/>
  <c r="B130" i="31"/>
  <c r="B136" i="31"/>
  <c r="B21" i="31"/>
  <c r="J55" i="31"/>
  <c r="J156" i="31"/>
  <c r="B30" i="31"/>
  <c r="B107" i="31"/>
  <c r="J125" i="31"/>
  <c r="B59" i="31"/>
  <c r="J113" i="31"/>
  <c r="V143" i="31"/>
  <c r="V169" i="31"/>
  <c r="V92" i="31"/>
  <c r="V164" i="31"/>
  <c r="V132" i="31"/>
  <c r="V8" i="31"/>
  <c r="V102" i="31"/>
  <c r="V69" i="31"/>
  <c r="V38" i="31"/>
  <c r="V159" i="31"/>
  <c r="V78" i="31"/>
  <c r="V86" i="31"/>
  <c r="N116" i="31"/>
  <c r="T13" i="31"/>
  <c r="T76" i="31"/>
  <c r="V87" i="31"/>
  <c r="V62" i="31"/>
  <c r="V116" i="31"/>
  <c r="J63" i="31"/>
  <c r="J31" i="31"/>
  <c r="B19" i="31"/>
  <c r="J158" i="31"/>
  <c r="J145" i="31"/>
  <c r="B38" i="31"/>
  <c r="B168" i="31"/>
  <c r="B158" i="31"/>
  <c r="J154" i="31"/>
  <c r="J82" i="31"/>
  <c r="B15" i="31"/>
  <c r="J88" i="31"/>
  <c r="B77" i="31"/>
  <c r="B83" i="31"/>
  <c r="J23" i="31"/>
  <c r="J170" i="31"/>
  <c r="B117" i="31"/>
  <c r="J81" i="31"/>
  <c r="B100" i="31"/>
  <c r="J62" i="31"/>
  <c r="B121" i="31"/>
  <c r="B148" i="31"/>
  <c r="B128" i="31"/>
  <c r="J7" i="31"/>
  <c r="J135" i="31"/>
  <c r="V45" i="31"/>
  <c r="V21" i="31"/>
  <c r="V125" i="31"/>
  <c r="V135" i="31"/>
  <c r="V54" i="31"/>
  <c r="V24" i="31"/>
  <c r="V117" i="31"/>
  <c r="V128" i="31"/>
  <c r="V157" i="31"/>
  <c r="V46" i="31"/>
  <c r="V95" i="31"/>
  <c r="V65" i="31"/>
  <c r="V63" i="31"/>
  <c r="N59" i="31"/>
  <c r="F63" i="31"/>
  <c r="T30" i="31"/>
  <c r="T144" i="31"/>
  <c r="V59" i="31"/>
  <c r="V118" i="31"/>
  <c r="J139" i="31"/>
  <c r="B142" i="31"/>
  <c r="J84" i="31"/>
  <c r="B56" i="31"/>
  <c r="J9" i="31"/>
  <c r="B43" i="31"/>
  <c r="J51" i="31"/>
  <c r="B26" i="31"/>
  <c r="J13" i="31"/>
  <c r="J43" i="31"/>
  <c r="J165" i="31"/>
  <c r="B87" i="31"/>
  <c r="J57" i="31"/>
  <c r="B164" i="31"/>
  <c r="J110" i="31"/>
  <c r="B13" i="31"/>
  <c r="B62" i="31"/>
  <c r="J103" i="31"/>
  <c r="J128" i="31"/>
  <c r="B138" i="31"/>
  <c r="B73" i="31"/>
  <c r="J16" i="31"/>
  <c r="J11" i="31"/>
  <c r="J132" i="31"/>
  <c r="B141" i="31"/>
  <c r="V134" i="31"/>
  <c r="V112" i="31"/>
  <c r="V170" i="31"/>
  <c r="V124" i="31"/>
  <c r="V153" i="31"/>
  <c r="V161" i="31"/>
  <c r="V31" i="31"/>
  <c r="V43" i="31"/>
  <c r="V113" i="31"/>
  <c r="V30" i="31"/>
  <c r="V103" i="31"/>
  <c r="V83" i="31"/>
  <c r="V44" i="31"/>
  <c r="F65" i="31"/>
  <c r="F119" i="31"/>
  <c r="T74" i="31"/>
  <c r="T128" i="31"/>
  <c r="V163" i="31"/>
  <c r="V57" i="31"/>
  <c r="J65" i="31"/>
  <c r="J138" i="31"/>
  <c r="J143" i="31"/>
  <c r="J146" i="31"/>
  <c r="J61" i="31"/>
  <c r="J86" i="31"/>
  <c r="J8" i="31"/>
  <c r="B118" i="31"/>
  <c r="J161" i="31"/>
  <c r="B47" i="31"/>
  <c r="B153" i="31"/>
  <c r="B92" i="31"/>
  <c r="J77" i="31"/>
  <c r="B89" i="31"/>
  <c r="B125" i="31"/>
  <c r="J127" i="31"/>
  <c r="B91" i="31"/>
  <c r="B105" i="31"/>
  <c r="J149" i="31"/>
  <c r="J35" i="31"/>
  <c r="B160" i="31"/>
  <c r="B166" i="31"/>
  <c r="J71" i="31"/>
  <c r="B35" i="31"/>
  <c r="B24" i="31"/>
  <c r="B86" i="31"/>
  <c r="V160" i="31"/>
  <c r="V85" i="31"/>
  <c r="V11" i="31"/>
  <c r="V104" i="31"/>
  <c r="V176" i="31"/>
  <c r="V67" i="31"/>
  <c r="V60" i="31"/>
  <c r="V108" i="31"/>
  <c r="V148" i="31"/>
  <c r="V97" i="31"/>
  <c r="V89" i="31"/>
  <c r="V99" i="31"/>
  <c r="V133" i="31"/>
  <c r="N119" i="31"/>
  <c r="N115" i="31"/>
  <c r="T39" i="31"/>
  <c r="T120" i="31"/>
  <c r="V166" i="31"/>
  <c r="V111" i="31"/>
  <c r="V93" i="31"/>
  <c r="V58" i="31"/>
  <c r="B32" i="31"/>
  <c r="J147" i="31"/>
  <c r="B129" i="31"/>
  <c r="B46" i="31"/>
  <c r="J69" i="31"/>
  <c r="B154" i="31"/>
  <c r="J137" i="31"/>
  <c r="J118" i="31"/>
  <c r="B170" i="31"/>
  <c r="B122" i="31"/>
  <c r="J6" i="31"/>
  <c r="B50" i="31"/>
  <c r="J30" i="31"/>
  <c r="J176" i="31"/>
  <c r="J100" i="31"/>
  <c r="B108" i="31"/>
  <c r="J72" i="31"/>
  <c r="J19" i="31"/>
  <c r="B41" i="31"/>
  <c r="B29" i="31"/>
  <c r="J44" i="31"/>
  <c r="J18" i="31"/>
  <c r="J175" i="31"/>
  <c r="J39" i="31"/>
  <c r="B20" i="31"/>
  <c r="J21" i="31"/>
  <c r="V41" i="31"/>
  <c r="V149" i="31"/>
  <c r="V136" i="31"/>
  <c r="V27" i="31"/>
  <c r="V32" i="31"/>
  <c r="V42" i="31"/>
  <c r="V12" i="31"/>
  <c r="V13" i="31"/>
  <c r="V14" i="31"/>
  <c r="V129" i="31"/>
  <c r="V28" i="31"/>
  <c r="V167" i="31"/>
  <c r="V165" i="31"/>
  <c r="N49" i="31"/>
  <c r="N12" i="31"/>
  <c r="T169" i="31"/>
  <c r="T56" i="31"/>
  <c r="J73" i="31"/>
  <c r="J130" i="31"/>
  <c r="B14" i="31"/>
  <c r="B167" i="31"/>
  <c r="J14" i="31"/>
  <c r="J155" i="31"/>
  <c r="J60" i="31"/>
  <c r="J99" i="31"/>
  <c r="B27" i="31"/>
  <c r="J136" i="31"/>
  <c r="B75" i="31"/>
  <c r="J93" i="31"/>
  <c r="B152" i="31"/>
  <c r="J97" i="31"/>
  <c r="B159" i="31"/>
  <c r="B123" i="31"/>
  <c r="B88" i="31"/>
  <c r="B54" i="31"/>
  <c r="J121" i="31"/>
  <c r="B34" i="31"/>
  <c r="B101" i="31"/>
  <c r="V35" i="31"/>
  <c r="V64" i="31"/>
  <c r="V140" i="31"/>
  <c r="V175" i="31"/>
  <c r="V36" i="31"/>
  <c r="V110" i="31"/>
  <c r="V47" i="31"/>
  <c r="V150" i="31"/>
  <c r="V138" i="31"/>
  <c r="V76" i="31"/>
  <c r="V74" i="31"/>
  <c r="V98" i="31"/>
  <c r="G6" i="31"/>
  <c r="G7" i="31" s="1"/>
  <c r="G8" i="31" s="1"/>
  <c r="G9" i="31" s="1"/>
  <c r="G10" i="31" s="1"/>
  <c r="G11" i="31" s="1"/>
  <c r="G12" i="31" s="1"/>
  <c r="F149" i="31"/>
  <c r="F84" i="31"/>
  <c r="T5" i="31"/>
  <c r="T111" i="31"/>
  <c r="O10" i="31" l="1"/>
  <c r="O11" i="31" s="1"/>
  <c r="Y5" i="31"/>
  <c r="Y6" i="31" s="1"/>
  <c r="Y7" i="31" s="1"/>
  <c r="Y8" i="31" s="1"/>
  <c r="Y9" i="31" s="1"/>
  <c r="Y10" i="31" s="1"/>
  <c r="Y11" i="31" s="1"/>
  <c r="Y12" i="31" s="1"/>
  <c r="Y13" i="31" s="1"/>
  <c r="Y14" i="31" s="1"/>
  <c r="Y15" i="31" s="1"/>
  <c r="Y16" i="31" s="1"/>
  <c r="Y17" i="31" s="1"/>
  <c r="Y18" i="31" s="1"/>
  <c r="Y19" i="31" s="1"/>
  <c r="Y20" i="31" s="1"/>
  <c r="Y21" i="31" s="1"/>
  <c r="Y22" i="31" s="1"/>
  <c r="Y23" i="31" s="1"/>
  <c r="Y24" i="31" s="1"/>
  <c r="Y25" i="31" s="1"/>
  <c r="Y26" i="31" s="1"/>
  <c r="Y27" i="31" s="1"/>
  <c r="Y28" i="31" s="1"/>
  <c r="Y29" i="31" s="1"/>
  <c r="Y30" i="31" s="1"/>
  <c r="Y31" i="31" s="1"/>
  <c r="Y32" i="31" s="1"/>
  <c r="Y33" i="31" s="1"/>
  <c r="Y34" i="31" s="1"/>
  <c r="Y35" i="31" s="1"/>
  <c r="Y36" i="31" s="1"/>
  <c r="Y37" i="31" s="1"/>
  <c r="Y38" i="31" s="1"/>
  <c r="Y39" i="31" s="1"/>
  <c r="Y40" i="31" s="1"/>
  <c r="Y41" i="31" s="1"/>
  <c r="Y42" i="31" s="1"/>
  <c r="Y43" i="31" s="1"/>
  <c r="Y44" i="31" s="1"/>
  <c r="Y45" i="31" s="1"/>
  <c r="Y46" i="31" s="1"/>
  <c r="Y47" i="31" s="1"/>
  <c r="Y48" i="31" s="1"/>
  <c r="Y49" i="31" s="1"/>
  <c r="Y50" i="31" s="1"/>
  <c r="Y51" i="31" s="1"/>
  <c r="Y52" i="31" s="1"/>
  <c r="Y53" i="31" s="1"/>
  <c r="Y54" i="31" s="1"/>
  <c r="Y55" i="31" s="1"/>
  <c r="Y56" i="31" s="1"/>
  <c r="Y57" i="31" s="1"/>
  <c r="Y58" i="31" s="1"/>
  <c r="Y59" i="31" s="1"/>
  <c r="Y60" i="31" s="1"/>
  <c r="Y61" i="31" s="1"/>
  <c r="Y62" i="31" s="1"/>
  <c r="Y63" i="31" s="1"/>
  <c r="Y64" i="31" s="1"/>
  <c r="Y65" i="31" s="1"/>
  <c r="Y66" i="31" s="1"/>
  <c r="Y67" i="31" s="1"/>
  <c r="Y68" i="31" s="1"/>
  <c r="Y69" i="31" s="1"/>
  <c r="Y70" i="31" s="1"/>
  <c r="Y71" i="31" s="1"/>
  <c r="Y72" i="31" s="1"/>
  <c r="Y73" i="31" s="1"/>
  <c r="Y74" i="31" s="1"/>
  <c r="Y75" i="31" s="1"/>
  <c r="Y76" i="31" s="1"/>
  <c r="Y77" i="31" s="1"/>
  <c r="Y78" i="31" s="1"/>
  <c r="Y79" i="31" s="1"/>
  <c r="Y80" i="31" s="1"/>
  <c r="Y81" i="31" s="1"/>
  <c r="Y82" i="31" s="1"/>
  <c r="Y83" i="31" s="1"/>
  <c r="Y84" i="31" s="1"/>
  <c r="Y85" i="31" s="1"/>
  <c r="Y86" i="31" s="1"/>
  <c r="Y87" i="31" s="1"/>
  <c r="Y88" i="31" s="1"/>
  <c r="Y89" i="31" s="1"/>
  <c r="Y90" i="31" s="1"/>
  <c r="Y91" i="31" s="1"/>
  <c r="Y92" i="31" s="1"/>
  <c r="Y93" i="31" s="1"/>
  <c r="Y94" i="31" s="1"/>
  <c r="Y95" i="31" s="1"/>
  <c r="Y96" i="31" s="1"/>
  <c r="Y97" i="31" s="1"/>
  <c r="Y98" i="31" s="1"/>
  <c r="Y99" i="31" s="1"/>
  <c r="Y100" i="31" s="1"/>
  <c r="Y101" i="31" s="1"/>
  <c r="Y102" i="31" s="1"/>
  <c r="Y103" i="31" s="1"/>
  <c r="Y104" i="31" s="1"/>
  <c r="Y105" i="31" s="1"/>
  <c r="Y106" i="31" s="1"/>
  <c r="Y107" i="31" s="1"/>
  <c r="Y108" i="31" s="1"/>
  <c r="Y109" i="31" s="1"/>
  <c r="Y110" i="31" s="1"/>
  <c r="Y111" i="31" s="1"/>
  <c r="Y112" i="31" s="1"/>
  <c r="Y113" i="31" s="1"/>
  <c r="Y114" i="31" s="1"/>
  <c r="Y115" i="31" s="1"/>
  <c r="Y116" i="31" s="1"/>
  <c r="Y117" i="31" s="1"/>
  <c r="Y118" i="31" s="1"/>
  <c r="Y119" i="31" s="1"/>
  <c r="Y120" i="31" s="1"/>
  <c r="Y121" i="31" s="1"/>
  <c r="Y122" i="31" s="1"/>
  <c r="Y123" i="31" s="1"/>
  <c r="Y124" i="31" s="1"/>
  <c r="Y125" i="31" s="1"/>
  <c r="Y126" i="31" s="1"/>
  <c r="Y127" i="31" s="1"/>
  <c r="Y128" i="31" s="1"/>
  <c r="Y129" i="31" s="1"/>
  <c r="Y130" i="31" s="1"/>
  <c r="Y131" i="31" s="1"/>
  <c r="Y132" i="31" s="1"/>
  <c r="Y133" i="31" s="1"/>
  <c r="Y134" i="31" s="1"/>
  <c r="Y135" i="31" s="1"/>
  <c r="Y136" i="31" s="1"/>
  <c r="Y137" i="31" s="1"/>
  <c r="Y138" i="31" s="1"/>
  <c r="Y139" i="31" s="1"/>
  <c r="Y140" i="31" s="1"/>
  <c r="Y141" i="31" s="1"/>
  <c r="Y142" i="31" s="1"/>
  <c r="Y143" i="31" s="1"/>
  <c r="Y144" i="31" s="1"/>
  <c r="Y145" i="31" s="1"/>
  <c r="Y146" i="31" s="1"/>
  <c r="Y147" i="31" s="1"/>
  <c r="Y148" i="31" s="1"/>
  <c r="Y149" i="31" s="1"/>
  <c r="Y150" i="31" s="1"/>
  <c r="Y151" i="31" s="1"/>
  <c r="Y152" i="31" s="1"/>
  <c r="Y153" i="31" s="1"/>
  <c r="Y154" i="31" s="1"/>
  <c r="Y155" i="31" s="1"/>
  <c r="Y156" i="31" s="1"/>
  <c r="Y157" i="31" s="1"/>
  <c r="Y158" i="31" s="1"/>
  <c r="Y159" i="31" s="1"/>
  <c r="Y160" i="31" s="1"/>
  <c r="Y161" i="31" s="1"/>
  <c r="Y162" i="31" s="1"/>
  <c r="Y163" i="31" s="1"/>
  <c r="Y164" i="31" s="1"/>
  <c r="Y165" i="31" s="1"/>
  <c r="Y166" i="31" s="1"/>
  <c r="Y167" i="31" s="1"/>
  <c r="Y168" i="31" s="1"/>
  <c r="Y169" i="31" s="1"/>
  <c r="Y170" i="31" s="1"/>
  <c r="Y171" i="31" s="1"/>
  <c r="Y172" i="31" s="1"/>
  <c r="Y173" i="31" s="1"/>
  <c r="Y174" i="31" s="1"/>
  <c r="Y175" i="31" s="1"/>
  <c r="Y176" i="31" s="1"/>
  <c r="G13" i="31"/>
  <c r="G14" i="31" s="1"/>
  <c r="G15" i="31" s="1"/>
  <c r="G16" i="31" s="1"/>
  <c r="G17" i="31" s="1"/>
  <c r="G18" i="31" s="1"/>
  <c r="G19" i="31" s="1"/>
  <c r="G20" i="31" s="1"/>
  <c r="G21" i="31" s="1"/>
  <c r="G22" i="31" s="1"/>
  <c r="G23" i="31" s="1"/>
  <c r="G24" i="31" s="1"/>
  <c r="G25" i="31" s="1"/>
  <c r="G26" i="31" s="1"/>
  <c r="G27" i="31" s="1"/>
  <c r="G28" i="31" s="1"/>
  <c r="G29" i="31" s="1"/>
  <c r="G30" i="31" s="1"/>
  <c r="G31" i="31" s="1"/>
  <c r="G32" i="31" s="1"/>
  <c r="G33" i="31" s="1"/>
  <c r="G34" i="31" s="1"/>
  <c r="G35" i="31" s="1"/>
  <c r="G36" i="31" s="1"/>
  <c r="G37" i="31" s="1"/>
  <c r="G38" i="31" s="1"/>
  <c r="G39" i="31" s="1"/>
  <c r="G40" i="31" s="1"/>
  <c r="G41" i="31" s="1"/>
  <c r="G42" i="31" s="1"/>
  <c r="G43" i="31" s="1"/>
  <c r="G44" i="31" s="1"/>
  <c r="G45" i="31" s="1"/>
  <c r="G46" i="31" s="1"/>
  <c r="G47" i="31" s="1"/>
  <c r="G48" i="31" s="1"/>
  <c r="G49" i="31" s="1"/>
  <c r="G50" i="31" s="1"/>
  <c r="G51" i="31" s="1"/>
  <c r="G52" i="31" s="1"/>
  <c r="G53" i="31" s="1"/>
  <c r="G54" i="31" s="1"/>
  <c r="G55" i="31" s="1"/>
  <c r="G56" i="31" s="1"/>
  <c r="G57" i="31" s="1"/>
  <c r="G58" i="31" s="1"/>
  <c r="G59" i="31" s="1"/>
  <c r="G60" i="31" s="1"/>
  <c r="G61" i="31" s="1"/>
  <c r="G62" i="31" s="1"/>
  <c r="G63" i="31" s="1"/>
  <c r="G64" i="31" s="1"/>
  <c r="G65" i="31" s="1"/>
  <c r="G66" i="31" s="1"/>
  <c r="G67" i="31" s="1"/>
  <c r="G68" i="31" s="1"/>
  <c r="G69" i="31" s="1"/>
  <c r="G70" i="31" s="1"/>
  <c r="G71" i="31" s="1"/>
  <c r="G72" i="31" s="1"/>
  <c r="G73" i="31" s="1"/>
  <c r="G74" i="31" s="1"/>
  <c r="G75" i="31" s="1"/>
  <c r="G76" i="31" s="1"/>
  <c r="G77" i="31" s="1"/>
  <c r="G78" i="31" s="1"/>
  <c r="G79" i="31" s="1"/>
  <c r="G80" i="31" s="1"/>
  <c r="G81" i="31" s="1"/>
  <c r="G82" i="31" s="1"/>
  <c r="G83" i="31" s="1"/>
  <c r="G84" i="31" s="1"/>
  <c r="G85" i="31" s="1"/>
  <c r="G86" i="31" s="1"/>
  <c r="G87" i="31" s="1"/>
  <c r="G88" i="31" s="1"/>
  <c r="G89" i="31" s="1"/>
  <c r="G90" i="31" s="1"/>
  <c r="G91" i="31" s="1"/>
  <c r="G92" i="31" s="1"/>
  <c r="G93" i="31" s="1"/>
  <c r="G94" i="31" s="1"/>
  <c r="G95" i="31" s="1"/>
  <c r="G96" i="31" s="1"/>
  <c r="G97" i="31" s="1"/>
  <c r="G98" i="31" s="1"/>
  <c r="G99" i="31" s="1"/>
  <c r="G100" i="31" s="1"/>
  <c r="G101" i="31" s="1"/>
  <c r="G102" i="31" s="1"/>
  <c r="G103" i="31" s="1"/>
  <c r="G104" i="31" s="1"/>
  <c r="G105" i="31" s="1"/>
  <c r="G106" i="31" s="1"/>
  <c r="G107" i="31" s="1"/>
  <c r="G108" i="31" s="1"/>
  <c r="G109" i="31" s="1"/>
  <c r="G110" i="31" s="1"/>
  <c r="G111" i="31" s="1"/>
  <c r="G112" i="31" s="1"/>
  <c r="G113" i="31" s="1"/>
  <c r="G114" i="31" s="1"/>
  <c r="G115" i="31" s="1"/>
  <c r="G116" i="31" s="1"/>
  <c r="G117" i="31" s="1"/>
  <c r="G118" i="31" s="1"/>
  <c r="G119" i="31" s="1"/>
  <c r="G120" i="31" s="1"/>
  <c r="G121" i="31" s="1"/>
  <c r="G122" i="31" s="1"/>
  <c r="G123" i="31" s="1"/>
  <c r="G124" i="31" s="1"/>
  <c r="G125" i="31" s="1"/>
  <c r="G126" i="31" s="1"/>
  <c r="G127" i="31" s="1"/>
  <c r="G128" i="31" s="1"/>
  <c r="G129" i="31" s="1"/>
  <c r="G130" i="31" s="1"/>
  <c r="G131" i="31" s="1"/>
  <c r="G132" i="31" s="1"/>
  <c r="G133" i="31" s="1"/>
  <c r="G134" i="31" s="1"/>
  <c r="G135" i="31" s="1"/>
  <c r="G136" i="31" s="1"/>
  <c r="G137" i="31" s="1"/>
  <c r="G138" i="31" s="1"/>
  <c r="G139" i="31" s="1"/>
  <c r="G140" i="31" s="1"/>
  <c r="G141" i="31" s="1"/>
  <c r="G142" i="31" s="1"/>
  <c r="G143" i="31" s="1"/>
  <c r="G144" i="31" s="1"/>
  <c r="G145" i="31" s="1"/>
  <c r="G146" i="31" s="1"/>
  <c r="G147" i="31" s="1"/>
  <c r="G148" i="31" s="1"/>
  <c r="G149" i="31" s="1"/>
  <c r="G150" i="31" s="1"/>
  <c r="G151" i="31" s="1"/>
  <c r="G152" i="31" s="1"/>
  <c r="G153" i="31" s="1"/>
  <c r="G154" i="31" s="1"/>
  <c r="G155" i="31" s="1"/>
  <c r="G156" i="31" s="1"/>
  <c r="G157" i="31" s="1"/>
  <c r="G158" i="31" s="1"/>
  <c r="G159" i="31" s="1"/>
  <c r="G160" i="31" s="1"/>
  <c r="G161" i="31" s="1"/>
  <c r="G162" i="31" s="1"/>
  <c r="G163" i="31" s="1"/>
  <c r="G164" i="31" s="1"/>
  <c r="G165" i="31" s="1"/>
  <c r="G166" i="31" s="1"/>
  <c r="G167" i="31" s="1"/>
  <c r="G168" i="31" s="1"/>
  <c r="G169" i="31" s="1"/>
  <c r="G170" i="31" s="1"/>
  <c r="G171" i="31" s="1"/>
  <c r="G172" i="31" s="1"/>
  <c r="G173" i="31" s="1"/>
  <c r="G174" i="31" s="1"/>
  <c r="G175" i="31" s="1"/>
  <c r="G176" i="31" s="1"/>
  <c r="M14" i="3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E12" i="31"/>
  <c r="E13" i="31" s="1"/>
  <c r="E14" i="31" s="1"/>
  <c r="E15" i="31" s="1"/>
  <c r="E16" i="31" s="1"/>
  <c r="E17" i="31" s="1"/>
  <c r="E18" i="31" s="1"/>
  <c r="E19" i="31" s="1"/>
  <c r="E20" i="31" s="1"/>
  <c r="E21" i="31" s="1"/>
  <c r="E22" i="31" s="1"/>
  <c r="E23" i="31" s="1"/>
  <c r="E24" i="31" s="1"/>
  <c r="E25" i="31" s="1"/>
  <c r="E26" i="31" s="1"/>
  <c r="E27" i="31" s="1"/>
  <c r="E28" i="31" s="1"/>
  <c r="E29" i="31" s="1"/>
  <c r="E30" i="31" s="1"/>
  <c r="E31" i="31" s="1"/>
  <c r="E32" i="31" s="1"/>
  <c r="E33" i="31" s="1"/>
  <c r="E34" i="31" s="1"/>
  <c r="E35" i="31" s="1"/>
  <c r="E36" i="31" s="1"/>
  <c r="E37" i="31" s="1"/>
  <c r="E38" i="31" s="1"/>
  <c r="E39" i="31" s="1"/>
  <c r="E40" i="31" s="1"/>
  <c r="E41" i="31" s="1"/>
  <c r="E42" i="31" s="1"/>
  <c r="E43" i="31" s="1"/>
  <c r="E44" i="31" s="1"/>
  <c r="E45" i="31" s="1"/>
  <c r="E46" i="31" s="1"/>
  <c r="E47" i="31" s="1"/>
  <c r="E48" i="31" s="1"/>
  <c r="E49" i="31" s="1"/>
  <c r="E50" i="31" s="1"/>
  <c r="E51" i="31" s="1"/>
  <c r="E52" i="31" s="1"/>
  <c r="E53" i="31" s="1"/>
  <c r="E54" i="31" s="1"/>
  <c r="E55" i="31" s="1"/>
  <c r="E56" i="31" s="1"/>
  <c r="E57" i="31" s="1"/>
  <c r="E58" i="31" s="1"/>
  <c r="E59" i="31" s="1"/>
  <c r="E60" i="31" s="1"/>
  <c r="E61" i="31" s="1"/>
  <c r="E62" i="31" s="1"/>
  <c r="E63" i="31" s="1"/>
  <c r="E64" i="31" s="1"/>
  <c r="E65" i="31" s="1"/>
  <c r="E66" i="31" s="1"/>
  <c r="E67" i="31" s="1"/>
  <c r="E68" i="31" s="1"/>
  <c r="E69" i="31" s="1"/>
  <c r="E70" i="31" s="1"/>
  <c r="E71" i="31" s="1"/>
  <c r="E72" i="31" s="1"/>
  <c r="E73" i="31" s="1"/>
  <c r="E74" i="31" s="1"/>
  <c r="E75" i="31" s="1"/>
  <c r="E76" i="31" s="1"/>
  <c r="E77" i="31" s="1"/>
  <c r="E78" i="31" s="1"/>
  <c r="E79" i="31" s="1"/>
  <c r="E80" i="31" s="1"/>
  <c r="E81" i="31" s="1"/>
  <c r="E82" i="31" s="1"/>
  <c r="E83" i="31" s="1"/>
  <c r="E84" i="31" s="1"/>
  <c r="E85" i="31" s="1"/>
  <c r="E86" i="31" s="1"/>
  <c r="E87" i="31" s="1"/>
  <c r="E88" i="31" s="1"/>
  <c r="E89" i="31" s="1"/>
  <c r="E90" i="31" s="1"/>
  <c r="E91" i="31" s="1"/>
  <c r="E92" i="31" s="1"/>
  <c r="E93" i="31" s="1"/>
  <c r="E94" i="31" s="1"/>
  <c r="E95" i="31" s="1"/>
  <c r="E96" i="31" s="1"/>
  <c r="E97" i="31" s="1"/>
  <c r="E98" i="31" s="1"/>
  <c r="E99" i="31" s="1"/>
  <c r="E100" i="31" s="1"/>
  <c r="E101" i="31" s="1"/>
  <c r="E102" i="31" s="1"/>
  <c r="E103" i="31" s="1"/>
  <c r="E104" i="31" s="1"/>
  <c r="E105" i="31" s="1"/>
  <c r="E106" i="31" s="1"/>
  <c r="E107" i="31" s="1"/>
  <c r="E108" i="31" s="1"/>
  <c r="E109" i="31" s="1"/>
  <c r="E110" i="31" s="1"/>
  <c r="E111" i="31" s="1"/>
  <c r="E112" i="31" s="1"/>
  <c r="E113" i="31" s="1"/>
  <c r="E114" i="31" s="1"/>
  <c r="E115" i="31" s="1"/>
  <c r="E116" i="31" s="1"/>
  <c r="E117" i="31" s="1"/>
  <c r="E118" i="31" s="1"/>
  <c r="E119" i="31" s="1"/>
  <c r="E120" i="31" s="1"/>
  <c r="E121" i="31" s="1"/>
  <c r="E122" i="31" s="1"/>
  <c r="E123" i="31" s="1"/>
  <c r="E124" i="31" s="1"/>
  <c r="E125" i="31" s="1"/>
  <c r="E126" i="31" s="1"/>
  <c r="E127" i="31" s="1"/>
  <c r="E128" i="31" s="1"/>
  <c r="E129" i="31" s="1"/>
  <c r="E130" i="31" s="1"/>
  <c r="E131" i="31" s="1"/>
  <c r="E132" i="31" s="1"/>
  <c r="E133" i="31" s="1"/>
  <c r="E134" i="31" s="1"/>
  <c r="E135" i="31" s="1"/>
  <c r="E136" i="31" s="1"/>
  <c r="E137" i="31" s="1"/>
  <c r="E138" i="31" s="1"/>
  <c r="E139" i="31" s="1"/>
  <c r="E140" i="31" s="1"/>
  <c r="E141" i="31" s="1"/>
  <c r="E142" i="31" s="1"/>
  <c r="E143" i="31" s="1"/>
  <c r="E144" i="31" s="1"/>
  <c r="E145" i="31" s="1"/>
  <c r="E146" i="31" s="1"/>
  <c r="E147" i="31" s="1"/>
  <c r="E148" i="31" s="1"/>
  <c r="E149" i="31" s="1"/>
  <c r="E150" i="31" s="1"/>
  <c r="E151" i="31" s="1"/>
  <c r="E152" i="31" s="1"/>
  <c r="E153" i="31" s="1"/>
  <c r="E154" i="31" s="1"/>
  <c r="E155" i="31" s="1"/>
  <c r="E156" i="31" s="1"/>
  <c r="E157" i="31" s="1"/>
  <c r="E158" i="31" s="1"/>
  <c r="E159" i="31" s="1"/>
  <c r="E160" i="31" s="1"/>
  <c r="E161" i="31" s="1"/>
  <c r="E162" i="31" s="1"/>
  <c r="E163" i="31" s="1"/>
  <c r="E164" i="31" s="1"/>
  <c r="E165" i="31" s="1"/>
  <c r="E166" i="31" s="1"/>
  <c r="E167" i="31" s="1"/>
  <c r="E168" i="31" s="1"/>
  <c r="E169" i="31" s="1"/>
  <c r="E170" i="31" s="1"/>
  <c r="E171" i="31" s="1"/>
  <c r="E172" i="31" s="1"/>
  <c r="E173" i="31" s="1"/>
  <c r="E174" i="31" s="1"/>
  <c r="E175" i="31" s="1"/>
  <c r="E176" i="31" s="1"/>
  <c r="K6" i="31"/>
  <c r="K7" i="31" s="1"/>
  <c r="K8" i="31" s="1"/>
  <c r="K9" i="31" s="1"/>
  <c r="K10" i="31" s="1"/>
  <c r="K11" i="31" s="1"/>
  <c r="K12" i="31" s="1"/>
  <c r="K13" i="31" s="1"/>
  <c r="K14" i="31" s="1"/>
  <c r="K15" i="31" s="1"/>
  <c r="K16" i="31" s="1"/>
  <c r="K17" i="31" s="1"/>
  <c r="K18" i="31" s="1"/>
  <c r="K19" i="31" s="1"/>
  <c r="K20" i="31" s="1"/>
  <c r="K21" i="31" s="1"/>
  <c r="K22" i="31" s="1"/>
  <c r="K23" i="31" s="1"/>
  <c r="K24" i="31" s="1"/>
  <c r="K25" i="31" s="1"/>
  <c r="K26" i="31" s="1"/>
  <c r="K27" i="31" s="1"/>
  <c r="K28" i="31" s="1"/>
  <c r="K29" i="31" s="1"/>
  <c r="K30" i="31" s="1"/>
  <c r="K31" i="31" s="1"/>
  <c r="K32" i="31" s="1"/>
  <c r="K33" i="31" s="1"/>
  <c r="K34" i="31" s="1"/>
  <c r="K35" i="31" s="1"/>
  <c r="K36" i="31" s="1"/>
  <c r="K37" i="31" s="1"/>
  <c r="K38" i="31" s="1"/>
  <c r="K39" i="31" s="1"/>
  <c r="K40" i="31" s="1"/>
  <c r="K41" i="31" s="1"/>
  <c r="K42" i="31" s="1"/>
  <c r="K43" i="31" s="1"/>
  <c r="K44" i="31" s="1"/>
  <c r="K45" i="31" s="1"/>
  <c r="K46" i="31" s="1"/>
  <c r="K47" i="31" s="1"/>
  <c r="K48" i="31" s="1"/>
  <c r="K49" i="31" s="1"/>
  <c r="K50" i="31" s="1"/>
  <c r="K51" i="31" s="1"/>
  <c r="K52" i="31" s="1"/>
  <c r="K53" i="31" s="1"/>
  <c r="K54" i="31" s="1"/>
  <c r="K55" i="31" s="1"/>
  <c r="K56" i="31" s="1"/>
  <c r="K57" i="31" s="1"/>
  <c r="K58" i="31" s="1"/>
  <c r="K59" i="31" s="1"/>
  <c r="K60" i="31" s="1"/>
  <c r="K61" i="31" s="1"/>
  <c r="K62" i="31" s="1"/>
  <c r="K63" i="31" s="1"/>
  <c r="K64" i="31" s="1"/>
  <c r="K65" i="31" s="1"/>
  <c r="K66" i="31" s="1"/>
  <c r="K67" i="31" s="1"/>
  <c r="K68" i="31" s="1"/>
  <c r="K69" i="31" s="1"/>
  <c r="K70" i="31" s="1"/>
  <c r="K71" i="31" s="1"/>
  <c r="K72" i="31" s="1"/>
  <c r="K73" i="31" s="1"/>
  <c r="K74" i="31" s="1"/>
  <c r="K75" i="31" s="1"/>
  <c r="K76" i="31" s="1"/>
  <c r="K77" i="31" s="1"/>
  <c r="K78" i="31" s="1"/>
  <c r="K79" i="31" s="1"/>
  <c r="K80" i="31" s="1"/>
  <c r="K81" i="31" s="1"/>
  <c r="K82" i="31" s="1"/>
  <c r="K83" i="31" s="1"/>
  <c r="K84" i="31" s="1"/>
  <c r="K85" i="31" s="1"/>
  <c r="K86" i="31" s="1"/>
  <c r="K87" i="31" s="1"/>
  <c r="K88" i="31" s="1"/>
  <c r="K89" i="31" s="1"/>
  <c r="K90" i="31" s="1"/>
  <c r="K91" i="31" s="1"/>
  <c r="K92" i="31" s="1"/>
  <c r="K93" i="31" s="1"/>
  <c r="K94" i="31" s="1"/>
  <c r="K95" i="31" s="1"/>
  <c r="K96" i="31" s="1"/>
  <c r="K97" i="31" s="1"/>
  <c r="K98" i="31" s="1"/>
  <c r="K99" i="31" s="1"/>
  <c r="K100" i="31" s="1"/>
  <c r="K101" i="31" s="1"/>
  <c r="K102" i="31" s="1"/>
  <c r="K103" i="31" s="1"/>
  <c r="K104" i="31" s="1"/>
  <c r="K105" i="31" s="1"/>
  <c r="K106" i="31" s="1"/>
  <c r="K107" i="31" s="1"/>
  <c r="K108" i="31" s="1"/>
  <c r="K109" i="31" s="1"/>
  <c r="K110" i="31" s="1"/>
  <c r="K111" i="31" s="1"/>
  <c r="K112" i="31" s="1"/>
  <c r="K113" i="31" s="1"/>
  <c r="K114" i="31" s="1"/>
  <c r="K115" i="31" s="1"/>
  <c r="K116" i="31" s="1"/>
  <c r="K117" i="31" s="1"/>
  <c r="K118" i="31" s="1"/>
  <c r="K119" i="31" s="1"/>
  <c r="K120" i="31" s="1"/>
  <c r="K121" i="31" s="1"/>
  <c r="K122" i="31" s="1"/>
  <c r="K123" i="31" s="1"/>
  <c r="K124" i="31" s="1"/>
  <c r="K125" i="31" s="1"/>
  <c r="K126" i="31" s="1"/>
  <c r="K127" i="31" s="1"/>
  <c r="K128" i="31" s="1"/>
  <c r="K129" i="31" s="1"/>
  <c r="K130" i="31" s="1"/>
  <c r="K131" i="31" s="1"/>
  <c r="K132" i="31" s="1"/>
  <c r="K133" i="31" s="1"/>
  <c r="K134" i="31" s="1"/>
  <c r="K135" i="31" s="1"/>
  <c r="K136" i="31" s="1"/>
  <c r="K137" i="31" s="1"/>
  <c r="K138" i="31" s="1"/>
  <c r="K139" i="31" s="1"/>
  <c r="K140" i="31" s="1"/>
  <c r="K141" i="31" s="1"/>
  <c r="K142" i="31" s="1"/>
  <c r="K143" i="31" s="1"/>
  <c r="K144" i="31" s="1"/>
  <c r="K145" i="31" s="1"/>
  <c r="K146" i="31" s="1"/>
  <c r="K147" i="31" s="1"/>
  <c r="K148" i="31" s="1"/>
  <c r="K149" i="31" s="1"/>
  <c r="K150" i="31" s="1"/>
  <c r="K151" i="31" s="1"/>
  <c r="K152" i="31" s="1"/>
  <c r="K153" i="31" s="1"/>
  <c r="K154" i="31" s="1"/>
  <c r="K155" i="31" s="1"/>
  <c r="K156" i="31" s="1"/>
  <c r="K157" i="31" s="1"/>
  <c r="K158" i="31" s="1"/>
  <c r="K159" i="31" s="1"/>
  <c r="K160" i="31" s="1"/>
  <c r="K161" i="31" s="1"/>
  <c r="K162" i="31" s="1"/>
  <c r="K163" i="31" s="1"/>
  <c r="K164" i="31" s="1"/>
  <c r="K165" i="31" s="1"/>
  <c r="K166" i="31" s="1"/>
  <c r="K167" i="31" s="1"/>
  <c r="K168" i="31" s="1"/>
  <c r="K169" i="31" s="1"/>
  <c r="K170" i="31" s="1"/>
  <c r="K171" i="31" s="1"/>
  <c r="K172" i="31" s="1"/>
  <c r="K173" i="31" s="1"/>
  <c r="K174" i="31" s="1"/>
  <c r="K175" i="31" s="1"/>
  <c r="K176" i="31" s="1"/>
  <c r="C6" i="31"/>
  <c r="C7" i="31" s="1"/>
  <c r="C8" i="31" s="1"/>
  <c r="C9" i="31" s="1"/>
  <c r="C10" i="31" s="1"/>
  <c r="C11" i="31" s="1"/>
  <c r="C12" i="31" s="1"/>
  <c r="C13" i="31" s="1"/>
  <c r="C14" i="31" s="1"/>
  <c r="C15" i="31" s="1"/>
  <c r="C16" i="31" s="1"/>
  <c r="C17" i="31" s="1"/>
  <c r="C18" i="31" s="1"/>
  <c r="C19" i="31" s="1"/>
  <c r="C20" i="31" s="1"/>
  <c r="C21" i="31" s="1"/>
  <c r="C22" i="31" s="1"/>
  <c r="C23" i="31" s="1"/>
  <c r="C24" i="31" s="1"/>
  <c r="C25" i="31" s="1"/>
  <c r="C26" i="31" s="1"/>
  <c r="C27" i="31" s="1"/>
  <c r="C28" i="31" s="1"/>
  <c r="C29" i="31" s="1"/>
  <c r="C30" i="31" s="1"/>
  <c r="C31" i="31" s="1"/>
  <c r="C32" i="31" s="1"/>
  <c r="C33" i="31" s="1"/>
  <c r="C34" i="31" s="1"/>
  <c r="C35" i="31" s="1"/>
  <c r="C36" i="31" s="1"/>
  <c r="C37" i="31" s="1"/>
  <c r="C38" i="31" s="1"/>
  <c r="C39" i="31" s="1"/>
  <c r="C40" i="31" s="1"/>
  <c r="C41" i="31" s="1"/>
  <c r="C42" i="31" s="1"/>
  <c r="C43" i="31" s="1"/>
  <c r="C44" i="31" s="1"/>
  <c r="C45" i="31" s="1"/>
  <c r="C46" i="31" s="1"/>
  <c r="C47" i="31" s="1"/>
  <c r="C48" i="31" s="1"/>
  <c r="C49" i="31" s="1"/>
  <c r="C50" i="31" s="1"/>
  <c r="C51" i="31" s="1"/>
  <c r="C52" i="31" s="1"/>
  <c r="C53" i="31" s="1"/>
  <c r="C54" i="31" s="1"/>
  <c r="C55" i="31" s="1"/>
  <c r="C56" i="31" s="1"/>
  <c r="C57" i="31" s="1"/>
  <c r="C58" i="31" s="1"/>
  <c r="C59" i="31" s="1"/>
  <c r="C60" i="31" s="1"/>
  <c r="C61" i="31" s="1"/>
  <c r="C62" i="31" s="1"/>
  <c r="C63" i="31" s="1"/>
  <c r="C64" i="31" s="1"/>
  <c r="C65" i="31" s="1"/>
  <c r="C66" i="31" s="1"/>
  <c r="C67" i="31" s="1"/>
  <c r="C68" i="31" s="1"/>
  <c r="C69" i="31" s="1"/>
  <c r="C70" i="31" s="1"/>
  <c r="C71" i="31" s="1"/>
  <c r="C72" i="31" s="1"/>
  <c r="C73" i="31" s="1"/>
  <c r="C74" i="31" s="1"/>
  <c r="C75" i="31" s="1"/>
  <c r="C76" i="31" s="1"/>
  <c r="C77" i="31" s="1"/>
  <c r="C78" i="31" s="1"/>
  <c r="C79" i="31" s="1"/>
  <c r="C80" i="31" s="1"/>
  <c r="C81" i="31" s="1"/>
  <c r="C82" i="31" s="1"/>
  <c r="C83" i="31" s="1"/>
  <c r="C84" i="31" s="1"/>
  <c r="C85" i="31" s="1"/>
  <c r="C86" i="31" s="1"/>
  <c r="C87" i="31" s="1"/>
  <c r="C88" i="31" s="1"/>
  <c r="C89" i="31" s="1"/>
  <c r="C90" i="31" s="1"/>
  <c r="C91" i="31" s="1"/>
  <c r="C92" i="31" s="1"/>
  <c r="C93" i="31" s="1"/>
  <c r="C94" i="31" s="1"/>
  <c r="C95" i="31" s="1"/>
  <c r="C96" i="31" s="1"/>
  <c r="C97" i="31" s="1"/>
  <c r="C98" i="31" s="1"/>
  <c r="C99" i="31" s="1"/>
  <c r="C100" i="31" s="1"/>
  <c r="C101" i="31" s="1"/>
  <c r="C102" i="31" s="1"/>
  <c r="C103" i="31" s="1"/>
  <c r="C104" i="31" s="1"/>
  <c r="C105" i="31" s="1"/>
  <c r="C106" i="31" s="1"/>
  <c r="C107" i="31" s="1"/>
  <c r="C108" i="31" s="1"/>
  <c r="C109" i="31" s="1"/>
  <c r="C110" i="31" s="1"/>
  <c r="C111" i="31" s="1"/>
  <c r="C112" i="31" s="1"/>
  <c r="C113" i="31" s="1"/>
  <c r="C114" i="31" s="1"/>
  <c r="C115" i="31" s="1"/>
  <c r="C116" i="31" s="1"/>
  <c r="C117" i="31" s="1"/>
  <c r="C118" i="31" s="1"/>
  <c r="C119" i="31" s="1"/>
  <c r="C120" i="31" s="1"/>
  <c r="C121" i="31" s="1"/>
  <c r="C122" i="31" s="1"/>
  <c r="C123" i="31" s="1"/>
  <c r="C124" i="31" s="1"/>
  <c r="C125" i="31" s="1"/>
  <c r="C126" i="31" s="1"/>
  <c r="C127" i="31" s="1"/>
  <c r="C128" i="31" s="1"/>
  <c r="C129" i="31" s="1"/>
  <c r="C130" i="31" s="1"/>
  <c r="C131" i="31" s="1"/>
  <c r="C132" i="31" s="1"/>
  <c r="C133" i="31" s="1"/>
  <c r="C134" i="31" s="1"/>
  <c r="C135" i="31" s="1"/>
  <c r="C136" i="31" s="1"/>
  <c r="C137" i="31" s="1"/>
  <c r="C138" i="31" s="1"/>
  <c r="C139" i="31" s="1"/>
  <c r="C140" i="31" s="1"/>
  <c r="C141" i="31" s="1"/>
  <c r="C142" i="31" s="1"/>
  <c r="C143" i="31" s="1"/>
  <c r="C144" i="31" s="1"/>
  <c r="C145" i="31" s="1"/>
  <c r="C146" i="31" s="1"/>
  <c r="C147" i="31" s="1"/>
  <c r="C148" i="31" s="1"/>
  <c r="C149" i="31" s="1"/>
  <c r="C150" i="31" s="1"/>
  <c r="C151" i="31" s="1"/>
  <c r="C152" i="31" s="1"/>
  <c r="C153" i="31" s="1"/>
  <c r="C154" i="31" s="1"/>
  <c r="C155" i="31" s="1"/>
  <c r="C156" i="31" s="1"/>
  <c r="C157" i="31" s="1"/>
  <c r="C158" i="31" s="1"/>
  <c r="C159" i="31" s="1"/>
  <c r="C160" i="31" s="1"/>
  <c r="C161" i="31" s="1"/>
  <c r="C162" i="31" s="1"/>
  <c r="C163" i="31" s="1"/>
  <c r="C164" i="31" s="1"/>
  <c r="C165" i="31" s="1"/>
  <c r="C166" i="31" s="1"/>
  <c r="C167" i="31" s="1"/>
  <c r="C168" i="31" s="1"/>
  <c r="C169" i="31" s="1"/>
  <c r="C170" i="31" s="1"/>
  <c r="C171" i="31" s="1"/>
  <c r="C172" i="31" s="1"/>
  <c r="C173" i="31" s="1"/>
  <c r="C174" i="31" s="1"/>
  <c r="C175" i="31" s="1"/>
  <c r="C176" i="31" s="1"/>
  <c r="S5" i="31"/>
  <c r="S6" i="31" s="1"/>
  <c r="S7" i="31" s="1"/>
  <c r="S8" i="31" s="1"/>
  <c r="S9" i="31" s="1"/>
  <c r="S10" i="31" s="1"/>
  <c r="S11" i="31" s="1"/>
  <c r="S12" i="31" s="1"/>
  <c r="S13" i="31" s="1"/>
  <c r="S14" i="31" s="1"/>
  <c r="S15" i="31" s="1"/>
  <c r="S16" i="31" s="1"/>
  <c r="S17" i="31" s="1"/>
  <c r="S18" i="31" s="1"/>
  <c r="S19" i="31" s="1"/>
  <c r="S20" i="31" s="1"/>
  <c r="S21" i="31" s="1"/>
  <c r="S22" i="31" s="1"/>
  <c r="S23" i="31" s="1"/>
  <c r="S24" i="31" s="1"/>
  <c r="S25" i="31" s="1"/>
  <c r="S26" i="31" s="1"/>
  <c r="S27" i="31" s="1"/>
  <c r="S28" i="31" s="1"/>
  <c r="S29" i="31" s="1"/>
  <c r="S30" i="31" s="1"/>
  <c r="S31" i="31" s="1"/>
  <c r="S32" i="31" s="1"/>
  <c r="S33" i="31" s="1"/>
  <c r="S34" i="31" s="1"/>
  <c r="S35" i="31" s="1"/>
  <c r="S36" i="31" s="1"/>
  <c r="S37" i="31" s="1"/>
  <c r="S38" i="31" s="1"/>
  <c r="S39" i="31" s="1"/>
  <c r="S40" i="31" s="1"/>
  <c r="S41" i="31" s="1"/>
  <c r="S42" i="31" s="1"/>
  <c r="S43" i="31" s="1"/>
  <c r="S44" i="31" s="1"/>
  <c r="S45" i="31" s="1"/>
  <c r="S46" i="31" s="1"/>
  <c r="S47" i="31" s="1"/>
  <c r="S48" i="31" s="1"/>
  <c r="S49" i="31" s="1"/>
  <c r="S50" i="31" s="1"/>
  <c r="S51" i="31" s="1"/>
  <c r="S52" i="31" s="1"/>
  <c r="S53" i="31" s="1"/>
  <c r="S54" i="31" s="1"/>
  <c r="S55" i="31" s="1"/>
  <c r="S56" i="31" s="1"/>
  <c r="S57" i="31" s="1"/>
  <c r="S58" i="31" s="1"/>
  <c r="S59" i="31" s="1"/>
  <c r="S60" i="31" s="1"/>
  <c r="S61" i="31" s="1"/>
  <c r="S62" i="31" s="1"/>
  <c r="S63" i="31" s="1"/>
  <c r="S64" i="31" s="1"/>
  <c r="S65" i="31" s="1"/>
  <c r="S66" i="31" s="1"/>
  <c r="S67" i="31" s="1"/>
  <c r="S68" i="31" s="1"/>
  <c r="S69" i="31" s="1"/>
  <c r="S70" i="31" s="1"/>
  <c r="S71" i="31" s="1"/>
  <c r="S72" i="31" s="1"/>
  <c r="S73" i="31" s="1"/>
  <c r="S74" i="31" s="1"/>
  <c r="S75" i="31" s="1"/>
  <c r="S76" i="31" s="1"/>
  <c r="S77" i="31" s="1"/>
  <c r="S78" i="31" s="1"/>
  <c r="S79" i="31" s="1"/>
  <c r="S80" i="31" s="1"/>
  <c r="S81" i="31" s="1"/>
  <c r="S82" i="31" s="1"/>
  <c r="S83" i="31" s="1"/>
  <c r="S84" i="31" s="1"/>
  <c r="S85" i="31" s="1"/>
  <c r="S86" i="31" s="1"/>
  <c r="S87" i="31" s="1"/>
  <c r="S88" i="31" s="1"/>
  <c r="S89" i="31" s="1"/>
  <c r="S90" i="31" s="1"/>
  <c r="S91" i="31" s="1"/>
  <c r="S92" i="31" s="1"/>
  <c r="S93" i="31" s="1"/>
  <c r="S94" i="31" s="1"/>
  <c r="S95" i="31" s="1"/>
  <c r="S96" i="31" s="1"/>
  <c r="S97" i="31" s="1"/>
  <c r="S98" i="31" s="1"/>
  <c r="S99" i="31" s="1"/>
  <c r="S100" i="31" s="1"/>
  <c r="S101" i="31" s="1"/>
  <c r="S102" i="31" s="1"/>
  <c r="S103" i="31" s="1"/>
  <c r="S104" i="31" s="1"/>
  <c r="S105" i="31" s="1"/>
  <c r="S106" i="31" s="1"/>
  <c r="S107" i="31" s="1"/>
  <c r="S108" i="31" s="1"/>
  <c r="S109" i="31" s="1"/>
  <c r="S110" i="31" s="1"/>
  <c r="S111" i="31" s="1"/>
  <c r="S112" i="31" s="1"/>
  <c r="S113" i="31" s="1"/>
  <c r="S114" i="31" s="1"/>
  <c r="S115" i="31" s="1"/>
  <c r="S116" i="31" s="1"/>
  <c r="S117" i="31" s="1"/>
  <c r="S118" i="31" s="1"/>
  <c r="S119" i="31" s="1"/>
  <c r="S120" i="31" s="1"/>
  <c r="S121" i="31" s="1"/>
  <c r="S122" i="31" s="1"/>
  <c r="S123" i="31" s="1"/>
  <c r="S124" i="31" s="1"/>
  <c r="S125" i="31" s="1"/>
  <c r="S126" i="31" s="1"/>
  <c r="S127" i="31" s="1"/>
  <c r="S128" i="31" s="1"/>
  <c r="S129" i="31" s="1"/>
  <c r="S130" i="31" s="1"/>
  <c r="S131" i="31" s="1"/>
  <c r="S132" i="31" s="1"/>
  <c r="S133" i="31" s="1"/>
  <c r="S134" i="31" s="1"/>
  <c r="S135" i="31" s="1"/>
  <c r="S136" i="31" s="1"/>
  <c r="S137" i="31" s="1"/>
  <c r="S138" i="31" s="1"/>
  <c r="S139" i="31" s="1"/>
  <c r="S140" i="31" s="1"/>
  <c r="S141" i="31" s="1"/>
  <c r="S142" i="31" s="1"/>
  <c r="S143" i="31" s="1"/>
  <c r="S144" i="31" s="1"/>
  <c r="S145" i="31" s="1"/>
  <c r="S146" i="31" s="1"/>
  <c r="S147" i="31" s="1"/>
  <c r="S148" i="31" s="1"/>
  <c r="S149" i="31" s="1"/>
  <c r="S150" i="31" s="1"/>
  <c r="S151" i="31" s="1"/>
  <c r="S152" i="31" s="1"/>
  <c r="S153" i="31" s="1"/>
  <c r="S154" i="31" s="1"/>
  <c r="S155" i="31" s="1"/>
  <c r="S156" i="31" s="1"/>
  <c r="S157" i="31" s="1"/>
  <c r="S158" i="31" s="1"/>
  <c r="S159" i="31" s="1"/>
  <c r="S160" i="31" s="1"/>
  <c r="S161" i="31" s="1"/>
  <c r="S162" i="31" s="1"/>
  <c r="S163" i="31" s="1"/>
  <c r="S164" i="31" s="1"/>
  <c r="S165" i="31" s="1"/>
  <c r="S166" i="31" s="1"/>
  <c r="S167" i="31" s="1"/>
  <c r="S168" i="31" s="1"/>
  <c r="S169" i="31" s="1"/>
  <c r="S170" i="31" s="1"/>
  <c r="S171" i="31" s="1"/>
  <c r="S172" i="31" s="1"/>
  <c r="S173" i="31" s="1"/>
  <c r="S174" i="31" s="1"/>
  <c r="S175" i="31" s="1"/>
  <c r="S176" i="31" s="1"/>
  <c r="O12" i="31"/>
  <c r="O13" i="31" s="1"/>
  <c r="O14" i="31" s="1"/>
  <c r="O15" i="31" s="1"/>
  <c r="O16" i="31" s="1"/>
  <c r="O17" i="31" s="1"/>
  <c r="O18" i="31" s="1"/>
  <c r="O19" i="31" s="1"/>
  <c r="O20" i="31" s="1"/>
  <c r="O21" i="31" s="1"/>
  <c r="O22" i="31" s="1"/>
  <c r="O23" i="31" s="1"/>
  <c r="O24" i="31" s="1"/>
  <c r="O25" i="31" s="1"/>
  <c r="O26" i="31" s="1"/>
  <c r="O27" i="31" s="1"/>
  <c r="O28" i="31" s="1"/>
  <c r="O29" i="31" s="1"/>
  <c r="O30" i="31" s="1"/>
  <c r="O31" i="31" s="1"/>
  <c r="O32" i="31" s="1"/>
  <c r="O33" i="31" s="1"/>
  <c r="O34" i="31" s="1"/>
  <c r="O35" i="31" s="1"/>
  <c r="O36" i="31" s="1"/>
  <c r="O37" i="31" s="1"/>
  <c r="O38" i="31" s="1"/>
  <c r="O39" i="31" s="1"/>
  <c r="O40" i="31" s="1"/>
  <c r="O41" i="31" s="1"/>
  <c r="O42" i="31" s="1"/>
  <c r="O43" i="31" s="1"/>
  <c r="O44" i="31" s="1"/>
  <c r="O45" i="31" s="1"/>
  <c r="O46" i="31" s="1"/>
  <c r="O47" i="31" s="1"/>
  <c r="O48" i="31" s="1"/>
  <c r="O49" i="31" s="1"/>
  <c r="O50" i="31" s="1"/>
  <c r="O51" i="31" s="1"/>
  <c r="O52" i="31" s="1"/>
  <c r="O53" i="31" s="1"/>
  <c r="O54" i="31" s="1"/>
  <c r="O55" i="31" s="1"/>
  <c r="O56" i="31" s="1"/>
  <c r="O57" i="31" s="1"/>
  <c r="O58" i="31" s="1"/>
  <c r="O59" i="31" s="1"/>
  <c r="O60" i="31" s="1"/>
  <c r="O61" i="31" s="1"/>
  <c r="O62" i="31" s="1"/>
  <c r="O63" i="31" s="1"/>
  <c r="O64" i="31" s="1"/>
  <c r="O65" i="31" s="1"/>
  <c r="O66" i="31" s="1"/>
  <c r="O67" i="31" s="1"/>
  <c r="O68" i="31" s="1"/>
  <c r="O69" i="31" s="1"/>
  <c r="O70" i="31" s="1"/>
  <c r="O71" i="31" s="1"/>
  <c r="O72" i="31" s="1"/>
  <c r="O73" i="31" s="1"/>
  <c r="O74" i="31" s="1"/>
  <c r="O75" i="31" s="1"/>
  <c r="O76" i="31" s="1"/>
  <c r="O77" i="31" s="1"/>
  <c r="O78" i="31" s="1"/>
  <c r="O79" i="31" s="1"/>
  <c r="O80" i="31" s="1"/>
  <c r="O81" i="31" s="1"/>
  <c r="O82" i="31" s="1"/>
  <c r="O83" i="31" s="1"/>
  <c r="O84" i="31" s="1"/>
  <c r="O85" i="31" s="1"/>
  <c r="O86" i="31" s="1"/>
  <c r="O87" i="31" s="1"/>
  <c r="O88" i="31" s="1"/>
  <c r="O89" i="31" s="1"/>
  <c r="O90" i="31" s="1"/>
  <c r="O91" i="31" s="1"/>
  <c r="O92" i="31" s="1"/>
  <c r="O93" i="31" s="1"/>
  <c r="O94" i="31" s="1"/>
  <c r="O95" i="31" s="1"/>
  <c r="O96" i="31" s="1"/>
  <c r="O97" i="31" s="1"/>
  <c r="O98" i="31" s="1"/>
  <c r="O99" i="31" s="1"/>
  <c r="O100" i="31" s="1"/>
  <c r="O101" i="31" s="1"/>
  <c r="O102" i="31" s="1"/>
  <c r="O103" i="31" s="1"/>
  <c r="O104" i="31" s="1"/>
  <c r="O105" i="31" s="1"/>
  <c r="O106" i="31" s="1"/>
  <c r="O107" i="31" s="1"/>
  <c r="O108" i="31" s="1"/>
  <c r="O109" i="31" s="1"/>
  <c r="O110" i="31" s="1"/>
  <c r="O111" i="31" s="1"/>
  <c r="O112" i="31" s="1"/>
  <c r="O113" i="31" s="1"/>
  <c r="O114" i="31" s="1"/>
  <c r="O115" i="31" s="1"/>
  <c r="O116" i="31" s="1"/>
  <c r="O117" i="31" s="1"/>
  <c r="O118" i="31" s="1"/>
  <c r="O119" i="31" s="1"/>
  <c r="O120" i="31" s="1"/>
  <c r="O121" i="31" s="1"/>
  <c r="O122" i="31" s="1"/>
  <c r="O123" i="31" s="1"/>
  <c r="O124" i="31" s="1"/>
  <c r="O125" i="31" s="1"/>
  <c r="O126" i="31" s="1"/>
  <c r="O127" i="31" s="1"/>
  <c r="O128" i="31" s="1"/>
  <c r="O129" i="31" s="1"/>
  <c r="O130" i="31" s="1"/>
  <c r="O131" i="31" s="1"/>
  <c r="O132" i="31" s="1"/>
  <c r="O133" i="31" s="1"/>
  <c r="O134" i="31" s="1"/>
  <c r="O135" i="31" s="1"/>
  <c r="O136" i="31" s="1"/>
  <c r="O137" i="31" s="1"/>
  <c r="O138" i="31" s="1"/>
  <c r="O139" i="31" s="1"/>
  <c r="O140" i="31" s="1"/>
  <c r="O141" i="31" s="1"/>
  <c r="O142" i="31" s="1"/>
  <c r="O143" i="31" s="1"/>
  <c r="O144" i="31" s="1"/>
  <c r="O145" i="31" s="1"/>
  <c r="O146" i="31" s="1"/>
  <c r="O147" i="31" s="1"/>
  <c r="O148" i="31" s="1"/>
  <c r="O149" i="31" s="1"/>
  <c r="O150" i="31" s="1"/>
  <c r="O151" i="31" s="1"/>
  <c r="O152" i="31" s="1"/>
  <c r="O153" i="31" s="1"/>
  <c r="O154" i="31" s="1"/>
  <c r="O155" i="31" s="1"/>
  <c r="O156" i="31" s="1"/>
  <c r="O157" i="31" s="1"/>
  <c r="O158" i="31" s="1"/>
  <c r="O159" i="31" s="1"/>
  <c r="O160" i="31" s="1"/>
  <c r="O161" i="31" s="1"/>
  <c r="O162" i="31" s="1"/>
  <c r="O163" i="31" s="1"/>
  <c r="O164" i="31" s="1"/>
  <c r="O165" i="31" s="1"/>
  <c r="O166" i="31" s="1"/>
  <c r="O167" i="31" s="1"/>
  <c r="O168" i="31" s="1"/>
  <c r="O169" i="31" s="1"/>
  <c r="O170" i="31" s="1"/>
  <c r="O171" i="31" s="1"/>
  <c r="O172" i="31" s="1"/>
  <c r="O173" i="31" s="1"/>
  <c r="O174" i="31" s="1"/>
  <c r="O175" i="31" s="1"/>
  <c r="O176" i="31" s="1"/>
  <c r="W5" i="31"/>
  <c r="W6" i="31" s="1"/>
  <c r="W7" i="31" s="1"/>
  <c r="W8" i="31" s="1"/>
  <c r="W9" i="31" s="1"/>
  <c r="W10" i="31" s="1"/>
  <c r="W11" i="31" s="1"/>
  <c r="W12" i="31" s="1"/>
  <c r="W13" i="31" s="1"/>
  <c r="W14" i="31" s="1"/>
  <c r="W15" i="31" s="1"/>
  <c r="W16" i="31" s="1"/>
  <c r="W17" i="31" s="1"/>
  <c r="W18" i="31" s="1"/>
  <c r="W19" i="31" s="1"/>
  <c r="W20" i="31" s="1"/>
  <c r="W21" i="31" s="1"/>
  <c r="W22" i="31" s="1"/>
  <c r="W23" i="31" s="1"/>
  <c r="W24" i="31" s="1"/>
  <c r="W25" i="31" s="1"/>
  <c r="W26" i="31" s="1"/>
  <c r="W27" i="31" s="1"/>
  <c r="W28" i="31" s="1"/>
  <c r="W29" i="31" s="1"/>
  <c r="W30" i="31" s="1"/>
  <c r="W31" i="31" s="1"/>
  <c r="W32" i="31" s="1"/>
  <c r="W33" i="31" s="1"/>
  <c r="W34" i="31" s="1"/>
  <c r="W35" i="31" s="1"/>
  <c r="W36" i="31" s="1"/>
  <c r="W37" i="31" s="1"/>
  <c r="W38" i="31" s="1"/>
  <c r="W39" i="31" s="1"/>
  <c r="W40" i="31" s="1"/>
  <c r="W41" i="31" s="1"/>
  <c r="W42" i="31" s="1"/>
  <c r="W43" i="31" s="1"/>
  <c r="W44" i="31" s="1"/>
  <c r="W45" i="31" s="1"/>
  <c r="W46" i="31" s="1"/>
  <c r="W47" i="31" s="1"/>
  <c r="W48" i="31" s="1"/>
  <c r="W49" i="31" s="1"/>
  <c r="W50" i="31" s="1"/>
  <c r="W51" i="31" s="1"/>
  <c r="W52" i="31" s="1"/>
  <c r="W53" i="31" s="1"/>
  <c r="W54" i="31" s="1"/>
  <c r="W55" i="31" s="1"/>
  <c r="W56" i="31" s="1"/>
  <c r="W57" i="31" s="1"/>
  <c r="W58" i="31" s="1"/>
  <c r="W59" i="31" s="1"/>
  <c r="W60" i="31" s="1"/>
  <c r="W61" i="31" s="1"/>
  <c r="W62" i="31" s="1"/>
  <c r="W63" i="31" s="1"/>
  <c r="W64" i="31" s="1"/>
  <c r="W65" i="31" s="1"/>
  <c r="W66" i="31" s="1"/>
  <c r="W67" i="31" s="1"/>
  <c r="W68" i="31" s="1"/>
  <c r="W69" i="31" s="1"/>
  <c r="W70" i="31" s="1"/>
  <c r="W71" i="31" s="1"/>
  <c r="W72" i="31" s="1"/>
  <c r="W73" i="31" s="1"/>
  <c r="W74" i="31" s="1"/>
  <c r="W75" i="31" s="1"/>
  <c r="W76" i="31" s="1"/>
  <c r="W77" i="31" s="1"/>
  <c r="W78" i="31" s="1"/>
  <c r="W79" i="31" s="1"/>
  <c r="W80" i="31" s="1"/>
  <c r="W81" i="31" s="1"/>
  <c r="W82" i="31" s="1"/>
  <c r="W83" i="31" s="1"/>
  <c r="W84" i="31" s="1"/>
  <c r="W85" i="31" s="1"/>
  <c r="W86" i="31" s="1"/>
  <c r="W87" i="31" s="1"/>
  <c r="W88" i="31" s="1"/>
  <c r="W89" i="31" s="1"/>
  <c r="W90" i="31" s="1"/>
  <c r="W91" i="31" s="1"/>
  <c r="W92" i="31" s="1"/>
  <c r="W93" i="31" s="1"/>
  <c r="W94" i="31" s="1"/>
  <c r="W95" i="31" s="1"/>
  <c r="W96" i="31" s="1"/>
  <c r="W97" i="31" s="1"/>
  <c r="W98" i="31" s="1"/>
  <c r="W99" i="31" s="1"/>
  <c r="W100" i="31" s="1"/>
  <c r="W101" i="31" s="1"/>
  <c r="W102" i="31" s="1"/>
  <c r="W103" i="31" s="1"/>
  <c r="W104" i="31" s="1"/>
  <c r="W105" i="31" s="1"/>
  <c r="W106" i="31" s="1"/>
  <c r="W107" i="31" s="1"/>
  <c r="W108" i="31" s="1"/>
  <c r="W109" i="31" s="1"/>
  <c r="W110" i="31" s="1"/>
  <c r="W111" i="31" s="1"/>
  <c r="W112" i="31" s="1"/>
  <c r="W113" i="31" s="1"/>
  <c r="W114" i="31" s="1"/>
  <c r="W115" i="31" s="1"/>
  <c r="W116" i="31" s="1"/>
  <c r="W117" i="31" s="1"/>
  <c r="W118" i="31" s="1"/>
  <c r="W119" i="31" s="1"/>
  <c r="W120" i="31" s="1"/>
  <c r="W121" i="31" s="1"/>
  <c r="W122" i="31" s="1"/>
  <c r="W123" i="31" s="1"/>
  <c r="W124" i="31" s="1"/>
  <c r="W125" i="31" s="1"/>
  <c r="W126" i="31" s="1"/>
  <c r="W127" i="31" s="1"/>
  <c r="W128" i="31" s="1"/>
  <c r="W129" i="31" s="1"/>
  <c r="W130" i="31" s="1"/>
  <c r="W131" i="31" s="1"/>
  <c r="W132" i="31" s="1"/>
  <c r="W133" i="31" s="1"/>
  <c r="W134" i="31" s="1"/>
  <c r="W135" i="31" s="1"/>
  <c r="W136" i="31" s="1"/>
  <c r="W137" i="31" s="1"/>
  <c r="W138" i="31" s="1"/>
  <c r="W139" i="31" s="1"/>
  <c r="W140" i="31" s="1"/>
  <c r="W141" i="31" s="1"/>
  <c r="W142" i="31" s="1"/>
  <c r="W143" i="31" s="1"/>
  <c r="W144" i="31" s="1"/>
  <c r="W145" i="31" s="1"/>
  <c r="W146" i="31" s="1"/>
  <c r="W147" i="31" s="1"/>
  <c r="W148" i="31" s="1"/>
  <c r="W149" i="31" s="1"/>
  <c r="W150" i="31" s="1"/>
  <c r="W151" i="31" s="1"/>
  <c r="W152" i="31" s="1"/>
  <c r="W153" i="31" s="1"/>
  <c r="W154" i="31" s="1"/>
  <c r="W155" i="31" s="1"/>
  <c r="W156" i="31" s="1"/>
  <c r="W157" i="31" s="1"/>
  <c r="W158" i="31" s="1"/>
  <c r="W159" i="31" s="1"/>
  <c r="W160" i="31" s="1"/>
  <c r="W161" i="31" s="1"/>
  <c r="W162" i="31" s="1"/>
  <c r="W163" i="31" s="1"/>
  <c r="W164" i="31" s="1"/>
  <c r="W165" i="31" s="1"/>
  <c r="W166" i="31" s="1"/>
  <c r="W167" i="31" s="1"/>
  <c r="W168" i="31" s="1"/>
  <c r="W169" i="31" s="1"/>
  <c r="W170" i="31" s="1"/>
  <c r="W171" i="31" s="1"/>
  <c r="W172" i="31" s="1"/>
  <c r="W173" i="31" s="1"/>
  <c r="W174" i="31" s="1"/>
  <c r="W175" i="31" s="1"/>
  <c r="W176" i="31" s="1"/>
  <c r="U5" i="31"/>
  <c r="U6" i="31" s="1"/>
  <c r="U7" i="31" s="1"/>
  <c r="U8" i="31" s="1"/>
  <c r="U9" i="31" s="1"/>
  <c r="U10" i="31" s="1"/>
  <c r="U11" i="31" s="1"/>
  <c r="U12" i="31" s="1"/>
  <c r="U13" i="31" s="1"/>
  <c r="U14" i="31" s="1"/>
  <c r="U15" i="31" s="1"/>
  <c r="U16" i="31" s="1"/>
  <c r="U17" i="31" s="1"/>
  <c r="U18" i="31" s="1"/>
  <c r="U19" i="31" s="1"/>
  <c r="U20" i="31" s="1"/>
  <c r="U21" i="31" s="1"/>
  <c r="U22" i="31" s="1"/>
  <c r="U23" i="31" s="1"/>
  <c r="U24" i="31" s="1"/>
  <c r="U25" i="31" s="1"/>
  <c r="U26" i="31" s="1"/>
  <c r="U27" i="31" s="1"/>
  <c r="U28" i="31" s="1"/>
  <c r="U29" i="31" s="1"/>
  <c r="U30" i="31" s="1"/>
  <c r="U31" i="31" s="1"/>
  <c r="U32" i="31" s="1"/>
  <c r="U33" i="31" s="1"/>
  <c r="U34" i="31" s="1"/>
  <c r="U35" i="31" s="1"/>
  <c r="U36" i="31" s="1"/>
  <c r="U37" i="31" s="1"/>
  <c r="U38" i="31" s="1"/>
  <c r="U39" i="31" s="1"/>
  <c r="U40" i="31" s="1"/>
  <c r="U41" i="31" s="1"/>
  <c r="U42" i="31" s="1"/>
  <c r="U43" i="31" s="1"/>
  <c r="U44" i="31" s="1"/>
  <c r="U45" i="31" s="1"/>
  <c r="U46" i="31" s="1"/>
  <c r="U47" i="31" s="1"/>
  <c r="U48" i="31" s="1"/>
  <c r="U49" i="31" s="1"/>
  <c r="U50" i="31" s="1"/>
  <c r="U51" i="31" s="1"/>
  <c r="U52" i="31" s="1"/>
  <c r="U53" i="31" s="1"/>
  <c r="U54" i="31" s="1"/>
  <c r="U55" i="31" s="1"/>
  <c r="U56" i="31" s="1"/>
  <c r="U57" i="31" s="1"/>
  <c r="U58" i="31" s="1"/>
  <c r="U59" i="31" s="1"/>
  <c r="U60" i="31" s="1"/>
  <c r="U61" i="31" s="1"/>
  <c r="U62" i="31" s="1"/>
  <c r="U63" i="31" s="1"/>
  <c r="U64" i="31" s="1"/>
  <c r="U65" i="31" s="1"/>
  <c r="U66" i="31" s="1"/>
  <c r="U67" i="31" s="1"/>
  <c r="U68" i="31" s="1"/>
  <c r="U69" i="31" s="1"/>
  <c r="U70" i="31" s="1"/>
  <c r="U71" i="31" s="1"/>
  <c r="U72" i="31" s="1"/>
  <c r="U73" i="31" s="1"/>
  <c r="U74" i="31" s="1"/>
  <c r="U75" i="31" s="1"/>
  <c r="U76" i="31" s="1"/>
  <c r="U77" i="31" s="1"/>
  <c r="U78" i="31" s="1"/>
  <c r="U79" i="31" s="1"/>
  <c r="U80" i="31" s="1"/>
  <c r="U81" i="31" s="1"/>
  <c r="U82" i="31" s="1"/>
  <c r="U83" i="31" s="1"/>
  <c r="U84" i="31" s="1"/>
  <c r="U85" i="31" s="1"/>
  <c r="U86" i="31" s="1"/>
  <c r="U87" i="31" s="1"/>
  <c r="U88" i="31" s="1"/>
  <c r="U89" i="31" s="1"/>
  <c r="U90" i="31" s="1"/>
  <c r="U91" i="31" s="1"/>
  <c r="U92" i="31" s="1"/>
  <c r="U93" i="31" s="1"/>
  <c r="U94" i="31" s="1"/>
  <c r="U95" i="31" s="1"/>
  <c r="U96" i="31" s="1"/>
  <c r="U97" i="31" s="1"/>
  <c r="U98" i="31" s="1"/>
  <c r="U99" i="31" s="1"/>
  <c r="U100" i="31" s="1"/>
  <c r="U101" i="31" s="1"/>
  <c r="U102" i="31" s="1"/>
  <c r="U103" i="31" s="1"/>
  <c r="U104" i="31" s="1"/>
  <c r="U105" i="31" s="1"/>
  <c r="U106" i="31" s="1"/>
  <c r="U107" i="31" s="1"/>
  <c r="U108" i="31" s="1"/>
  <c r="U109" i="31" s="1"/>
  <c r="U110" i="31" s="1"/>
  <c r="U111" i="31" s="1"/>
  <c r="U112" i="31" s="1"/>
  <c r="U113" i="31" s="1"/>
  <c r="U114" i="31" s="1"/>
  <c r="U115" i="31" s="1"/>
  <c r="U116" i="31" s="1"/>
  <c r="U117" i="31" s="1"/>
  <c r="U118" i="31" s="1"/>
  <c r="U119" i="31" s="1"/>
  <c r="U120" i="31" s="1"/>
  <c r="U121" i="31" s="1"/>
  <c r="U122" i="31" s="1"/>
  <c r="U123" i="31" s="1"/>
  <c r="U124" i="31" s="1"/>
  <c r="U125" i="31" s="1"/>
  <c r="U126" i="31" s="1"/>
  <c r="U127" i="31" s="1"/>
  <c r="U128" i="31" s="1"/>
  <c r="U129" i="31" s="1"/>
  <c r="U130" i="31" s="1"/>
  <c r="U131" i="31" s="1"/>
  <c r="U132" i="31" s="1"/>
  <c r="U133" i="31" s="1"/>
  <c r="U134" i="31" s="1"/>
  <c r="U135" i="31" s="1"/>
  <c r="U136" i="31" s="1"/>
  <c r="U137" i="31" s="1"/>
  <c r="U138" i="31" s="1"/>
  <c r="U139" i="31" s="1"/>
  <c r="U140" i="31" s="1"/>
  <c r="U141" i="31" s="1"/>
  <c r="U142" i="31" s="1"/>
  <c r="U143" i="31" s="1"/>
  <c r="U144" i="31" s="1"/>
  <c r="U145" i="31" s="1"/>
  <c r="U146" i="31" s="1"/>
  <c r="U147" i="31" s="1"/>
  <c r="U148" i="31" s="1"/>
  <c r="U149" i="31" s="1"/>
  <c r="U150" i="31" s="1"/>
  <c r="U151" i="31" s="1"/>
  <c r="U152" i="31" s="1"/>
  <c r="U153" i="31" s="1"/>
  <c r="U154" i="31" s="1"/>
  <c r="U155" i="31" s="1"/>
  <c r="U156" i="31" s="1"/>
  <c r="U157" i="31" s="1"/>
  <c r="U158" i="31" s="1"/>
  <c r="U159" i="31" s="1"/>
  <c r="U160" i="31" s="1"/>
  <c r="U161" i="31" s="1"/>
  <c r="U162" i="31" s="1"/>
  <c r="U163" i="31" s="1"/>
  <c r="U164" i="31" s="1"/>
  <c r="U165" i="31" s="1"/>
  <c r="U166" i="31" s="1"/>
  <c r="U167" i="31" s="1"/>
  <c r="U168" i="31" s="1"/>
  <c r="U169" i="31" s="1"/>
  <c r="U170" i="31" s="1"/>
  <c r="U171" i="31" s="1"/>
  <c r="U172" i="31" s="1"/>
  <c r="U173" i="31" s="1"/>
  <c r="U174" i="31" s="1"/>
  <c r="U175" i="31" s="1"/>
  <c r="U176" i="3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CLAIRE DEROUARD - J505876</author>
    <author>tc={8C834E20-0AA1-4075-9414-3C36B6CF1433}</author>
    <author>LAETITIA BRANCHU - U067000</author>
    <author>ZAYNAB MEHDAOUI (EXTERNAL)</author>
    <author>TAOUFIK ROUNDI (EXTERNAL)</author>
    <author>BADREDDINE BAKHTI</author>
    <author>HATIM ROCHDI (EXTERNAL)</author>
    <author>tc={5817196F-E5D5-4854-8E76-1E120203A964}</author>
  </authors>
  <commentList>
    <comment ref="AL5" authorId="0" shapeId="0" xr:uid="{00000000-0006-0000-0200-000001000000}">
      <text>
        <r>
          <rPr>
            <b/>
            <sz val="9"/>
            <color indexed="81"/>
            <rFont val="Tahoma"/>
            <family val="2"/>
          </rPr>
          <t>CLAIRE DEROUARD - J505876:</t>
        </r>
        <r>
          <rPr>
            <b/>
            <sz val="9"/>
            <color indexed="81"/>
            <rFont val="Tahoma"/>
            <family val="2"/>
          </rPr>
          <t xml:space="preserve"> </t>
        </r>
        <r>
          <rPr>
            <b/>
            <sz val="9"/>
            <color indexed="81"/>
            <rFont val="Tahoma"/>
            <family val="2"/>
          </rPr>
          <t>DSC to the organic design manager.</t>
        </r>
        <r>
          <rPr>
            <sz val="9"/>
            <color indexed="81"/>
            <rFont val="Tahoma"/>
            <family val="2"/>
          </rPr>
          <t xml:space="preserve">
</t>
        </r>
      </text>
    </comment>
    <comment ref="AT6" authorId="1" shapeId="0" xr:uid="{00000000-0006-0000-0200-000002000000}">
      <text>
        <r>
          <rPr>
            <sz val="10"/>
            <rFont val="Arial"/>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17/12/2025: Noureddine avec l’aide de GAPE (Marouane ELHADI pour donner un nom côté GAPE)</t>
        </r>
      </text>
    </comment>
    <comment ref="G7" authorId="2" shapeId="0" xr:uid="{00000000-0006-0000-0200-000003000000}">
      <text>
        <r>
          <rPr>
            <b/>
            <sz val="9"/>
            <color indexed="81"/>
            <rFont val="Tahoma"/>
            <family val="2"/>
          </rPr>
          <t>RU1 : pièce nouvelle pour PSA 
RU2 : pièce déjà connue sur un autre site de PSA 
RU4 : pièce présérie déjà utilisée en série sur le Centre</t>
        </r>
      </text>
    </comment>
    <comment ref="G8" authorId="2" shapeId="0" xr:uid="{00000000-0006-0000-0200-000004000000}">
      <text>
        <r>
          <rPr>
            <b/>
            <sz val="9"/>
            <color indexed="81"/>
            <rFont val="Tahoma"/>
            <family val="2"/>
          </rPr>
          <t>RU1: new part for PSA 
RU2: part already known at another PSA site 
RU4: pre-series part already used in series on the Centre</t>
        </r>
      </text>
    </comment>
    <comment ref="A9" authorId="3" shapeId="0" xr:uid="{00000000-0006-0000-0200-000005000000}">
      <text>
        <r>
          <rPr>
            <b/>
            <sz val="9"/>
            <color indexed="81"/>
            <rFont val="Tahoma"/>
            <family val="2"/>
          </rPr>
          <t>ZAYNAB MEHDAOUI (EXTERNAL):</t>
        </r>
        <r>
          <rPr>
            <sz val="9"/>
            <color indexed="81"/>
            <rFont val="Tahoma"/>
            <family val="2"/>
          </rPr>
          <t xml:space="preserve">
26/11/2025 : Nouvelle réf PDEF ENS à venir : 9879090380</t>
        </r>
      </text>
    </comment>
    <comment ref="E9" authorId="3" shapeId="0" xr:uid="{00000000-0006-0000-0200-000006000000}">
      <text>
        <r>
          <rPr>
            <b/>
            <sz val="9"/>
            <color indexed="81"/>
            <rFont val="Tahoma"/>
            <family val="2"/>
          </rPr>
          <t>ZAYNAB MEHDAOUI (EXTERNAL):</t>
        </r>
        <r>
          <rPr>
            <sz val="9"/>
            <color indexed="81"/>
            <rFont val="Tahoma"/>
            <family val="2"/>
          </rPr>
          <t xml:space="preserve">
423,36 CNY/UN</t>
        </r>
      </text>
    </comment>
    <comment ref="AK9" authorId="4" shapeId="0" xr:uid="{00000000-0006-0000-0200-000007000000}">
      <text>
        <r>
          <rPr>
            <b/>
            <sz val="9"/>
            <color indexed="81"/>
            <rFont val="Tahoma"/>
            <family val="2"/>
          </rPr>
          <t>TAOUFIK ROUNDI (EXTERNAL):</t>
        </r>
        <r>
          <rPr>
            <sz val="9"/>
            <color indexed="81"/>
            <rFont val="Tahoma"/>
            <family val="2"/>
          </rPr>
          <t xml:space="preserve">
10/12/2025 : Test end ofline NOK </t>
        </r>
      </text>
    </comment>
    <comment ref="AO9" authorId="4" shapeId="0" xr:uid="{00000000-0006-0000-0200-000008000000}">
      <text>
        <r>
          <rPr>
            <b/>
            <sz val="9"/>
            <color indexed="81"/>
            <rFont val="Tahoma"/>
            <family val="2"/>
          </rPr>
          <t xml:space="preserve">TAOUFIK ROUNDI (EXTERNAL):
</t>
        </r>
        <r>
          <rPr>
            <sz val="9"/>
            <color indexed="81"/>
            <rFont val="Tahoma"/>
            <family val="2"/>
          </rPr>
          <t>26/11/2025 : Point prévue entre Santina&amp;Yassine en S48
29/10/2025 : Attente confirmztion FRS</t>
        </r>
      </text>
    </comment>
    <comment ref="AP9" authorId="3" shapeId="0" xr:uid="{00000000-0006-0000-0200-000009000000}">
      <text>
        <r>
          <rPr>
            <b/>
            <sz val="9"/>
            <color indexed="81"/>
            <rFont val="Tahoma"/>
            <family val="2"/>
          </rPr>
          <t>ZAYNAB MEHDAOUI (EXTERNAL):</t>
        </r>
        <r>
          <rPr>
            <sz val="9"/>
            <color indexed="81"/>
            <rFont val="Tahoma"/>
            <family val="2"/>
          </rPr>
          <t xml:space="preserve">
15/10/2025 : Contrat non visible sur Corail </t>
        </r>
      </text>
    </comment>
    <comment ref="AR9" authorId="4" shapeId="0" xr:uid="{00000000-0006-0000-0200-00000A000000}">
      <text>
        <r>
          <rPr>
            <b/>
            <sz val="9"/>
            <color indexed="81"/>
            <rFont val="Tahoma"/>
            <family val="2"/>
          </rPr>
          <t xml:space="preserve">TAOUFIK ROUNDI (EXTERNAL):
</t>
        </r>
        <r>
          <rPr>
            <sz val="9"/>
            <color indexed="81"/>
            <rFont val="Tahoma"/>
            <family val="2"/>
          </rPr>
          <t xml:space="preserve">24/12/2025: Tjrs pas visible, attente retour Coreil run </t>
        </r>
        <r>
          <rPr>
            <b/>
            <sz val="9"/>
            <color indexed="81"/>
            <rFont val="Tahoma"/>
            <family val="2"/>
          </rPr>
          <t xml:space="preserve">
</t>
        </r>
        <r>
          <rPr>
            <sz val="9"/>
            <color indexed="81"/>
            <rFont val="Tahoma"/>
            <family val="2"/>
          </rPr>
          <t>10/12/2025 : PLE pas visible sur Coreil, revoir avec l'équipe Coreil RUN.</t>
        </r>
        <r>
          <rPr>
            <b/>
            <sz val="9"/>
            <color indexed="81"/>
            <rFont val="Tahoma"/>
            <family val="2"/>
          </rPr>
          <t xml:space="preserve">
</t>
        </r>
        <r>
          <rPr>
            <sz val="9"/>
            <color indexed="81"/>
            <rFont val="Tahoma"/>
            <family val="2"/>
          </rPr>
          <t>03/12/2025 : PLE OK 
26/11/2025 : Flux non initié, a voir avec Carina
30/10/2025 : Flux initié, attente OK qualité</t>
        </r>
      </text>
    </comment>
    <comment ref="AS9" authorId="4" shapeId="0" xr:uid="{00000000-0006-0000-0200-00000B000000}">
      <text>
        <r>
          <rPr>
            <b/>
            <sz val="9"/>
            <color indexed="81"/>
            <rFont val="Tahoma"/>
            <family val="2"/>
          </rPr>
          <t>TAOUFIK ROUNDI (EXTERNAL):</t>
        </r>
        <r>
          <rPr>
            <sz val="9"/>
            <color indexed="81"/>
            <rFont val="Tahoma"/>
            <family val="2"/>
          </rPr>
          <t xml:space="preserve">
29/10/2025 : Attente creation PLE</t>
        </r>
      </text>
    </comment>
    <comment ref="AK10" authorId="3" shapeId="0" xr:uid="{00000000-0006-0000-0200-00000C000000}">
      <text>
        <r>
          <rPr>
            <b/>
            <sz val="9"/>
            <color indexed="81"/>
            <rFont val="Tahoma"/>
            <family val="2"/>
          </rPr>
          <t>ZAYNAB MEHDAOUI (EXTERNAL):</t>
        </r>
        <r>
          <rPr>
            <sz val="9"/>
            <color indexed="81"/>
            <rFont val="Tahoma"/>
            <family val="2"/>
          </rPr>
          <t xml:space="preserve">
28/01/2026 : Pas encore validé suite au problème SW</t>
        </r>
      </text>
    </comment>
    <comment ref="AN11" authorId="5" shapeId="0" xr:uid="{4F0F889D-6031-4738-9CB3-813A15FC5B4A}">
      <text>
        <r>
          <rPr>
            <b/>
            <sz val="9"/>
            <color indexed="81"/>
            <rFont val="Tahoma"/>
            <family val="2"/>
          </rPr>
          <t>BADREDDINE BAKHTI:</t>
        </r>
        <r>
          <rPr>
            <sz val="9"/>
            <color indexed="81"/>
            <rFont val="Tahoma"/>
            <family val="2"/>
          </rPr>
          <t xml:space="preserve">
01/07/2026 : Attente confiration @Mohamed Amine pour la creation du contart pré-série et série</t>
        </r>
      </text>
    </comment>
    <comment ref="E12" authorId="3" shapeId="0" xr:uid="{00000000-0006-0000-0200-00000D000000}">
      <text>
        <r>
          <rPr>
            <b/>
            <sz val="9"/>
            <color indexed="81"/>
            <rFont val="Tahoma"/>
            <family val="2"/>
          </rPr>
          <t>ZAYNAB MEHDAOUI (EXTERNAL):</t>
        </r>
        <r>
          <rPr>
            <sz val="9"/>
            <color indexed="81"/>
            <rFont val="Tahoma"/>
            <family val="2"/>
          </rPr>
          <t xml:space="preserve">
146 EUR / MI</t>
        </r>
      </text>
    </comment>
    <comment ref="Y12" authorId="3" shapeId="0" xr:uid="{00000000-0006-0000-0200-00000E000000}">
      <text>
        <r>
          <rPr>
            <b/>
            <sz val="9"/>
            <color indexed="81"/>
            <rFont val="Tahoma"/>
            <family val="2"/>
          </rPr>
          <t>ZAYNAB MEHDAOUI (EXTERNAL):</t>
        </r>
        <r>
          <rPr>
            <sz val="9"/>
            <color indexed="81"/>
            <rFont val="Tahoma"/>
            <family val="2"/>
          </rPr>
          <t xml:space="preserve">
20/02/2026 : DTP (Date transfert stock physique) doit couvrir une semaine de la DTS (DTS au 15/03 --&gt; DTP doit être au 15 ou au 16/03) 
18/02/2026 : DTS 16.03
11/02/2026: Envoi des premiers au FNR </t>
        </r>
      </text>
    </comment>
    <comment ref="AK12" authorId="4" shapeId="0" xr:uid="{00000000-0006-0000-0200-00000F000000}">
      <text>
        <r>
          <rPr>
            <b/>
            <sz val="9"/>
            <color indexed="81"/>
            <rFont val="Tahoma"/>
            <family val="2"/>
          </rPr>
          <t>TAOUFIK ROUNDI (EXTERNAL):</t>
        </r>
        <r>
          <rPr>
            <sz val="9"/>
            <color indexed="81"/>
            <rFont val="Tahoma"/>
            <family val="2"/>
          </rPr>
          <t xml:space="preserve">
28/01/2026 : Bloqué puisque la réf 9859219380 pas encore validé, les 2 réfs sont sur la même grille APQP
21/01/2026 : Problème paramètrage SEXTANT
09/01/2026 : Modif à faire sur documention G4 APQP 
10/12/2025 : Attente test montabilité après montage</t>
        </r>
      </text>
    </comment>
    <comment ref="AN12" authorId="4" shapeId="0" xr:uid="{00000000-0006-0000-0200-000010000000}">
      <text>
        <r>
          <rPr>
            <b/>
            <sz val="9"/>
            <color indexed="81"/>
            <rFont val="Tahoma"/>
            <family val="2"/>
          </rPr>
          <t>TAOUFIK ROUNDI (EXTERNAL):</t>
        </r>
        <r>
          <rPr>
            <sz val="9"/>
            <color indexed="81"/>
            <rFont val="Tahoma"/>
            <family val="2"/>
          </rPr>
          <t xml:space="preserve">
10/12/2025 : Voir la possibilité de : - relancer le contart pour  PKE5</t>
        </r>
      </text>
    </comment>
    <comment ref="E13" authorId="3" shapeId="0" xr:uid="{00000000-0006-0000-0200-000011000000}">
      <text>
        <r>
          <rPr>
            <b/>
            <sz val="9"/>
            <color indexed="81"/>
            <rFont val="Tahoma"/>
            <family val="2"/>
          </rPr>
          <t>ZAYNAB MEHDAOUI (EXTERNAL):</t>
        </r>
        <r>
          <rPr>
            <sz val="9"/>
            <color indexed="81"/>
            <rFont val="Tahoma"/>
            <family val="2"/>
          </rPr>
          <t xml:space="preserve">
57,37 EUR/MI</t>
        </r>
      </text>
    </comment>
    <comment ref="AK13" authorId="4" shapeId="0" xr:uid="{00000000-0006-0000-0200-000012000000}">
      <text>
        <r>
          <rPr>
            <b/>
            <sz val="9"/>
            <color indexed="81"/>
            <rFont val="Tahoma"/>
            <family val="2"/>
          </rPr>
          <t>TAOUFIK ROUNDI (EXTERNAL):</t>
        </r>
        <r>
          <rPr>
            <sz val="9"/>
            <color indexed="81"/>
            <rFont val="Tahoma"/>
            <family val="2"/>
          </rPr>
          <t xml:space="preserve">
28/01/2026 : Bloqué puisque la réf 9859219380 pas encore validé, les 2 réfs sont sur la même grille APQP
21/01/2026 : Problème paramètrage SEXTANT
09/01/2026 : Modif à faire sur documention G4 APQP 
10/12/2025 : Attente test montabilité après montage</t>
        </r>
      </text>
    </comment>
    <comment ref="AN13" authorId="4" shapeId="0" xr:uid="{00000000-0006-0000-0200-000013000000}">
      <text>
        <r>
          <rPr>
            <b/>
            <sz val="9"/>
            <color indexed="81"/>
            <rFont val="Tahoma"/>
            <family val="2"/>
          </rPr>
          <t>TAOUFIK ROUNDI (EXTERNAL):</t>
        </r>
        <r>
          <rPr>
            <sz val="9"/>
            <color indexed="81"/>
            <rFont val="Tahoma"/>
            <family val="2"/>
          </rPr>
          <t xml:space="preserve">
10/12/2025 : Voir la possibilité de : - relancer le contart pour  PKE5</t>
        </r>
      </text>
    </comment>
    <comment ref="AU13" authorId="4" shapeId="0" xr:uid="{00000000-0006-0000-0200-000014000000}">
      <text>
        <r>
          <rPr>
            <b/>
            <sz val="9"/>
            <color indexed="81"/>
            <rFont val="Tahoma"/>
            <family val="2"/>
          </rPr>
          <t>TAOUFIK ROUNDI (EXTERNAL):</t>
        </r>
        <r>
          <rPr>
            <sz val="9"/>
            <color indexed="81"/>
            <rFont val="Tahoma"/>
            <family val="2"/>
          </rPr>
          <t xml:space="preserve">
11/02/2026 : 1 rouleau dejà consom sur la ligne pack, besoin d'un autre pour la ligne module</t>
        </r>
      </text>
    </comment>
    <comment ref="E14" authorId="3" shapeId="0" xr:uid="{00000000-0006-0000-0200-000015000000}">
      <text>
        <r>
          <rPr>
            <b/>
            <sz val="9"/>
            <color indexed="81"/>
            <rFont val="Tahoma"/>
            <family val="2"/>
          </rPr>
          <t>ZAYNAB MEHDAOUI (EXTERNAL):</t>
        </r>
        <r>
          <rPr>
            <sz val="9"/>
            <color indexed="81"/>
            <rFont val="Tahoma"/>
            <family val="2"/>
          </rPr>
          <t xml:space="preserve">
32,37 EUR/MI</t>
        </r>
      </text>
    </comment>
    <comment ref="AK14" authorId="4" shapeId="0" xr:uid="{00000000-0006-0000-0200-000016000000}">
      <text>
        <r>
          <rPr>
            <b/>
            <sz val="9"/>
            <color indexed="81"/>
            <rFont val="Tahoma"/>
            <family val="2"/>
          </rPr>
          <t>TAOUFIK ROUNDI (EXTERNAL):</t>
        </r>
        <r>
          <rPr>
            <sz val="9"/>
            <color indexed="81"/>
            <rFont val="Tahoma"/>
            <family val="2"/>
          </rPr>
          <t xml:space="preserve">
09/01/2026 : Reste seulement la documentation pour tout les vis + Demande a faire par DRE</t>
        </r>
      </text>
    </comment>
    <comment ref="AP14" authorId="3" shapeId="0" xr:uid="{00000000-0006-0000-0200-000017000000}">
      <text>
        <r>
          <rPr>
            <b/>
            <sz val="9"/>
            <color indexed="81"/>
            <rFont val="Tahoma"/>
            <family val="2"/>
          </rPr>
          <t xml:space="preserve">ZAYNAB MEHDAOUI (EXTERNAL):
</t>
        </r>
        <r>
          <rPr>
            <sz val="9"/>
            <color indexed="81"/>
            <rFont val="Tahoma"/>
            <family val="2"/>
          </rPr>
          <t>05/11/2025 : FV8 crée
22/10/2025 : Création flux FV8 
30/10/2025 Faut créer la ligne FV8 vers KE5 sur NFC</t>
        </r>
      </text>
    </comment>
    <comment ref="AR14" authorId="4" shapeId="0" xr:uid="{00000000-0006-0000-0200-000018000000}">
      <text>
        <r>
          <rPr>
            <b/>
            <sz val="9"/>
            <color indexed="81"/>
            <rFont val="Tahoma"/>
            <family val="2"/>
          </rPr>
          <t>TAOUFIK ROUNDI (EXTERNAL):</t>
        </r>
        <r>
          <rPr>
            <sz val="9"/>
            <color indexed="81"/>
            <rFont val="Tahoma"/>
            <family val="2"/>
          </rPr>
          <t xml:space="preserve">
26/11/2025 : Faut rajouter le FV8 T en compo</t>
        </r>
      </text>
    </comment>
    <comment ref="E15" authorId="3" shapeId="0" xr:uid="{00000000-0006-0000-0200-000019000000}">
      <text>
        <r>
          <rPr>
            <b/>
            <sz val="9"/>
            <color indexed="81"/>
            <rFont val="Tahoma"/>
            <family val="2"/>
          </rPr>
          <t>ZAYNAB MEHDAOUI (EXTERNAL):</t>
        </r>
        <r>
          <rPr>
            <sz val="9"/>
            <color indexed="81"/>
            <rFont val="Tahoma"/>
            <family val="2"/>
          </rPr>
          <t xml:space="preserve">
39,99 EUR/MI</t>
        </r>
      </text>
    </comment>
    <comment ref="AP15" authorId="3" shapeId="0" xr:uid="{00000000-0006-0000-0200-00001A000000}">
      <text>
        <r>
          <rPr>
            <b/>
            <sz val="9"/>
            <color indexed="81"/>
            <rFont val="Tahoma"/>
            <family val="2"/>
          </rPr>
          <t xml:space="preserve">ZAYNAB MEHDAOUI (EXTERNAL):
</t>
        </r>
        <r>
          <rPr>
            <sz val="9"/>
            <color indexed="81"/>
            <rFont val="Tahoma"/>
            <family val="2"/>
          </rPr>
          <t>05/11/2025 : FV8 crée
22/10/2025 : Création flux FV8 
30/10/2025 Faut créer la ligne FV8 vers KE5 sur NFC</t>
        </r>
      </text>
    </comment>
    <comment ref="Y16" authorId="5" shapeId="0" xr:uid="{6302907E-7D18-4440-B1A4-DEC4EEC3920A}">
      <text>
        <r>
          <rPr>
            <b/>
            <sz val="9"/>
            <color indexed="81"/>
            <rFont val="Tahoma"/>
            <family val="2"/>
          </rPr>
          <t>BADREDDINE BAKHTI:</t>
        </r>
        <r>
          <rPr>
            <sz val="9"/>
            <color indexed="81"/>
            <rFont val="Tahoma"/>
            <family val="2"/>
          </rPr>
          <t xml:space="preserve">
05/06/2026 : Attente retour FRN pr rapport à la dotation d'emballage
</t>
        </r>
      </text>
    </comment>
    <comment ref="AK16" authorId="4" shapeId="0" xr:uid="{00000000-0006-0000-0200-00001B000000}">
      <text>
        <r>
          <rPr>
            <b/>
            <sz val="9"/>
            <color indexed="81"/>
            <rFont val="Tahoma"/>
            <family val="2"/>
          </rPr>
          <t xml:space="preserve">
01/04/2026: J4 en cours
</t>
        </r>
        <r>
          <rPr>
            <sz val="9"/>
            <color indexed="81"/>
            <rFont val="Tahoma"/>
            <family val="2"/>
          </rPr>
          <t>20/02/2026 : Problème d'officialisation résolu en S08.5 - Officialisation prévue pour S09 pour le capteur partage de documentation à faire entre Badr et Mouhcine -- Demandé le forecast à CPL afin de partager les volumes avec Mind
11/02/2026 : Attente Officialisation du capteur
28/01/2026 : Grille APQP + montabilité OK mais le problème concerne l'officialisation de la PREA
09/01/2026 : APQP Prévue en S04, G4 prévue en S04, Attente montage
10/12/2025 : Attente test lors prochaine montage</t>
        </r>
      </text>
    </comment>
    <comment ref="AM16" authorId="3" shapeId="0" xr:uid="{00000000-0006-0000-0200-00001C000000}">
      <text>
        <r>
          <rPr>
            <b/>
            <sz val="9"/>
            <color indexed="81"/>
            <rFont val="Tahoma"/>
            <family val="2"/>
          </rPr>
          <t>ZAYNAB MEHDAOUI (EXTERNAL):</t>
        </r>
        <r>
          <rPr>
            <sz val="9"/>
            <color indexed="81"/>
            <rFont val="Tahoma"/>
            <family val="2"/>
          </rPr>
          <t xml:space="preserve">
20/05/2026: Serial packaging /LCBS hasn’t been validated and substitute packaging neither
We still can’t order IFAST packaging on the portal (only SPM)
13/05/2026 : Attente validation packaging
15/10/2025 : Retour de Sara au FNR en S42</t>
        </r>
      </text>
    </comment>
    <comment ref="AN16" authorId="4" shapeId="0" xr:uid="{00000000-0006-0000-0200-00001D000000}">
      <text>
        <r>
          <rPr>
            <b/>
            <sz val="9"/>
            <color indexed="81"/>
            <rFont val="Tahoma"/>
            <family val="2"/>
          </rPr>
          <t>TAOUFIK ROUNDI (EXTERNAL):</t>
        </r>
        <r>
          <rPr>
            <sz val="9"/>
            <color indexed="81"/>
            <rFont val="Tahoma"/>
            <family val="2"/>
          </rPr>
          <t xml:space="preserve">
03/06/2026 : ok
22/05/2026 : Attente validation fiche fete
13/05/2026 : Pb de contart non conforme pour appliquer la DTS + validation de packaging avec le FRN
21/01/2026 : NV commande série 87319405</t>
        </r>
      </text>
    </comment>
    <comment ref="AU16" authorId="4" shapeId="0" xr:uid="{00000000-0006-0000-0200-00001E000000}">
      <text>
        <r>
          <rPr>
            <b/>
            <sz val="9"/>
            <color indexed="81"/>
            <rFont val="Tahoma"/>
            <family val="2"/>
          </rPr>
          <t>TAOUFIK ROUNDI (EXTERNAL):</t>
        </r>
        <r>
          <rPr>
            <sz val="9"/>
            <color indexed="81"/>
            <rFont val="Tahoma"/>
            <family val="2"/>
          </rPr>
          <t xml:space="preserve">
25/02/2026 : manque la rehausse 
11/02/2026 : Prévue en 09/03, après reception Rehause
28/01/2026 : Attente des nouvelles pcs de la dernière version + Attente remplissage du J4
09/01/2026 : Attente montabilité et documentation+ Attente livraison EI prévue S03
10/12/2025 ; Attente test montabilité</t>
        </r>
      </text>
    </comment>
    <comment ref="E17" authorId="3" shapeId="0" xr:uid="{00000000-0006-0000-0200-00001F000000}">
      <text>
        <r>
          <rPr>
            <b/>
            <sz val="9"/>
            <color indexed="81"/>
            <rFont val="Tahoma"/>
            <family val="2"/>
          </rPr>
          <t>ZAYNAB MEHDAOUI (EXTERNAL):</t>
        </r>
        <r>
          <rPr>
            <sz val="9"/>
            <color indexed="81"/>
            <rFont val="Tahoma"/>
            <family val="2"/>
          </rPr>
          <t xml:space="preserve">
1,18 EUR/CE</t>
        </r>
      </text>
    </comment>
    <comment ref="AO17" authorId="3" shapeId="0" xr:uid="{00000000-0006-0000-0200-000020000000}">
      <text>
        <r>
          <rPr>
            <b/>
            <sz val="9"/>
            <color indexed="81"/>
            <rFont val="Tahoma"/>
            <family val="2"/>
          </rPr>
          <t>ZAYNAB MEHDAOUI (EXTERNAL):</t>
        </r>
        <r>
          <rPr>
            <sz val="9"/>
            <color indexed="81"/>
            <rFont val="Tahoma"/>
            <family val="2"/>
          </rPr>
          <t xml:space="preserve">
15/10/2025 : Attente confirmation FNR à CPL (Meryam) </t>
        </r>
      </text>
    </comment>
    <comment ref="E18" authorId="3" shapeId="0" xr:uid="{00000000-0006-0000-0200-000021000000}">
      <text>
        <r>
          <rPr>
            <b/>
            <sz val="9"/>
            <color indexed="81"/>
            <rFont val="Tahoma"/>
            <family val="2"/>
          </rPr>
          <t>ZAYNAB MEHDAOUI (EXTERNAL):</t>
        </r>
        <r>
          <rPr>
            <sz val="9"/>
            <color indexed="81"/>
            <rFont val="Tahoma"/>
            <family val="2"/>
          </rPr>
          <t xml:space="preserve">
3,99EUR/CE</t>
        </r>
      </text>
    </comment>
    <comment ref="AO18" authorId="3" shapeId="0" xr:uid="{00000000-0006-0000-0200-000022000000}">
      <text>
        <r>
          <rPr>
            <b/>
            <sz val="9"/>
            <color indexed="81"/>
            <rFont val="Tahoma"/>
            <family val="2"/>
          </rPr>
          <t>ZAYNAB MEHDAOUI (EXTERNAL):</t>
        </r>
        <r>
          <rPr>
            <sz val="9"/>
            <color indexed="81"/>
            <rFont val="Tahoma"/>
            <family val="2"/>
          </rPr>
          <t xml:space="preserve">
15/10/2025 : Attente confirmation FNR à CPL (Meryam) </t>
        </r>
      </text>
    </comment>
    <comment ref="E19" authorId="3" shapeId="0" xr:uid="{00000000-0006-0000-0200-000023000000}">
      <text>
        <r>
          <rPr>
            <b/>
            <sz val="9"/>
            <color indexed="81"/>
            <rFont val="Tahoma"/>
            <family val="2"/>
          </rPr>
          <t>ZAYNAB MEHDAOUI (EXTERNAL):</t>
        </r>
        <r>
          <rPr>
            <sz val="9"/>
            <color indexed="81"/>
            <rFont val="Tahoma"/>
            <family val="2"/>
          </rPr>
          <t xml:space="preserve">
32,22 CNY/UN</t>
        </r>
      </text>
    </comment>
    <comment ref="AK19" authorId="4" shapeId="0" xr:uid="{00000000-0006-0000-0200-000024000000}">
      <text>
        <r>
          <rPr>
            <b/>
            <sz val="9"/>
            <color indexed="81"/>
            <rFont val="Tahoma"/>
            <family val="2"/>
          </rPr>
          <t>TAOUFIK ROUNDI (EXTERNAL):</t>
        </r>
        <r>
          <rPr>
            <sz val="9"/>
            <color indexed="81"/>
            <rFont val="Tahoma"/>
            <family val="2"/>
          </rPr>
          <t xml:space="preserve">
11/02/2026 Blockage au niveau de l'OP50
28/01/2026 : Attente des nouvelles pcs de la dernière version + Attente remplissage du J4
09/01/2026 : Attente montabilité et documentation+ Attente livraison EI prévue S03
10/12/2025 ; Attente test montabilité</t>
        </r>
      </text>
    </comment>
    <comment ref="AP19" authorId="3" shapeId="0" xr:uid="{00000000-0006-0000-0200-000025000000}">
      <text>
        <r>
          <rPr>
            <b/>
            <sz val="9"/>
            <color indexed="81"/>
            <rFont val="Tahoma"/>
            <family val="2"/>
          </rPr>
          <t>ZAYNAB MEHDAOUI (EXTERNAL):</t>
        </r>
        <r>
          <rPr>
            <sz val="9"/>
            <color indexed="81"/>
            <rFont val="Tahoma"/>
            <family val="2"/>
          </rPr>
          <t xml:space="preserve">
15/10/2025 : Pramètrage Corail après initiation flux EDI et PLE 
</t>
        </r>
      </text>
    </comment>
    <comment ref="AR19" authorId="4" shapeId="0" xr:uid="{00000000-0006-0000-0200-000026000000}">
      <text>
        <r>
          <rPr>
            <b/>
            <sz val="9"/>
            <color indexed="81"/>
            <rFont val="Tahoma"/>
            <family val="2"/>
          </rPr>
          <t>TAOUFIK ROUNDI (EXTERNAL):</t>
        </r>
        <r>
          <rPr>
            <sz val="9"/>
            <color indexed="81"/>
            <rFont val="Tahoma"/>
            <family val="2"/>
          </rPr>
          <t xml:space="preserve">
30/10/2025 : </t>
        </r>
      </text>
    </comment>
    <comment ref="AU19" authorId="4" shapeId="0" xr:uid="{00000000-0006-0000-0200-000027000000}">
      <text>
        <r>
          <rPr>
            <b/>
            <sz val="9"/>
            <color indexed="81"/>
            <rFont val="Tahoma"/>
            <family val="2"/>
          </rPr>
          <t>TAOUFIK ROUNDI (EXTERNAL):</t>
        </r>
        <r>
          <rPr>
            <sz val="9"/>
            <color indexed="81"/>
            <rFont val="Tahoma"/>
            <family val="2"/>
          </rPr>
          <t xml:space="preserve">
11/03/2026 : Impact sur l'OP50 - En plus le problème des emplacements 
25/02/2026: 
28/01/2026 : Attente des nouvelles pcs de la dernière version + Attente remplissage du J4
09/01/2026 : Attente montabilité et documentation+ Attente livraison EI prévue S03
10/12/2025 ; Attente test montabilité</t>
        </r>
      </text>
    </comment>
    <comment ref="Y20" authorId="6" shapeId="0" xr:uid="{00000000-0006-0000-0200-000028000000}">
      <text>
        <r>
          <rPr>
            <b/>
            <sz val="9"/>
            <color indexed="81"/>
            <rFont val="Tahoma"/>
            <family val="2"/>
          </rPr>
          <t>HATIM ROCHDI (EXTERNAL):</t>
        </r>
        <r>
          <rPr>
            <sz val="9"/>
            <color indexed="81"/>
            <rFont val="Tahoma"/>
            <family val="2"/>
          </rPr>
          <t xml:space="preserve">
20/05/2026 DTS ajouté</t>
        </r>
      </text>
    </comment>
    <comment ref="AK20" authorId="4" shapeId="0" xr:uid="{00000000-0006-0000-0200-000029000000}">
      <text>
        <r>
          <rPr>
            <b/>
            <sz val="9"/>
            <color indexed="81"/>
            <rFont val="Tahoma"/>
            <family val="2"/>
          </rPr>
          <t>TAOUFIK ROUNDI (EXTERNAL):</t>
        </r>
        <r>
          <rPr>
            <sz val="9"/>
            <color indexed="81"/>
            <rFont val="Tahoma"/>
            <family val="2"/>
          </rPr>
          <t xml:space="preserve">
16/01/2026 : PPAP D OK / Documents etiquettage OK / Attente reception pièce physique, avoir avec DRE + attente nouvelle officialisation pour passer des commandes EI
09/01/2026 : Attente confirmation traçabilité
10/12/2025 : Montabilité OK , traçabilité NOK, a revoir le 17/12</t>
        </r>
      </text>
    </comment>
    <comment ref="AP20" authorId="3" shapeId="0" xr:uid="{00000000-0006-0000-0200-00002B000000}">
      <text>
        <r>
          <rPr>
            <b/>
            <sz val="9"/>
            <color indexed="81"/>
            <rFont val="Tahoma"/>
            <family val="2"/>
          </rPr>
          <t xml:space="preserve">ZAYNAB MEHDAOUI (EXTERNAL):
</t>
        </r>
        <r>
          <rPr>
            <sz val="9"/>
            <color indexed="81"/>
            <rFont val="Tahoma"/>
            <family val="2"/>
          </rPr>
          <t xml:space="preserve">05/11/2025 : Attente FCLA, Attente confirmation MAF ou DAP
15/10/2025 Attente validation flux direct Italie </t>
        </r>
      </text>
    </comment>
    <comment ref="AQ20" authorId="4" shapeId="0" xr:uid="{00000000-0006-0000-0200-00002C000000}">
      <text>
        <r>
          <rPr>
            <b/>
            <sz val="9"/>
            <color indexed="81"/>
            <rFont val="Tahoma"/>
            <family val="2"/>
          </rPr>
          <t>TAOUFIK ROUNDI (EXTERNAL):
2</t>
        </r>
        <r>
          <rPr>
            <sz val="9"/>
            <color indexed="81"/>
            <rFont val="Tahoma"/>
            <family val="2"/>
          </rPr>
          <t xml:space="preserve">8/01/2026 ; Attente décision en interne, revoir le sujet en S06-2026
10/12/2025: Attente retour </t>
        </r>
        <r>
          <rPr>
            <b/>
            <sz val="9"/>
            <color indexed="81"/>
            <rFont val="Tahoma"/>
            <family val="2"/>
          </rPr>
          <t xml:space="preserve">FRS
</t>
        </r>
        <r>
          <rPr>
            <sz val="9"/>
            <color indexed="81"/>
            <rFont val="Tahoma"/>
            <family val="2"/>
          </rPr>
          <t>03/12/2025: Proposition MAF faite, attente retour</t>
        </r>
        <r>
          <rPr>
            <b/>
            <sz val="9"/>
            <color indexed="81"/>
            <rFont val="Tahoma"/>
            <family val="2"/>
          </rPr>
          <t xml:space="preserve">
</t>
        </r>
        <r>
          <rPr>
            <sz val="9"/>
            <color indexed="81"/>
            <rFont val="Tahoma"/>
            <family val="2"/>
          </rPr>
          <t xml:space="preserve">26/11/2025 : définition MAF en cours, </t>
        </r>
        <r>
          <rPr>
            <b/>
            <sz val="9"/>
            <color indexed="81"/>
            <rFont val="Tahoma"/>
            <family val="2"/>
          </rPr>
          <t xml:space="preserve">
</t>
        </r>
        <r>
          <rPr>
            <sz val="9"/>
            <color indexed="81"/>
            <rFont val="Tahoma"/>
            <family val="2"/>
          </rPr>
          <t xml:space="preserve">19/11/2025 : Attente vérification avec le FRS pour le passage MAF
05/11/2025 :FCLA OK
</t>
        </r>
      </text>
    </comment>
    <comment ref="AR20" authorId="3" shapeId="0" xr:uid="{00000000-0006-0000-0200-00002D000000}">
      <text>
        <r>
          <rPr>
            <b/>
            <sz val="9"/>
            <color indexed="81"/>
            <rFont val="Tahoma"/>
            <family val="2"/>
          </rPr>
          <t>ZAYNAB MEHDAOUI (EXTERNAL):</t>
        </r>
        <r>
          <rPr>
            <sz val="9"/>
            <color indexed="81"/>
            <rFont val="Tahoma"/>
            <family val="2"/>
          </rPr>
          <t xml:space="preserve">
01/04/2026 : Attente modif COFOR @Mohamed Amine
07/01/2026 : Modif cofor en cours
24/12/2025 : En cours
15/10/2025 Attente validation flux direct Italie 
12/11/2025 : Faut confirmer s'il faut modifier le contrat TANGO @Mohamed Bensaleh</t>
        </r>
      </text>
    </comment>
    <comment ref="AS20" authorId="5" shapeId="0" xr:uid="{00000000-0006-0000-0200-00002E000000}">
      <text>
        <r>
          <rPr>
            <b/>
            <sz val="9"/>
            <color indexed="81"/>
            <rFont val="Tahoma"/>
            <family val="2"/>
          </rPr>
          <t>BADREDDINE BAKHTI:</t>
        </r>
        <r>
          <rPr>
            <sz val="9"/>
            <color indexed="81"/>
            <rFont val="Tahoma"/>
            <family val="2"/>
          </rPr>
          <t xml:space="preserve">
29/04/2026 : Attente creation contrat @Mohamed Amine</t>
        </r>
      </text>
    </comment>
    <comment ref="AT20" authorId="5" shapeId="0" xr:uid="{00000000-0006-0000-0200-00002F000000}">
      <text>
        <r>
          <rPr>
            <b/>
            <sz val="9"/>
            <color indexed="81"/>
            <rFont val="Tahoma"/>
            <family val="2"/>
          </rPr>
          <t>BADREDDINE BAKHTI:</t>
        </r>
        <r>
          <rPr>
            <sz val="9"/>
            <color indexed="81"/>
            <rFont val="Tahoma"/>
            <family val="2"/>
          </rPr>
          <t xml:space="preserve">
08/04/2026 : Ref Inconnue dans CORAIL (Pb flux)
contrat a mettre a jour + la fiche LCBS)</t>
        </r>
      </text>
    </comment>
    <comment ref="E21" authorId="3" shapeId="0" xr:uid="{00000000-0006-0000-0200-000030000000}">
      <text>
        <r>
          <rPr>
            <b/>
            <sz val="9"/>
            <color indexed="81"/>
            <rFont val="Tahoma"/>
            <family val="2"/>
          </rPr>
          <t>ZAYNAB MEHDAOUI (EXTERNAL):</t>
        </r>
        <r>
          <rPr>
            <sz val="9"/>
            <color indexed="81"/>
            <rFont val="Tahoma"/>
            <family val="2"/>
          </rPr>
          <t xml:space="preserve">
120,57 CNY/UN</t>
        </r>
      </text>
    </comment>
    <comment ref="AK21" authorId="4" shapeId="0" xr:uid="{00000000-0006-0000-0200-000031000000}">
      <text>
        <r>
          <rPr>
            <b/>
            <sz val="9"/>
            <color indexed="81"/>
            <rFont val="Tahoma"/>
            <family val="2"/>
          </rPr>
          <t xml:space="preserve">
01/04/2026: J4 en cours
</t>
        </r>
        <r>
          <rPr>
            <sz val="9"/>
            <color indexed="81"/>
            <rFont val="Tahoma"/>
            <family val="2"/>
          </rPr>
          <t>20/02/2026 : Problème d'officialisation résolu en S08.5 - Officialisation prévue pour S09 pour le capteur partage de documentation à faire entre Badr et Mouhcine -- Demandé le forecast à CPL afin de partager les volumes avec Mind
11/02/2026 : Attente Officialisation du capteur
28/01/2026 : Grille APQP + montabilité OK mais le problème concerne l'officialisation de la PREA
09/01/2026 : APQP Prévue en S04, G4 prévue en S04, Attente montage
10/12/2025 : Attente test lors prochaine montage</t>
        </r>
      </text>
    </comment>
    <comment ref="AO21" authorId="3" shapeId="0" xr:uid="{00000000-0006-0000-0200-000032000000}">
      <text>
        <r>
          <rPr>
            <b/>
            <sz val="9"/>
            <color indexed="81"/>
            <rFont val="Tahoma"/>
            <family val="2"/>
          </rPr>
          <t>ZAYNAB MEHDAOUI (EXTERNAL):</t>
        </r>
        <r>
          <rPr>
            <sz val="9"/>
            <color indexed="81"/>
            <rFont val="Tahoma"/>
            <family val="2"/>
          </rPr>
          <t xml:space="preserve">
18/03/2026 : Attente retour apres capacité Check
20/02/2026 : FNR pas capacitaire avec Mind à aujourd'hui par les SQD</t>
        </r>
      </text>
    </comment>
    <comment ref="AR21" authorId="4" shapeId="0" xr:uid="{00000000-0006-0000-0200-000033000000}">
      <text>
        <r>
          <rPr>
            <b/>
            <sz val="9"/>
            <color indexed="81"/>
            <rFont val="Tahoma"/>
            <family val="2"/>
          </rPr>
          <t>TAOUFIK ROUNDI (EXTERNAL):</t>
        </r>
        <r>
          <rPr>
            <sz val="9"/>
            <color indexed="81"/>
            <rFont val="Tahoma"/>
            <family val="2"/>
          </rPr>
          <t xml:space="preserve">
30/10/2025 : Attente Ok qualité</t>
        </r>
      </text>
    </comment>
    <comment ref="AT21" authorId="5" shapeId="0" xr:uid="{00000000-0006-0000-0200-000034000000}">
      <text>
        <r>
          <rPr>
            <b/>
            <sz val="9"/>
            <color indexed="81"/>
            <rFont val="Tahoma"/>
            <family val="2"/>
          </rPr>
          <t>BADREDDINE BAKHTI:</t>
        </r>
        <r>
          <rPr>
            <sz val="9"/>
            <color indexed="81"/>
            <rFont val="Tahoma"/>
            <family val="2"/>
          </rPr>
          <t xml:space="preserve">
01/04/2026 :  Parametrage en cours @Meryem Bouras
</t>
        </r>
      </text>
    </comment>
    <comment ref="AU21" authorId="4" shapeId="0" xr:uid="{00000000-0006-0000-0200-000035000000}">
      <text>
        <r>
          <rPr>
            <b/>
            <sz val="9"/>
            <color indexed="81"/>
            <rFont val="Tahoma"/>
            <family val="2"/>
          </rPr>
          <t>TAOUFIK ROUNDI (EXTERNAL):</t>
        </r>
        <r>
          <rPr>
            <sz val="9"/>
            <color indexed="81"/>
            <rFont val="Tahoma"/>
            <family val="2"/>
          </rPr>
          <t xml:space="preserve">
25/02/2026 : Manque le rehausse</t>
        </r>
      </text>
    </comment>
    <comment ref="E22" authorId="3" shapeId="0" xr:uid="{00000000-0006-0000-0200-000036000000}">
      <text>
        <r>
          <rPr>
            <b/>
            <sz val="9"/>
            <color indexed="81"/>
            <rFont val="Tahoma"/>
            <family val="2"/>
          </rPr>
          <t>ZAYNAB MEHDAOUI (EXTERNAL):</t>
        </r>
        <r>
          <rPr>
            <sz val="9"/>
            <color indexed="81"/>
            <rFont val="Tahoma"/>
            <family val="2"/>
          </rPr>
          <t xml:space="preserve">
143,63 CNY/UN</t>
        </r>
      </text>
    </comment>
    <comment ref="AK22" authorId="4" shapeId="0" xr:uid="{00000000-0006-0000-0200-000037000000}">
      <text>
        <r>
          <rPr>
            <b/>
            <sz val="9"/>
            <color indexed="81"/>
            <rFont val="Tahoma"/>
            <family val="2"/>
          </rPr>
          <t xml:space="preserve">
01/04/2026: J4 en cours
</t>
        </r>
        <r>
          <rPr>
            <sz val="9"/>
            <color indexed="81"/>
            <rFont val="Tahoma"/>
            <family val="2"/>
          </rPr>
          <t>20/02/2026 : Problème d'officialisation résolu en S08.5 - Officialisation prévue pour S09 pour le capteur partage de documentation à faire entre Badr et Mouhcine -- Demandé le forecast à CPL afin de partager les volumes avec Mind
11/02/2026 : Attente Officialisation du capteur
28/01/2026 : Grille APQP + montabilité OK mais le problème concerne l'officialisation de la PREA
09/01/2026 : APQP Prévue en S04, G4 prévue en S04, Attente montage
10/12/2025 : Attente test lors prochaine montage</t>
        </r>
      </text>
    </comment>
    <comment ref="AO22" authorId="3" shapeId="0" xr:uid="{00000000-0006-0000-0200-000038000000}">
      <text>
        <r>
          <rPr>
            <b/>
            <sz val="9"/>
            <color indexed="81"/>
            <rFont val="Tahoma"/>
            <family val="2"/>
          </rPr>
          <t>ZAYNAB MEHDAOUI (EXTERNAL):</t>
        </r>
        <r>
          <rPr>
            <sz val="9"/>
            <color indexed="81"/>
            <rFont val="Tahoma"/>
            <family val="2"/>
          </rPr>
          <t xml:space="preserve">
20/02/2026 : FNR pas capacitaire avec Mind à aujourd'hui par les SQD</t>
        </r>
      </text>
    </comment>
    <comment ref="AU22" authorId="5" shapeId="0" xr:uid="{00000000-0006-0000-0200-000039000000}">
      <text>
        <r>
          <rPr>
            <b/>
            <sz val="9"/>
            <color indexed="81"/>
            <rFont val="Tahoma"/>
            <family val="2"/>
          </rPr>
          <t>BADREDDINE BAKHTI:</t>
        </r>
        <r>
          <rPr>
            <sz val="9"/>
            <color indexed="81"/>
            <rFont val="Tahoma"/>
            <family val="2"/>
          </rPr>
          <t xml:space="preserve">
22/04/2026 :  Pb montage de la piece
01/04/2026 : Pb montage de la piece</t>
        </r>
      </text>
    </comment>
    <comment ref="E23" authorId="3" shapeId="0" xr:uid="{00000000-0006-0000-0200-00003A000000}">
      <text>
        <r>
          <rPr>
            <b/>
            <sz val="9"/>
            <color indexed="81"/>
            <rFont val="Tahoma"/>
            <family val="2"/>
          </rPr>
          <t>ZAYNAB MEHDAOUI (EXTERNAL):</t>
        </r>
        <r>
          <rPr>
            <sz val="9"/>
            <color indexed="81"/>
            <rFont val="Tahoma"/>
            <family val="2"/>
          </rPr>
          <t xml:space="preserve">
69,16 CNY/UN</t>
        </r>
      </text>
    </comment>
    <comment ref="AK23" authorId="4" shapeId="0" xr:uid="{00000000-0006-0000-0200-00003B000000}">
      <text>
        <r>
          <rPr>
            <b/>
            <sz val="9"/>
            <color indexed="81"/>
            <rFont val="Tahoma"/>
            <family val="2"/>
          </rPr>
          <t xml:space="preserve">
01/04/2026: J4 en cours
</t>
        </r>
        <r>
          <rPr>
            <sz val="9"/>
            <color indexed="81"/>
            <rFont val="Tahoma"/>
            <family val="2"/>
          </rPr>
          <t>20/02/2026 : Problème d'officialisation résolu en S08.5 - Officialisation prévue pour S09 pour le capteur partage de documentation à faire entre Badr et Mouhcine -- Demandé le forecast à CPL afin de partager les volumes avec Mind
11/02/2026 : Attente Officialisation du capteur
28/01/2026 : Grille APQP + montabilité OK mais le problème concerne l'officialisation de la PREA
09/01/2026 : APQP Prévue en S04, G4 prévue en S04, Attente montage
10/12/2025 : Attente test lors prochaine montage</t>
        </r>
      </text>
    </comment>
    <comment ref="AO23" authorId="3" shapeId="0" xr:uid="{00000000-0006-0000-0200-00003C000000}">
      <text>
        <r>
          <rPr>
            <b/>
            <sz val="9"/>
            <color indexed="81"/>
            <rFont val="Tahoma"/>
            <family val="2"/>
          </rPr>
          <t>ZAYNAB MEHDAOUI (EXTERNAL):</t>
        </r>
        <r>
          <rPr>
            <sz val="9"/>
            <color indexed="81"/>
            <rFont val="Tahoma"/>
            <family val="2"/>
          </rPr>
          <t xml:space="preserve">
20/02/2026 : FNR pas capacitaire avec Mind à aujourd'hui par les SQD</t>
        </r>
      </text>
    </comment>
    <comment ref="AU23" authorId="5" shapeId="0" xr:uid="{00000000-0006-0000-0200-00003D000000}">
      <text>
        <r>
          <rPr>
            <b/>
            <sz val="9"/>
            <color indexed="81"/>
            <rFont val="Tahoma"/>
            <family val="2"/>
          </rPr>
          <t>BADREDDINE BAKHTI:</t>
        </r>
        <r>
          <rPr>
            <sz val="9"/>
            <color indexed="81"/>
            <rFont val="Tahoma"/>
            <family val="2"/>
          </rPr>
          <t xml:space="preserve">
22/04/2026 :  Pb montage de la piece
01/04/2026 : Pb montage de la piece</t>
        </r>
      </text>
    </comment>
    <comment ref="AK24" authorId="4" shapeId="0" xr:uid="{00000000-0006-0000-0200-00003E000000}">
      <text>
        <r>
          <rPr>
            <b/>
            <sz val="9"/>
            <color indexed="81"/>
            <rFont val="Tahoma"/>
            <family val="2"/>
          </rPr>
          <t>TAOUFIK ROUNDI (EXTERNAL):</t>
        </r>
        <r>
          <rPr>
            <sz val="9"/>
            <color indexed="81"/>
            <rFont val="Tahoma"/>
            <family val="2"/>
          </rPr>
          <t xml:space="preserve">
11/02/2026 : PPAP D OK, Attente dérogation etiquette pour avoir PPAP A
28/01/2026 : Problème d'indice 01 ALD 00 sur la PSW
09/01/2026 : G4 a completer, test montabilité en attente, prévue en s03, + Donnée D prévue s03
10/12/2025 : Test NOK</t>
        </r>
      </text>
    </comment>
    <comment ref="AM24" authorId="3" shapeId="0" xr:uid="{00000000-0006-0000-0200-00003F000000}">
      <text>
        <r>
          <rPr>
            <b/>
            <sz val="9"/>
            <color indexed="81"/>
            <rFont val="Tahoma"/>
            <family val="2"/>
          </rPr>
          <t>ZAYNAB MEHDAOUI (EXTERNAL):</t>
        </r>
        <r>
          <rPr>
            <sz val="9"/>
            <color indexed="81"/>
            <rFont val="Tahoma"/>
            <family val="2"/>
          </rPr>
          <t xml:space="preserve">
12/06/2026 : Attente retour FRN par rapport au cout
15/10/2025 : Attente validation pack pièces 
29/10/2025 : </t>
        </r>
      </text>
    </comment>
    <comment ref="AN24" authorId="3" shapeId="0" xr:uid="{00000000-0006-0000-0200-000040000000}">
      <text>
        <r>
          <rPr>
            <b/>
            <sz val="9"/>
            <color indexed="81"/>
            <rFont val="Tahoma"/>
            <family val="2"/>
          </rPr>
          <t>ZAYNAB MEHDAOUI (EXTERNAL):</t>
        </r>
        <r>
          <rPr>
            <sz val="9"/>
            <color indexed="81"/>
            <rFont val="Tahoma"/>
            <family val="2"/>
          </rPr>
          <t xml:space="preserve">
15/10/2025 : Création flux 96S
29/10/2025 : Flux MAF Maroc, Pas besoinde flux 97S</t>
        </r>
      </text>
    </comment>
    <comment ref="AR24" authorId="4" shapeId="0" xr:uid="{00000000-0006-0000-0200-000041000000}">
      <text>
        <r>
          <rPr>
            <b/>
            <sz val="9"/>
            <color indexed="81"/>
            <rFont val="Tahoma"/>
            <family val="2"/>
          </rPr>
          <t xml:space="preserve">TAOUFIK ROUNDI (EXTERNAL):
</t>
        </r>
        <r>
          <rPr>
            <sz val="9"/>
            <color indexed="81"/>
            <rFont val="Tahoma"/>
            <family val="2"/>
          </rPr>
          <t xml:space="preserve">19/11/2025 : Changement Cofordone </t>
        </r>
        <r>
          <rPr>
            <b/>
            <sz val="9"/>
            <color indexed="81"/>
            <rFont val="Tahoma"/>
            <family val="2"/>
          </rPr>
          <t xml:space="preserve">
</t>
        </r>
        <r>
          <rPr>
            <sz val="9"/>
            <color indexed="81"/>
            <rFont val="Tahoma"/>
            <family val="2"/>
          </rPr>
          <t>12/11/2025</t>
        </r>
        <r>
          <rPr>
            <b/>
            <sz val="9"/>
            <color indexed="81"/>
            <rFont val="Tahoma"/>
            <family val="2"/>
          </rPr>
          <t xml:space="preserve"> : </t>
        </r>
        <r>
          <rPr>
            <sz val="9"/>
            <color indexed="81"/>
            <rFont val="Tahoma"/>
            <family val="2"/>
          </rPr>
          <t>Faut changer le cofor expéditeur sur le contrat,</t>
        </r>
        <r>
          <rPr>
            <b/>
            <sz val="9"/>
            <color indexed="81"/>
            <rFont val="Tahoma"/>
            <family val="2"/>
          </rPr>
          <t xml:space="preserve">
</t>
        </r>
        <r>
          <rPr>
            <sz val="9"/>
            <color indexed="81"/>
            <rFont val="Tahoma"/>
            <family val="2"/>
          </rPr>
          <t>05/11/2025 : Attnte confirmation flux 
30/10/2025 : Attente confirmation FCLA / COFOR EXPEDITEUR /MAF</t>
        </r>
      </text>
    </comment>
    <comment ref="AU24" authorId="3" shapeId="0" xr:uid="{00000000-0006-0000-0200-000042000000}">
      <text>
        <r>
          <rPr>
            <b/>
            <sz val="9"/>
            <color indexed="81"/>
            <rFont val="Tahoma"/>
            <family val="2"/>
          </rPr>
          <t>ZAYNAB MEHDAOUI (EXTERNAL):</t>
        </r>
        <r>
          <rPr>
            <sz val="9"/>
            <color indexed="81"/>
            <rFont val="Tahoma"/>
            <family val="2"/>
          </rPr>
          <t xml:space="preserve">
27/02/2026 : Suite à la validation de l’ergonome, RMI  valide sous réserve l’effort fournie pour retirer la cellule de l’emballage la chose qui est difficile aujourd’hui avec l’emballage actuel ainsi que le problème sur la machine de compression.</t>
        </r>
      </text>
    </comment>
    <comment ref="AK25" authorId="4" shapeId="0" xr:uid="{00000000-0006-0000-0200-000043000000}">
      <text>
        <r>
          <rPr>
            <b/>
            <sz val="9"/>
            <color indexed="81"/>
            <rFont val="Tahoma"/>
            <family val="2"/>
          </rPr>
          <t>TAOUFIK ROUNDI (EXTERNAL):</t>
        </r>
        <r>
          <rPr>
            <sz val="9"/>
            <color indexed="81"/>
            <rFont val="Tahoma"/>
            <family val="2"/>
          </rPr>
          <t xml:space="preserve">
04/03/2026 : Réunion avec le FNR puisque c'est une solution de dépannage
28/01/2026 : Problème de soumission des document par le FNR +  SG trouve que la situation actuelle est temporaire en attente d'une solution définitive
21/01/2026 : Pas de J1/J2/J4 renseigné sur l'APQP - PROB avec le FNR concernnant un document
09/01/2026 : APQP aucun jalon franchis+Prob sur la pièce a résourdre ( Humidité)
10/12/2025 Montabilité OK, APQP NOK , a voir avec Kamal</t>
        </r>
      </text>
    </comment>
    <comment ref="AM25" authorId="3" shapeId="0" xr:uid="{00000000-0006-0000-0200-000044000000}">
      <text>
        <r>
          <rPr>
            <b/>
            <sz val="9"/>
            <color indexed="81"/>
            <rFont val="Tahoma"/>
            <family val="2"/>
          </rPr>
          <t xml:space="preserve">ZAYNAB MEHDAOUI (EXTERNAL):
05/11/2025 / Attente creation code </t>
        </r>
        <r>
          <rPr>
            <sz val="9"/>
            <color indexed="81"/>
            <rFont val="Tahoma"/>
            <family val="2"/>
          </rPr>
          <t xml:space="preserve">
15/10/2025 : Attente retour FNR sur un détail packaging</t>
        </r>
      </text>
    </comment>
    <comment ref="AO25" authorId="5" shapeId="0" xr:uid="{00000000-0006-0000-0200-000045000000}">
      <text>
        <r>
          <rPr>
            <b/>
            <sz val="9"/>
            <color indexed="81"/>
            <rFont val="Tahoma"/>
            <family val="2"/>
          </rPr>
          <t>BADREDDINE BAKHTI:</t>
        </r>
        <r>
          <rPr>
            <sz val="9"/>
            <color indexed="81"/>
            <rFont val="Tahoma"/>
            <family val="2"/>
          </rPr>
          <t xml:space="preserve">
08/04/2026 : Attente confirmation du FRN 
18/03/2026 : Attente retour ibtissam apres comparaison le calcul capci avec le FRN
</t>
        </r>
      </text>
    </comment>
    <comment ref="AP25" authorId="3" shapeId="0" xr:uid="{00000000-0006-0000-0200-000046000000}">
      <text>
        <r>
          <rPr>
            <b/>
            <sz val="9"/>
            <color indexed="81"/>
            <rFont val="Tahoma"/>
            <family val="2"/>
          </rPr>
          <t>ZAYNAB MEHDAOUI (EXTERNAL):</t>
        </r>
        <r>
          <rPr>
            <sz val="9"/>
            <color indexed="81"/>
            <rFont val="Tahoma"/>
            <family val="2"/>
          </rPr>
          <t xml:space="preserve">
15/10/2025 : Attente validation UNL</t>
        </r>
      </text>
    </comment>
    <comment ref="AR25" authorId="3" shapeId="0" xr:uid="{00000000-0006-0000-0200-000047000000}">
      <text>
        <r>
          <rPr>
            <b/>
            <sz val="9"/>
            <color indexed="81"/>
            <rFont val="Tahoma"/>
            <family val="2"/>
          </rPr>
          <t>ZAYNAB MEHDAOUI (EXTERNAL):</t>
        </r>
        <r>
          <rPr>
            <sz val="9"/>
            <color indexed="81"/>
            <rFont val="Tahoma"/>
            <family val="2"/>
          </rPr>
          <t xml:space="preserve">
15/10/2025 : Intégration en cours </t>
        </r>
      </text>
    </comment>
    <comment ref="Y26" authorId="6" shapeId="0" xr:uid="{00000000-0006-0000-0200-000048000000}">
      <text>
        <r>
          <rPr>
            <b/>
            <sz val="9"/>
            <color indexed="81"/>
            <rFont val="Tahoma"/>
            <family val="2"/>
          </rPr>
          <t>HATIM ROCHDI (EXTERNAL):</t>
        </r>
        <r>
          <rPr>
            <sz val="9"/>
            <color indexed="81"/>
            <rFont val="Tahoma"/>
            <family val="2"/>
          </rPr>
          <t xml:space="preserve">
20/05/2026: discussion en cours avec le frn MEP</t>
        </r>
      </text>
    </comment>
    <comment ref="AK26" authorId="4" shapeId="0" xr:uid="{00000000-0006-0000-0200-000049000000}">
      <text>
        <r>
          <rPr>
            <b/>
            <sz val="9"/>
            <color indexed="81"/>
            <rFont val="Tahoma"/>
            <family val="2"/>
          </rPr>
          <t>TAOUFIK ROUNDI (EXTERNAL):</t>
        </r>
        <r>
          <rPr>
            <sz val="9"/>
            <color indexed="81"/>
            <rFont val="Tahoma"/>
            <family val="2"/>
          </rPr>
          <t xml:space="preserve">
05/06/2026 : Attente retour projet pour les tets.
5/05/2026 : Validation J4 en cours @yassine ghalom
10/06/2026 : Attenteresultat PIV
10/06/2026 : Attente nomination PRN par rapport au resultat PIV
24/04/2026 : Attente retour projet pour validation des jalons de J1 vers J4
04/03/2026 : Audit avec le FNR en S12
09/01/2026 :  APQP non franchis 
10/12/2025 : Montage OK, APQP NOK</t>
        </r>
      </text>
    </comment>
    <comment ref="AM26" authorId="3" shapeId="0" xr:uid="{00000000-0006-0000-0200-00004A000000}">
      <text>
        <r>
          <rPr>
            <b/>
            <sz val="9"/>
            <color indexed="81"/>
            <rFont val="Tahoma"/>
            <family val="2"/>
          </rPr>
          <t>ZAYNAB MEHDAOUI (EXTERNAL):
05/11/2025 / Attente creation code sur UNL</t>
        </r>
        <r>
          <rPr>
            <sz val="9"/>
            <color indexed="81"/>
            <rFont val="Tahoma"/>
            <family val="2"/>
          </rPr>
          <t xml:space="preserve">
15/10/2025 : Attente retour FNR sur un détail packaging</t>
        </r>
      </text>
    </comment>
    <comment ref="AN26" authorId="5" shapeId="0" xr:uid="{DD2BEC1B-D2CF-4FC9-BA51-01C4B4010A3C}">
      <text>
        <r>
          <rPr>
            <b/>
            <sz val="9"/>
            <color indexed="81"/>
            <rFont val="Tahoma"/>
            <family val="2"/>
          </rPr>
          <t>BADREDDINE BAKHTI:</t>
        </r>
        <r>
          <rPr>
            <sz val="9"/>
            <color indexed="81"/>
            <rFont val="Tahoma"/>
            <family val="2"/>
          </rPr>
          <t xml:space="preserve">
08/05/2026 : Contrat inexistante remplacé par une fiche fete
18/03/2026: Attente retour Hajar pour finalisé le contrat
</t>
        </r>
      </text>
    </comment>
    <comment ref="AP26" authorId="3" shapeId="0" xr:uid="{00000000-0006-0000-0200-00004C000000}">
      <text>
        <r>
          <rPr>
            <b/>
            <sz val="9"/>
            <color indexed="81"/>
            <rFont val="Tahoma"/>
            <family val="2"/>
          </rPr>
          <t>ZAYNAB MEHDAOUI (EXTERNAL):</t>
        </r>
        <r>
          <rPr>
            <sz val="9"/>
            <color indexed="81"/>
            <rFont val="Tahoma"/>
            <family val="2"/>
          </rPr>
          <t xml:space="preserve">
15/10/2025 : Attente validation UNL</t>
        </r>
      </text>
    </comment>
    <comment ref="AR26" authorId="3" shapeId="0" xr:uid="{00000000-0006-0000-0200-00004D000000}">
      <text>
        <r>
          <rPr>
            <b/>
            <sz val="9"/>
            <color indexed="81"/>
            <rFont val="Tahoma"/>
            <family val="2"/>
          </rPr>
          <t>ZAYNAB MEHDAOUI (EXTERNAL):</t>
        </r>
        <r>
          <rPr>
            <sz val="9"/>
            <color indexed="81"/>
            <rFont val="Tahoma"/>
            <family val="2"/>
          </rPr>
          <t xml:space="preserve">
15/10/2025 : Intégration en cours </t>
        </r>
      </text>
    </comment>
    <comment ref="AS26" authorId="5" shapeId="0" xr:uid="{699C030D-DA71-47B4-A564-11F9B0DDD931}">
      <text>
        <r>
          <rPr>
            <b/>
            <sz val="9"/>
            <color indexed="81"/>
            <rFont val="Tahoma"/>
            <family val="2"/>
          </rPr>
          <t>BADREDDINE BAKHTI:</t>
        </r>
        <r>
          <rPr>
            <sz val="9"/>
            <color indexed="81"/>
            <rFont val="Tahoma"/>
            <family val="2"/>
          </rPr>
          <t xml:space="preserve">
08/05/2026 : Contrat inexistante remplacé par une fiche fete
18/03/2026: Attente retour Hajar pour finalisé le contrat
</t>
        </r>
      </text>
    </comment>
    <comment ref="AU26" authorId="7" shapeId="0" xr:uid="{00000000-0006-0000-0200-00004E000000}">
      <text>
        <r>
          <rPr>
            <sz val="10"/>
            <rFont val="Arial"/>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Problème de l’OP50 + Emplacement en bord de ligne</t>
        </r>
      </text>
    </comment>
    <comment ref="Y27" authorId="3" shapeId="0" xr:uid="{00000000-0006-0000-0200-00004F000000}">
      <text>
        <r>
          <rPr>
            <b/>
            <sz val="9"/>
            <color indexed="81"/>
            <rFont val="Tahoma"/>
            <family val="2"/>
          </rPr>
          <t>ZAYNAB MEHDAOUI (EXTERNAL):</t>
        </r>
        <r>
          <rPr>
            <sz val="9"/>
            <color indexed="81"/>
            <rFont val="Tahoma"/>
            <family val="2"/>
          </rPr>
          <t xml:space="preserve">
18/02/2026 : DTS au 15.06 - DTP 22/06
04/02/2026 : Envoi des premiers au FNR </t>
        </r>
      </text>
    </comment>
    <comment ref="AK27" authorId="4" shapeId="0" xr:uid="{00000000-0006-0000-0200-000050000000}">
      <text>
        <r>
          <rPr>
            <b/>
            <sz val="9"/>
            <color indexed="81"/>
            <rFont val="Tahoma"/>
            <family val="2"/>
          </rPr>
          <t>TAOUFIK ROUNDI (EXTERNAL):</t>
        </r>
        <r>
          <rPr>
            <sz val="9"/>
            <color indexed="81"/>
            <rFont val="Tahoma"/>
            <family val="2"/>
          </rPr>
          <t xml:space="preserve">
28/01/2026 : Attente J4 par DRE
10/12/2025 : Montabilité OK, APQP NOK</t>
        </r>
      </text>
    </comment>
    <comment ref="AN27" authorId="4" shapeId="0" xr:uid="{00000000-0006-0000-0200-000051000000}">
      <text>
        <r>
          <rPr>
            <b/>
            <sz val="9"/>
            <color indexed="81"/>
            <rFont val="Tahoma"/>
            <family val="2"/>
          </rPr>
          <t>TAOUFIK ROUNDI (EXTERNAL):</t>
        </r>
        <r>
          <rPr>
            <sz val="9"/>
            <color indexed="81"/>
            <rFont val="Tahoma"/>
            <family val="2"/>
          </rPr>
          <t xml:space="preserve">
26/11/2025 : Contrat série OK, manque validation, prévue en S48.5
12/11/2025 : Prob Cofor sur le contrat,</t>
        </r>
      </text>
    </comment>
    <comment ref="AR27" authorId="4" shapeId="0" xr:uid="{00000000-0006-0000-0200-000052000000}">
      <text>
        <r>
          <rPr>
            <b/>
            <sz val="9"/>
            <color indexed="81"/>
            <rFont val="Tahoma"/>
            <family val="2"/>
          </rPr>
          <t>TAOUFIK ROUNDI (EXTERNAL):</t>
        </r>
        <r>
          <rPr>
            <sz val="9"/>
            <color indexed="81"/>
            <rFont val="Tahoma"/>
            <family val="2"/>
          </rPr>
          <t xml:space="preserve">
10/12/2025 : Nv contart avec NV Cofor crée - NV cofor ne retombe pas sur coreil</t>
        </r>
      </text>
    </comment>
    <comment ref="AS27" authorId="3" shapeId="0" xr:uid="{00000000-0006-0000-0200-000053000000}">
      <text>
        <r>
          <rPr>
            <b/>
            <sz val="9"/>
            <color indexed="81"/>
            <rFont val="Tahoma"/>
            <family val="2"/>
          </rPr>
          <t>ZAYNAB MEHDAOUI (EXTERNAL):</t>
        </r>
        <r>
          <rPr>
            <sz val="9"/>
            <color indexed="81"/>
            <rFont val="Tahoma"/>
            <family val="2"/>
          </rPr>
          <t xml:space="preserve">
15/10/2025 : Contrat non visible</t>
        </r>
      </text>
    </comment>
    <comment ref="AK28" authorId="4" shapeId="0" xr:uid="{45F6D13B-2498-402F-80CA-D051A6414BA3}">
      <text>
        <r>
          <rPr>
            <b/>
            <sz val="9"/>
            <color indexed="81"/>
            <rFont val="Tahoma"/>
            <family val="2"/>
          </rPr>
          <t>TAOUFIK ROUNDI (EXTERNAL):</t>
        </r>
        <r>
          <rPr>
            <sz val="9"/>
            <color indexed="81"/>
            <rFont val="Tahoma"/>
            <family val="2"/>
          </rPr>
          <t xml:space="preserve">
10/06/2026 : Mise a jour programme OP50 (Pb camera°)
10/06/2026 : Pb progrmamme camera OP 50
24/04/2026 : Attente retour FRN pour validation des jalons de J1 vers J4
04/03/2026 : Audit avec le FNR en S12
09/01/2026 :  APQP non franchis 
10/12/2025 : Montage OK, APQP NOK</t>
        </r>
      </text>
    </comment>
    <comment ref="AL28" authorId="3" shapeId="0" xr:uid="{00000000-0006-0000-0200-000055000000}">
      <text>
        <r>
          <rPr>
            <b/>
            <sz val="9"/>
            <color indexed="81"/>
            <rFont val="Tahoma"/>
            <family val="2"/>
          </rPr>
          <t xml:space="preserve">ZAYNAB MEHDAOUI (EXTERNAL):
</t>
        </r>
        <r>
          <rPr>
            <sz val="9"/>
            <color indexed="81"/>
            <rFont val="Tahoma"/>
            <family val="2"/>
          </rPr>
          <t>03/12/2025 : Parametré sous KE4, il fautun reparametrage vers KE5</t>
        </r>
        <r>
          <rPr>
            <b/>
            <sz val="9"/>
            <color indexed="81"/>
            <rFont val="Tahoma"/>
            <family val="2"/>
          </rPr>
          <t xml:space="preserve">
</t>
        </r>
        <r>
          <rPr>
            <sz val="9"/>
            <color indexed="81"/>
            <rFont val="Tahoma"/>
            <family val="2"/>
          </rPr>
          <t>05/11/2025 : Attente Confirmation si'il ya un changement de ref
15/10/2025 : Probable chanegemnt de référence, donc attente le go pour validation packaging 
29/10/2025 : Attente confirmation changemeent de ref/indice
20/11/2025 : Pas de changeent de ref, Attente Essai FRS pour valider l'UNL</t>
        </r>
      </text>
    </comment>
    <comment ref="AM28" authorId="3" shapeId="0" xr:uid="{00000000-0006-0000-0200-000056000000}">
      <text>
        <r>
          <rPr>
            <b/>
            <sz val="9"/>
            <color indexed="81"/>
            <rFont val="Tahoma"/>
            <family val="2"/>
          </rPr>
          <t xml:space="preserve">ZAYNAB MEHDAOUI (EXTERNAL):
</t>
        </r>
        <r>
          <rPr>
            <sz val="9"/>
            <color indexed="81"/>
            <rFont val="Tahoma"/>
            <family val="2"/>
          </rPr>
          <t>03/12/2025 : Parametré sous KE4, il fautun reparametrage vers KE5</t>
        </r>
        <r>
          <rPr>
            <b/>
            <sz val="9"/>
            <color indexed="81"/>
            <rFont val="Tahoma"/>
            <family val="2"/>
          </rPr>
          <t xml:space="preserve">
</t>
        </r>
        <r>
          <rPr>
            <sz val="9"/>
            <color indexed="81"/>
            <rFont val="Tahoma"/>
            <family val="2"/>
          </rPr>
          <t>05/11/2025 : Attente Confirmation si'il ya un changement de ref
15/10/2025 : Probable chanegemnt de référence, donc attente le go pour validation packaging 
29/10/2025 : Attente confirmation changemeent de ref/indice
20/11/2025 : Pas de changeent de ref, Attente Essai FRS pour valider l'UNL</t>
        </r>
      </text>
    </comment>
    <comment ref="AU28" authorId="5" shapeId="0" xr:uid="{00000000-0006-0000-0200-000057000000}">
      <text>
        <r>
          <rPr>
            <b/>
            <sz val="9"/>
            <color indexed="81"/>
            <rFont val="Tahoma"/>
            <family val="2"/>
          </rPr>
          <t>BADREDDINE BAKHTI:</t>
        </r>
        <r>
          <rPr>
            <sz val="9"/>
            <color indexed="81"/>
            <rFont val="Tahoma"/>
            <family val="2"/>
          </rPr>
          <t xml:space="preserve">
01/07/2026 : détection par camera NOK
01/04/2026 : Pb montabilité
</t>
        </r>
      </text>
    </comment>
    <comment ref="AK29" authorId="4" shapeId="0" xr:uid="{D8BCC35F-C1A0-4CDF-B6BE-57E6C426E1A4}">
      <text>
        <r>
          <rPr>
            <b/>
            <sz val="9"/>
            <color indexed="81"/>
            <rFont val="Tahoma"/>
            <family val="2"/>
          </rPr>
          <t>TAOUFIK ROUNDI (EXTERNAL):</t>
        </r>
        <r>
          <rPr>
            <sz val="9"/>
            <color indexed="81"/>
            <rFont val="Tahoma"/>
            <family val="2"/>
          </rPr>
          <t xml:space="preserve">
10/06/2026 : Mise a jour programme OP50 (Pb camera°)
10/06/2026 : Pb progrmamme camera OP 50
24/04/2026 : Attente retour FRN pour validation des jalons de J1 vers J4
04/03/2026 : Audit avec le FNR en S12
09/01/2026 :  APQP non franchis 
10/12/2025 : Montage OK, APQP NOK</t>
        </r>
      </text>
    </comment>
    <comment ref="AL29" authorId="3" shapeId="0" xr:uid="{00000000-0006-0000-0200-000059000000}">
      <text>
        <r>
          <rPr>
            <b/>
            <sz val="9"/>
            <color indexed="81"/>
            <rFont val="Tahoma"/>
            <family val="2"/>
          </rPr>
          <t xml:space="preserve">ZAYNAB MEHDAOUI (EXTERNAL):
</t>
        </r>
        <r>
          <rPr>
            <sz val="9"/>
            <color indexed="81"/>
            <rFont val="Tahoma"/>
            <family val="2"/>
          </rPr>
          <t>03/12/2025 : Parametré sous KE4, il fautun reparametrage vers KE5</t>
        </r>
        <r>
          <rPr>
            <b/>
            <sz val="9"/>
            <color indexed="81"/>
            <rFont val="Tahoma"/>
            <family val="2"/>
          </rPr>
          <t xml:space="preserve">
</t>
        </r>
        <r>
          <rPr>
            <sz val="9"/>
            <color indexed="81"/>
            <rFont val="Tahoma"/>
            <family val="2"/>
          </rPr>
          <t>05/11/2025 : Attente Confirmation si'il ya un changement de ref
15/10/2025 : Probable chanegemnt de référence, donc attente le go pour validation packaging 
29/10/2025 : Attente confirmation changemeent de ref/indice
20/11/2025 : Pas de changeent de ref, Attente Essai FRS pour valider l'UNL</t>
        </r>
      </text>
    </comment>
    <comment ref="AM29" authorId="3" shapeId="0" xr:uid="{00000000-0006-0000-0200-00005A000000}">
      <text>
        <r>
          <rPr>
            <b/>
            <sz val="9"/>
            <color indexed="81"/>
            <rFont val="Tahoma"/>
            <family val="2"/>
          </rPr>
          <t xml:space="preserve">ZAYNAB MEHDAOUI (EXTERNAL):
</t>
        </r>
        <r>
          <rPr>
            <sz val="9"/>
            <color indexed="81"/>
            <rFont val="Tahoma"/>
            <family val="2"/>
          </rPr>
          <t>03/12/2025 : Parametré sous KE4, il fautun reparametrage vers KE5</t>
        </r>
        <r>
          <rPr>
            <b/>
            <sz val="9"/>
            <color indexed="81"/>
            <rFont val="Tahoma"/>
            <family val="2"/>
          </rPr>
          <t xml:space="preserve">
</t>
        </r>
        <r>
          <rPr>
            <sz val="9"/>
            <color indexed="81"/>
            <rFont val="Tahoma"/>
            <family val="2"/>
          </rPr>
          <t>05/11/2025 : Attente Confirmation si'il ya un changement de ref
15/10/2025 : Probable chanegemnt de référence, donc attente le go pour validation packaging 
29/10/2025 : Attente confirmation changemeent de ref/indice
20/11/2025 : Pas de changeent de ref, Attente Essai FRS pour valider l'UNL</t>
        </r>
      </text>
    </comment>
    <comment ref="AN29" authorId="4" shapeId="0" xr:uid="{00000000-0006-0000-0200-00005B000000}">
      <text>
        <r>
          <rPr>
            <b/>
            <sz val="9"/>
            <color indexed="81"/>
            <rFont val="Tahoma"/>
            <family val="2"/>
          </rPr>
          <t>TAOUFIK ROUNDI (EXTERNAL):</t>
        </r>
        <r>
          <rPr>
            <sz val="9"/>
            <color indexed="81"/>
            <rFont val="Tahoma"/>
            <family val="2"/>
          </rPr>
          <t xml:space="preserve">
</t>
        </r>
      </text>
    </comment>
    <comment ref="AU29" authorId="5" shapeId="0" xr:uid="{00000000-0006-0000-0200-00005C000000}">
      <text>
        <r>
          <rPr>
            <b/>
            <sz val="9"/>
            <color indexed="81"/>
            <rFont val="Tahoma"/>
            <family val="2"/>
          </rPr>
          <t>BADREDDINE BAKHTI:</t>
        </r>
        <r>
          <rPr>
            <sz val="9"/>
            <color indexed="81"/>
            <rFont val="Tahoma"/>
            <family val="2"/>
          </rPr>
          <t xml:space="preserve">
01/07/2026 : détection par camera NOK + Moyen pour maintien sangle au cas de glissement non définis (scotch et dévidoir )
01/04/2026 : Pb montabilité
</t>
        </r>
      </text>
    </comment>
    <comment ref="E30" authorId="3" shapeId="0" xr:uid="{00000000-0006-0000-0200-00005D000000}">
      <text>
        <r>
          <rPr>
            <b/>
            <sz val="9"/>
            <color indexed="81"/>
            <rFont val="Tahoma"/>
            <family val="2"/>
          </rPr>
          <t>ZAYNAB MEHDAOUI (EXTERNAL):</t>
        </r>
        <r>
          <rPr>
            <sz val="9"/>
            <color indexed="81"/>
            <rFont val="Tahoma"/>
            <family val="2"/>
          </rPr>
          <t xml:space="preserve">
5,69 CNY/UN</t>
        </r>
      </text>
    </comment>
    <comment ref="Y30" authorId="3" shapeId="0" xr:uid="{00000000-0006-0000-0200-00005E000000}">
      <text>
        <r>
          <rPr>
            <b/>
            <sz val="9"/>
            <color indexed="81"/>
            <rFont val="Tahoma"/>
            <family val="2"/>
          </rPr>
          <t>ZAYNAB MEHDAOUI (EXTERNAL):</t>
        </r>
        <r>
          <rPr>
            <sz val="9"/>
            <color indexed="81"/>
            <rFont val="Tahoma"/>
            <family val="2"/>
          </rPr>
          <t xml:space="preserve">
18/02/2026 : DTS au 01.06. -DTP 08/06
04/02/2026 : Envoi des premiers au FNR </t>
        </r>
      </text>
    </comment>
    <comment ref="AK30" authorId="4" shapeId="0" xr:uid="{00000000-0006-0000-0200-00005F000000}">
      <text>
        <r>
          <rPr>
            <b/>
            <sz val="9"/>
            <color indexed="81"/>
            <rFont val="Tahoma"/>
            <family val="2"/>
          </rPr>
          <t xml:space="preserve">TAOUFIK ROUNDI (EXTERNAL):
</t>
        </r>
        <r>
          <rPr>
            <sz val="9"/>
            <color indexed="81"/>
            <rFont val="Tahoma"/>
            <family val="2"/>
          </rPr>
          <t>28/01/2026 : Attente récepton des nouvelles pcs avec indice 01 pour diffuser le PSW</t>
        </r>
        <r>
          <rPr>
            <b/>
            <sz val="9"/>
            <color indexed="81"/>
            <rFont val="Tahoma"/>
            <family val="2"/>
          </rPr>
          <t xml:space="preserve">
</t>
        </r>
        <r>
          <rPr>
            <sz val="9"/>
            <color indexed="81"/>
            <rFont val="Tahoma"/>
            <family val="2"/>
          </rPr>
          <t>21/01/2026 : J4 sur APQP prévue pour cette semaine 
Prévue 14/01/2026 : G4 a completer
10/12/2025 Montabilité NOK, A revoir lors des prochaine prod</t>
        </r>
      </text>
    </comment>
    <comment ref="AP30" authorId="4" shapeId="0" xr:uid="{00000000-0006-0000-0200-000060000000}">
      <text>
        <r>
          <rPr>
            <b/>
            <sz val="9"/>
            <color indexed="81"/>
            <rFont val="Tahoma"/>
            <family val="2"/>
          </rPr>
          <t>TAOUFIK ROUNDI (EXTERNAL):</t>
        </r>
        <r>
          <rPr>
            <sz val="9"/>
            <color indexed="81"/>
            <rFont val="Tahoma"/>
            <family val="2"/>
          </rPr>
          <t xml:space="preserve">
07/01/2026 : Check a faire le 07/01
03/12/2025 : Faut reinitier le flux 
12/11/2025 Flux inititié, statut I au lieu de P, --&gt; Carina avec myriam </t>
        </r>
      </text>
    </comment>
    <comment ref="AR30" authorId="4" shapeId="0" xr:uid="{00000000-0006-0000-0200-000061000000}">
      <text>
        <r>
          <rPr>
            <b/>
            <sz val="9"/>
            <color indexed="81"/>
            <rFont val="Tahoma"/>
            <family val="2"/>
          </rPr>
          <t xml:space="preserve">TAOUFIK ROUNDI (EXTERNAL):
</t>
        </r>
        <r>
          <rPr>
            <sz val="9"/>
            <color indexed="81"/>
            <rFont val="Tahoma"/>
            <family val="2"/>
          </rPr>
          <t xml:space="preserve">03/12/2025: Confirmation Cofor, 01 ou 02 /  Faut reinitier le flux </t>
        </r>
        <r>
          <rPr>
            <b/>
            <sz val="9"/>
            <color indexed="81"/>
            <rFont val="Tahoma"/>
            <family val="2"/>
          </rPr>
          <t xml:space="preserve">
</t>
        </r>
        <r>
          <rPr>
            <sz val="9"/>
            <color indexed="81"/>
            <rFont val="Tahoma"/>
            <family val="2"/>
          </rPr>
          <t>26/11/2025 :  Reverifier le test maturité @myriem
05/11/2025 : Flux KE crée, Attente creation du flux chine par l'equipe shengai</t>
        </r>
      </text>
    </comment>
    <comment ref="AS30" authorId="4" shapeId="0" xr:uid="{00000000-0006-0000-0200-000062000000}">
      <text>
        <r>
          <rPr>
            <b/>
            <sz val="9"/>
            <color indexed="81"/>
            <rFont val="Tahoma"/>
            <family val="2"/>
          </rPr>
          <t xml:space="preserve">TAOUFIK ROUNDI (EXTERNAL):
</t>
        </r>
        <r>
          <rPr>
            <sz val="9"/>
            <color indexed="81"/>
            <rFont val="Tahoma"/>
            <family val="2"/>
          </rPr>
          <t>07/01/2026 : Check a faire le 07/01 sur Coreil</t>
        </r>
        <r>
          <rPr>
            <b/>
            <sz val="9"/>
            <color indexed="81"/>
            <rFont val="Tahoma"/>
            <family val="2"/>
          </rPr>
          <t xml:space="preserve">
</t>
        </r>
        <r>
          <rPr>
            <sz val="9"/>
            <color indexed="81"/>
            <rFont val="Tahoma"/>
            <family val="2"/>
          </rPr>
          <t xml:space="preserve">03/12/2025 : il faut la validation flux </t>
        </r>
        <r>
          <rPr>
            <b/>
            <sz val="9"/>
            <color indexed="81"/>
            <rFont val="Tahoma"/>
            <family val="2"/>
          </rPr>
          <t xml:space="preserve">
</t>
        </r>
        <r>
          <rPr>
            <sz val="9"/>
            <color indexed="81"/>
            <rFont val="Tahoma"/>
            <family val="2"/>
          </rPr>
          <t>26/11/2025 : Commande crée avec 2 Cofor diffénnts, a voir avec Bei</t>
        </r>
        <r>
          <rPr>
            <b/>
            <sz val="9"/>
            <color indexed="81"/>
            <rFont val="Tahoma"/>
            <family val="2"/>
          </rPr>
          <t xml:space="preserve">
</t>
        </r>
        <r>
          <rPr>
            <sz val="9"/>
            <color indexed="81"/>
            <rFont val="Tahoma"/>
            <family val="2"/>
          </rPr>
          <t>05/11/2025 : Manque</t>
        </r>
        <r>
          <rPr>
            <b/>
            <sz val="9"/>
            <color indexed="81"/>
            <rFont val="Tahoma"/>
            <family val="2"/>
          </rPr>
          <t xml:space="preserve"> </t>
        </r>
        <r>
          <rPr>
            <sz val="9"/>
            <color indexed="81"/>
            <rFont val="Tahoma"/>
            <family val="2"/>
          </rPr>
          <t xml:space="preserve">Creation PLE/qualité
</t>
        </r>
      </text>
    </comment>
    <comment ref="E31" authorId="3" shapeId="0" xr:uid="{00000000-0006-0000-0200-000063000000}">
      <text>
        <r>
          <rPr>
            <b/>
            <sz val="9"/>
            <color indexed="81"/>
            <rFont val="Tahoma"/>
            <family val="2"/>
          </rPr>
          <t>ZAYNAB MEHDAOUI (EXTERNAL):</t>
        </r>
        <r>
          <rPr>
            <sz val="9"/>
            <color indexed="81"/>
            <rFont val="Tahoma"/>
            <family val="2"/>
          </rPr>
          <t xml:space="preserve">
Confirmé par RCP
</t>
        </r>
      </text>
    </comment>
    <comment ref="AK31" authorId="4" shapeId="0" xr:uid="{00000000-0006-0000-0200-000064000000}">
      <text>
        <r>
          <rPr>
            <b/>
            <sz val="9"/>
            <color indexed="81"/>
            <rFont val="Tahoma"/>
            <family val="2"/>
          </rPr>
          <t>12/06/2026 : Pb packaging
20/05/2026: en cours d'analyse
TAOUFIK ROUNDI (EXTERNAL):</t>
        </r>
        <r>
          <rPr>
            <sz val="9"/>
            <color indexed="81"/>
            <rFont val="Tahoma"/>
            <family val="2"/>
          </rPr>
          <t xml:space="preserve">
24/04/2026 : Rapport mesures qualité NOK
0/12/2025 : Test NOK</t>
        </r>
      </text>
    </comment>
    <comment ref="AO31" authorId="5" shapeId="0" xr:uid="{00000000-0006-0000-0200-000065000000}">
      <text>
        <r>
          <rPr>
            <b/>
            <sz val="9"/>
            <color indexed="81"/>
            <rFont val="Tahoma"/>
            <family val="2"/>
          </rPr>
          <t>BADREDDINE BAKHTI:</t>
        </r>
        <r>
          <rPr>
            <sz val="9"/>
            <color indexed="81"/>
            <rFont val="Tahoma"/>
            <family val="2"/>
          </rPr>
          <t xml:space="preserve">
25/03/2026 : Attente retour Mohamed amine housssaine
18/03/2026 : Attente retour apres contacté Houssame et Zahri
</t>
        </r>
      </text>
    </comment>
    <comment ref="AQ31" authorId="4" shapeId="0" xr:uid="{00000000-0006-0000-0200-000066000000}">
      <text>
        <r>
          <rPr>
            <b/>
            <sz val="9"/>
            <color indexed="81"/>
            <rFont val="Tahoma"/>
            <family val="2"/>
          </rPr>
          <t>TAOUFIK ROUNDI (EXTERNAL):</t>
        </r>
        <r>
          <rPr>
            <sz val="9"/>
            <color indexed="81"/>
            <rFont val="Tahoma"/>
            <family val="2"/>
          </rPr>
          <t xml:space="preserve">
03/12/2025 : Pièce interne, pas de FCLA , Attente confirmation Hajar/Arnaud</t>
        </r>
      </text>
    </comment>
    <comment ref="AU31" authorId="5" shapeId="0" xr:uid="{00000000-0006-0000-0200-000067000000}">
      <text>
        <r>
          <rPr>
            <b/>
            <sz val="9"/>
            <color indexed="81"/>
            <rFont val="Tahoma"/>
            <family val="2"/>
          </rPr>
          <t>BADREDDINE BAKHTI:</t>
        </r>
        <r>
          <rPr>
            <sz val="9"/>
            <color indexed="81"/>
            <rFont val="Tahoma"/>
            <family val="2"/>
          </rPr>
          <t xml:space="preserve">
22/04/2026 : PB montabilité et peinture
01/04/2026 : Pb coté renfort</t>
        </r>
      </text>
    </comment>
    <comment ref="E32" authorId="3" shapeId="0" xr:uid="{00000000-0006-0000-0200-000068000000}">
      <text>
        <r>
          <rPr>
            <b/>
            <sz val="9"/>
            <color indexed="81"/>
            <rFont val="Tahoma"/>
            <family val="2"/>
          </rPr>
          <t>ZAYNAB MEHDAOUI (EXTERNAL):</t>
        </r>
        <r>
          <rPr>
            <sz val="9"/>
            <color indexed="81"/>
            <rFont val="Tahoma"/>
            <family val="2"/>
          </rPr>
          <t xml:space="preserve">
Confirmé par RCP</t>
        </r>
      </text>
    </comment>
    <comment ref="AK32" authorId="4" shapeId="0" xr:uid="{14499B6B-B565-41E0-85E3-263D709904CF}">
      <text>
        <r>
          <rPr>
            <b/>
            <sz val="9"/>
            <color indexed="81"/>
            <rFont val="Tahoma"/>
            <family val="2"/>
          </rPr>
          <t>12/06/2026 : Pb packaging
20/05/2026: en cours d'analyse
TAOUFIK ROUNDI (EXTERNAL):</t>
        </r>
        <r>
          <rPr>
            <sz val="9"/>
            <color indexed="81"/>
            <rFont val="Tahoma"/>
            <family val="2"/>
          </rPr>
          <t xml:space="preserve">
24/04/2026 : Rapport mesures qualité NOK
0/12/2025 : Test NOK</t>
        </r>
      </text>
    </comment>
    <comment ref="AO32" authorId="5" shapeId="0" xr:uid="{00000000-0006-0000-0200-00006A000000}">
      <text>
        <r>
          <rPr>
            <b/>
            <sz val="9"/>
            <color indexed="81"/>
            <rFont val="Tahoma"/>
            <family val="2"/>
          </rPr>
          <t>BADREDDINE BAKHTI:</t>
        </r>
        <r>
          <rPr>
            <sz val="9"/>
            <color indexed="81"/>
            <rFont val="Tahoma"/>
            <family val="2"/>
          </rPr>
          <t xml:space="preserve">
25/03/2026 : Attente retour Mohamed amine housssaine
18/03/2026 : Attente retour apres contacté Houssame et Zahri
</t>
        </r>
      </text>
    </comment>
    <comment ref="AQ32" authorId="4" shapeId="0" xr:uid="{00000000-0006-0000-0200-00006B000000}">
      <text>
        <r>
          <rPr>
            <b/>
            <sz val="9"/>
            <color indexed="81"/>
            <rFont val="Tahoma"/>
            <family val="2"/>
          </rPr>
          <t>TAOUFIK ROUNDI (EXTERNAL):</t>
        </r>
        <r>
          <rPr>
            <sz val="9"/>
            <color indexed="81"/>
            <rFont val="Tahoma"/>
            <family val="2"/>
          </rPr>
          <t xml:space="preserve">
03/12/2025 : Pièce interne, pas de FCLA , Attente confirmation Hajar/Arnaud</t>
        </r>
      </text>
    </comment>
    <comment ref="AU32" authorId="5" shapeId="0" xr:uid="{00000000-0006-0000-0200-00006C000000}">
      <text>
        <r>
          <rPr>
            <b/>
            <sz val="9"/>
            <color indexed="81"/>
            <rFont val="Tahoma"/>
            <family val="2"/>
          </rPr>
          <t>BADREDDINE BAKHTI:</t>
        </r>
        <r>
          <rPr>
            <sz val="9"/>
            <color indexed="81"/>
            <rFont val="Tahoma"/>
            <family val="2"/>
          </rPr>
          <t xml:space="preserve">
22/04/2026 : PB montabilité et peinture
01/04/2026 : Pb coté trou et peinture
</t>
        </r>
      </text>
    </comment>
    <comment ref="AK33" authorId="4" shapeId="0" xr:uid="{00000000-0006-0000-0200-00006D000000}">
      <text>
        <r>
          <rPr>
            <b/>
            <sz val="9"/>
            <color indexed="81"/>
            <rFont val="Tahoma"/>
            <family val="2"/>
          </rPr>
          <t>05/06/2026 : validation J4 en cours
20/05/2026: sous composants en cours de PPAP
TAOUFIK ROUNDI (EXTERNAL):</t>
        </r>
        <r>
          <rPr>
            <sz val="9"/>
            <color indexed="81"/>
            <rFont val="Tahoma"/>
            <family val="2"/>
          </rPr>
          <t xml:space="preserve">
10/12/2025 : Test NOK</t>
        </r>
      </text>
    </comment>
    <comment ref="AO33" authorId="5" shapeId="0" xr:uid="{00000000-0006-0000-0200-00006E000000}">
      <text>
        <r>
          <rPr>
            <b/>
            <sz val="9"/>
            <color indexed="81"/>
            <rFont val="Tahoma"/>
            <family val="2"/>
          </rPr>
          <t>BADREDDINE BAKHTI:</t>
        </r>
        <r>
          <rPr>
            <sz val="9"/>
            <color indexed="81"/>
            <rFont val="Tahoma"/>
            <family val="2"/>
          </rPr>
          <t xml:space="preserve">
25/03/2026 : Attente retour Mohamed amine housssaine
18/03/2026 : Attente retour apres contacté Houssame et Zahri
</t>
        </r>
      </text>
    </comment>
    <comment ref="AT33" authorId="5" shapeId="0" xr:uid="{00000000-0006-0000-0200-00006F000000}">
      <text>
        <r>
          <rPr>
            <b/>
            <sz val="9"/>
            <color indexed="81"/>
            <rFont val="Tahoma"/>
            <family val="2"/>
          </rPr>
          <t>BADREDDINE BAKHTI</t>
        </r>
      </text>
    </comment>
    <comment ref="AU33" authorId="5" shapeId="0" xr:uid="{00000000-0006-0000-0200-000070000000}">
      <text>
        <r>
          <rPr>
            <b/>
            <sz val="9"/>
            <color indexed="81"/>
            <rFont val="Tahoma"/>
            <family val="2"/>
          </rPr>
          <t>BADREDDINE BAKHTI:</t>
        </r>
        <r>
          <rPr>
            <sz val="9"/>
            <color indexed="81"/>
            <rFont val="Tahoma"/>
            <family val="2"/>
          </rPr>
          <t xml:space="preserve">
22/04/2026 : pieces lié au autres refs NOK</t>
        </r>
      </text>
    </comment>
    <comment ref="E34" authorId="3" shapeId="0" xr:uid="{00000000-0006-0000-0200-000071000000}">
      <text>
        <r>
          <rPr>
            <b/>
            <sz val="9"/>
            <color indexed="81"/>
            <rFont val="Tahoma"/>
            <family val="2"/>
          </rPr>
          <t>ZAYNAB MEHDAOUI (EXTERNAL):</t>
        </r>
        <r>
          <rPr>
            <sz val="9"/>
            <color indexed="81"/>
            <rFont val="Tahoma"/>
            <family val="2"/>
          </rPr>
          <t xml:space="preserve">
80 Eur / MI</t>
        </r>
      </text>
    </comment>
    <comment ref="AK34" authorId="4" shapeId="0" xr:uid="{00000000-0006-0000-0200-000072000000}">
      <text>
        <r>
          <rPr>
            <b/>
            <sz val="9"/>
            <color indexed="81"/>
            <rFont val="Tahoma"/>
            <family val="2"/>
          </rPr>
          <t>TAOUFIK ROUNDI (EXTERNAL):</t>
        </r>
        <r>
          <rPr>
            <sz val="9"/>
            <color indexed="81"/>
            <rFont val="Tahoma"/>
            <family val="2"/>
          </rPr>
          <t xml:space="preserve">
11/02/2026 APQP OK, attente reception info</t>
        </r>
      </text>
    </comment>
    <comment ref="AL34" authorId="4" shapeId="0" xr:uid="{00000000-0006-0000-0200-000073000000}">
      <text>
        <r>
          <rPr>
            <b/>
            <sz val="9"/>
            <color indexed="81"/>
            <rFont val="Tahoma"/>
            <family val="2"/>
          </rPr>
          <t>TAOUFIK ROUNDI (EXTERNAL):</t>
        </r>
        <r>
          <rPr>
            <sz val="9"/>
            <color indexed="81"/>
            <rFont val="Tahoma"/>
            <family val="2"/>
          </rPr>
          <t xml:space="preserve">
06/02/2026 : Ajout de la référence dans la liste des pièces @Laurence</t>
        </r>
      </text>
    </comment>
    <comment ref="AM34" authorId="4" shapeId="0" xr:uid="{00000000-0006-0000-0200-000074000000}">
      <text>
        <r>
          <rPr>
            <b/>
            <sz val="9"/>
            <color indexed="81"/>
            <rFont val="Tahoma"/>
            <family val="2"/>
          </rPr>
          <t>TAOUFIK ROUNDI (EXTERNAL):</t>
        </r>
        <r>
          <rPr>
            <sz val="9"/>
            <color indexed="81"/>
            <rFont val="Tahoma"/>
            <family val="2"/>
          </rPr>
          <t xml:space="preserve">
06/02/2026 : Ajout de la référence dans la liste des pièces @Laurence</t>
        </r>
      </text>
    </comment>
    <comment ref="AO34" authorId="5" shapeId="0" xr:uid="{00000000-0006-0000-0200-000075000000}">
      <text>
        <r>
          <rPr>
            <b/>
            <sz val="9"/>
            <color indexed="81"/>
            <rFont val="Tahoma"/>
            <family val="2"/>
          </rPr>
          <t>BADREDDINE BAKHTI:</t>
        </r>
        <r>
          <rPr>
            <sz val="9"/>
            <color indexed="81"/>
            <rFont val="Tahoma"/>
            <family val="2"/>
          </rPr>
          <t xml:space="preserve">
25/03/2026 : Attente retour Mohamed amine housssaine
18/03/2026 : Attente retour apres contacté Houssame et Zahri
</t>
        </r>
      </text>
    </comment>
    <comment ref="AT34" authorId="5" shapeId="0" xr:uid="{00000000-0006-0000-0200-000076000000}">
      <text>
        <r>
          <rPr>
            <b/>
            <sz val="9"/>
            <color indexed="81"/>
            <rFont val="Tahoma"/>
            <family val="2"/>
          </rPr>
          <t>BADREDDINE BAKHTI</t>
        </r>
      </text>
    </comment>
    <comment ref="AU34" authorId="5" shapeId="0" xr:uid="{00000000-0006-0000-0200-000077000000}">
      <text>
        <r>
          <rPr>
            <b/>
            <sz val="9"/>
            <color indexed="81"/>
            <rFont val="Tahoma"/>
            <family val="2"/>
          </rPr>
          <t>BADREDDINE BAKHTI:</t>
        </r>
        <r>
          <rPr>
            <sz val="9"/>
            <color indexed="81"/>
            <rFont val="Tahoma"/>
            <family val="2"/>
          </rPr>
          <t xml:space="preserve">
01/04/2026 : validation de la part de Khalid  Aadel
</t>
        </r>
      </text>
    </comment>
    <comment ref="AK35" authorId="4" shapeId="0" xr:uid="{00000000-0006-0000-0200-000078000000}">
      <text>
        <r>
          <rPr>
            <b/>
            <sz val="9"/>
            <color indexed="81"/>
            <rFont val="Tahoma"/>
            <family val="2"/>
          </rPr>
          <t>TAOUFIK ROUNDI (EXTERNAL):</t>
        </r>
        <r>
          <rPr>
            <sz val="9"/>
            <color indexed="81"/>
            <rFont val="Tahoma"/>
            <family val="2"/>
          </rPr>
          <t xml:space="preserve">
10/06/2026 : Attente retour équipe férrage
12/06/2026 : Pb process besoin de refaire la montabilité
24/04/2026 : Attente retour FRN pour validation des jalons de J1 vers J4
04/03/2026 : Audit avec le FNR en S12
09/01/2026 :  APQP non franchis 
10/12/2025 : Montage OK, APQP NOK</t>
        </r>
      </text>
    </comment>
    <comment ref="AM35" authorId="4" shapeId="0" xr:uid="{00000000-0006-0000-0200-000079000000}">
      <text>
        <r>
          <rPr>
            <b/>
            <sz val="9"/>
            <color indexed="81"/>
            <rFont val="Tahoma"/>
            <family val="2"/>
          </rPr>
          <t>TAOUFIK ROUNDI (EXTERNAL):</t>
        </r>
        <r>
          <rPr>
            <sz val="9"/>
            <color indexed="81"/>
            <rFont val="Tahoma"/>
            <family val="2"/>
          </rPr>
          <t xml:space="preserve">
03/07/2026 : Parametrage OK pour EDI
24/04/2026 : Attente confirmation Qualité et process de fabrication
25/02/2026 : A valider après creation nomenclature
</t>
        </r>
      </text>
    </comment>
    <comment ref="AN35" authorId="5" shapeId="0" xr:uid="{00000000-0006-0000-0200-00007A000000}">
      <text>
        <r>
          <rPr>
            <b/>
            <sz val="9"/>
            <color indexed="81"/>
            <rFont val="Tahoma"/>
            <family val="2"/>
          </rPr>
          <t>BADREDDINE BAKHTI:</t>
        </r>
        <r>
          <rPr>
            <sz val="9"/>
            <color indexed="81"/>
            <rFont val="Tahoma"/>
            <family val="2"/>
          </rPr>
          <t xml:space="preserve">
13/05/2026 : Creation du code packaging en cours @sara yamane
24/04/2026 : Attente validation qualité
25/03/2026 : Attente document LCBS</t>
        </r>
      </text>
    </comment>
    <comment ref="AQ35" authorId="3" shapeId="0" xr:uid="{00000000-0006-0000-0200-00007B000000}">
      <text>
        <r>
          <rPr>
            <b/>
            <sz val="9"/>
            <color indexed="81"/>
            <rFont val="Tahoma"/>
            <family val="2"/>
          </rPr>
          <t>ZAYNAB MEHDAOUI (EXTERNAL):</t>
        </r>
        <r>
          <rPr>
            <sz val="9"/>
            <color indexed="81"/>
            <rFont val="Tahoma"/>
            <family val="2"/>
          </rPr>
          <t xml:space="preserve">
10/04/2026 : Retour en arr pour la FCLA suite au packaging NOK@Laurence
28/01/2026 : FCLA pas OK puisque packaging pas OK </t>
        </r>
      </text>
    </comment>
    <comment ref="AT35" authorId="5" shapeId="0" xr:uid="{00000000-0006-0000-0200-00007C000000}">
      <text>
        <r>
          <rPr>
            <b/>
            <sz val="9"/>
            <color indexed="81"/>
            <rFont val="Tahoma"/>
            <family val="2"/>
          </rPr>
          <t>BADREDDINE BAKHTI:</t>
        </r>
        <r>
          <rPr>
            <sz val="9"/>
            <color indexed="81"/>
            <rFont val="Tahoma"/>
            <family val="2"/>
          </rPr>
          <t xml:space="preserve">
08/04/2026 : Inconnue dans CORAIL, Attente creation des contarts.
</t>
        </r>
      </text>
    </comment>
    <comment ref="AU35" authorId="5" shapeId="0" xr:uid="{00000000-0006-0000-0200-00007D000000}">
      <text>
        <r>
          <rPr>
            <b/>
            <sz val="9"/>
            <color indexed="81"/>
            <rFont val="Tahoma"/>
            <family val="2"/>
          </rPr>
          <t>BADREDDINE BAKHTI:</t>
        </r>
        <r>
          <rPr>
            <sz val="9"/>
            <color indexed="81"/>
            <rFont val="Tahoma"/>
            <family val="2"/>
          </rPr>
          <t xml:space="preserve">
22/04/2026 : PB qualité 
01/04/2026 : validation de la part de Khalid  Aadel
</t>
        </r>
      </text>
    </comment>
    <comment ref="AK36" authorId="4" shapeId="0" xr:uid="{F22B9178-4066-478C-AB0B-8C2EEA6F93A0}">
      <text>
        <r>
          <rPr>
            <b/>
            <sz val="9"/>
            <color indexed="81"/>
            <rFont val="Tahoma"/>
            <family val="2"/>
          </rPr>
          <t>TAOUFIK ROUNDI (EXTERNAL):</t>
        </r>
        <r>
          <rPr>
            <sz val="9"/>
            <color indexed="81"/>
            <rFont val="Tahoma"/>
            <family val="2"/>
          </rPr>
          <t xml:space="preserve">
10/06/2026 : Attente retour équipe férrage
12/06/2026 : Pb process besoin de refaire la montabilité
24/04/2026 : Attente retour FRN pour validation des jalons de J1 vers J4
04/03/2026 : Audit avec le FNR en S12
09/01/2026 :  APQP non franchis 
10/12/2025 : Montage OK, APQP NOK</t>
        </r>
      </text>
    </comment>
    <comment ref="AM36" authorId="4" shapeId="0" xr:uid="{F604C7A3-F5B3-48B9-8552-0C05C0E6E7C1}">
      <text>
        <r>
          <rPr>
            <b/>
            <sz val="9"/>
            <color indexed="81"/>
            <rFont val="Tahoma"/>
            <family val="2"/>
          </rPr>
          <t>TAOUFIK ROUNDI (EXTERNAL):</t>
        </r>
        <r>
          <rPr>
            <sz val="9"/>
            <color indexed="81"/>
            <rFont val="Tahoma"/>
            <family val="2"/>
          </rPr>
          <t xml:space="preserve">
03/07/2026 : Parametrage OK pour EDI
24/04/2026 : Attente confirmation Qualité et process de fabrication
25/02/2026 : A valider après creation nomenclature
</t>
        </r>
      </text>
    </comment>
    <comment ref="AN36" authorId="5" shapeId="0" xr:uid="{00000000-0006-0000-0200-000080000000}">
      <text>
        <r>
          <rPr>
            <b/>
            <sz val="9"/>
            <color indexed="81"/>
            <rFont val="Tahoma"/>
            <family val="2"/>
          </rPr>
          <t>BADREDDINE BAKHTI:</t>
        </r>
        <r>
          <rPr>
            <sz val="9"/>
            <color indexed="81"/>
            <rFont val="Tahoma"/>
            <family val="2"/>
          </rPr>
          <t xml:space="preserve">
13/05/2026 : Creation du code packaging en cours @sara yamane
24/04/2026 : Attente validation qualité
25/03/2026 : Attente document LCBS</t>
        </r>
      </text>
    </comment>
    <comment ref="AQ36" authorId="3" shapeId="0" xr:uid="{00000000-0006-0000-0200-000081000000}">
      <text>
        <r>
          <rPr>
            <b/>
            <sz val="9"/>
            <color indexed="81"/>
            <rFont val="Tahoma"/>
            <family val="2"/>
          </rPr>
          <t>ZAYNAB MEHDAOUI (EXTERNAL):</t>
        </r>
        <r>
          <rPr>
            <sz val="9"/>
            <color indexed="81"/>
            <rFont val="Tahoma"/>
            <family val="2"/>
          </rPr>
          <t xml:space="preserve">
28/01/2026 : FCLA pas OK puisque packaging pas OK </t>
        </r>
      </text>
    </comment>
    <comment ref="AT36" authorId="5" shapeId="0" xr:uid="{00000000-0006-0000-0200-000082000000}">
      <text>
        <r>
          <rPr>
            <b/>
            <sz val="9"/>
            <color indexed="81"/>
            <rFont val="Tahoma"/>
            <family val="2"/>
          </rPr>
          <t>BADREDDINE BAKHTI:</t>
        </r>
        <r>
          <rPr>
            <sz val="9"/>
            <color indexed="81"/>
            <rFont val="Tahoma"/>
            <family val="2"/>
          </rPr>
          <t xml:space="preserve">
08/04/2026 : Inconnue dans CORAIL, Attente creation des contarts.
</t>
        </r>
      </text>
    </comment>
    <comment ref="AU36" authorId="5" shapeId="0" xr:uid="{00000000-0006-0000-0200-000083000000}">
      <text>
        <r>
          <rPr>
            <b/>
            <sz val="9"/>
            <color indexed="81"/>
            <rFont val="Tahoma"/>
            <family val="2"/>
          </rPr>
          <t>BADREDDINE BAKHTI:</t>
        </r>
        <r>
          <rPr>
            <sz val="9"/>
            <color indexed="81"/>
            <rFont val="Tahoma"/>
            <family val="2"/>
          </rPr>
          <t xml:space="preserve">
22/04/2026 : PB qualité 
01/04/2026 : validation de la part de Khalid  Aadel
</t>
        </r>
      </text>
    </comment>
    <comment ref="AN37" authorId="5" shapeId="0" xr:uid="{00000000-0006-0000-0200-000084000000}">
      <text>
        <r>
          <rPr>
            <b/>
            <sz val="9"/>
            <color indexed="81"/>
            <rFont val="Tahoma"/>
            <family val="2"/>
          </rPr>
          <t>BADREDDINE BAKHTI:</t>
        </r>
        <r>
          <rPr>
            <sz val="9"/>
            <color indexed="81"/>
            <rFont val="Tahoma"/>
            <family val="2"/>
          </rPr>
          <t xml:space="preserve">
08/05/2026 : Contrat inexistante remplacé par une fiche fete
18/03/2026: Attente retour Hajar pour finalisé le contrat
</t>
        </r>
      </text>
    </comment>
    <comment ref="AO37" authorId="5" shapeId="0" xr:uid="{00000000-0006-0000-0200-000085000000}">
      <text>
        <r>
          <rPr>
            <b/>
            <sz val="9"/>
            <color indexed="81"/>
            <rFont val="Tahoma"/>
            <family val="2"/>
          </rPr>
          <t>BADREDDINE BAKHTI:</t>
        </r>
        <r>
          <rPr>
            <sz val="9"/>
            <color indexed="81"/>
            <rFont val="Tahoma"/>
            <family val="2"/>
          </rPr>
          <t xml:space="preserve">
08/05/2026 : Attente confirmation du nouveau FRN @mohamed Amine
29/04/2026 : Attente validation FRN si SAINT GOBAIN @Mohamed Amine
</t>
        </r>
      </text>
    </comment>
    <comment ref="AS37" authorId="5" shapeId="0" xr:uid="{FA3D1175-8ED2-4FE5-95EF-BADE7C5DBE29}">
      <text>
        <r>
          <rPr>
            <b/>
            <sz val="9"/>
            <color indexed="81"/>
            <rFont val="Tahoma"/>
            <family val="2"/>
          </rPr>
          <t>BADREDDINE BAKHTI:</t>
        </r>
        <r>
          <rPr>
            <sz val="9"/>
            <color indexed="81"/>
            <rFont val="Tahoma"/>
            <family val="2"/>
          </rPr>
          <t xml:space="preserve">
08/05/2026 : Contrat inexistante remplacé par une fiche fete
18/03/2026: Attente retour Hajar pour finalisé le contrat
</t>
        </r>
      </text>
    </comment>
    <comment ref="AT37" authorId="5" shapeId="0" xr:uid="{46136A48-9B38-4D11-9A4E-24F25C726346}">
      <text>
        <r>
          <rPr>
            <b/>
            <sz val="9"/>
            <color indexed="81"/>
            <rFont val="Tahoma"/>
            <family val="2"/>
          </rPr>
          <t>BADREDDINE BAKHTI:</t>
        </r>
        <r>
          <rPr>
            <sz val="9"/>
            <color indexed="81"/>
            <rFont val="Tahoma"/>
            <family val="2"/>
          </rPr>
          <t xml:space="preserve">
08/05/2026 : Contrat inexistante remplacé par une fiche fete
18/03/2026: Attente retour Hajar pour finalisé le contrat
</t>
        </r>
      </text>
    </comment>
    <comment ref="AU37" authorId="5" shapeId="0" xr:uid="{00000000-0006-0000-0200-000087000000}">
      <text>
        <r>
          <rPr>
            <b/>
            <sz val="9"/>
            <color indexed="81"/>
            <rFont val="Tahoma"/>
            <family val="2"/>
          </rPr>
          <t>BADREDDINE BAKHTI:</t>
        </r>
        <r>
          <rPr>
            <sz val="9"/>
            <color indexed="81"/>
            <rFont val="Tahoma"/>
            <family val="2"/>
          </rPr>
          <t xml:space="preserve">
01/04/2026 : validation de la part de Khalid  Aadel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CLAIRE DEROUARD - J505876</author>
  </authors>
  <commentList>
    <comment ref="F5" authorId="0" shapeId="0" xr:uid="{00000000-0006-0000-0700-000001000000}">
      <text>
        <r>
          <rPr>
            <b/>
            <sz val="9"/>
            <color indexed="81"/>
            <rFont val="Tahoma"/>
            <family val="2"/>
          </rPr>
          <t>CLAIRE DEROUARD - J505876:</t>
        </r>
        <r>
          <rPr>
            <b/>
            <sz val="9"/>
            <color indexed="81"/>
            <rFont val="Tahoma"/>
            <family val="2"/>
          </rPr>
          <t xml:space="preserve"> </t>
        </r>
        <r>
          <rPr>
            <b/>
            <sz val="9"/>
            <color indexed="81"/>
            <rFont val="Tahoma"/>
            <family val="2"/>
          </rPr>
          <t>DSC to the organic design manager.</t>
        </r>
        <r>
          <rPr>
            <sz val="9"/>
            <color indexed="81"/>
            <rFont val="Tahoma"/>
            <family val="2"/>
          </rPr>
          <t xml:space="preserve">
</t>
        </r>
      </text>
    </comment>
    <comment ref="U5" authorId="0" shapeId="0" xr:uid="{00000000-0006-0000-0700-000002000000}">
      <text>
        <r>
          <rPr>
            <b/>
            <sz val="9"/>
            <color indexed="81"/>
            <rFont val="Tahoma"/>
            <family val="2"/>
          </rPr>
          <t>CLAIRE DEROUARD - J505876:</t>
        </r>
        <r>
          <rPr>
            <b/>
            <sz val="9"/>
            <color indexed="81"/>
            <rFont val="Tahoma"/>
            <family val="2"/>
          </rPr>
          <t xml:space="preserve"> </t>
        </r>
        <r>
          <rPr>
            <b/>
            <sz val="9"/>
            <color indexed="81"/>
            <rFont val="Tahoma"/>
            <family val="2"/>
          </rPr>
          <t>DSC to the organic design manager.</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<sst xmlns="http://schemas.openxmlformats.org/spreadsheetml/2006/main" count="749" uniqueCount="377">
  <si>
    <t>There are hidden columns:</t>
  </si>
  <si>
    <t>- The cell I3 corresponding to "Zone to Display" allows you to filter on the family information that will feed the graphic comic strip tab and the graph (title, curves, etc.) automatically.</t>
  </si>
  <si>
    <t>The graphic database allows you to update the curves in the graphic sheet.</t>
  </si>
  <si>
    <t>It is fed by the Transfer Tracking sheet.</t>
  </si>
  <si>
    <t>There is nothing to touch except to show or hide the number of lines corresponding to the number of weeks of the transfer period. This allows the strict minimum number of weeks to be displayed on the graph.</t>
  </si>
  <si>
    <t>The graphic is automatically updated from the family selected in the transfer tracking sheet and the data from the graphic database sheet.</t>
  </si>
  <si>
    <t>Only the Milestones by process are to be moved manually according to the project dates.</t>
  </si>
  <si>
    <t>Reminder of objectives according to milestone</t>
  </si>
  <si>
    <t>YYYYMM</t>
  </si>
  <si>
    <t>Quantitative monitoring zone</t>
  </si>
  <si>
    <t>Financial monitoring zone</t>
  </si>
  <si>
    <t>DSC</t>
  </si>
  <si>
    <t>CPL</t>
  </si>
  <si>
    <t>RCPI</t>
  </si>
  <si>
    <t>Formula</t>
  </si>
  <si>
    <t>Index</t>
  </si>
  <si>
    <t>Description</t>
  </si>
  <si>
    <t>Coef.</t>
  </si>
  <si>
    <t>RU</t>
  </si>
  <si>
    <t>NOA</t>
  </si>
  <si>
    <t>Supplier name</t>
  </si>
  <si>
    <t>Vendor COFOR</t>
  </si>
  <si>
    <t>Tango order</t>
  </si>
  <si>
    <t>EI status</t>
  </si>
  <si>
    <t>Comments</t>
  </si>
  <si>
    <t>Week
Project Target</t>
  </si>
  <si>
    <t>Forecast
Week</t>
  </si>
  <si>
    <t>Completed
Week</t>
  </si>
  <si>
    <t>Quantity Transfer database</t>
  </si>
  <si>
    <t>€ Transfer database</t>
  </si>
  <si>
    <t>Process objective</t>
  </si>
  <si>
    <t>JHL</t>
  </si>
  <si>
    <t>JEL</t>
  </si>
  <si>
    <t>ADOS-6S</t>
  </si>
  <si>
    <t>Project target date</t>
  </si>
  <si>
    <t>Cumul</t>
  </si>
  <si>
    <t>Forecast
Date</t>
  </si>
  <si>
    <t>Completion date</t>
  </si>
  <si>
    <t>Project Objective</t>
  </si>
  <si>
    <t>Forecast</t>
  </si>
  <si>
    <t>Completed</t>
  </si>
  <si>
    <t>DCTC/MTCC/PMLP</t>
  </si>
  <si>
    <t>Process Objective</t>
  </si>
  <si>
    <t>Combined COFOR</t>
  </si>
  <si>
    <t>GPSC</t>
  </si>
  <si>
    <t>TSQ</t>
  </si>
  <si>
    <t>By Entity</t>
  </si>
  <si>
    <t>Entity</t>
  </si>
  <si>
    <t>Quality</t>
  </si>
  <si>
    <t>Global Purchasing</t>
  </si>
  <si>
    <t>Supply Chain</t>
  </si>
  <si>
    <t>Cum</t>
  </si>
  <si>
    <t xml:space="preserve">RML : </t>
  </si>
  <si>
    <t>Project</t>
  </si>
  <si>
    <t>Project 5</t>
  </si>
  <si>
    <t xml:space="preserve">Data to update : </t>
  </si>
  <si>
    <t>Column "D"</t>
  </si>
  <si>
    <t>Column "G"</t>
  </si>
  <si>
    <t>Column "H"</t>
  </si>
  <si>
    <t>Column "I"</t>
  </si>
  <si>
    <t>TANGO contract validated</t>
  </si>
  <si>
    <t>EDI opened</t>
  </si>
  <si>
    <t>100% SOP -6 Weeks</t>
  </si>
  <si>
    <t>Données explicatives sur le fonctionnement du fichier</t>
  </si>
  <si>
    <t>Il y a des colonnes masquées :</t>
  </si>
  <si>
    <t>- La cellule I3 correspondant à "Zone à Afficher" permet de filtrer sur les informations de la famille qui alimenteront l'onglet BD graphique et le graphique (titre, courbes….)en automatique.</t>
  </si>
  <si>
    <t>La feuille BD graphique permet de la mise à joru des courbes dans la feuille Graphique.</t>
  </si>
  <si>
    <t>Elle est alimentée par la feuille Suivi Transfert.</t>
  </si>
  <si>
    <t>Il n'y a rien à toucher sauf à afficher ou masquer le nombre de ligne correspondant aux nombres de semaine de la période de tarnsfert. Cela permet d'afficher le stricte minimum de semaines sur le graphique.</t>
  </si>
  <si>
    <t>Le graphique est mis à jour en automatique à partir de la famille sélectionnée dans la feuille suivi transfert et des données issues de la feuille BD Graphique.</t>
  </si>
  <si>
    <t>Seuls les Jalons selon processus sont à déplacer manuellement en fonction des dates projets.</t>
  </si>
  <si>
    <t>Column "F"</t>
  </si>
  <si>
    <t>Référence</t>
  </si>
  <si>
    <t>Indice</t>
  </si>
  <si>
    <t>Désignation</t>
  </si>
  <si>
    <t>Prix Pièce Série</t>
  </si>
  <si>
    <t>Nom du fournisseur</t>
  </si>
  <si>
    <t>COFOR Vendeur</t>
  </si>
  <si>
    <t>COFOR Fabricant</t>
  </si>
  <si>
    <t>COFOR Combiné</t>
  </si>
  <si>
    <t>Commande Tango</t>
  </si>
  <si>
    <t>Etat EI</t>
  </si>
  <si>
    <t>Commentaires</t>
  </si>
  <si>
    <t>Semaine
Cible Projet</t>
  </si>
  <si>
    <t>Semaine
Prévisionnelle</t>
  </si>
  <si>
    <t>Semaine
Réalisée</t>
  </si>
  <si>
    <t>Part Number</t>
  </si>
  <si>
    <t>Etat Qualité minimum atteint</t>
  </si>
  <si>
    <t>Contrat Tango validé</t>
  </si>
  <si>
    <t>PLE créé</t>
  </si>
  <si>
    <t>Projet</t>
  </si>
  <si>
    <t>Rappel des objectifs selon jalon</t>
  </si>
  <si>
    <t>100% SOP -6 semaines</t>
  </si>
  <si>
    <t>Curves datas.</t>
  </si>
  <si>
    <t>Curves.</t>
  </si>
  <si>
    <t>Courbes.</t>
  </si>
  <si>
    <t>Données courbes</t>
  </si>
  <si>
    <t>Données Projet.</t>
  </si>
  <si>
    <t>Don't modified this sheet please.</t>
  </si>
  <si>
    <t>Ne pas modifier cette feuille SVP.</t>
  </si>
  <si>
    <t>Explanation datas on file</t>
  </si>
  <si>
    <t>Project datas.</t>
  </si>
  <si>
    <t>Inquire the columns D,F,G,H,I :</t>
  </si>
  <si>
    <t>Renseigner les colonnes D,F,G,H,I :</t>
  </si>
  <si>
    <t>Tutorial.</t>
  </si>
  <si>
    <t>Ces données permettent  de reporter en automatique les jalons de transfert sur le graphique par rapport aux objectifs du processus.</t>
  </si>
  <si>
    <t>La feuille peut également permettent de crééer des listes (NOA,…..) afin de crééer des menus déroulant dans la feuille suivi de transfert.</t>
  </si>
  <si>
    <t>This data allow to plott automatically on the graph the transfer milestones  in conformity with the process target.</t>
  </si>
  <si>
    <t>The sheet can also be used to create lists (NOA, etc.) to create drop-down menus in the sheet followed by transfer.</t>
  </si>
  <si>
    <t>The sheet is intended for monitoring transfers with partners according to the process defined into the link below.</t>
  </si>
  <si>
    <t>La feuille est destinée au suivi des transferts avec les partenaires selon le processus définit dans le lien ci-dessous :</t>
  </si>
  <si>
    <t xml:space="preserve">http://docinfogroupe.inetpsa.com/ead/doc/ref.01312_13_00009/v.vc/pj </t>
  </si>
  <si>
    <r>
      <rPr>
        <b/>
        <sz val="11"/>
        <rFont val="Arial"/>
        <family val="2"/>
      </rPr>
      <t>Attention : Ne pas modifier les celulles en surbrillance bleue léger qui contiennent des formules</t>
    </r>
    <r>
      <rPr>
        <sz val="11"/>
        <rFont val="Arial"/>
        <family val="2"/>
      </rPr>
      <t>. Elles sont identifiées "formula" en haut de la colonne.</t>
    </r>
  </si>
  <si>
    <t>The choise of the Project updates automaticaly the database graphics calculations and the Graphics.</t>
  </si>
  <si>
    <t xml:space="preserve">Serial Piece Price </t>
  </si>
  <si>
    <r>
      <rPr>
        <b/>
        <sz val="11"/>
        <rFont val="Arial"/>
        <family val="2"/>
      </rPr>
      <t>Be careful : Don't touch the light blue highlighted cells who contain formulas</t>
    </r>
    <r>
      <rPr>
        <sz val="11"/>
        <rFont val="Arial"/>
        <family val="2"/>
      </rPr>
      <t>. They are also identified "formulas" at the top of the column.</t>
    </r>
  </si>
  <si>
    <t>Pilot Sheet.</t>
  </si>
  <si>
    <t>Suivi du Transfert.</t>
  </si>
  <si>
    <t>RCP</t>
  </si>
  <si>
    <t>Les colonnes de A à X  dont le nom du responsable est surligné en jaune (ligne5) seront à remplir manuellement au début du transfert:</t>
  </si>
  <si>
    <t>The columns from A to X whose name of the person in charge is highlighted in yellow (line 5) will have to be filled in manually at the beginning of the transfer :</t>
  </si>
  <si>
    <t>Target lead time for the 11 criterion to transfer</t>
  </si>
  <si>
    <t>For the weekly process statuts, color the cell in green when the criteria is reached</t>
  </si>
  <si>
    <t>- De J à N, vous avez la possibilité de documenter différents project si votre projet partage les mêmes pièces C39</t>
  </si>
  <si>
    <t>- From J to N, you have the possibility to document different type of project if your projects shares same parts</t>
  </si>
  <si>
    <t xml:space="preserve"> - The validated transfer date of the part must be documented in column X</t>
  </si>
  <si>
    <t xml:space="preserve"> - La date de tarnsfert validée de la pièce doit etre documentée en colonne X</t>
  </si>
  <si>
    <t>- De AJ à AT, on retrouve les 11 critères avec l'échéancier standard. Lorsqu'une date prévisionnelle est connue, il faut la documenter. Si le critère est atteint, documenter et mettre la cellule correspondante en vert.</t>
  </si>
  <si>
    <t>- From AJ to AT, we find the 11 criterion with the standard lead time. When a forecast date is known, it must be documented. If the criteria is reached, it is necessary to document it and put the corresponding cell in green.</t>
  </si>
  <si>
    <t>Anthony BAR - U037800 / Philippe ALBERT - P722984</t>
  </si>
  <si>
    <t>Le fichier de base comporte 6 feuilles (Tutoriel, Critères, Données Projet, suivi données, Données courbes, Graphiques)</t>
  </si>
  <si>
    <t>Criteria</t>
  </si>
  <si>
    <t>Details</t>
  </si>
  <si>
    <t>PILOT</t>
  </si>
  <si>
    <t>MTCC</t>
  </si>
  <si>
    <t>QUP</t>
  </si>
  <si>
    <t>CPLI</t>
  </si>
  <si>
    <t>Quality status and supplier plant production defined.
- IOD shipping agreement  (Initialisation Outillage Définitif),
- PPAP10 : The progress and results of Supplier Design Validation Plan are registered in APQP grid.,
- PPAP09: RCM are available in APQP grid.,
- PPAP11: The process capability studies results are registered in APQP grid.</t>
  </si>
  <si>
    <t xml:space="preserve"> </t>
  </si>
  <si>
    <t>In support: CPL launch pilot</t>
  </si>
  <si>
    <r>
      <t xml:space="preserve">x
</t>
    </r>
    <r>
      <rPr>
        <b/>
        <sz val="11"/>
        <color theme="1"/>
        <rFont val="Century Gothic"/>
        <family val="2"/>
      </rPr>
      <t xml:space="preserve">TSQ </t>
    </r>
  </si>
  <si>
    <r>
      <t xml:space="preserve">x
</t>
    </r>
    <r>
      <rPr>
        <b/>
        <sz val="10"/>
        <color theme="1"/>
        <rFont val="Century Gothic"/>
        <family val="2"/>
      </rPr>
      <t>Buyer</t>
    </r>
  </si>
  <si>
    <r>
      <rPr>
        <b/>
        <sz val="10"/>
        <color theme="1"/>
        <rFont val="Century Gothic"/>
        <family val="2"/>
      </rPr>
      <t xml:space="preserve">In support </t>
    </r>
    <r>
      <rPr>
        <b/>
        <sz val="14"/>
        <color theme="1"/>
        <rFont val="Century Gothic"/>
        <family val="2"/>
      </rPr>
      <t xml:space="preserve">: </t>
    </r>
    <r>
      <rPr>
        <b/>
        <sz val="10"/>
        <color theme="1"/>
        <rFont val="Century Gothic"/>
        <family val="2"/>
      </rPr>
      <t>RCO</t>
    </r>
  </si>
  <si>
    <r>
      <t xml:space="preserve">x
</t>
    </r>
    <r>
      <rPr>
        <b/>
        <sz val="10"/>
        <color theme="1"/>
        <rFont val="Century Gothic"/>
        <family val="2"/>
      </rPr>
      <t>Chief of Projet Supply Chain</t>
    </r>
  </si>
  <si>
    <r>
      <t xml:space="preserve">x
</t>
    </r>
    <r>
      <rPr>
        <b/>
        <sz val="10"/>
        <color theme="1"/>
        <rFont val="Century Gothic"/>
        <family val="2"/>
      </rPr>
      <t>CPL launch pilot</t>
    </r>
  </si>
  <si>
    <r>
      <rPr>
        <b/>
        <sz val="12"/>
        <color theme="1"/>
        <rFont val="Century Gothic"/>
        <family val="2"/>
      </rPr>
      <t>In</t>
    </r>
    <r>
      <rPr>
        <b/>
        <sz val="14"/>
        <color theme="1"/>
        <rFont val="Century Gothic"/>
        <family val="2"/>
      </rPr>
      <t xml:space="preserve"> </t>
    </r>
    <r>
      <rPr>
        <b/>
        <sz val="10"/>
        <color theme="1"/>
        <rFont val="Century Gothic"/>
        <family val="2"/>
      </rPr>
      <t>support: CPLI</t>
    </r>
  </si>
  <si>
    <r>
      <t xml:space="preserve">x
</t>
    </r>
    <r>
      <rPr>
        <b/>
        <sz val="10"/>
        <color theme="1"/>
        <rFont val="Century Gothic"/>
        <family val="2"/>
      </rPr>
      <t>Chief of Projet Supply chain</t>
    </r>
  </si>
  <si>
    <r>
      <t xml:space="preserve">x
</t>
    </r>
    <r>
      <rPr>
        <b/>
        <sz val="10"/>
        <color theme="1"/>
        <rFont val="Century Gothic"/>
        <family val="2"/>
      </rPr>
      <t>Program</t>
    </r>
    <r>
      <rPr>
        <b/>
        <sz val="14"/>
        <color theme="1"/>
        <rFont val="Century Gothic"/>
        <family val="2"/>
      </rPr>
      <t xml:space="preserve"> </t>
    </r>
    <r>
      <rPr>
        <b/>
        <sz val="10"/>
        <color theme="1"/>
        <rFont val="Century Gothic"/>
        <family val="2"/>
      </rPr>
      <t>Puchasing manager</t>
    </r>
  </si>
  <si>
    <t>Critère</t>
  </si>
  <si>
    <t>Détails</t>
  </si>
  <si>
    <t>L'état Qualité et le site de production Fournisseur sont définis.
- Accord de livraison IOD (Initialisation Outillage Définitif),
- PPAP10 : Résultats PIV dispo dans la grille APQP,
- PPAP09: Les RCM (Rapport de Conformité et de Mesure) sont dans la grille APQP,
- PPAP11: Les capabilités procés court terme sont atteintes.</t>
  </si>
  <si>
    <t xml:space="preserve">PLE (protocole logistique electronique) opérationnel (Corps et Conventions d'Accord Transport sont actifs </t>
  </si>
  <si>
    <t>MaJ du 8 Juin 2021 Ph ALBERT</t>
  </si>
  <si>
    <t>The base file contains 6 sheets (Tutorial, Criterion, Project Data , Pilot sheet, Curves datas, Graphics)</t>
  </si>
  <si>
    <t>Serial order open in TANGO (with good supplier plant). The purchase conditions must be in accordance with the agreement between supplier and PSA regarding the flow (Prix départ Franco). COFOR with supplier plant acted.</t>
  </si>
  <si>
    <t>FCLA Validée.</t>
  </si>
  <si>
    <t>Etat Qualité minimum acté.</t>
  </si>
  <si>
    <t>Minimum Quality status acted</t>
  </si>
  <si>
    <t>Mass inquired</t>
  </si>
  <si>
    <t>Poids de pièce renseigné dans les outils informatiques (BCL)</t>
  </si>
  <si>
    <t xml:space="preserve">Contenant défini (Validation de la FCLA) accepté et disponible (UNL Web  renseignée et à jour y compris si conditionnement de substitution) Catalogue des emballages mis à jour avec tare et dimension. L'unité d'Approvisionnement UC (Unité de Conditionnement) &amp; UM (Unité de Manutention )sont définie et codifiée.
FCLA = </t>
  </si>
  <si>
    <t>Poids renseignée</t>
  </si>
  <si>
    <t>Commande série ouverte dans TANGO (correspondant au "bon" site client). La condition d'achat doit être conforme au flux fournisseur PSA (Prix départ Franco) . COFOR Combiné site Fournisseur défini.</t>
  </si>
  <si>
    <t>Contrat TANGO validé.</t>
  </si>
  <si>
    <t>Positive capability answer, must be writting, by supplier.
Capability to produce the volume from the EL at the quality level required by GPSC at the beginning of the transfer.</t>
  </si>
  <si>
    <t>Retour positif du fournisseur sur sa capacité à produire les volumes à partir des EL au niveau qualité requis par GPSC doit etre ecrit.</t>
  </si>
  <si>
    <t>Capacitaire Fournisseur confirmé.</t>
  </si>
  <si>
    <t>Capacitaire fourrisseur confirmé</t>
  </si>
  <si>
    <t>Supplier capability confirmed</t>
  </si>
  <si>
    <t xml:space="preserve">Supplier capability confirmed. </t>
  </si>
  <si>
    <t xml:space="preserve">PLE (Electronic Logistic Protocol) is operational . "Corps et Conventions d'Accord Transport" to be actived. </t>
  </si>
  <si>
    <t>CPL IT setting.</t>
  </si>
  <si>
    <t>In support: GPSC</t>
  </si>
  <si>
    <t>Paramètrage de PEGASE / HERMES réalisé (DTS renseignée). Renseigner la date DTS dans le tableau de suivi.</t>
  </si>
  <si>
    <t>Outils informatiques CPL parametrés.</t>
  </si>
  <si>
    <t>IT CPL parametrés.</t>
  </si>
  <si>
    <t>UNL Web created.</t>
  </si>
  <si>
    <t>BCL renseignée (UNL Web).</t>
  </si>
  <si>
    <t>UNL Web created</t>
  </si>
  <si>
    <t>BCL Completed (UNL Web)</t>
  </si>
  <si>
    <t>PLE created.</t>
  </si>
  <si>
    <t>PLE créé.</t>
  </si>
  <si>
    <t>EDI ((Electronic Data Interchange) verified, operational and completed (with MAF operational if planned).</t>
  </si>
  <si>
    <t>EDI order open.</t>
  </si>
  <si>
    <t>EDI (Données electroniques d'échange) vérifié, opérationnel et renseigné (avec MAF opérationnel si prévu).</t>
  </si>
  <si>
    <t>EDI ouvert.</t>
  </si>
  <si>
    <t>EDI Ouvert</t>
  </si>
  <si>
    <t>PLE created</t>
  </si>
  <si>
    <t>FCLA validated.</t>
  </si>
  <si>
    <t>TANGO contract validated.</t>
  </si>
  <si>
    <t>Masse renseignée.</t>
  </si>
  <si>
    <t>Flux logistique méthode en UM, validé</t>
  </si>
  <si>
    <t>La gamme du flux logistique interne UM et les outils informatiques sont opérationnels. Le flux logistique est testé.</t>
  </si>
  <si>
    <t>Chaque poste de la ligne de fabrication est testé. Un moyen MAPA (Mise Au Point Assemblage) est passé en ligne avant le stade EL.</t>
  </si>
  <si>
    <t>Method logistics flow in UM validated.</t>
  </si>
  <si>
    <t>The logistic flow range and IT tools are operational. The logistique flow is tested.</t>
  </si>
  <si>
    <t>Manufacturing process in UM validated</t>
  </si>
  <si>
    <t>Each station of the production line is tested. A MAPA (Mise au Point Assemblage) means went online before the EL stage.</t>
  </si>
  <si>
    <r>
      <t xml:space="preserve">x
</t>
    </r>
    <r>
      <rPr>
        <b/>
        <sz val="10"/>
        <color theme="1"/>
        <rFont val="Century Gothic"/>
        <family val="2"/>
      </rPr>
      <t xml:space="preserve">RCPI
in support 
RSA and RSU
</t>
    </r>
  </si>
  <si>
    <r>
      <t xml:space="preserve">x
</t>
    </r>
    <r>
      <rPr>
        <b/>
        <sz val="10"/>
        <color theme="1"/>
        <rFont val="Century Gothic"/>
        <family val="2"/>
      </rPr>
      <t xml:space="preserve">RCPI
in support 
IFSI
</t>
    </r>
  </si>
  <si>
    <r>
      <rPr>
        <b/>
        <sz val="10"/>
        <color theme="1"/>
        <rFont val="Century Gothic"/>
        <family val="2"/>
      </rPr>
      <t>In suppor</t>
    </r>
    <r>
      <rPr>
        <b/>
        <sz val="14"/>
        <color theme="1"/>
        <rFont val="Century Gothic"/>
        <family val="2"/>
      </rPr>
      <t xml:space="preserve">t
</t>
    </r>
    <r>
      <rPr>
        <b/>
        <sz val="10"/>
        <color theme="1"/>
        <rFont val="Century Gothic"/>
        <family val="2"/>
      </rPr>
      <t>RMI log</t>
    </r>
  </si>
  <si>
    <t>Process de fabrication validé.</t>
  </si>
  <si>
    <t>Flux logistique UM validé</t>
  </si>
  <si>
    <t>UM logistic flow validated</t>
  </si>
  <si>
    <t>Process fabrication validé</t>
  </si>
  <si>
    <t>Manufacturing process validated</t>
  </si>
  <si>
    <r>
      <t>PEGASE / HERMES parameters completed (</t>
    </r>
    <r>
      <rPr>
        <sz val="12"/>
        <rFont val="Century Gothic"/>
        <family val="2"/>
      </rPr>
      <t>DTS</t>
    </r>
    <r>
      <rPr>
        <sz val="12"/>
        <color theme="1"/>
        <rFont val="Century Gothic"/>
        <family val="2"/>
      </rPr>
      <t xml:space="preserve"> completed). Complete the DTS date into the transfer template.
DTS = Serial Transfer Date</t>
    </r>
  </si>
  <si>
    <r>
      <t>Piece weight filled in the appropriate IT (</t>
    </r>
    <r>
      <rPr>
        <sz val="12"/>
        <rFont val="Century Gothic"/>
        <family val="2"/>
      </rPr>
      <t>BCL</t>
    </r>
    <r>
      <rPr>
        <sz val="12"/>
        <color theme="1"/>
        <rFont val="Century Gothic"/>
        <family val="2"/>
      </rPr>
      <t>)</t>
    </r>
  </si>
  <si>
    <r>
      <t xml:space="preserve">Containing defined (FCLA validated) accepted and available (UNL Web updated and filled including if substitution conditioning) Updated packaging catalog with tare and dimension. The supply unit UC (Packaging Unit) &amp; UM (Handling Unit) are defined and codified.
</t>
    </r>
    <r>
      <rPr>
        <sz val="12"/>
        <rFont val="Century Gothic"/>
        <family val="2"/>
      </rPr>
      <t xml:space="preserve">FCLA = Fiche Conditionnement </t>
    </r>
  </si>
  <si>
    <t xml:space="preserve">Updated 2021 June 4th </t>
  </si>
  <si>
    <t>00</t>
  </si>
  <si>
    <t>01</t>
  </si>
  <si>
    <t>UNL WEB</t>
  </si>
  <si>
    <t>Packaging readiness, UNLweb 
validated</t>
  </si>
  <si>
    <t>M3 RG1 - eD34</t>
  </si>
  <si>
    <t>PSM 25/04/2022</t>
  </si>
  <si>
    <r>
      <t xml:space="preserve">Masse Achat
</t>
    </r>
    <r>
      <rPr>
        <sz val="9"/>
        <color theme="0"/>
        <rFont val="Calibri"/>
        <family val="2"/>
        <scheme val="minor"/>
      </rPr>
      <t>(Coef. x Prix pièce)</t>
    </r>
  </si>
  <si>
    <r>
      <t xml:space="preserve">Mass Purchase
</t>
    </r>
    <r>
      <rPr>
        <sz val="8"/>
        <color theme="0"/>
        <rFont val="Calibri"/>
        <family val="2"/>
        <scheme val="minor"/>
      </rPr>
      <t>(Coef. x Price per part)</t>
    </r>
  </si>
  <si>
    <t>OK</t>
  </si>
  <si>
    <t>: à venir</t>
  </si>
  <si>
    <t xml:space="preserve">Texte en VERT = pièce transférable </t>
  </si>
  <si>
    <t>Cellule en VERT  = pièce transférée</t>
  </si>
  <si>
    <t>Þ</t>
  </si>
  <si>
    <t>ITW</t>
  </si>
  <si>
    <t>04</t>
  </si>
  <si>
    <t>vert</t>
  </si>
  <si>
    <t>gris</t>
  </si>
  <si>
    <t>blanc</t>
  </si>
  <si>
    <t>vert clair</t>
  </si>
  <si>
    <t>Nbr Total.</t>
  </si>
  <si>
    <t>Cellule validées</t>
  </si>
  <si>
    <t xml:space="preserve">En % </t>
  </si>
  <si>
    <t>Manufacturer COFOR</t>
  </si>
  <si>
    <t>libre</t>
  </si>
  <si>
    <t>NO</t>
  </si>
  <si>
    <t>PLL/Equipe Projet</t>
  </si>
  <si>
    <t>PLL</t>
  </si>
  <si>
    <t>Make Battery (LP)</t>
  </si>
  <si>
    <t>TAOUFIK ROUNDI</t>
  </si>
  <si>
    <t xml:space="preserve">PLL : </t>
  </si>
  <si>
    <t>Oualid Bouihi
Mouhssine bouchichane</t>
  </si>
  <si>
    <t>FANY BOUVROT</t>
  </si>
  <si>
    <t>SARA YAMANE</t>
  </si>
  <si>
    <t>SANTINA IGNACOLO
F. PESANTE</t>
  </si>
  <si>
    <t>MYRIEM EL IBRAHIMI</t>
  </si>
  <si>
    <t>HAJAR GADI</t>
  </si>
  <si>
    <t>FCLA Validée</t>
  </si>
  <si>
    <t>FCLA Validates</t>
  </si>
  <si>
    <t xml:space="preserve">MYRIEM EL IBRAHIMI
CARINA </t>
  </si>
  <si>
    <t xml:space="preserve">HAJAR GADI --&gt; OVERLAND
Carinna </t>
  </si>
  <si>
    <t>OMAR LAHRACH</t>
  </si>
  <si>
    <t>IT CPL (CORAIL,) setting</t>
  </si>
  <si>
    <t>AMINE ZEHRI
ABDERAFII NKHILI</t>
  </si>
  <si>
    <t>IT CPL (CORAIL .) setting</t>
  </si>
  <si>
    <t xml:space="preserve">ETIQUETTE HAUTE TENSION </t>
  </si>
  <si>
    <t>ETIQUETTE TRACABILITE BATTERIE HT</t>
  </si>
  <si>
    <t>VIS H EMB M6X100 L20 AC8 ZLVFGL FP</t>
  </si>
  <si>
    <t>VIS H RP18 M6X100 L20 AC8 ZLVFGL FP</t>
  </si>
  <si>
    <t>ECROU H EMB M6X100 AC8 ZNIA3L</t>
  </si>
  <si>
    <t>VIS K H RCN M6X100 L40 AC8 ZLVMGL CO</t>
  </si>
  <si>
    <t>VANNE SURPRESSION</t>
  </si>
  <si>
    <t>FAISCEAU CHARGEUR EMBARQUE - BOITE FUSIBLE BATTERIE TRACTION</t>
  </si>
  <si>
    <t>FAISCEAU INTERNE BATTERIE HAUTE TENSION</t>
  </si>
  <si>
    <t>CELLULE BATTERIE TRACTION</t>
  </si>
  <si>
    <t>PATE THERMIQUE</t>
  </si>
  <si>
    <t>SEPARATEUR INTERCELLULE BATTERIE TRACTIO</t>
  </si>
  <si>
    <t>JOINT COUVERCLE BAC BATTERIE TRACTION</t>
  </si>
  <si>
    <t>BARRETTE 4 CONNEXION BATTERIE HT</t>
  </si>
  <si>
    <t>Fany</t>
  </si>
  <si>
    <t>Hajar</t>
  </si>
  <si>
    <t>Mouhssine</t>
  </si>
  <si>
    <t>ADHEX</t>
  </si>
  <si>
    <r>
      <t xml:space="preserve">COUVERCLE PROTECTION BATTERIE TRACTION ELECTRONIQUE 48V
</t>
    </r>
    <r>
      <rPr>
        <i/>
        <sz val="11"/>
        <rFont val="Calibri"/>
        <family val="2"/>
        <scheme val="minor"/>
      </rPr>
      <t>Motherbord</t>
    </r>
  </si>
  <si>
    <t>CARBODY</t>
  </si>
  <si>
    <t>Fontana</t>
  </si>
  <si>
    <r>
      <t xml:space="preserve">COUVERCLE LAT BATTERIE TRACTION ELECTRONIQUE 48V
</t>
    </r>
    <r>
      <rPr>
        <i/>
        <sz val="11"/>
        <rFont val="Calibri"/>
        <family val="2"/>
        <scheme val="minor"/>
      </rPr>
      <t>Endplates</t>
    </r>
  </si>
  <si>
    <r>
      <t xml:space="preserve">FORYOU CHINA 
</t>
    </r>
    <r>
      <rPr>
        <b/>
        <sz val="11"/>
        <color rgb="FFF14DC2"/>
        <rFont val="Calibri"/>
        <family val="2"/>
        <scheme val="minor"/>
      </rPr>
      <t>(97S)</t>
    </r>
  </si>
  <si>
    <r>
      <t xml:space="preserve">FAISCEAU BOITIER GESTION MODULE BATTERIE 
</t>
    </r>
    <r>
      <rPr>
        <i/>
        <sz val="11"/>
        <rFont val="Calibri"/>
        <family val="2"/>
        <scheme val="minor"/>
      </rPr>
      <t>CCS</t>
    </r>
  </si>
  <si>
    <r>
      <t xml:space="preserve">MIND 
</t>
    </r>
    <r>
      <rPr>
        <b/>
        <sz val="11"/>
        <color rgb="FFF14DC2"/>
        <rFont val="Calibri"/>
        <family val="2"/>
        <scheme val="minor"/>
      </rPr>
      <t>(97S)</t>
    </r>
  </si>
  <si>
    <t>Saint-Gobain</t>
  </si>
  <si>
    <r>
      <t xml:space="preserve">SANGLE MAINTIEN BATTERIE
</t>
    </r>
    <r>
      <rPr>
        <i/>
        <sz val="11"/>
        <rFont val="Calibri"/>
        <family val="2"/>
        <scheme val="minor"/>
      </rPr>
      <t>UP</t>
    </r>
  </si>
  <si>
    <r>
      <t xml:space="preserve">SANGLE MAINTIEN BATTERIE
</t>
    </r>
    <r>
      <rPr>
        <i/>
        <sz val="11"/>
        <rFont val="Calibri"/>
        <family val="2"/>
        <scheme val="minor"/>
      </rPr>
      <t>Down</t>
    </r>
  </si>
  <si>
    <t>VERTIS</t>
  </si>
  <si>
    <r>
      <t xml:space="preserve">Wuxi Victory New Energy Electric Co., Lt
</t>
    </r>
    <r>
      <rPr>
        <b/>
        <sz val="11"/>
        <color rgb="FFF14DC2"/>
        <rFont val="Calibri"/>
        <family val="2"/>
        <scheme val="minor"/>
      </rPr>
      <t>(97S)</t>
    </r>
  </si>
  <si>
    <r>
      <t xml:space="preserve">Shenzhen Futureway Technology Co. Ltd
</t>
    </r>
    <r>
      <rPr>
        <b/>
        <sz val="11"/>
        <color rgb="FFF14DC2"/>
        <rFont val="Calibri"/>
        <family val="2"/>
        <scheme val="minor"/>
      </rPr>
      <t>(97S)</t>
    </r>
  </si>
  <si>
    <t>FOND BAC BATTERIE TRACTION MANUF</t>
  </si>
  <si>
    <r>
      <t xml:space="preserve">Interne 
</t>
    </r>
    <r>
      <rPr>
        <b/>
        <sz val="11"/>
        <color theme="8" tint="-0.249977111117893"/>
        <rFont val="Calibri"/>
        <family val="2"/>
        <scheme val="minor"/>
      </rPr>
      <t>(Ferrage)</t>
    </r>
  </si>
  <si>
    <t>MODULE BATTERIE TRACTION LI-ION</t>
  </si>
  <si>
    <t>COUVERCLE BAC BATTERIE TRACTION</t>
  </si>
  <si>
    <t>Interne</t>
  </si>
  <si>
    <t>AGRATIE GIE</t>
  </si>
  <si>
    <r>
      <t xml:space="preserve">BOITIER GESTION MODULE SURVEILLAN BATTE 
</t>
    </r>
    <r>
      <rPr>
        <i/>
        <sz val="11"/>
        <rFont val="Calibri"/>
        <family val="2"/>
        <scheme val="minor"/>
      </rPr>
      <t>EEMU</t>
    </r>
  </si>
  <si>
    <r>
      <t xml:space="preserve">LIGOO (Shandong) New Energy Technology 
 </t>
    </r>
    <r>
      <rPr>
        <b/>
        <sz val="11"/>
        <color rgb="FFF14DC2"/>
        <rFont val="Calibri"/>
        <family val="2"/>
        <scheme val="minor"/>
      </rPr>
      <t xml:space="preserve">(97S) </t>
    </r>
  </si>
  <si>
    <t>DATOR S.P.A</t>
  </si>
  <si>
    <t xml:space="preserve">Fany </t>
  </si>
  <si>
    <t>83980G  01</t>
  </si>
  <si>
    <t>63629L  12</t>
  </si>
  <si>
    <t>94439A  01</t>
  </si>
  <si>
    <t>63095F  01</t>
  </si>
  <si>
    <t>87878U  01</t>
  </si>
  <si>
    <t>87878U  03</t>
  </si>
  <si>
    <t>A003AJ  01</t>
  </si>
  <si>
    <t>A00GBN  01</t>
  </si>
  <si>
    <t>A00GBN  02</t>
  </si>
  <si>
    <t>68891F  01</t>
  </si>
  <si>
    <t>A000PC  01</t>
  </si>
  <si>
    <t>A00FJQ  01</t>
  </si>
  <si>
    <t>A00HGR  05</t>
  </si>
  <si>
    <t>A00GWT  01</t>
  </si>
  <si>
    <t>A020AY  01</t>
  </si>
  <si>
    <t>61187G  01</t>
  </si>
  <si>
    <t>A00B7F  01</t>
  </si>
  <si>
    <t>A00CTL  01</t>
  </si>
  <si>
    <t>A00JEZ  01</t>
  </si>
  <si>
    <t>A020D2  01</t>
  </si>
  <si>
    <t>A00DAI  02</t>
  </si>
  <si>
    <t>A020SS  01</t>
  </si>
  <si>
    <t>02</t>
  </si>
  <si>
    <t>REPT
(MAF)</t>
  </si>
  <si>
    <r>
      <t xml:space="preserve">Interne
</t>
    </r>
    <r>
      <rPr>
        <b/>
        <sz val="11"/>
        <color rgb="FF00B050"/>
        <rFont val="Calibri"/>
        <family val="2"/>
        <scheme val="minor"/>
      </rPr>
      <t>KE5 (Ligne module)</t>
    </r>
  </si>
  <si>
    <t>26/11/2025:besoin CODE NATURE T sur NFC
10/10/2025 : Faut modif le SGR FV8 @taoufik
18/09/2025: Déjà flux série, Attente integration ligne KE5 @Myriam @Anas
10/09/2025 : Attente initiation flux coté CPL, suite au division KE4/KE5
28/08/2025 : FLUX PLE a checker @MYRIAM 
05/08/2025 : Demande de dépannage auprès de la CPL faite--&gt; Confirmée
23/07/2025 : NV contact achat -&gt; Mohamed Bensalah, attente retour sur devis pour lancer cmnde fermée @mohamed amine bensalah
23/07/2025 : Salvatore ne gère pas la PRS, Attente retour DRE Elhoussaine SLITANE pour le bon contact 
18/07/2025 Devis demandée @Salvatore 
16/07/2025 : Contrat KE4 déjà existant à UKE en flux (donc pas besoin KE5). Contrat SERIE ok. Ajouter ligne KE5 (interne CPL) @Myryam
09/07/2025 : idem (capacitaire à valider Achat/FRN). Contrat PRS à initier (existante à UKE PKE4 mais pas PKE5) @Fany.Flux via VIGO  FV8 ?? @Hajar G
02/07/2025 : idem, attente capacitaire coté achat pour démarrer la négociation avec FRN.
25/06/2025 : idem
18/06/2025 : attente offi, lettre nomination...</t>
  </si>
  <si>
    <t xml:space="preserve">26/11/2025: DFS sur NFC 22/11
10/10/2025 : Attente création flux sur Coreil/ Initiation du flux@Myriam
25/09/2025: packaging validé selon Sara, contrat non encore crée @Bei
18/09/2025: Attente contrat série Série @bei
10/09/2025 : Attente contrat série @Bei
28/08/2025 : Attente contrat série @Bei
18/07/2025 Echéancier partagée avec le FRS, Relancée le 24/07, 30pcs samples sent TN2694978451, Besoin PX0 confirmée ETA 25/08, PX2 08/09
10/07/2025 : Prix confirmé par Bei
09/07/2025 : FCLA ok + Contrat PRS ok,  reste contrat série en cours de création @ BEI HONG
07/07/2025 : PRS contract ok, but Serial contract TBD @ Fany
25/06/2025 :Serial contract TBD @ BEI HONG. Foryou’s package could be only checked after X0, so not possible to release serial PO before. 
18/06/2025 : Contrat PRS ok, reste commande série à créer en prix provisoire avec prix nomination (proposition Nicolas) ?
11/06/2025 : Contract creation end of the week
04/06/2025 :  @taoufik = créer SGR 97S ald 97Q en NFC
30/05 FCLA validée 
10/04 L'acheteur ne peux pas lancer les Cde série/présérie vue que le frs n'a pas encore lancer les outillages de démarage
Sous composant de l'ensemble module
09/04 FCLA Attente confirmation des Packaging, next step: confirmation flux EDI -&gt;Hajar Gadi
DRE MARIEM JOUHARI TISSAFI
</t>
  </si>
  <si>
    <t xml:space="preserve">26/11/2025: Flux direct NOK, besoin retour DSC
10/10/2025 : Flux direct Italie OK 
07/10/2025:Myriem : Flux direct Italie NOK__ besoin avis DSC et FCLA
01/10/2025 : Il faut confirmation Cofor &amp; Réctification du contrat pour faire un flux direct -&gt;Italie @Hajar @Myriam
25/09/2025: contrat série OK, sauf SGR en KE4 ald KE5 (réf commune avec un autre projet VHL à revoir avec Nicolas), UNL non validé @Sara/Mohamed 
24/09/2025:Myriem : Flux direct Italie NOK – le contrat doit être mis à jour avec les bons cofors
18/09/2025: Attente confirmation flux , integration PLE @Myriam
10/09/2025: Attente initiation du flux coté CPL @myriam
28/08/2025 : Ref inconnu en UNL (même si série dans d'autre site ?) @SARA YAMANE
01/08/2025 : Attente Contrat série @Mohamed ben S
01/08/2025 : 31/07/2025 : Le frs nous informe que le contrat est sous FCA et non pas DAP, Attente retour Mohamed Bensalah 
23/07/2025 : Attente Contrat série @ECE ERAY @FANY
18/07/2025 : Echéancier partagée avec le FRS, Relancée le 24/07, Relancée 31/07
10/07/2025 : Prix confirmé par Bei
09/07/2025 : acheteur ECE ERAY contacté pour créer KE5 @Fany / ECE ERAY
07/07/2025 : Contrat PRS ok, mais /!\ Cde série créé en PKE4 ald de PKE5 @ Fany
02/07/2025 :  /!\ Cde série créé en PKE4 ald de PKE5 @ Fany 
26/06/2025 : Prob SIGAPP coté achat lors de la création, siggap informée
18/06/2025 : Création contrat à lancer @mohamed amine
30/05 FCLA validée
DRE/ YOUSSEF AMMOR </t>
  </si>
  <si>
    <t xml:space="preserve">A00DAI  01
</t>
  </si>
  <si>
    <t>09/12/2025: Aucun besoin FBB pour batterie KE5
26/11/2025:besoin CODE NATURE T sur NFC @taoufik
10/10/2025 : Faut modif le SGR FV8 @taoufik
18/09/2025: Déjà flux série, Attente integration ligne KE5 @Myriam @Anas 
10/09/2025 : Attente initiation flux coté CPL, suite au division KE4/KE5
28/08/2025 : FLUX PLE a checker @MYRIAM 
05/08/2025 : Demande de dépannage auprès de la CPL faite--&gt; Confirmée
23/07/2025 : NV contact achat -&gt; Mohamed Bensalah, attente retour sur devis pour lancer cmnde fermée @mohamed amine bensalah
23/07/2025 : Salvatore ne gère pas la PRS, Attente retour DRE Elhoussaine SLITANE pour le bon contact 
18/07/2025 Devis demandée @salvatore
16/07/2025 : Contrat KE4 déjà existant à UKE en flux (donc pas besoin KE5). Contrat SERIE ok. Ajouter ligne KE5 (interne CPL) @Myryam
09/07/2025 : idem (capacitaire à valider Achat/FRN). Contrat PRS à initier (existante à UKE pour PKE4 pas PKE5) @Fany + Flux via VIGO  FV8 ?? @Hajar G
02/07/2025 : idem, attente capacitaire coté achat pour démarrer la négociation avec FRN.
25/06/2025 : idem
18/06/2025 : attente offi, lettre nomination...</t>
  </si>
  <si>
    <t>09/12/2025: Flux OK cote CPL
10/10/2025 : Il faut reconfirmer le capacitaire avec le FRS @Myriam
01/10/2025 : Attente Topologie @Myriam / Mohamed Amine Zehry/Anas
18/09/2025 ; Déjà série attente confirmation pour créer ligne KE5@Myriam
10/09/2025 : Attente initiation flux coté CPL, suite au division KE4/KE5
28/08/2025 : FLUX PLE a checker @MYRIAM 
05/08/2025 : Demande de dépannage auprès de la CPL faite--&gt; Confirmée
21/07/2025 : Le contrat juste pour la PKE4,  Reste à créer KE5 en interne CPL @Myriam
21/07/2025 : Demande devis faite, attente retour @Mohamed amine bensalah 
16/07/2025 : 97Q confirmé. Réf existe coté usine KE4 (pas la peine de créer KE5). Reste à créer KE5 en interne CPL @Myriam
09/07/2025 : PKE4 + PKE5 ?? Possibilité d'avoir les 2 =&gt; voir CPL Maha + Flux via VIGO  FV8 ?? @Hajar G
07/07/2025 : relance achat @Fany
02/07/2025 : idem, attente capacitaire. DA ne redescend coté Tango @ Achat
25/06/2025 : idem
18/06/2025 : attente offi, lettre nomination...</t>
  </si>
  <si>
    <t>09/12/2025: Aucun besoin FBB pour KE5 batterie 3W
10/10/2025 : Il faut reconfirmer le capacitaire avec le FRS @Myriam 
01/10/2025 : Attente Topologie @Myriam / Mohamed Amine Zehry/Anas
18/09/2025 ; Déjà série attente confirmation pour créer ligne KE5 @Myriam
10/09/2025 : Attente initiation flux coté CPL, suite au division KE4/KE5
28/08/2025 : Flux UNL supprimé @Sara YAMANE
28/08/2025 : Contart série ok
06/08/2025 :  Attente contrat série/confirmation de l'offre @Mohamed Bensalah
04/08/2025 : Demande de dépannage auprès de la CPL faite--&gt; Confirmée
22/07/2025 : Contrat est déjà sous PKE4 @Fany @myriem
21/07/2025 : Attente retour sur création de contrat @vanina / L'acheteuse c'est Sara marchisio non plus Vanina 
18/07/2025 : DA partagée avec l'acheteur 
16/07/2025 : idem, mail à envoyer sigapp help @Taoufik
14/07/2025 : Message s'affiche lors de l'affectation 'Contrat cadre déjà existe',buyer informée --&gt; a revoir avec l'acheteuse 
11/07/2025 : créér en NFC, attente création DA @Taoufik. FCLA en attente @Hajar
02/07/2025 : idem pb capacitaire + attente correction OCM, OCM AAAAAAO00294145 recu avec KE4 ald KE5 @lhassan. + Flux via VIGO  FV8 ?? @Hajar G
02/07/2025 : idem, attente capacitaire
02/07/2025 Attente confirmation FRN 
25/06/2025 : idem
18/06/2025 : attente offi, lettre nomination...</t>
  </si>
  <si>
    <t>09/12/2025: CAT NOK sur corail, PLE a revoir avec Carina
10/10/2025 : Flux non visible sur INtercom/  Attente contart série,prévue 11/10, Prob GA/GM @Bei
01/10/2025 : Contrat Série Série @Bei
25/09/2025: selon Bei le contrat est signé ce jour, non visible dans les SI, FCLA en attente de confirmation de packaging @Bei/Sara 
18/09/2025: Attente contrat série Série @bei
18/09/2025: Attente robust 4 --&gt; Fichier a partgarer par Hajar&amp;Sara
28/08/2025 : FCLA validée pour l'ancienne ref , faut chacker si c'est ok pour la nv @hajar gadi
06/08/2025 : Attente FCLA @Hajar Gadi
05/08/2025 : Contrat PRS OK, Attente batch de nuit pour créer l'échancier
04/08/2025 : Contrat PRS OK, Attente visibilté 3M sur SAP
29/07/2025 : DA Communiquée avec l'acheteuse, attente création contarts @BEI
25/07/2025 : OMR reçu, reste création NFC @Taoufik (Faite, attente retombée sur SAP pour envoyer mes DA) @Attente contrat PRS/série @BEI HONG
08/07/2025 : new réf en attente offi qui va remplacer 9873114380</t>
  </si>
  <si>
    <t>09/12/2025: Aucun besoin FBB
26/11/2025: DFS 21/11 sur NFC
10/10/2025 : Attente création flux sur Coreil @Myriam
25/09/2025: packaging validé selon Sara, Attente creation contrat série  @bei / Cofor a confirmer @Hajar
18/09/2025: Attente contrat série Série @bei
05/08/2025 : Attente contrat série
05/08/2025 : OEI crée pour création flux 97Q, Besoin partagée avec le FRS en attendant le contat PRS
23/07/2025 : A voir avec BEI le statut contrat PRS/SERIE @BEI HONG
15/07/2025 : MIND est un NV fournisseur pour Org Achat MA00. Faut étendre son code fournisseu à MA00, ce qui prend près d'un mois @ BEI / NICOLAS
DEVIS demandé par Badr pour communiquer au PPL pour commande métier
09/07/2025 : DA communiquée aujourd'hui à acheteur pour créer contrat PRS  @BEI HONG. Cmde PRS à lancer 10/07
08/07/2025 : création avec 97Q sans OMR, suivant retour éq répartition
07/07/2025 :  OCM avec 97S (flux série) recu aujourd'hui, mais pas avec 97Q flux présérie (en attente, relance mail)
03/07/2025 OMR encours -&gt; Lhassan, Prév demain
02/07/2025 : OCM avec 97S, mais pas 97Q, OMR à créer  @Elhassan
18/06/2025 : idem
04/06/2025 : à créer en 97S  @taoufik
DRE : HAFSA HANINE</t>
  </si>
  <si>
    <t>09/12/2025: Aucun besoin FBB
10/10/2025 : Attente création flux sur Coreil @Myriam
25/09/2025: packaging validé selon Sara, Attente creation contrat série  @bei / Cofor a confirmer @Hajar
18/09/2025: Attente contrat série Série @bei
05/08/2025 : Attente contrat série
05/08/2025 : OEI crée pour création flux 97Q, Besoin partagée avec le FRS en attendant le contat PRS
23/07/2025 : A voir avec BEI le statut contrat PRS/SERIE @BEI HONG
15/07/2025 : MIND est un NV fournisseur pour Org Achat MA00. Faut étendre son code fournisseu à MA00, ce qui prend près d'un mois @ BEI / NICOLAS
DEVIS demandé par Badr pour communiquer au PPL pour commande métier
09/07/2025 : DA communiquée aujourd'hui à acheteur pour créer contrat PRS  @BEI HONG. Cmde PRS à lancer 10/07
02/07/2025 : FCLA pas encore validée. Contrat achat PRS à créer @ Fany. création avec 97Q sans OMR, suivant retour éq répartition
07/07/2025 :  OCM avec 97S (flux série) recu aujourd'hui, mais pas avec 97Q flux présérie (en attente, relance mail)
03/07/2025 OMR encours -&gt; Lhassan, Prév demain
02/07/2025 : OCM avec 97S, mais pas 97Q, OMR à créer  @Elhassan
18/06/2025 : idem
04/06/2025 : à créer en 97S  @taoufik
DRE : HAFSA HANINE</t>
  </si>
  <si>
    <t xml:space="preserve">09/12/2025: Besoin contrat PKE5
26/11/2025: DFS 21/11 sur NFC
10/10/2025 : Attente création flux sur Coreil @Myriam
25/09/2025: contrat série en attente de creation @Bei /  packaging en attente de confirmation @Hajar
18/09/2025: Attente contrat série Série @bei
31/07/2025 : Attente contrat série @BEI
22/07/2025 : Pour UPE : ( 114+114+114 reçu le 22/07 TN:1882268205&amp;8122252180&amp;8122239790 ) + (114 en route prévue le 25 TN : 4296699234)
18/07/2025 Echéancier partagée avec le FRS, 
10/07/2025 : Prix confirmé par Bei
09/07/2025 : Contrat série à créer @ Fany
07/07/2025 : contrat PRS ok, reste contrat série à créer @ Fany
02/07/2025 :  Pas de contrat série @ Fany
18/06/2025 : contrat non créé (pb code GM coté achat =&gt; @Fany). Passage par MAF confirmé.
11/06 : Contract creation end of the week
04/06/2025 : FCLA validée (MEP en flux direct). attention étude pour passer par MAF au lieu de flux direct (à confirmer), selon BEI HONG. @hajar à confirmer
30/05 FCLA validée (MEP en flux direct)
10/04 L'acheteurne peux pas lancer les Cde série/présérie vue que le frs n'a pas encore lancer les outillages de démarage
Sous composant de l'ensemble module
09/04/2025 Attente info du Packaging &amp; Cofor </t>
  </si>
  <si>
    <t>09/12/2025:Aucun besoin FBB
10/10/2025 : Attente integration sur PLE &amp; Confirmation FRS @Myriam
01/10/2025 : Cofor validée, Attente PLE @Myriam
25/09/2025: FCLA validé , UNL NOK @Sara 
18/09/2025 : Attente FCLA @Hajar 
28/08/2025 : Contart série OK, Attente initiation flux, contrat crée en KE5
28/08/2025 : FCLA non validée @Hajar
06/08/2025 : FCLA non validée 
31/07/2025 : Attente contrat série @Fany@piotr
21/07/2025 : Commande fermée faite, Attente retour concernant le changement de quantité @Piotr FCLA validée. Contrat série OK. Contrat à PRS à créer @ Fany 
09/07/2025 : FCLA validée. Contrat série OK. Contrat à PRS à créer @ Fany 
07/07/2025 : PO Série reçu, Attente Contrat PRS @Fany 
02/07/2025 : DA communiqué. Acheteur Piotr attend confirmation coté packaging @ Sara YAMANE
25/06/2025 : Frn validé.  Revoir Taoufik pour mettre SGR 97Q ald 97S. 25/06/2025 GM F06 confirmée par Nicolas, acheteur informée 
18/06/2025 : nomination, en cours. Commande fermée à lancer
04/06/2025 : en cours de nomination
DRE: AYOUB ID TALEB</t>
  </si>
  <si>
    <t>09/12/2025: PLE NOK, attente retour carina
10/10/2025 : Flux non visible sur INtercom
25/09/2025: packaging validé selon Sara, Attente creation contrat série  @Yuxuan @Bei
18/09/2025: Attente contrat série  @bei
28/08/2025 : Pièce validée mais aucun flux UNL @SARA YAMANE
05/08/2025 : Attente contrat Série @YU XUAN
23/07/2025 : Attente contrat PRS/SERIE @Yuxuan
21/07/2025 : Attente retour devis pour lancer la commande fermée  @YU XIAN
09/07/2025 : idem? reste contrat achat PRS à créer @Fany
02/07/2025 : DA communiqué, reste contrat achat à créer @Fany
18/06/2025 Crée sous 97S, DA non envoyée, Prob lors de l'affectation, Acheteuse informée pour résourdre le prob
04/06/2025 : 97S à créer en NFC @Taoufik ( Création faite)
Abdelali RACHED / Mohamed ELLAHYA</t>
  </si>
  <si>
    <t xml:space="preserve">09/12/2025: Après la correction du contrat les bons Cofors ne retombent pas sur Corail. En attente du retour des équipes Corail Run
10/10/2025 : Attente création flux sur Coreil @Myriam
25/09/2025: packaging validé selon Sara, Attente creation contrat série  @bei
18/09/2025: Attente contrat série Série @bei
23/07/2025 : Attente contrat série @BEI 
23/07/2025 : Echancier partagée, besoin confirmée 
22/07/2025 : Contrat PRS OK, Attente visibilité YLMO (a checker le 23/07) @Taoufik. 
15/07/2025 : WUXI VICTORY est un NV fournisseur pour Org Achat MA00. Faut étendre son code fournisseu à MA00, ce qui prend près d'un mois @ BEI / NICOLAS
09/07/2025 : Contrat PRS à créer. Pb de cofor (pas inscrit dans système) @ BEI HONG
02/07/2025 : Attente contrat Fany. Cette référence 9875748680 (REF FNR PSA) est à créer en nomenclature NFC  et non pas 9872816980 (REF FONCT PSA) en nomenclature actuelle -&gt; Info par le part leader et Bei HONG ( Mail envoyée pour clarifier le sujet)
02/07/2025 : FETE validée, création contrat @BEI HONG
18/06/2025 :  FETE refusée par le projet, new réunion prévue ce jour pour validation de la FETE
11/06/2025 :  Validation estimated this week
04/06/2025 :  à garder =&gt; 1 réf seule barette selon BEI HONG LU 
30/05 FCLA validée 
10/04/2025 10/04 L'acheteur ne peux pas lancer les Cde série/présérie vue que le frs n'a pas encore lancer les outillages de démarage
09/04/2025 : Attente confirmation packaging, next step : définition des flux EDI  --&gt; Hajar Gadi
DRE: OUSAMA LEMGHARI </t>
  </si>
  <si>
    <t>17/12/2025: contrat à prévoir avec division PKE5, DA à refaire @Zaynab 
09/12/2025: Besoin contrat division PKE5, aucun FBB 
10/10/2025 : OK capacitaire FRN, attente validation qualité @MYRIAM
10/10/2025 : Myriem: UNL non renseigné// attente retour FRN @Myriam
01/10/2025 : Attente retour FRS sur Prév EDI @Myriam
18/09/2025 : Attente UNL et confirmation FRS, coté anas -&gt; Faut la ligne d'integration ligne KE5 @Sara &amp; @Myriam @Anas 
10/09/2025 : Attente initiation flux coté CPL, suite au division KE4/KE5
10/09/2025 : Contrat série OK
28/08/2025 : Contrat Série a lancer @Mohamed bensalah, prévue S37 / Ref inconnu sur le système UNL ? 
06/08/2025 : Attente contrat série @Mohamed Bensalah
01/08/2025 : Attente contrat série @Mohamed Bensalah
24/07/2025 : Cmnde fermée partagée avec le FRS, Expédition le 29/07 TN 3174340396
22/07/2025 : Devis reçu, DA crée et envoyer,  Attente retour pour faire cmnde fermée  @Mohamed Bensalah
21/07/2025 : Attente retour devis pour lancer la commande fermée PX0 &amp; PX2 @Kinga
16/07/2025 : Contrat série avec KE4 au lieu de KE5. @Acheteur KINGA ANDRUSZKIEWICZ relancée pour créer KE5 ald KE4
09/07/2025 : Contrat série avec KE4 au lieu de KE5, mail envoyé à sigapp help pour créer ligne KE5
02/07/2025 : Attention cde PKE4 =&gt; Envoyer mail Tango help / sigapp @fany. FCLA à valider ?
23/06/2025 Contrat PRS Crée, attente contrat série ( à confirmer). Attention cde PKE4. Envoyer mail Tango help / sigapp (en com fany et nicolas), voir mail taoufik
18/06/2025 DA Crée et partée avec l'acheteuse</t>
  </si>
  <si>
    <t>17/12/2025: contrat OK, avancer sur les autres critères 
09/12/2025: Besoin contrat division PKE5
10/10/2025 : OK capacitaire FRN, attente validation qualité @MYRIAM
18/09/2025: Attente confirmation FRS @Myriam
10/09/2025 : Attente initiation flux coté CPL, suite au division KE4/KE5
10/09/2025 : Contrat série OK
28/08/2025 : Contrat Série a lancer @Mohamed bensalah, prévue en septembre &amp; FLUX UNL OK
06/08/2025 : Attente contrat série @Mohamed Bensalah
01/08/2025 : Attente contrat série @Mohamed Bensalah
24/07/2025 : Cmnde fermée partagée avec le FRS,  Expédition le 29/07 TN 3174340396
22/07/2025 : Devis reçu, DA crée et envoyer,  Attente retour pour faire cmnde fermée  @Mohamed Bensalah
21/07/2025 : Attente retour devis pour lancer la commande fermée PX0 &amp; PX2 @Kinga
16/07/2025 ; FCLA ok, reste Contrat PRS/Série en attente@Fany
09/07/2025 :   Cde PRS en attente. Attente FCLA @ Hajar
07/07/2025 : 97Q Crée et DA communiqué avec L'acheteuse KINGA 
03/07/2025 : 97Q à passer en DA lundi, + 97S à créer en OMR pour post SOP, 
02/07/2025 : réf créé en NFC en 97Q, attente lundi pour affecter les DA
25/06/2025 : OMR KE5 97Q  FPAAAAER0294649 recu cette semaine, en cours de création NFC @Taoufik. Attention commande série pour PKE4. Revoir le coef 1 ou 2 avec Lhassan Amarir  
18/06/2025 :  FRN non selectionné. A valider en capacitaire</t>
  </si>
  <si>
    <t>17/12/2025: contrat à prévoir avec division PKE5, DA à refaire @Zaynab 
09/12/2025: Besoin contrat PKE5// aucun besoin FBB
26/11/2025: DFS sur NFC 21/11
10/10/2025 : Attente integration sur PLE &amp; Confirmation FRS @myriam
01/10/2025 : Cofor validée, Attente PLE @Myriam
25/09/2025: FCLA validé , UNL NOK @Sara 
18/09/2025 : Attente FCLA @Hajar 
28/08/2025 : Contart série OK, Attente initiation flux, contrat crée en KE5
28/08/2025 : FCLA non validée @Hajar
06/08/2025 : FCLA non validée
31/07/2025 : Attente contrat série @Fany@piotr
21/07/2025 : Commande fermée faite, Attente retour concernant le changement de quantité @Piotr
09/07/2025 : FCLA validée. Contrat à PRS à créer @ Fany
02/07/2025 : FCLA pas encore validée. Contrat achat PRS à créer @ Fany
25/06/2025 : voir SCE @dsc
18/06/2025 : DAP. Flux DSC en 97Q
DRE: AYOUB ID TALEB</t>
  </si>
  <si>
    <t>17/12/2025: contrat à prévoir avec division PKE5, DA à refaire @Zaynab 
09/12/2025: Besoin d'un contrat division PKE5/ aucun besoin FBB
26/11/2025: DFS sur NFC au 21/11
10/10/2025 : Capacitaire OK , Attente PLE/Attente validation packaging @Myriam
07/10/2025: Myriem: UNL n'est pas renseigné/ attente retour FRN
01/10/2025: En attente initiation flux &amp; Confirmation FRS @Myriam
26/09/2025: Correction du Cofor est faite, info par @Mohamed Amine B
25/09/2025: 3 cofor differents dans la même commande, contrat à modifier @Mohamed Amine 
24/09/2025: Myriem : Flux direct France NOK – le contrat doit être mis à jour avec les bons cofor
18/09/2025: PLE à valider @Myriam
10/09/2025 : Attente initiation flux coté CPL, suite au division KE4/KE5
28/08/2025 : FLUX PLE a checker @MYRIAM 
23/07/2025 : Contrat Série OK , Attente UNL WEB @SARA YAMANE
22/07/2025 : Le FRS ne pe pas livré les pièces qu'à partir de mi-septembre suivant le planning partagé par STLA.
18/07/2025 : Echéancier partagée avec le FRS 
16/07/2025 : contrat PRS ok + contrat série à créer ce jour @ Mohammed AMINE
10/07/2025 : Prix confirmé par Bei
07/07/2025 : Contrat PRS ok, reste contrat série à créer @ Mohammed AMINE
02/07/2025 ; Réf créé + DA créé + CDE PRS partagé. Contrat série en attente @mohamed amine
25/06/2025 :  FRN à remettre en europe 97Q, et non chine 97S @ mohamed amine / Taoufik. 100 pièces à commander en PRS via France
Création de commande en cours, rique de blockage (GM/GA) sont pas adequat au GA/GM de l'acheteur @Fany
18/06/2025 : FRN en Chine, négociation en cours (prix pré série)
17/06/2025 : Changement de flux ? à confirmer
04/06/2025 : offre proto reçue, négociation en cours @Mohamed Amine. Cofor à revoir @Hajar
28/05 CARBODY ALD STEEP 
30/05 FCLA validée / EDI OK
Sous composant de l'ensemble module
09/04/2025 : Attente confirmation packaging, next step : définition des flux EDI  --&gt; Hajar Gadi
MARIAM JOUARI TISSAFI</t>
  </si>
  <si>
    <t>17/12/2025: contrat à prévoir avec division PKE5, DA à refaire @Zaynab 
09/12/2025: Besoin contrat PKE5, pas de besoin FBB KE5
10/10/2025 Attente confirmation FRS , et création ligne KE5 @Myriam
01/10/2025 : Il faut que les besoins appraisent au FRS @Myriam@Anas
10/09/2025 : Attente initiation flux coté CPL, suite au division KE4/KE5 @Myriam
28/08/2025 : FLUX PLE a checker @MYRIAM 
23/07/2025 : Contrat Série OK, Attente flux UNL @SARA YAMANE
18/07/2025 Echéancier partagée avec le FRS, Besoin PX0 confirmée par le FRS ,mais PX2 livraison prévue en S40 a cause de manque de matériel (date planning projet S40) ald S36,
16/07/2025 : Contrat série lancé, attente validation manager
10/07/2025 : Prix confirmé par Bei
02/07/2025 : Cde PRS créé. Attente cde série @ Mohammed AMINE
25/06/2025 Création de commande en cours, rique de blockage (GM/GA) sont pas adequat au GA/GM de l'acheteur 
18/06/2025 : attente validation de l'offre (VERTIS Maroc)
04/06/2025 : Contrat série prévu cette semaine
30/05 FCLA validée / EDI OK
Sous composant de l'ensemble module
09/04/2025 : Attente confirmation packaging, next step : définition des flux EDI  --&gt; Hajar Gadi
MARIAM JOUARI TISSAFI</t>
  </si>
  <si>
    <t>17/12/2025: contrat à prévoir avec division PKE5, DA à refaire @Zaynab 
09/12/2025: Besoin contrat PKE5, pas besoin FBB KE5
10/10/2025 Attente confirmation FRS , et création ligne KE5 @Myriam
01/10/2025 : Il faut que les besoins appraisent besoins au FRS @Myriam@Anas
10/09/2025 : Attente initiation flux coté CPL, suite au division KE4/KE5 @Myriam
28/08/2025 : FLUX PLE a checker @MYRIAM 
23/07/2025 : Contrat Série OK, Attente flux UNL @SARA YAMANE
18/07/2025 Echéancier partagée avec le FRS, Besoin PX0 confirmée par le FRS ,mais PX2 livraison prévue en S40 a cause de manque de matériel (date planning projet S40) ald S3616/07/2025 : Contrat série lancé, attente validation manager
10/07/2025 : Prix confirmé par Bei
07/07/2025 : contrat PRS créée, reste contrat série à créer @ Mohammed AMINE
25/06/2025 Création de commande série en cours, risque de blockage (GM/GA) sont pas adequat au GA/GM de l'acheteur @Fany
18/06/2025 : attente validation de l'offre (VERTIS Maroc)
04/06/2025 : Contrat série prévu cette semaine
30/05 FCLA validée / EDI OK
Sous composant de l'ensemble module
09/04/2025 : Attente confirmation packaging, next step : définition des flux EDI  --&gt; Hajar Gadi
MARIAM JOUARI TISSAFI</t>
  </si>
  <si>
    <r>
      <rPr>
        <strike/>
        <sz val="11"/>
        <rFont val="Calibri"/>
        <family val="2"/>
        <scheme val="minor"/>
      </rPr>
      <t>87308898</t>
    </r>
    <r>
      <rPr>
        <sz val="11"/>
        <rFont val="Calibri"/>
        <family val="2"/>
        <scheme val="minor"/>
      </rPr>
      <t xml:space="preserve">
87319405</t>
    </r>
  </si>
  <si>
    <t>ECROU H SERT M6X100 AC ZNIA3L E0.5 E3</t>
  </si>
  <si>
    <t>Fatima Zahra LAHMER</t>
  </si>
  <si>
    <t>80% LRM</t>
  </si>
  <si>
    <t>50% MPRM</t>
  </si>
  <si>
    <t>202607</t>
  </si>
  <si>
    <t>202608</t>
  </si>
  <si>
    <t>TRAVERSE AV BAC BATTERIE TRACTION ASS</t>
  </si>
  <si>
    <t>TRAVERSE AR BAC BATTERIE TRACTION ASS</t>
  </si>
  <si>
    <t>202609</t>
  </si>
  <si>
    <t>A</t>
  </si>
  <si>
    <t>D</t>
  </si>
  <si>
    <t>17213J 01</t>
  </si>
  <si>
    <t>17213J  01</t>
  </si>
  <si>
    <t>17213J 03</t>
  </si>
  <si>
    <t>BELHOFF 
(97Q --&gt; KE2)</t>
  </si>
  <si>
    <t>VERTIS
(97Q --&gt; KE2)</t>
  </si>
  <si>
    <t>MERYEM BOURAS</t>
  </si>
  <si>
    <t>IBTISSAM EL HATTAB EL IBRAHIMI</t>
  </si>
  <si>
    <t>18488V  01</t>
  </si>
  <si>
    <t>A020VN  02</t>
  </si>
  <si>
    <t>PATTE THERMIQUE</t>
  </si>
  <si>
    <r>
      <rPr>
        <strike/>
        <sz val="11"/>
        <rFont val="Calibri"/>
        <family val="2"/>
        <scheme val="minor"/>
      </rPr>
      <t>87307876</t>
    </r>
    <r>
      <rPr>
        <sz val="11"/>
        <rFont val="Calibri"/>
        <family val="2"/>
        <scheme val="minor"/>
      </rPr>
      <t xml:space="preserve">
87322333</t>
    </r>
  </si>
  <si>
    <t>ABDERRAFII NEKHILI
HAJAR EL HAMRI
MOHAMED AMINE ZEHRY</t>
  </si>
  <si>
    <t>Flux logistique UM validé sur CORAIL</t>
  </si>
  <si>
    <t>Mohamed Amine/FANY BOUVROT</t>
  </si>
  <si>
    <t>MYRIEM EL IBRAHIMI/HAJAR HIZAZI</t>
  </si>
  <si>
    <t>Badreddine BAKHTI</t>
  </si>
  <si>
    <t xml:space="preserve">TSQ
</t>
  </si>
  <si>
    <t>HAJAR HIZAZI/LAURENCE OLIVIER</t>
  </si>
  <si>
    <t>SARA YAMANE/Hajar Hizazi</t>
  </si>
  <si>
    <t>Cellule en ORANGE = à confirmer</t>
  </si>
  <si>
    <t>LARENCE OLIVER/MYRIEM IBRAHIMI/MCARINA ISABEL</t>
  </si>
  <si>
    <t>MOUHCINE BOUICHICHAN/Ali Raki/Imane benjalal</t>
  </si>
  <si>
    <t>09</t>
  </si>
  <si>
    <t>07</t>
  </si>
  <si>
    <t>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</si>
</sst>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4">
    <numFmt numFmtId="41" formatCode="_-* #,##0_-;\-* #,##0_-;_-* &quot;-&quot;_-;_-@_-"/>
    <numFmt numFmtId="44" formatCode="_-* #,##0.00\ &quot;€&quot;_-;\-* #,##0.00\ &quot;€&quot;_-;_-* &quot;-&quot;??\ &quot;€&quot;_-;_-@_-"/>
    <numFmt numFmtId="43" formatCode="_-* #,##0.00_-;\-* #,##0.00_-;_-* &quot;-&quot;??_-;_-@_-"/>
    <numFmt numFmtId="164" formatCode="_-* #,##0.00\ _€_-;\-* #,##0.00\ _€_-;_-* &quot;-&quot;??\ _€_-;_-@_-"/>
    <numFmt numFmtId="165" formatCode="#,##0,"/>
    <numFmt numFmtId="166" formatCode="\+\ 0__;\-\ 0__;&quot;-    &quot;;@"/>
    <numFmt numFmtId="167" formatCode="#,##0____;&quot;- &quot;#,##0____;&quot; -      &quot;"/>
    <numFmt numFmtId="168" formatCode="#,##0&quot; /j&quot;"/>
    <numFmt numFmtId="169" formatCode="[Red]0;[Red]\-0;[Color16]\O\K"/>
    <numFmt numFmtId="170" formatCode="[Red][=1]0.00%;[Black][=0]&quot;&quot;;[Black]0.00%"/>
    <numFmt numFmtId="171" formatCode="&quot;$&quot;#,##0_);[Red]\(&quot;$&quot;#,##0\)"/>
    <numFmt numFmtId="172" formatCode="#,##0.00,"/>
    <numFmt numFmtId="173" formatCode="_-* #,##0.00\ [$€-1]_-;\-* #,##0.00\ [$€-1]_-;_-* &quot;-&quot;??\ [$€-1]_-"/>
    <numFmt numFmtId="174" formatCode="#,###,##0"/>
    <numFmt numFmtId="175" formatCode="\$#,##0\ ;\(\$#,##0\)"/>
    <numFmt numFmtId="176" formatCode="####_####_####_###"/>
    <numFmt numFmtId="177" formatCode="0.00_)"/>
    <numFmt numFmtId="178" formatCode="#,##0\ &quot;F&quot;;[Red]\-#,##0\ &quot;F&quot;"/>
    <numFmt numFmtId="179" formatCode="&quot;L.&quot;\ #,##0.00;[Red]\-&quot;L.&quot;\ #,##0.00"/>
    <numFmt numFmtId="180" formatCode="#,##0_)"/>
    <numFmt numFmtId="181" formatCode="_(&quot;$&quot;* #,##0.0_);_(&quot;$&quot;* \(#,##0.0\);_(&quot;$&quot;* &quot;-&quot;??_);_(@_)"/>
    <numFmt numFmtId="182" formatCode="_(\¥* #,##0_);\(\¥#,##0\)"/>
    <numFmt numFmtId="183" formatCode="#,##0_);\(#,##0\);\ \ \ \-\ \ "/>
    <numFmt numFmtId="184" formatCode="#,##0_);[Red]\(#,##0\);* &quot;-  &quot;"/>
    <numFmt numFmtId="185" formatCode="_(&quot;$&quot;* #,##0_);_(&quot;$&quot;* \(#,##0\);_(&quot;$&quot;* &quot;-&quot;??_);_(@_)"/>
    <numFmt numFmtId="186" formatCode="#,##0.0_);\(#,##0.0\)"/>
    <numFmt numFmtId="187" formatCode="#,##0_);[Red]\(#,##0\);\ \-\ "/>
    <numFmt numFmtId="188" formatCode="\$\ #,##0.0_);[Red]\$\(#,##0.0\);\$\ \ \ \-\ \ "/>
    <numFmt numFmtId="189" formatCode="###0.0000;[Red]\-###0.0000"/>
    <numFmt numFmtId="190" formatCode="0.0%"/>
    <numFmt numFmtId="191" formatCode="_(&quot;$&quot;* #,##0.00_);_(&quot;$&quot;* \(#,##0.00\);_(&quot;$&quot;* &quot;-&quot;??_);_(@_)"/>
    <numFmt numFmtId="192" formatCode="&quot;\&quot;#,##0.00;[Red]&quot;\&quot;\-#,##0.00"/>
    <numFmt numFmtId="193" formatCode="_(* #,##0.00_);_(* \(#,##0.00\);_(* &quot;-&quot;??_);_(@_)"/>
    <numFmt numFmtId="194" formatCode="_(* #,##0_);_(* \(#,##0\);_(* &quot;-&quot;_);_(@_)"/>
    <numFmt numFmtId="195" formatCode="0;\(0\)"/>
    <numFmt numFmtId="196" formatCode="\$\ #,##0"/>
    <numFmt numFmtId="197" formatCode="&quot;R&quot;\ #,##0.00;[Red]&quot;R&quot;\ \-#,##0.00"/>
    <numFmt numFmtId="198" formatCode="&quot;\&quot;#,##0;[Red]&quot;\&quot;\-#,##0"/>
    <numFmt numFmtId="199" formatCode="\$\ #,##0.00_);[Red]\$\(#,##0.00\);\$\ \ \ \-\ \ "/>
    <numFmt numFmtId="200" formatCode="[&lt;=9999999]###\-####;\(###\)\ ###\-####"/>
    <numFmt numFmtId="201" formatCode="0.000&quot;%&quot;"/>
    <numFmt numFmtId="202" formatCode="&quot;$&quot;* ##0.0\ ;&quot;$&quot;* \(##0.0\);&quot;$&quot;* &quot;N/A &quot;"/>
    <numFmt numFmtId="203" formatCode="0.00000"/>
    <numFmt numFmtId="204" formatCode="###\-###\-####"/>
    <numFmt numFmtId="205" formatCode="#,##0.00000;[Red]\-#,##0.00000"/>
    <numFmt numFmtId="206" formatCode="#,##0_);[Red]\ \(#,##0\)"/>
    <numFmt numFmtId="207" formatCode="0\ %\ "/>
    <numFmt numFmtId="208" formatCode="_(* #,##0.0_);_(* \(#,##0.0\);_(* #,##0_);_(@_)"/>
    <numFmt numFmtId="209" formatCode="0__"/>
    <numFmt numFmtId="210" formatCode="&quot;$&quot;\ * #,##0.00_);[Red]&quot;$&quot;\ * \(#,##0.00\);&quot;$&quot;\ * \-_)"/>
    <numFmt numFmtId="211" formatCode="&quot;$&quot;\ * #,##0.0_);[Red]&quot;$&quot;\ * \(#,##0.0\);&quot;$&quot;\ * \-_)"/>
    <numFmt numFmtId="212" formatCode="#,##0&quot; /s&quot;"/>
    <numFmt numFmtId="213" formatCode="_(\ #,##0.0_);_(\ \(#,##0.0\);_(\ &quot;-&quot;??_);_(@_)"/>
    <numFmt numFmtId="214" formatCode="_ * #,##0.00_)&quot;£&quot;_ ;_ * \(#,##0.00\)&quot;£&quot;_ ;_ * &quot;-&quot;??_)&quot;£&quot;_ ;_ @_ "/>
    <numFmt numFmtId="215" formatCode="0.000"/>
    <numFmt numFmtId="216" formatCode="_ * #,##0.00_)_£_ ;_ * \(#,##0.00\)_£_ ;_ * &quot;-&quot;??_)_£_ ;_ @_ "/>
    <numFmt numFmtId="217" formatCode="_ * #,##0_)_£_ ;_ * \(#,##0\)_£_ ;_ * &quot;-&quot;_)_£_ ;_ @_ "/>
    <numFmt numFmtId="218" formatCode="#,##0.0000_)"/>
    <numFmt numFmtId="219" formatCode="#,##0;\(#,##0\)"/>
    <numFmt numFmtId="220" formatCode="000"/>
    <numFmt numFmtId="221" formatCode="\(0\)"/>
    <numFmt numFmtId="222" formatCode="&quot;$&quot;* #,##0.0_);&quot;$&quot;* \(#,##0.0\)"/>
    <numFmt numFmtId="223" formatCode="d\.m\.yy\ h:mm"/>
    <numFmt numFmtId="224" formatCode="0.0000%"/>
    <numFmt numFmtId="225" formatCode="\t0.00%"/>
    <numFmt numFmtId="226" formatCode="\$\ #,##0;\-\$\ #,##0"/>
    <numFmt numFmtId="227" formatCode="#,##0.0;\(#,##0.0\)"/>
    <numFmt numFmtId="228" formatCode="#,##0.00;\(#,##0.00\)"/>
    <numFmt numFmtId="229" formatCode="\t#\ ??/??"/>
    <numFmt numFmtId="230" formatCode="\$#,##0;\(\$#,##0\)"/>
    <numFmt numFmtId="231" formatCode="#,##0.00;[Red]\(#,##0.00\)"/>
    <numFmt numFmtId="232" formatCode="#,##0.0"/>
    <numFmt numFmtId="233" formatCode="_-* #,##0.00&quot; M€&quot;_-;\-* #,##0.00&quot; M€&quot;_-;_-* &quot;-&quot;&quot; M€&quot;_-;_-@_-"/>
    <numFmt numFmtId="234" formatCode="0.0;\-0.0;\ &quot; &quot;"/>
    <numFmt numFmtId="235" formatCode="&quot;$&quot;#,##0.00_);[Red]\(&quot;$&quot;#,##0.00\)"/>
    <numFmt numFmtId="236" formatCode="#,##0.0_);[Red]\(#,##0.0\)"/>
    <numFmt numFmtId="237" formatCode="_(* #,##0_);_(* \(#,##0\);_(* &quot;0&quot;_);_(@_)"/>
    <numFmt numFmtId="238" formatCode="&quot;$&quot;#,##0_);\(#,##0\)"/>
    <numFmt numFmtId="239" formatCode="#,##0;[Red]\(#,##0\)"/>
    <numFmt numFmtId="240" formatCode="\A&quot;$&quot;#,##0_);\(&quot;$&quot;#,##0\)"/>
    <numFmt numFmtId="241" formatCode="&quot;£&quot;#,##0;\(&quot;£&quot;#,##0\)"/>
    <numFmt numFmtId="242" formatCode="##,##0.00_);\(#,##0.00\)"/>
    <numFmt numFmtId="243" formatCode="&quot;$&quot;#,##0_);&quot;$&quot;\(#,##0\)"/>
    <numFmt numFmtId="244" formatCode="_(&quot;$&quot;* #,##0_);_(&quot;$&quot;* \(#,##0\);_(&quot;$&quot;* &quot;-&quot;_);_(@_)"/>
    <numFmt numFmtId="245" formatCode="&quot;\&quot;#,##0.00;[Red]\-&quot;\&quot;#,##0.00"/>
    <numFmt numFmtId="246" formatCode="&quot;\&quot;#,##0.00;\-&quot;\&quot;#,##0.00"/>
    <numFmt numFmtId="247" formatCode="0.%"/>
    <numFmt numFmtId="248" formatCode="_-* #,##0\ _k_r_-;\-* #,##0\ _k_r_-;_-* &quot;-&quot;\ _k_r_-;_-@_-"/>
    <numFmt numFmtId="249" formatCode="[&lt;0]&quot;- &quot;#,##0;[&gt;0]&quot;+ &quot;#,##0;#,##0"/>
    <numFmt numFmtId="250" formatCode="#\,##0.00"/>
    <numFmt numFmtId="251" formatCode="&quot;-&quot;@"/>
    <numFmt numFmtId="252" formatCode="\$#.00"/>
    <numFmt numFmtId="253" formatCode="\$#."/>
    <numFmt numFmtId="254" formatCode="&quot;\&quot;#,##0;[Red]\-&quot;\&quot;#,##0"/>
    <numFmt numFmtId="255" formatCode="_(&quot;N$&quot;* #,##0.00_);_(&quot;N$&quot;* \(#,##0.00\);_(&quot;N$&quot;* &quot;-&quot;??_);_(@_)"/>
    <numFmt numFmtId="256" formatCode="&quot;(&quot;0.00%&quot;)&quot;"/>
    <numFmt numFmtId="257" formatCode="0&quot; F&quot;;\ \-0&quot; F&quot;"/>
    <numFmt numFmtId="258" formatCode="#,##0.00\ &quot;F&quot;;[Red]\-#,##0.00\ &quot;F&quot;"/>
    <numFmt numFmtId="259" formatCode="_-* #,##0\ _F_-;\-* #,##0\ _F_-;_-* &quot;-&quot;\ _F_-;_-@_-"/>
    <numFmt numFmtId="260" formatCode="General_)"/>
    <numFmt numFmtId="261" formatCode="##&quot; &quot;###&quot; &quot;\ ###&quot; &quot;##"/>
    <numFmt numFmtId="262" formatCode="d/m/yy;@"/>
    <numFmt numFmtId="263" formatCode="dd/mm/yy"/>
    <numFmt numFmtId="264" formatCode="#&quot; jours&quot;"/>
  </numFmts>
  <fonts count="26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color indexed="9"/>
      <name val="Arial"/>
      <family val="2"/>
    </font>
    <font>
      <b/>
      <sz val="10"/>
      <name val="Arial"/>
      <family val="2"/>
    </font>
    <font>
      <sz val="10"/>
      <name val="Arial"/>
      <family val="2"/>
    </font>
    <font>
      <sz val="8"/>
      <name val="Arial"/>
      <family val="2"/>
    </font>
    <font>
      <sz val="8"/>
      <color indexed="8"/>
      <name val="Arial"/>
      <family val="2"/>
    </font>
    <font>
      <b/>
      <sz val="12"/>
      <name val="Arial"/>
      <family val="2"/>
    </font>
    <font>
      <u/>
      <sz val="10"/>
      <color indexed="12"/>
      <name val="Arial"/>
      <family val="2"/>
    </font>
    <font>
      <sz val="9"/>
      <name val="Arial MT"/>
    </font>
    <font>
      <b/>
      <sz val="9"/>
      <color indexed="81"/>
      <name val="Tahoma"/>
      <family val="2"/>
    </font>
    <font>
      <b/>
      <sz val="10"/>
      <color indexed="8"/>
      <name val="Arial"/>
      <family val="2"/>
    </font>
    <font>
      <sz val="10"/>
      <name val="Helv"/>
    </font>
    <font>
      <sz val="10"/>
      <name val="Times New Roman"/>
      <family val="1"/>
    </font>
    <font>
      <sz val="10"/>
      <name val="Arial"/>
      <family val="2"/>
      <charset val="178"/>
    </font>
    <font>
      <sz val="10"/>
      <name val="Arial"/>
      <family val="2"/>
    </font>
    <font>
      <sz val="10"/>
      <name val="MS Sans Serif"/>
      <family val="2"/>
    </font>
    <font>
      <sz val="10"/>
      <name val="Helv"/>
      <family val="2"/>
    </font>
    <font>
      <sz val="10"/>
      <color indexed="8"/>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0"/>
      <color indexed="20"/>
      <name val="Arial"/>
      <family val="2"/>
    </font>
    <font>
      <sz val="12"/>
      <name val="Arial"/>
      <family val="2"/>
    </font>
    <font>
      <i/>
      <sz val="10"/>
      <color indexed="10"/>
      <name val="Arial"/>
      <family val="2"/>
    </font>
    <font>
      <sz val="1"/>
      <color indexed="16"/>
      <name val="Courier"/>
      <family val="3"/>
    </font>
    <font>
      <sz val="12"/>
      <color indexed="24"/>
      <name val="Arial"/>
      <family val="2"/>
    </font>
    <font>
      <sz val="10"/>
      <color indexed="10"/>
      <name val="Arial"/>
      <family val="2"/>
    </font>
    <font>
      <sz val="11"/>
      <color indexed="62"/>
      <name val="Calibri"/>
      <family val="2"/>
    </font>
    <font>
      <sz val="10"/>
      <color indexed="16"/>
      <name val="Times New Roman"/>
      <family val="1"/>
    </font>
    <font>
      <b/>
      <sz val="12"/>
      <color indexed="24"/>
      <name val="Arial"/>
      <family val="2"/>
    </font>
    <font>
      <b/>
      <sz val="11"/>
      <color indexed="8"/>
      <name val="Calibri"/>
      <family val="2"/>
    </font>
    <font>
      <i/>
      <sz val="11"/>
      <color indexed="23"/>
      <name val="Calibri"/>
      <family val="2"/>
    </font>
    <font>
      <i/>
      <sz val="10"/>
      <color indexed="12"/>
      <name val="Arial"/>
      <family val="2"/>
    </font>
    <font>
      <i/>
      <sz val="10"/>
      <color indexed="11"/>
      <name val="Arial"/>
      <family val="2"/>
    </font>
    <font>
      <sz val="11"/>
      <color indexed="17"/>
      <name val="Calibri"/>
      <family val="2"/>
    </font>
    <font>
      <b/>
      <sz val="1"/>
      <color indexed="16"/>
      <name val="Courier"/>
      <family val="3"/>
    </font>
    <font>
      <sz val="10"/>
      <color indexed="8"/>
      <name val="Arial"/>
      <family val="2"/>
    </font>
    <font>
      <sz val="8"/>
      <color indexed="48"/>
      <name val="Verdana"/>
      <family val="2"/>
    </font>
    <font>
      <sz val="8"/>
      <color indexed="8"/>
      <name val="Arial"/>
      <family val="2"/>
    </font>
    <font>
      <sz val="12"/>
      <color indexed="8"/>
      <name val="Arial"/>
      <family val="2"/>
    </font>
    <font>
      <b/>
      <sz val="10"/>
      <color indexed="8"/>
      <name val="Arial"/>
      <family val="2"/>
    </font>
    <font>
      <i/>
      <sz val="10"/>
      <color indexed="8"/>
      <name val="Arial"/>
      <family val="2"/>
    </font>
    <font>
      <sz val="11"/>
      <name val="ＭＳ Ｐゴシック"/>
      <charset val="128"/>
    </font>
    <font>
      <sz val="10"/>
      <color indexed="48"/>
      <name val="Arial"/>
      <family val="2"/>
    </font>
    <font>
      <sz val="11"/>
      <color indexed="60"/>
      <name val="Calibri"/>
      <family val="2"/>
    </font>
    <font>
      <b/>
      <i/>
      <sz val="16"/>
      <name val="Helv"/>
      <family val="2"/>
    </font>
    <font>
      <sz val="10"/>
      <name val="Arial"/>
      <family val="2"/>
    </font>
    <font>
      <sz val="10"/>
      <color indexed="19"/>
      <name val="Arial"/>
      <family val="2"/>
    </font>
    <font>
      <i/>
      <sz val="10"/>
      <color indexed="23"/>
      <name val="Arial"/>
      <family val="2"/>
    </font>
    <font>
      <b/>
      <sz val="12"/>
      <color indexed="8"/>
      <name val="Arial"/>
      <family val="2"/>
    </font>
    <font>
      <b/>
      <i/>
      <sz val="12"/>
      <color indexed="8"/>
      <name val="Arial"/>
      <family val="2"/>
    </font>
    <font>
      <sz val="12"/>
      <color indexed="8"/>
      <name val="Arial"/>
      <family val="2"/>
    </font>
    <font>
      <sz val="10"/>
      <color indexed="8"/>
      <name val="Arial"/>
      <family val="2"/>
    </font>
    <font>
      <i/>
      <sz val="12"/>
      <color indexed="8"/>
      <name val="Arial"/>
      <family val="2"/>
    </font>
    <font>
      <sz val="19"/>
      <color indexed="48"/>
      <name val="Arial"/>
      <family val="2"/>
    </font>
    <font>
      <sz val="12"/>
      <color indexed="14"/>
      <name val="Arial"/>
      <family val="2"/>
    </font>
    <font>
      <sz val="11"/>
      <color indexed="20"/>
      <name val="Calibri"/>
      <family val="2"/>
    </font>
    <font>
      <sz val="9"/>
      <color indexed="20"/>
      <name val="Arial"/>
      <family val="2"/>
    </font>
    <font>
      <b/>
      <sz val="12"/>
      <color indexed="8"/>
      <name val="Arial Narrow"/>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8"/>
      <color indexed="18"/>
      <name val="Arial"/>
      <family val="2"/>
    </font>
    <font>
      <sz val="11"/>
      <color indexed="52"/>
      <name val="Calibri"/>
      <family val="2"/>
    </font>
    <font>
      <sz val="10"/>
      <color indexed="20"/>
      <name val="Arial"/>
      <family val="2"/>
    </font>
    <font>
      <i/>
      <sz val="8"/>
      <color indexed="8"/>
      <name val="Arial"/>
      <family val="2"/>
    </font>
    <font>
      <sz val="11"/>
      <color indexed="10"/>
      <name val="Calibri"/>
      <family val="2"/>
    </font>
    <font>
      <b/>
      <sz val="11"/>
      <color indexed="9"/>
      <name val="Calibri"/>
      <family val="2"/>
    </font>
    <font>
      <sz val="9"/>
      <name val="Arial MT"/>
      <family val="2"/>
    </font>
    <font>
      <sz val="11.25"/>
      <name val="Arial"/>
      <family val="2"/>
    </font>
    <font>
      <b/>
      <sz val="10"/>
      <name val="Arial"/>
      <family val="2"/>
    </font>
    <font>
      <sz val="11"/>
      <name val="‚l‚r ‚oƒSƒVƒbƒN"/>
      <family val="3"/>
    </font>
    <font>
      <sz val="10"/>
      <name val="Prestige Elite"/>
      <family val="1"/>
    </font>
    <font>
      <sz val="8.5"/>
      <name val="LinePrinter"/>
      <family val="2"/>
    </font>
    <font>
      <sz val="12"/>
      <name val="???"/>
      <family val="3"/>
      <charset val="129"/>
    </font>
    <font>
      <u/>
      <sz val="12"/>
      <color indexed="36"/>
      <name val="Osaka"/>
      <family val="3"/>
      <charset val="128"/>
    </font>
    <font>
      <u/>
      <sz val="12"/>
      <color indexed="12"/>
      <name val="Osaka"/>
      <family val="3"/>
      <charset val="128"/>
    </font>
    <font>
      <sz val="10"/>
      <name val="???"/>
      <family val="3"/>
      <charset val="129"/>
    </font>
    <font>
      <sz val="10"/>
      <name val="?? ?????"/>
      <family val="3"/>
      <charset val="128"/>
    </font>
    <font>
      <u/>
      <sz val="11"/>
      <color indexed="36"/>
      <name val="‚l‚r ‚oƒSƒVƒbƒN"/>
      <family val="3"/>
    </font>
    <font>
      <u/>
      <sz val="11"/>
      <color indexed="36"/>
      <name val="lr oSVbN"/>
      <family val="3"/>
      <charset val="128"/>
    </font>
    <font>
      <sz val="11"/>
      <name val="lr oSVbN"/>
      <family val="3"/>
    </font>
    <font>
      <sz val="14"/>
      <name val="¾©"/>
      <family val="1"/>
    </font>
    <font>
      <u/>
      <sz val="11"/>
      <color indexed="12"/>
      <name val="lr oSVbN"/>
      <family val="3"/>
      <charset val="128"/>
    </font>
    <font>
      <sz val="11"/>
      <name val="¾©"/>
      <family val="1"/>
    </font>
    <font>
      <sz val="8.5"/>
      <name val="LinePrinter"/>
    </font>
    <font>
      <sz val="10"/>
      <name val="Times New Roman"/>
      <family val="1"/>
    </font>
    <font>
      <b/>
      <sz val="8.5"/>
      <name val="LinePrinter"/>
    </font>
    <font>
      <sz val="12"/>
      <name val="Helv"/>
    </font>
    <font>
      <b/>
      <sz val="12"/>
      <name val="MS Sans Serif"/>
      <family val="2"/>
    </font>
    <font>
      <sz val="12"/>
      <name val="¹UAAA¼"/>
      <family val="3"/>
      <charset val="129"/>
    </font>
    <font>
      <sz val="10"/>
      <color indexed="9"/>
      <name val="Arial"/>
      <family val="2"/>
    </font>
    <font>
      <sz val="8"/>
      <name val="Times New Roman"/>
      <family val="1"/>
    </font>
    <font>
      <sz val="11"/>
      <color indexed="20"/>
      <name val="Calibri"/>
      <family val="2"/>
      <charset val="238"/>
    </font>
    <font>
      <b/>
      <sz val="8"/>
      <name val="Arial Rounded MT Bold"/>
      <family val="2"/>
    </font>
    <font>
      <u/>
      <sz val="7.5"/>
      <color indexed="36"/>
      <name val="Arial"/>
      <family val="2"/>
    </font>
    <font>
      <sz val="9"/>
      <name val="Times New Roman"/>
      <family val="1"/>
    </font>
    <font>
      <sz val="10"/>
      <name val="Courier"/>
      <family val="3"/>
    </font>
    <font>
      <b/>
      <sz val="11"/>
      <color indexed="52"/>
      <name val="Calibri"/>
      <family val="2"/>
      <charset val="238"/>
    </font>
    <font>
      <b/>
      <sz val="10"/>
      <name val="Helv"/>
    </font>
    <font>
      <b/>
      <sz val="11"/>
      <color indexed="9"/>
      <name val="Calibri"/>
      <family val="2"/>
      <charset val="238"/>
    </font>
    <font>
      <b/>
      <sz val="9"/>
      <name val="Arial"/>
      <family val="2"/>
    </font>
    <font>
      <sz val="10"/>
      <name val="MS Sans Serif"/>
      <family val="2"/>
    </font>
    <font>
      <sz val="6.5"/>
      <name val="MS Sans Serif"/>
      <family val="2"/>
    </font>
    <font>
      <sz val="10"/>
      <name val="MS Serif"/>
      <family val="1"/>
    </font>
    <font>
      <sz val="10"/>
      <name val="Times"/>
      <family val="1"/>
    </font>
    <font>
      <i/>
      <sz val="11"/>
      <color indexed="23"/>
      <name val="Calibri"/>
      <family val="2"/>
      <charset val="238"/>
    </font>
    <font>
      <u/>
      <sz val="11"/>
      <color indexed="12"/>
      <name val="‚l‚r ‚oƒSƒVƒbƒN"/>
      <family val="3"/>
    </font>
    <font>
      <sz val="11"/>
      <color indexed="17"/>
      <name val="Calibri"/>
      <family val="2"/>
      <charset val="238"/>
    </font>
    <font>
      <b/>
      <i/>
      <sz val="8"/>
      <name val="Arial"/>
      <family val="2"/>
    </font>
    <font>
      <b/>
      <sz val="12"/>
      <name val="Helv"/>
    </font>
    <font>
      <b/>
      <sz val="8"/>
      <name val="MS Sans Serif"/>
      <family val="2"/>
    </font>
    <font>
      <b/>
      <i/>
      <sz val="12"/>
      <name val="MS Sans Serif"/>
      <family val="2"/>
    </font>
    <font>
      <b/>
      <sz val="11"/>
      <color indexed="56"/>
      <name val="Calibri"/>
      <family val="2"/>
      <charset val="238"/>
    </font>
    <font>
      <b/>
      <sz val="18"/>
      <name val="Arial"/>
      <family val="2"/>
    </font>
    <font>
      <sz val="8"/>
      <color indexed="12"/>
      <name val="Helv"/>
      <family val="2"/>
    </font>
    <font>
      <sz val="11"/>
      <color indexed="52"/>
      <name val="Calibri"/>
      <family val="2"/>
      <charset val="238"/>
    </font>
    <font>
      <sz val="8"/>
      <name val="Helvetica"/>
      <family val="2"/>
    </font>
    <font>
      <b/>
      <sz val="11"/>
      <name val="Helv"/>
    </font>
    <font>
      <sz val="7"/>
      <name val="Small Fonts"/>
      <family val="2"/>
    </font>
    <font>
      <sz val="8"/>
      <name val="Helv"/>
    </font>
    <font>
      <sz val="11"/>
      <name val="‚l‚r –¾’©"/>
      <charset val="128"/>
    </font>
    <font>
      <b/>
      <sz val="11"/>
      <color indexed="63"/>
      <name val="Calibri"/>
      <family val="2"/>
      <charset val="238"/>
    </font>
    <font>
      <b/>
      <sz val="9"/>
      <name val="Arial"/>
      <family val="2"/>
    </font>
    <font>
      <b/>
      <sz val="10"/>
      <name val="MS Sans Serif"/>
      <family val="2"/>
    </font>
    <font>
      <sz val="9"/>
      <color indexed="48"/>
      <name val="Arial"/>
      <family val="2"/>
    </font>
    <font>
      <b/>
      <sz val="12"/>
      <color indexed="20"/>
      <name val="Arial"/>
      <family val="2"/>
    </font>
    <font>
      <b/>
      <sz val="9"/>
      <color indexed="20"/>
      <name val="Arial"/>
      <family val="2"/>
    </font>
    <font>
      <b/>
      <sz val="8.25"/>
      <name val="Helv"/>
    </font>
    <font>
      <sz val="10"/>
      <name val="Helvetica"/>
      <family val="2"/>
    </font>
    <font>
      <sz val="8"/>
      <name val="Helvetica"/>
      <family val="2"/>
    </font>
    <font>
      <b/>
      <sz val="14"/>
      <color indexed="9"/>
      <name val="Trebuchet MS"/>
      <family val="2"/>
    </font>
    <font>
      <b/>
      <sz val="14"/>
      <color indexed="43"/>
      <name val="Tahoma"/>
      <family val="2"/>
    </font>
    <font>
      <b/>
      <sz val="14"/>
      <color indexed="48"/>
      <name val="Tahoma"/>
      <family val="2"/>
    </font>
    <font>
      <sz val="11"/>
      <color indexed="10"/>
      <name val="Calibri"/>
      <family val="2"/>
      <charset val="238"/>
    </font>
    <font>
      <sz val="10"/>
      <name val="Wingdings"/>
      <charset val="2"/>
    </font>
    <font>
      <sz val="14"/>
      <name val="뼻뮝"/>
      <family val="3"/>
      <charset val="129"/>
    </font>
    <font>
      <sz val="12"/>
      <name val="뼻뮝"/>
      <family val="1"/>
      <charset val="129"/>
    </font>
    <font>
      <sz val="12"/>
      <name val=".VnTime"/>
      <family val="2"/>
    </font>
    <font>
      <sz val="12"/>
      <name val="바탕체"/>
      <family val="3"/>
      <charset val="129"/>
    </font>
    <font>
      <sz val="10"/>
      <name val="굴림체"/>
      <family val="3"/>
      <charset val="129"/>
    </font>
    <font>
      <sz val="11"/>
      <name val="ＭＳ Ｐゴシック"/>
      <family val="3"/>
      <charset val="128"/>
    </font>
    <font>
      <sz val="10"/>
      <name val="ＭＳ Ｐゴシック"/>
      <family val="3"/>
      <charset val="128"/>
    </font>
    <font>
      <sz val="10"/>
      <name val="Arial"/>
      <family val="2"/>
    </font>
    <font>
      <sz val="8"/>
      <color indexed="8"/>
      <name val="Arial"/>
      <family val="2"/>
    </font>
    <font>
      <u/>
      <sz val="10"/>
      <color indexed="20"/>
      <name val="Arial"/>
      <family val="2"/>
    </font>
    <font>
      <b/>
      <sz val="8"/>
      <color indexed="8"/>
      <name val="Arial"/>
      <family val="2"/>
    </font>
    <font>
      <sz val="10"/>
      <name val="Arial"/>
      <family val="2"/>
    </font>
    <font>
      <sz val="10"/>
      <name val="MS Sans Serif"/>
      <family val="2"/>
    </font>
    <font>
      <sz val="10"/>
      <color indexed="8"/>
      <name val="Arial"/>
      <family val="2"/>
    </font>
    <font>
      <sz val="1"/>
      <color indexed="16"/>
      <name val="Courier"/>
      <family val="3"/>
    </font>
    <font>
      <b/>
      <sz val="1"/>
      <color indexed="16"/>
      <name val="Courier"/>
      <family val="3"/>
    </font>
    <font>
      <b/>
      <sz val="12"/>
      <color indexed="8"/>
      <name val="Arial Narrow"/>
      <family val="2"/>
    </font>
    <font>
      <sz val="11.25"/>
      <name val="Arial"/>
      <family val="2"/>
    </font>
    <font>
      <u/>
      <sz val="7"/>
      <color indexed="12"/>
      <name val="Arial"/>
      <family val="2"/>
    </font>
    <font>
      <sz val="10"/>
      <name val="Arial"/>
      <family val="2"/>
    </font>
    <font>
      <sz val="8"/>
      <color indexed="8"/>
      <name val="Arial"/>
      <family val="2"/>
    </font>
    <font>
      <sz val="10"/>
      <name val="Arial"/>
      <family val="2"/>
    </font>
    <font>
      <sz val="10"/>
      <name val="MS Sans Serif"/>
      <family val="2"/>
    </font>
    <font>
      <sz val="10"/>
      <color indexed="8"/>
      <name val="Arial"/>
      <family val="2"/>
    </font>
    <font>
      <sz val="1"/>
      <color indexed="16"/>
      <name val="Courier"/>
      <family val="3"/>
    </font>
    <font>
      <b/>
      <sz val="1"/>
      <color indexed="16"/>
      <name val="Courier"/>
      <family val="3"/>
    </font>
    <font>
      <b/>
      <sz val="12"/>
      <color indexed="8"/>
      <name val="Arial Narrow"/>
      <family val="2"/>
    </font>
    <font>
      <sz val="11"/>
      <color theme="1"/>
      <name val="Calibri"/>
      <family val="2"/>
      <scheme val="minor"/>
    </font>
    <font>
      <u/>
      <sz val="10"/>
      <color theme="10"/>
      <name val="Arial"/>
      <family val="2"/>
    </font>
    <font>
      <b/>
      <sz val="11"/>
      <color theme="1"/>
      <name val="Calibri"/>
      <family val="2"/>
      <scheme val="minor"/>
    </font>
    <font>
      <b/>
      <sz val="8"/>
      <name val="Arial"/>
      <family val="2"/>
    </font>
    <font>
      <i/>
      <sz val="8"/>
      <name val="Arial"/>
      <family val="2"/>
    </font>
    <font>
      <b/>
      <u/>
      <sz val="1"/>
      <color indexed="8"/>
      <name val="Courier"/>
      <family val="3"/>
    </font>
    <font>
      <b/>
      <sz val="1"/>
      <color indexed="8"/>
      <name val="Courier"/>
      <family val="3"/>
    </font>
    <font>
      <sz val="1"/>
      <color indexed="8"/>
      <name val="Courier"/>
      <family val="3"/>
    </font>
    <font>
      <sz val="11"/>
      <color indexed="18"/>
      <name val="Arial"/>
      <family val="2"/>
    </font>
    <font>
      <sz val="8"/>
      <name val="Tahoma"/>
      <family val="2"/>
    </font>
    <font>
      <i/>
      <sz val="10"/>
      <name val="Times New Roman"/>
      <family val="1"/>
    </font>
    <font>
      <b/>
      <sz val="8"/>
      <color indexed="10"/>
      <name val="Arial"/>
      <family val="2"/>
    </font>
    <font>
      <b/>
      <i/>
      <sz val="10"/>
      <name val="Arial"/>
      <family val="2"/>
    </font>
    <font>
      <b/>
      <sz val="8"/>
      <color indexed="32"/>
      <name val="Arial"/>
      <family val="2"/>
    </font>
    <font>
      <u/>
      <sz val="11"/>
      <color theme="10"/>
      <name val="Calibri"/>
      <family val="2"/>
      <scheme val="minor"/>
    </font>
    <font>
      <sz val="10"/>
      <name val="MS Sans Serif"/>
      <family val="2"/>
    </font>
    <font>
      <u/>
      <sz val="10"/>
      <color indexed="12"/>
      <name val="MS Sans Serif"/>
      <family val="2"/>
    </font>
    <font>
      <sz val="10"/>
      <name val="Arial"/>
      <family val="2"/>
    </font>
    <font>
      <sz val="11"/>
      <name val="Calibri"/>
      <family val="2"/>
      <scheme val="minor"/>
    </font>
    <font>
      <sz val="11"/>
      <color theme="0"/>
      <name val="Calibri"/>
      <family val="2"/>
      <scheme val="minor"/>
    </font>
    <font>
      <b/>
      <sz val="26"/>
      <color rgb="FF002060"/>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0"/>
      <name val="Calibri"/>
      <family val="2"/>
      <scheme val="minor"/>
    </font>
    <font>
      <b/>
      <sz val="26"/>
      <color theme="0"/>
      <name val="Calibri"/>
      <family val="2"/>
      <scheme val="minor"/>
    </font>
    <font>
      <sz val="10"/>
      <color theme="1"/>
      <name val="Tahoma"/>
      <family val="2"/>
    </font>
    <font>
      <sz val="10"/>
      <color theme="0"/>
      <name val="Arial"/>
      <family val="2"/>
    </font>
    <font>
      <sz val="11"/>
      <name val="Calibri"/>
      <family val="2"/>
    </font>
    <font>
      <b/>
      <sz val="10"/>
      <name val="Tahoma"/>
      <family val="2"/>
    </font>
    <font>
      <b/>
      <sz val="12"/>
      <color theme="0"/>
      <name val="Arial"/>
      <family val="2"/>
    </font>
    <font>
      <b/>
      <u/>
      <sz val="12"/>
      <name val="Arial"/>
      <family val="2"/>
    </font>
    <font>
      <sz val="10"/>
      <name val="Arial"/>
      <family val="2"/>
    </font>
    <font>
      <sz val="9"/>
      <color indexed="81"/>
      <name val="Tahoma"/>
      <family val="2"/>
    </font>
    <font>
      <b/>
      <sz val="10"/>
      <color theme="0"/>
      <name val="Arial"/>
      <family val="2"/>
    </font>
    <font>
      <sz val="10"/>
      <color theme="1"/>
      <name val="Arial"/>
      <family val="2"/>
    </font>
    <font>
      <sz val="8"/>
      <color theme="0"/>
      <name val="Tahoma"/>
      <family val="2"/>
    </font>
    <font>
      <sz val="6"/>
      <color theme="0"/>
      <name val="Tahoma"/>
      <family val="2"/>
    </font>
    <font>
      <b/>
      <sz val="16"/>
      <color theme="0"/>
      <name val="Tahoma"/>
      <family val="2"/>
    </font>
    <font>
      <b/>
      <sz val="14"/>
      <color theme="1"/>
      <name val="Arial"/>
      <family val="2"/>
    </font>
    <font>
      <sz val="8"/>
      <color rgb="FF243782"/>
      <name val="Tahoma"/>
      <family val="2"/>
    </font>
    <font>
      <b/>
      <sz val="16"/>
      <color rgb="FF243782"/>
      <name val="Tahoma"/>
      <family val="2"/>
    </font>
    <font>
      <sz val="6"/>
      <color rgb="FF243782"/>
      <name val="Tahoma"/>
      <family val="2"/>
    </font>
    <font>
      <b/>
      <sz val="14"/>
      <color theme="0"/>
      <name val="Arial"/>
      <family val="2"/>
    </font>
    <font>
      <sz val="11"/>
      <name val="Arial"/>
      <family val="2"/>
    </font>
    <font>
      <b/>
      <sz val="11"/>
      <name val="Arial"/>
      <family val="2"/>
    </font>
    <font>
      <sz val="14"/>
      <color theme="0"/>
      <name val="Calibri"/>
      <family val="2"/>
      <scheme val="minor"/>
    </font>
    <font>
      <b/>
      <sz val="11"/>
      <color theme="1"/>
      <name val="Century Gothic"/>
      <family val="2"/>
    </font>
    <font>
      <b/>
      <sz val="14"/>
      <color theme="1"/>
      <name val="Century Gothic"/>
      <family val="2"/>
    </font>
    <font>
      <sz val="10"/>
      <color theme="1"/>
      <name val="Century Gothic"/>
      <family val="2"/>
    </font>
    <font>
      <sz val="12"/>
      <color theme="1"/>
      <name val="Century Gothic"/>
      <family val="2"/>
    </font>
    <font>
      <sz val="11"/>
      <color theme="1"/>
      <name val="Century Gothic"/>
      <family val="2"/>
    </font>
    <font>
      <b/>
      <sz val="10"/>
      <color theme="1"/>
      <name val="Century Gothic"/>
      <family val="2"/>
    </font>
    <font>
      <b/>
      <sz val="12"/>
      <color theme="1"/>
      <name val="Century Gothic"/>
      <family val="2"/>
    </font>
    <font>
      <sz val="12"/>
      <name val="Century Gothic"/>
      <family val="2"/>
    </font>
    <font>
      <b/>
      <sz val="9"/>
      <name val="Calibri"/>
      <family val="2"/>
      <scheme val="minor"/>
    </font>
    <font>
      <sz val="10"/>
      <name val="Calibri"/>
      <family val="2"/>
      <scheme val="minor"/>
    </font>
    <font>
      <strike/>
      <sz val="11"/>
      <name val="Calibri"/>
      <family val="2"/>
      <scheme val="minor"/>
    </font>
    <font>
      <b/>
      <sz val="11"/>
      <color rgb="FFFF0000"/>
      <name val="Calibri"/>
      <family val="2"/>
      <scheme val="minor"/>
    </font>
    <font>
      <sz val="8"/>
      <color theme="0"/>
      <name val="Calibri"/>
      <family val="2"/>
      <scheme val="minor"/>
    </font>
    <font>
      <b/>
      <sz val="12"/>
      <color rgb="FF243782"/>
      <name val="Tahoma"/>
      <family val="2"/>
    </font>
    <font>
      <sz val="9"/>
      <name val="Segoe UI"/>
      <family val="2"/>
    </font>
    <font>
      <b/>
      <sz val="11"/>
      <name val="Calibri"/>
      <family val="2"/>
      <scheme val="minor"/>
    </font>
    <font>
      <sz val="14"/>
      <color rgb="FF002060"/>
      <name val="Calibri"/>
      <family val="2"/>
      <scheme val="minor"/>
    </font>
    <font>
      <b/>
      <sz val="10"/>
      <color rgb="FF66FF66"/>
      <name val="Calibri"/>
      <family val="2"/>
      <scheme val="minor"/>
    </font>
    <font>
      <b/>
      <sz val="36"/>
      <name val="Wingdings"/>
      <charset val="2"/>
    </font>
    <font>
      <b/>
      <sz val="24"/>
      <name val="Wingdings"/>
      <charset val="2"/>
    </font>
    <font>
      <sz val="11"/>
      <color rgb="FFFF0000"/>
      <name val="Calibri"/>
      <family val="2"/>
      <scheme val="minor"/>
    </font>
    <font>
      <sz val="10"/>
      <color rgb="FF00B0F0"/>
      <name val="Calibri"/>
      <family val="2"/>
      <scheme val="minor"/>
    </font>
    <font>
      <b/>
      <sz val="11"/>
      <color rgb="FF00B050"/>
      <name val="Calibri"/>
      <family val="2"/>
      <scheme val="minor"/>
    </font>
    <font>
      <sz val="14"/>
      <color rgb="FFFF0000"/>
      <name val="Calibri"/>
      <family val="2"/>
      <scheme val="minor"/>
    </font>
    <font>
      <b/>
      <sz val="14"/>
      <color rgb="FFFF0000"/>
      <name val="Calibri"/>
      <family val="2"/>
      <scheme val="minor"/>
    </font>
    <font>
      <sz val="10"/>
      <name val="Arial"/>
      <family val="2"/>
    </font>
    <font>
      <b/>
      <sz val="11"/>
      <color rgb="FFF14DC2"/>
      <name val="Calibri"/>
      <family val="2"/>
      <scheme val="minor"/>
    </font>
    <font>
      <i/>
      <sz val="11"/>
      <name val="Calibri"/>
      <family val="2"/>
      <scheme val="minor"/>
    </font>
    <font>
      <b/>
      <sz val="11"/>
      <color theme="8" tint="-0.249977111117893"/>
      <name val="Calibri"/>
      <family val="2"/>
      <scheme val="minor"/>
    </font>
    <font>
      <b/>
      <sz val="9"/>
      <color theme="1"/>
      <name val="Calibri"/>
      <family val="2"/>
      <scheme val="minor"/>
    </font>
    <font>
      <b/>
      <sz val="21"/>
      <color theme="0"/>
      <name val="Calibri"/>
      <family val="2"/>
      <scheme val="minor"/>
    </font>
    <font>
      <sz val="14"/>
      <name val="Calibri"/>
      <family val="2"/>
      <scheme val="minor"/>
    </font>
    <font>
      <b/>
      <sz val="14"/>
      <name val="Calibri"/>
      <family val="2"/>
      <scheme val="minor"/>
    </font>
    <font>
      <b/>
      <sz val="14"/>
      <color rgb="FF66FF66"/>
      <name val="Calibri"/>
      <family val="2"/>
      <scheme val="minor"/>
    </font>
  </fonts>
  <fills count="11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63"/>
        <bgColor indexed="64"/>
      </patternFill>
    </fill>
    <fill>
      <patternFill patternType="solid">
        <fgColor indexed="22"/>
      </patternFill>
    </fill>
    <fill>
      <patternFill patternType="gray125">
        <fgColor indexed="13"/>
        <bgColor indexed="9"/>
      </patternFill>
    </fill>
    <fill>
      <patternFill patternType="solid">
        <fgColor indexed="55"/>
      </patternFill>
    </fill>
    <fill>
      <patternFill patternType="solid">
        <fgColor indexed="26"/>
      </patternFill>
    </fill>
    <fill>
      <patternFill patternType="solid">
        <fgColor indexed="26"/>
        <bgColor indexed="64"/>
      </patternFill>
    </fill>
    <fill>
      <patternFill patternType="gray0625">
        <fgColor indexed="9"/>
        <bgColor indexed="9"/>
      </patternFill>
    </fill>
    <fill>
      <patternFill patternType="solid">
        <fgColor indexed="41"/>
        <bgColor indexed="27"/>
      </patternFill>
    </fill>
    <fill>
      <patternFill patternType="solid">
        <fgColor indexed="9"/>
        <bgColor indexed="9"/>
      </patternFill>
    </fill>
    <fill>
      <patternFill patternType="solid">
        <fgColor indexed="43"/>
        <bgColor indexed="9"/>
      </patternFill>
    </fill>
    <fill>
      <patternFill patternType="solid">
        <fgColor indexed="42"/>
        <bgColor indexed="9"/>
      </patternFill>
    </fill>
    <fill>
      <patternFill patternType="solid">
        <fgColor indexed="43"/>
      </patternFill>
    </fill>
    <fill>
      <patternFill patternType="mediumGray">
        <fgColor indexed="22"/>
      </patternFill>
    </fill>
    <fill>
      <patternFill patternType="solid">
        <fgColor indexed="43"/>
        <bgColor indexed="64"/>
      </patternFill>
    </fill>
    <fill>
      <patternFill patternType="solid">
        <fgColor indexed="27"/>
        <bgColor indexed="42"/>
      </patternFill>
    </fill>
    <fill>
      <patternFill patternType="solid">
        <fgColor indexed="54"/>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indexed="23"/>
        <bgColor indexed="64"/>
      </patternFill>
    </fill>
    <fill>
      <patternFill patternType="solid">
        <fgColor indexed="55"/>
        <bgColor indexed="64"/>
      </patternFill>
    </fill>
    <fill>
      <patternFill patternType="solid">
        <fgColor indexed="31"/>
        <bgColor indexed="64"/>
      </patternFill>
    </fill>
    <fill>
      <patternFill patternType="solid">
        <fgColor indexed="41"/>
        <bgColor indexed="64"/>
      </patternFill>
    </fill>
    <fill>
      <patternFill patternType="solid">
        <fgColor indexed="35"/>
        <bgColor indexed="64"/>
      </patternFill>
    </fill>
    <fill>
      <patternFill patternType="solid">
        <fgColor indexed="35"/>
      </patternFill>
    </fill>
    <fill>
      <patternFill patternType="solid">
        <fgColor indexed="40"/>
        <bgColor indexed="64"/>
      </patternFill>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darkGray">
        <fgColor indexed="15"/>
      </patternFill>
    </fill>
    <fill>
      <patternFill patternType="mediumGray">
        <fgColor indexed="27"/>
        <bgColor indexed="9"/>
      </patternFill>
    </fill>
    <fill>
      <patternFill patternType="solid">
        <fgColor indexed="12"/>
        <bgColor indexed="64"/>
      </patternFill>
    </fill>
    <fill>
      <patternFill patternType="solid">
        <fgColor indexed="9"/>
        <bgColor indexed="26"/>
      </patternFill>
    </fill>
    <fill>
      <patternFill patternType="gray125">
        <fgColor indexed="9"/>
        <bgColor indexed="9"/>
      </patternFill>
    </fill>
    <fill>
      <patternFill patternType="solid">
        <fgColor indexed="22"/>
        <bgColor indexed="2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56"/>
      </patternFill>
    </fill>
    <fill>
      <patternFill patternType="solid">
        <fgColor indexed="54"/>
      </patternFill>
    </fill>
    <fill>
      <patternFill patternType="gray0625">
        <fgColor indexed="18"/>
        <bgColor indexed="9"/>
      </patternFill>
    </fill>
    <fill>
      <patternFill patternType="lightGray">
        <fgColor indexed="34"/>
        <bgColor indexed="9"/>
      </patternFill>
    </fill>
    <fill>
      <patternFill patternType="solid">
        <fgColor theme="0"/>
        <bgColor indexed="64"/>
      </patternFill>
    </fill>
    <fill>
      <patternFill patternType="solid">
        <fgColor rgb="FF92D050"/>
        <bgColor indexed="64"/>
      </patternFill>
    </fill>
    <fill>
      <patternFill patternType="solid">
        <fgColor rgb="FF002060"/>
        <bgColor indexed="64"/>
      </patternFill>
    </fill>
    <fill>
      <patternFill patternType="solid">
        <fgColor rgb="FF00B0F0"/>
        <bgColor indexed="64"/>
      </patternFill>
    </fill>
    <fill>
      <patternFill patternType="solid">
        <fgColor theme="4" tint="0.79998168889431442"/>
        <bgColor indexed="64"/>
      </patternFill>
    </fill>
    <fill>
      <patternFill patternType="solid">
        <fgColor rgb="FFFF99FF"/>
        <bgColor indexed="64"/>
      </patternFill>
    </fill>
    <fill>
      <patternFill patternType="solid">
        <fgColor theme="7" tint="0.39997558519241921"/>
        <bgColor indexed="64"/>
      </patternFill>
    </fill>
    <fill>
      <patternFill patternType="solid">
        <fgColor rgb="FF00FFCC"/>
        <bgColor indexed="64"/>
      </patternFill>
    </fill>
    <fill>
      <patternFill patternType="solid">
        <fgColor rgb="FFFFFF66"/>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rgb="FF243782"/>
        <bgColor indexed="64"/>
      </patternFill>
    </fill>
    <fill>
      <patternFill patternType="solid">
        <fgColor theme="0" tint="-0.34998626667073579"/>
        <bgColor indexed="64"/>
      </patternFill>
    </fill>
    <fill>
      <patternFill patternType="solid">
        <fgColor rgb="FF99FF99"/>
        <bgColor indexed="64"/>
      </patternFill>
    </fill>
    <fill>
      <patternFill patternType="solid">
        <fgColor rgb="FFFF66CC"/>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66FF66"/>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E0"/>
        <bgColor indexed="64"/>
      </patternFill>
    </fill>
    <fill>
      <patternFill patternType="solid">
        <fgColor theme="1" tint="0.499984740745262"/>
        <bgColor indexed="64"/>
      </patternFill>
    </fill>
    <fill>
      <patternFill patternType="solid">
        <fgColor rgb="FFFFC000"/>
        <bgColor indexed="64"/>
      </patternFill>
    </fill>
    <fill>
      <patternFill patternType="solid">
        <fgColor theme="0" tint="-0.499984740745262"/>
        <bgColor indexed="64"/>
      </patternFill>
    </fill>
  </fills>
  <borders count="147">
    <border>
      <left/>
      <right/>
      <top/>
      <bottom/>
      <diagonal/>
    </border>
    <border>
      <left style="medium">
        <color indexed="9"/>
      </left>
      <right style="medium">
        <color indexed="9"/>
      </right>
      <top style="medium">
        <color indexed="9"/>
      </top>
      <bottom style="medium">
        <color indexed="9"/>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hair">
        <color indexed="22"/>
      </left>
      <right style="hair">
        <color indexed="22"/>
      </right>
      <top style="hair">
        <color indexed="22"/>
      </top>
      <bottom style="hair">
        <color indexed="22"/>
      </bottom>
      <diagonal/>
    </border>
    <border>
      <left/>
      <right/>
      <top/>
      <bottom style="hair">
        <color indexed="64"/>
      </bottom>
      <diagonal/>
    </border>
    <border>
      <left style="hair">
        <color indexed="64"/>
      </left>
      <right style="double">
        <color indexed="64"/>
      </right>
      <top style="thin">
        <color indexed="64"/>
      </top>
      <bottom style="hair">
        <color indexed="64"/>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top style="hair">
        <color indexed="64"/>
      </top>
      <bottom style="hair">
        <color indexed="64"/>
      </bottom>
      <diagonal/>
    </border>
    <border>
      <left style="thin">
        <color indexed="22"/>
      </left>
      <right style="thin">
        <color indexed="22"/>
      </right>
      <top style="thin">
        <color indexed="22"/>
      </top>
      <bottom style="thin">
        <color indexed="22"/>
      </bottom>
      <diagonal/>
    </border>
    <border>
      <left/>
      <right/>
      <top style="thin">
        <color indexed="64"/>
      </top>
      <bottom style="thin">
        <color indexed="64"/>
      </bottom>
      <diagonal/>
    </border>
    <border>
      <left/>
      <right/>
      <top style="double">
        <color indexed="64"/>
      </top>
      <bottom style="double">
        <color indexed="64"/>
      </bottom>
      <diagonal/>
    </border>
    <border>
      <left/>
      <right/>
      <top style="thin">
        <color indexed="62"/>
      </top>
      <bottom style="double">
        <color indexed="62"/>
      </bottom>
      <diagonal/>
    </border>
    <border>
      <left/>
      <right/>
      <top/>
      <bottom style="medium">
        <color indexed="64"/>
      </bottom>
      <diagonal/>
    </border>
    <border>
      <left/>
      <right/>
      <top style="medium">
        <color indexed="64"/>
      </top>
      <bottom style="medium">
        <color indexed="64"/>
      </bottom>
      <diagonal/>
    </border>
    <border>
      <left/>
      <right/>
      <top/>
      <bottom style="medium">
        <color indexed="30"/>
      </bottom>
      <diagonal/>
    </border>
    <border>
      <left style="thin">
        <color indexed="9"/>
      </left>
      <right style="thin">
        <color indexed="9"/>
      </right>
      <top style="thin">
        <color indexed="9"/>
      </top>
      <bottom style="thin">
        <color indexed="9"/>
      </bottom>
      <diagonal/>
    </border>
    <border>
      <left/>
      <right/>
      <top/>
      <bottom style="thick">
        <color indexed="62"/>
      </bottom>
      <diagonal/>
    </border>
    <border>
      <left/>
      <right/>
      <top/>
      <bottom style="thick">
        <color indexed="22"/>
      </bottom>
      <diagonal/>
    </border>
    <border>
      <left style="thin">
        <color indexed="64"/>
      </left>
      <right style="hair">
        <color indexed="64"/>
      </right>
      <top style="thin">
        <color indexed="64"/>
      </top>
      <bottom style="hair">
        <color indexed="64"/>
      </bottom>
      <diagonal/>
    </border>
    <border>
      <left style="hair">
        <color indexed="22"/>
      </left>
      <right style="hair">
        <color indexed="22"/>
      </right>
      <top/>
      <bottom/>
      <diagonal/>
    </border>
    <border>
      <left/>
      <right/>
      <top style="medium">
        <color indexed="64"/>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style="thin">
        <color indexed="51"/>
      </left>
      <right style="thin">
        <color indexed="51"/>
      </right>
      <top/>
      <bottom/>
      <diagonal/>
    </border>
    <border>
      <left/>
      <right/>
      <top/>
      <bottom style="double">
        <color indexed="64"/>
      </bottom>
      <diagonal/>
    </border>
    <border>
      <left/>
      <right/>
      <top style="double">
        <color indexed="64"/>
      </top>
      <bottom/>
      <diagonal/>
    </border>
    <border>
      <left style="hair">
        <color indexed="23"/>
      </left>
      <right style="hair">
        <color indexed="23"/>
      </right>
      <top style="hair">
        <color indexed="23"/>
      </top>
      <bottom style="hair">
        <color indexed="23"/>
      </bottom>
      <diagonal/>
    </border>
    <border>
      <left style="medium">
        <color indexed="64"/>
      </left>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bottom/>
      <diagonal/>
    </border>
    <border>
      <left/>
      <right style="dashed">
        <color indexed="64"/>
      </right>
      <top/>
      <bottom style="dashed">
        <color indexed="64"/>
      </bottom>
      <diagonal/>
    </border>
    <border>
      <left/>
      <right style="thin">
        <color indexed="64"/>
      </right>
      <top/>
      <bottom style="hair">
        <color indexed="64"/>
      </bottom>
      <diagonal/>
    </border>
    <border>
      <left style="medium">
        <color indexed="9"/>
      </left>
      <right style="medium">
        <color indexed="9"/>
      </right>
      <top style="medium">
        <color indexed="9"/>
      </top>
      <bottom/>
      <diagonal/>
    </border>
    <border>
      <left style="double">
        <color indexed="64"/>
      </left>
      <right/>
      <top/>
      <bottom style="double">
        <color indexed="64"/>
      </bottom>
      <diagonal/>
    </border>
    <border>
      <left/>
      <right/>
      <top style="medium">
        <color indexed="64"/>
      </top>
      <bottom/>
      <diagonal/>
    </border>
    <border>
      <left/>
      <right/>
      <top style="medium">
        <color indexed="64"/>
      </top>
      <bottom style="medium">
        <color indexed="64"/>
      </bottom>
      <diagonal/>
    </border>
    <border>
      <left style="medium">
        <color indexed="9"/>
      </left>
      <right style="medium">
        <color indexed="9"/>
      </right>
      <top style="medium">
        <color indexed="9"/>
      </top>
      <bottom style="medium">
        <color indexed="9"/>
      </bottom>
      <diagonal/>
    </border>
    <border>
      <left style="thin">
        <color indexed="41"/>
      </left>
      <right style="thin">
        <color indexed="48"/>
      </right>
      <top style="medium">
        <color indexed="41"/>
      </top>
      <bottom style="thin">
        <color indexed="48"/>
      </bottom>
      <diagonal/>
    </border>
    <border>
      <left style="medium">
        <color indexed="9"/>
      </left>
      <right style="medium">
        <color indexed="9"/>
      </right>
      <top style="medium">
        <color indexed="9"/>
      </top>
      <bottom/>
      <diagonal/>
    </border>
    <border>
      <left style="dashed">
        <color rgb="FF00B0F0"/>
      </left>
      <right style="dashed">
        <color rgb="FF00B0F0"/>
      </right>
      <top style="dashed">
        <color rgb="FF00B0F0"/>
      </top>
      <bottom style="dashed">
        <color rgb="FF00B0F0"/>
      </bottom>
      <diagonal/>
    </border>
    <border>
      <left style="thin">
        <color theme="0"/>
      </left>
      <right style="thin">
        <color theme="0"/>
      </right>
      <top/>
      <bottom/>
      <diagonal/>
    </border>
    <border>
      <left/>
      <right/>
      <top style="thin">
        <color theme="0" tint="-0.14996795556505021"/>
      </top>
      <bottom style="thin">
        <color theme="0" tint="-0.1499679555650502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rgb="FF002060"/>
      </left>
      <right/>
      <top style="thin">
        <color theme="0" tint="-0.14996795556505021"/>
      </top>
      <bottom style="thin">
        <color theme="0" tint="-0.14996795556505021"/>
      </bottom>
      <diagonal/>
    </border>
    <border>
      <left style="thin">
        <color rgb="FF002060"/>
      </left>
      <right style="thin">
        <color theme="0"/>
      </right>
      <top style="thin">
        <color rgb="FF002060"/>
      </top>
      <bottom/>
      <diagonal/>
    </border>
    <border>
      <left style="thin">
        <color theme="0"/>
      </left>
      <right style="thin">
        <color theme="0"/>
      </right>
      <top style="thin">
        <color rgb="FF002060"/>
      </top>
      <bottom/>
      <diagonal/>
    </border>
    <border>
      <left style="thin">
        <color theme="0"/>
      </left>
      <right/>
      <top style="thin">
        <color rgb="FF002060"/>
      </top>
      <bottom/>
      <diagonal/>
    </border>
    <border>
      <left/>
      <right style="thin">
        <color rgb="FF002060"/>
      </right>
      <top style="thin">
        <color theme="0" tint="-0.14996795556505021"/>
      </top>
      <bottom style="thin">
        <color theme="0" tint="-0.14996795556505021"/>
      </bottom>
      <diagonal/>
    </border>
    <border>
      <left style="thin">
        <color theme="0"/>
      </left>
      <right style="thin">
        <color rgb="FF002060"/>
      </right>
      <top style="thin">
        <color rgb="FF002060"/>
      </top>
      <bottom/>
      <diagonal/>
    </border>
    <border>
      <left style="hair">
        <color rgb="FF002060"/>
      </left>
      <right style="hair">
        <color rgb="FF002060"/>
      </right>
      <top style="thin">
        <color theme="0" tint="-0.14996795556505021"/>
      </top>
      <bottom style="thin">
        <color theme="0" tint="-0.14996795556505021"/>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002060"/>
      </left>
      <right/>
      <top/>
      <bottom/>
      <diagonal/>
    </border>
    <border>
      <left/>
      <right/>
      <top style="thin">
        <color theme="0" tint="-0.14996795556505021"/>
      </top>
      <bottom style="thin">
        <color theme="0" tint="-0.14993743705557422"/>
      </bottom>
      <diagonal/>
    </border>
    <border>
      <left/>
      <right/>
      <top style="thin">
        <color theme="0" tint="-0.14993743705557422"/>
      </top>
      <bottom style="thin">
        <color theme="0" tint="-0.14993743705557422"/>
      </bottom>
      <diagonal/>
    </border>
    <border>
      <left style="thin">
        <color rgb="FF002060"/>
      </left>
      <right style="thin">
        <color rgb="FF002060"/>
      </right>
      <top style="thin">
        <color theme="0" tint="-0.14993743705557422"/>
      </top>
      <bottom style="thin">
        <color theme="0" tint="-0.14993743705557422"/>
      </bottom>
      <diagonal/>
    </border>
    <border>
      <left style="thin">
        <color auto="1"/>
      </left>
      <right/>
      <top style="thin">
        <color theme="0" tint="-0.14993743705557422"/>
      </top>
      <bottom style="thin">
        <color theme="0" tint="-0.14993743705557422"/>
      </bottom>
      <diagonal/>
    </border>
    <border>
      <left/>
      <right style="thin">
        <color auto="1"/>
      </right>
      <top style="thin">
        <color theme="0" tint="-0.14996795556505021"/>
      </top>
      <bottom style="thin">
        <color theme="0" tint="-0.14996795556505021"/>
      </bottom>
      <diagonal/>
    </border>
    <border>
      <left/>
      <right style="thin">
        <color auto="1"/>
      </right>
      <top style="thin">
        <color theme="0" tint="-0.14993743705557422"/>
      </top>
      <bottom style="thin">
        <color theme="0" tint="-0.14993743705557422"/>
      </bottom>
      <diagonal/>
    </border>
    <border>
      <left style="thin">
        <color auto="1"/>
      </left>
      <right style="hair">
        <color rgb="FF002060"/>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style="thin">
        <color auto="1"/>
      </left>
      <right style="hair">
        <color rgb="FF002060"/>
      </right>
      <top style="thin">
        <color theme="0" tint="-0.14996795556505021"/>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style="thin">
        <color theme="0" tint="-0.14990691854609822"/>
      </left>
      <right style="thin">
        <color rgb="FF002060"/>
      </right>
      <top style="thin">
        <color theme="0" tint="-0.14993743705557422"/>
      </top>
      <bottom style="thin">
        <color theme="0" tint="-0.14993743705557422"/>
      </bottom>
      <diagonal/>
    </border>
    <border>
      <left style="thin">
        <color theme="0" tint="-0.14990691854609822"/>
      </left>
      <right style="thin">
        <color theme="0" tint="-0.14990691854609822"/>
      </right>
      <top style="thin">
        <color theme="0" tint="-0.14993743705557422"/>
      </top>
      <bottom style="thin">
        <color theme="0" tint="-0.14993743705557422"/>
      </bottom>
      <diagonal/>
    </border>
    <border>
      <left style="thin">
        <color rgb="FF002060"/>
      </left>
      <right style="thin">
        <color theme="0" tint="-0.14993743705557422"/>
      </right>
      <top style="thin">
        <color theme="0" tint="-0.14993743705557422"/>
      </top>
      <bottom style="thin">
        <color theme="0" tint="-0.14993743705557422"/>
      </bottom>
      <diagonal/>
    </border>
    <border>
      <left/>
      <right/>
      <top/>
      <bottom style="thin">
        <color rgb="FF002060"/>
      </bottom>
      <diagonal/>
    </border>
    <border>
      <left style="hair">
        <color theme="1"/>
      </left>
      <right style="hair">
        <color theme="1"/>
      </right>
      <top style="thin">
        <color theme="0" tint="-0.14996795556505021"/>
      </top>
      <bottom style="thin">
        <color theme="0" tint="-0.24994659260841701"/>
      </bottom>
      <diagonal/>
    </border>
    <border>
      <left style="thin">
        <color theme="0" tint="-0.14993743705557422"/>
      </left>
      <right/>
      <top style="thin">
        <color theme="0" tint="-0.149967955565050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style="thin">
        <color rgb="FF002060"/>
      </left>
      <right style="hair">
        <color theme="1"/>
      </right>
      <top style="thin">
        <color theme="0" tint="-0.14996795556505021"/>
      </top>
      <bottom style="thin">
        <color theme="0" tint="-0.24994659260841701"/>
      </bottom>
      <diagonal/>
    </border>
    <border>
      <left style="hair">
        <color theme="1"/>
      </left>
      <right style="thin">
        <color rgb="FF002060"/>
      </right>
      <top style="thin">
        <color theme="0" tint="-0.14996795556505021"/>
      </top>
      <bottom style="thin">
        <color theme="0" tint="-0.24994659260841701"/>
      </bottom>
      <diagonal/>
    </border>
    <border>
      <left/>
      <right style="thin">
        <color theme="0"/>
      </right>
      <top/>
      <bottom/>
      <diagonal/>
    </border>
    <border>
      <left style="thin">
        <color theme="0"/>
      </left>
      <right/>
      <top/>
      <bottom/>
      <diagonal/>
    </border>
    <border>
      <left/>
      <right style="thin">
        <color indexed="64"/>
      </right>
      <top style="thin">
        <color indexed="64"/>
      </top>
      <bottom style="thin">
        <color indexed="64"/>
      </bottom>
      <diagonal/>
    </border>
    <border>
      <left style="thin">
        <color theme="0" tint="-0.14993743705557422"/>
      </left>
      <right style="thin">
        <color theme="0" tint="-0.14993743705557422"/>
      </right>
      <top style="thin">
        <color theme="0" tint="-0.14996795556505021"/>
      </top>
      <bottom/>
      <diagonal/>
    </border>
    <border>
      <left/>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rgb="FF002060"/>
      </left>
      <right style="thin">
        <color rgb="FF002060"/>
      </right>
      <top style="thin">
        <color theme="0" tint="-0.14996795556505021"/>
      </top>
      <bottom/>
      <diagonal/>
    </border>
    <border>
      <left style="thin">
        <color auto="1"/>
      </left>
      <right style="thin">
        <color auto="1"/>
      </right>
      <top style="thin">
        <color theme="0" tint="-0.1499679555650502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tint="-0.14993743705557422"/>
      </left>
      <right style="thin">
        <color theme="0" tint="-0.14993743705557422"/>
      </right>
      <top/>
      <bottom/>
      <diagonal/>
    </border>
    <border>
      <left style="thin">
        <color auto="1"/>
      </left>
      <right style="thin">
        <color auto="1"/>
      </right>
      <top style="thin">
        <color theme="0" tint="-0.14996795556505021"/>
      </top>
      <bottom style="thin">
        <color theme="0" tint="-0.14996795556505021"/>
      </bottom>
      <diagonal/>
    </border>
    <border>
      <left style="thin">
        <color theme="0" tint="-0.14993743705557422"/>
      </left>
      <right/>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right/>
      <top/>
      <bottom style="thin">
        <color theme="0" tint="-0.14993743705557422"/>
      </bottom>
      <diagonal/>
    </border>
    <border>
      <left style="hair">
        <color theme="1"/>
      </left>
      <right style="hair">
        <color theme="1"/>
      </right>
      <top/>
      <bottom style="thin">
        <color theme="0" tint="-0.24994659260841701"/>
      </bottom>
      <diagonal/>
    </border>
    <border>
      <left style="medium">
        <color rgb="FFABB8C4"/>
      </left>
      <right style="medium">
        <color rgb="FFABB8C4"/>
      </right>
      <top style="medium">
        <color rgb="FFABB8C4"/>
      </top>
      <bottom style="medium">
        <color rgb="FFABB8C4"/>
      </bottom>
      <diagonal/>
    </border>
    <border>
      <left style="hair">
        <color indexed="64"/>
      </left>
      <right style="hair">
        <color indexed="64"/>
      </right>
      <top style="hair">
        <color indexed="64"/>
      </top>
      <bottom style="hair">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rgb="FF002060"/>
      </right>
      <top style="thin">
        <color theme="0"/>
      </top>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bottom/>
      <diagonal/>
    </border>
    <border>
      <left/>
      <right style="thin">
        <color theme="0" tint="-0.14993743705557422"/>
      </right>
      <top/>
      <bottom/>
      <diagonal/>
    </border>
    <border>
      <left style="thin">
        <color theme="0" tint="-0.14993743705557422"/>
      </left>
      <right/>
      <top style="thin">
        <color theme="0" tint="-0.14996795556505021"/>
      </top>
      <bottom/>
      <diagonal/>
    </border>
    <border>
      <left style="thin">
        <color indexed="64"/>
      </left>
      <right style="hair">
        <color indexed="64"/>
      </right>
      <top style="hair">
        <color indexed="64"/>
      </top>
      <bottom style="hair">
        <color indexed="64"/>
      </bottom>
      <diagonal/>
    </border>
    <border>
      <left style="thin">
        <color indexed="64"/>
      </left>
      <right/>
      <top/>
      <bottom/>
      <diagonal/>
    </border>
    <border>
      <left style="thin">
        <color indexed="64"/>
      </left>
      <right style="hair">
        <color theme="1"/>
      </right>
      <top/>
      <bottom style="thin">
        <color theme="0" tint="-0.24994659260841701"/>
      </bottom>
      <diagonal/>
    </border>
    <border>
      <left style="thin">
        <color indexed="64"/>
      </left>
      <right style="hair">
        <color theme="1"/>
      </right>
      <top style="thin">
        <color theme="0" tint="-0.14996795556505021"/>
      </top>
      <bottom style="thin">
        <color theme="0" tint="-0.24994659260841701"/>
      </bottom>
      <diagonal/>
    </border>
    <border>
      <left style="hair">
        <color theme="1"/>
      </left>
      <right/>
      <top style="thin">
        <color theme="0" tint="-0.14996795556505021"/>
      </top>
      <bottom style="thin">
        <color theme="0" tint="-0.24994659260841701"/>
      </bottom>
      <diagonal/>
    </border>
    <border>
      <left style="thin">
        <color rgb="FFD3D3D3"/>
      </left>
      <right style="thin">
        <color rgb="FFD3D3D3"/>
      </right>
      <top style="thin">
        <color rgb="FFD3D3D3"/>
      </top>
      <bottom style="thin">
        <color rgb="FFD3D3D3"/>
      </bottom>
      <diagonal/>
    </border>
    <border>
      <left style="hair">
        <color indexed="64"/>
      </left>
      <right/>
      <top style="hair">
        <color indexed="64"/>
      </top>
      <bottom style="hair">
        <color indexed="64"/>
      </bottom>
      <diagonal/>
    </border>
    <border>
      <left style="hair">
        <color theme="1"/>
      </left>
      <right/>
      <top/>
      <bottom style="thin">
        <color theme="0" tint="-0.24994659260841701"/>
      </bottom>
      <diagonal/>
    </border>
    <border>
      <left style="hair">
        <color indexed="64"/>
      </left>
      <right style="hair">
        <color indexed="64"/>
      </right>
      <top/>
      <bottom/>
      <diagonal/>
    </border>
    <border>
      <left style="hair">
        <color indexed="64"/>
      </left>
      <right/>
      <top/>
      <bottom style="hair">
        <color indexed="64"/>
      </bottom>
      <diagonal/>
    </border>
    <border>
      <left style="thin">
        <color rgb="FF002060"/>
      </left>
      <right style="thin">
        <color theme="0" tint="-0.14993743705557422"/>
      </right>
      <top style="thin">
        <color theme="0" tint="-0.14993743705557422"/>
      </top>
      <bottom/>
      <diagonal/>
    </border>
    <border>
      <left/>
      <right/>
      <top style="thin">
        <color theme="0" tint="-0.14993743705557422"/>
      </top>
      <bottom/>
      <diagonal/>
    </border>
    <border>
      <left style="thin">
        <color theme="0" tint="-0.14996795556505021"/>
      </left>
      <right/>
      <top style="thin">
        <color theme="0" tint="-0.14996795556505021"/>
      </top>
      <bottom/>
      <diagonal/>
    </border>
    <border>
      <left/>
      <right style="thin">
        <color rgb="FF002060"/>
      </right>
      <top style="thin">
        <color theme="0" tint="-0.14996795556505021"/>
      </top>
      <bottom/>
      <diagonal/>
    </border>
    <border>
      <left style="thin">
        <color auto="1"/>
      </left>
      <right/>
      <top style="thin">
        <color theme="0" tint="-0.14993743705557422"/>
      </top>
      <bottom/>
      <diagonal/>
    </border>
    <border>
      <left/>
      <right style="thin">
        <color rgb="FF002060"/>
      </right>
      <top/>
      <bottom/>
      <diagonal/>
    </border>
    <border>
      <left style="thin">
        <color rgb="FF002060"/>
      </left>
      <right style="thin">
        <color rgb="FF002060"/>
      </right>
      <top/>
      <bottom/>
      <diagonal/>
    </border>
    <border>
      <left style="thin">
        <color indexed="64"/>
      </left>
      <right style="hair">
        <color indexed="64"/>
      </right>
      <top/>
      <bottom/>
      <diagonal/>
    </border>
    <border>
      <left style="thin">
        <color rgb="FF002060"/>
      </left>
      <right style="thin">
        <color theme="0" tint="-0.14993743705557422"/>
      </right>
      <top/>
      <bottom style="thin">
        <color theme="0" tint="-0.14993743705557422"/>
      </bottom>
      <diagonal/>
    </border>
    <border>
      <left style="thin">
        <color theme="0" tint="-0.14996795556505021"/>
      </left>
      <right style="thin">
        <color theme="0" tint="-0.14996795556505021"/>
      </right>
      <top/>
      <bottom style="thin">
        <color theme="0" tint="-0.14993743705557422"/>
      </bottom>
      <diagonal/>
    </border>
    <border>
      <left style="thin">
        <color auto="1"/>
      </left>
      <right/>
      <top/>
      <bottom style="thin">
        <color theme="0" tint="-0.14993743705557422"/>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s>
  <cellStyleXfs count="42659">
    <xf numFmtId="0" fontId="0" fillId="0" borderId="0"/>
    <xf numFmtId="181" fontId="88" fillId="0" borderId="0" applyFont="0" applyFill="0" applyBorder="0" applyAlignment="0" applyProtection="0"/>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182" fontId="18" fillId="0" borderId="0" applyFont="0" applyFill="0" applyBorder="0" applyAlignment="0" applyProtection="0"/>
    <xf numFmtId="183" fontId="14" fillId="0" borderId="0" applyFont="0" applyFill="0" applyBorder="0" applyAlignment="0" applyProtection="0"/>
    <xf numFmtId="183" fontId="160" fillId="0" borderId="0" applyFont="0" applyFill="0" applyBorder="0" applyAlignment="0" applyProtection="0"/>
    <xf numFmtId="183" fontId="18" fillId="0" borderId="0" applyFont="0" applyFill="0" applyBorder="0" applyAlignment="0" applyProtection="0"/>
    <xf numFmtId="183" fontId="172" fillId="0" borderId="0" applyFont="0" applyFill="0" applyBorder="0" applyAlignment="0" applyProtection="0"/>
    <xf numFmtId="0" fontId="15" fillId="0" borderId="0" applyFont="0" applyFill="0" applyBorder="0" applyAlignment="0" applyProtection="0"/>
    <xf numFmtId="184" fontId="14" fillId="0" borderId="0" applyFont="0" applyFill="0" applyBorder="0" applyAlignment="0" applyProtection="0"/>
    <xf numFmtId="184" fontId="160" fillId="0" borderId="0" applyFont="0" applyFill="0" applyBorder="0" applyAlignment="0" applyProtection="0"/>
    <xf numFmtId="184" fontId="18" fillId="0" borderId="0" applyFont="0" applyFill="0" applyBorder="0" applyAlignment="0" applyProtection="0"/>
    <xf numFmtId="184" fontId="172" fillId="0" borderId="0" applyFont="0" applyFill="0" applyBorder="0" applyAlignment="0" applyProtection="0"/>
    <xf numFmtId="0" fontId="14" fillId="0" borderId="0" applyFont="0" applyFill="0" applyBorder="0" applyAlignment="0" applyProtection="0"/>
    <xf numFmtId="185" fontId="88" fillId="0" borderId="0" applyFont="0" applyFill="0" applyBorder="0" applyAlignment="0" applyProtection="0"/>
    <xf numFmtId="186" fontId="88" fillId="0" borderId="0" applyFont="0" applyFill="0" applyBorder="0" applyAlignment="0" applyProtection="0"/>
    <xf numFmtId="9" fontId="89" fillId="0" borderId="0" applyFont="0" applyFill="0" applyBorder="0" applyAlignment="0" applyProtection="0"/>
    <xf numFmtId="187" fontId="14" fillId="0" borderId="0" applyFont="0" applyFill="0" applyBorder="0" applyAlignment="0" applyProtection="0"/>
    <xf numFmtId="187" fontId="160" fillId="0" borderId="0" applyFont="0" applyFill="0" applyBorder="0" applyAlignment="0" applyProtection="0"/>
    <xf numFmtId="187" fontId="18" fillId="0" borderId="0" applyFont="0" applyFill="0" applyBorder="0" applyAlignment="0" applyProtection="0"/>
    <xf numFmtId="187" fontId="172" fillId="0" borderId="0" applyFont="0" applyFill="0" applyBorder="0" applyAlignment="0" applyProtection="0"/>
    <xf numFmtId="188" fontId="14" fillId="0" borderId="0" applyFont="0" applyFill="0" applyBorder="0" applyAlignment="0" applyProtection="0"/>
    <xf numFmtId="188" fontId="160" fillId="0" borderId="0" applyFont="0" applyFill="0" applyBorder="0" applyAlignment="0" applyProtection="0"/>
    <xf numFmtId="188" fontId="18" fillId="0" borderId="0" applyFont="0" applyFill="0" applyBorder="0" applyAlignment="0" applyProtection="0"/>
    <xf numFmtId="188" fontId="172" fillId="0" borderId="0" applyFont="0" applyFill="0" applyBorder="0" applyAlignment="0" applyProtection="0"/>
    <xf numFmtId="189" fontId="14" fillId="0" borderId="0" applyFont="0" applyFill="0" applyBorder="0" applyAlignment="0" applyProtection="0"/>
    <xf numFmtId="190" fontId="90" fillId="0" borderId="0" applyFont="0" applyFill="0" applyBorder="0" applyAlignment="0" applyProtection="0"/>
    <xf numFmtId="10" fontId="90" fillId="0" borderId="0" applyFont="0" applyFill="0" applyBorder="0" applyAlignment="0" applyProtection="0"/>
    <xf numFmtId="165" fontId="27" fillId="0" borderId="0" applyFont="0" applyFill="0" applyBorder="0" applyAlignment="0" applyProtection="0">
      <protection locked="0"/>
    </xf>
    <xf numFmtId="191" fontId="18" fillId="0" borderId="0" applyFont="0" applyFill="0" applyBorder="0" applyAlignment="0" applyProtection="0"/>
    <xf numFmtId="192" fontId="91" fillId="0" borderId="0" applyFont="0" applyFill="0" applyBorder="0" applyAlignment="0" applyProtection="0"/>
    <xf numFmtId="193" fontId="18" fillId="0" borderId="0" applyFont="0" applyFill="0" applyBorder="0" applyAlignment="0" applyProtection="0"/>
    <xf numFmtId="0" fontId="92" fillId="0" borderId="0" applyNumberFormat="0" applyFill="0" applyBorder="0" applyAlignment="0" applyProtection="0">
      <alignment vertical="top"/>
      <protection locked="0"/>
    </xf>
    <xf numFmtId="0" fontId="93" fillId="0" borderId="0" applyNumberFormat="0" applyFill="0" applyBorder="0" applyAlignment="0" applyProtection="0">
      <alignment vertical="top"/>
      <protection locked="0"/>
    </xf>
    <xf numFmtId="194" fontId="18" fillId="0" borderId="0" applyFont="0" applyFill="0" applyBorder="0" applyAlignment="0" applyProtection="0"/>
    <xf numFmtId="10" fontId="18" fillId="0" borderId="0" applyFont="0" applyFill="0" applyBorder="0" applyAlignment="0" applyProtection="0"/>
    <xf numFmtId="0" fontId="85" fillId="0" borderId="0"/>
    <xf numFmtId="0" fontId="94" fillId="0" borderId="0"/>
    <xf numFmtId="0" fontId="95" fillId="0" borderId="0" applyFill="0" applyBorder="0" applyProtection="0">
      <alignment vertical="center"/>
    </xf>
    <xf numFmtId="0" fontId="23" fillId="0" borderId="0"/>
    <xf numFmtId="0" fontId="23" fillId="0" borderId="0"/>
    <xf numFmtId="0" fontId="32" fillId="0" borderId="0">
      <alignment vertical="top"/>
    </xf>
    <xf numFmtId="0" fontId="28" fillId="0" borderId="0"/>
    <xf numFmtId="0" fontId="23" fillId="0" borderId="0"/>
    <xf numFmtId="0" fontId="14" fillId="0" borderId="0"/>
    <xf numFmtId="0" fontId="14"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172" fillId="0" borderId="0"/>
    <xf numFmtId="0" fontId="172" fillId="0" borderId="0"/>
    <xf numFmtId="0" fontId="172"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160" fillId="0" borderId="0"/>
    <xf numFmtId="0" fontId="18" fillId="0" borderId="0"/>
    <xf numFmtId="0" fontId="160" fillId="0" borderId="0"/>
    <xf numFmtId="0" fontId="18" fillId="0" borderId="0"/>
    <xf numFmtId="0" fontId="172" fillId="0" borderId="0"/>
    <xf numFmtId="0" fontId="172" fillId="0" borderId="0"/>
    <xf numFmtId="0" fontId="172" fillId="0" borderId="0"/>
    <xf numFmtId="0" fontId="31" fillId="0" borderId="0"/>
    <xf numFmtId="0" fontId="31" fillId="0" borderId="0"/>
    <xf numFmtId="0" fontId="26" fillId="0" borderId="0"/>
    <xf numFmtId="0" fontId="23" fillId="0" borderId="0"/>
    <xf numFmtId="0" fontId="32" fillId="0" borderId="0">
      <alignment vertical="top"/>
    </xf>
    <xf numFmtId="0" fontId="32" fillId="0" borderId="0">
      <alignment vertical="top"/>
    </xf>
    <xf numFmtId="0" fontId="23" fillId="0" borderId="0"/>
    <xf numFmtId="0" fontId="23" fillId="0" borderId="0"/>
    <xf numFmtId="0" fontId="23" fillId="0" borderId="0"/>
    <xf numFmtId="0" fontId="31" fillId="0" borderId="0"/>
    <xf numFmtId="0" fontId="23" fillId="0" borderId="0"/>
    <xf numFmtId="0" fontId="32" fillId="0" borderId="0">
      <alignment vertical="top"/>
    </xf>
    <xf numFmtId="0" fontId="14" fillId="0" borderId="0"/>
    <xf numFmtId="0" fontId="160" fillId="0" borderId="0"/>
    <xf numFmtId="0" fontId="18" fillId="0" borderId="0"/>
    <xf numFmtId="0" fontId="172" fillId="0" borderId="0"/>
    <xf numFmtId="0" fontId="32" fillId="0" borderId="0">
      <alignment vertical="top"/>
    </xf>
    <xf numFmtId="0" fontId="85" fillId="0" borderId="0"/>
    <xf numFmtId="0" fontId="32" fillId="0" borderId="0">
      <alignment vertical="top"/>
    </xf>
    <xf numFmtId="0" fontId="85" fillId="0" borderId="0"/>
    <xf numFmtId="0" fontId="23" fillId="0" borderId="0"/>
    <xf numFmtId="0" fontId="29" fillId="0" borderId="0"/>
    <xf numFmtId="0" fontId="18" fillId="0" borderId="0"/>
    <xf numFmtId="0" fontId="164" fillId="0" borderId="0"/>
    <xf numFmtId="0" fontId="18" fillId="0" borderId="0"/>
    <xf numFmtId="0" fontId="174" fillId="0" borderId="0"/>
    <xf numFmtId="0" fontId="31" fillId="0" borderId="0"/>
    <xf numFmtId="0" fontId="23" fillId="0" borderId="0"/>
    <xf numFmtId="0" fontId="32" fillId="0" borderId="0">
      <alignment vertical="top"/>
    </xf>
    <xf numFmtId="0" fontId="23" fillId="0" borderId="0"/>
    <xf numFmtId="0" fontId="23" fillId="0" borderId="0"/>
    <xf numFmtId="0" fontId="14" fillId="0" borderId="0"/>
    <xf numFmtId="0" fontId="160" fillId="0" borderId="0"/>
    <xf numFmtId="0" fontId="18" fillId="0" borderId="0"/>
    <xf numFmtId="0" fontId="172"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protection locked="0"/>
    </xf>
    <xf numFmtId="0" fontId="32" fillId="0" borderId="0">
      <alignment vertical="top"/>
      <protection locked="0"/>
    </xf>
    <xf numFmtId="0" fontId="14" fillId="0" borderId="0"/>
    <xf numFmtId="0" fontId="160" fillId="0" borderId="0"/>
    <xf numFmtId="0" fontId="18" fillId="0" borderId="0"/>
    <xf numFmtId="0" fontId="172" fillId="0" borderId="0"/>
    <xf numFmtId="0" fontId="32" fillId="0" borderId="0">
      <alignment vertical="top"/>
    </xf>
    <xf numFmtId="0" fontId="32" fillId="0" borderId="0">
      <alignment vertical="top"/>
    </xf>
    <xf numFmtId="0" fontId="32" fillId="0" borderId="0">
      <alignment vertical="top"/>
    </xf>
    <xf numFmtId="0" fontId="23" fillId="0" borderId="0"/>
    <xf numFmtId="0" fontId="23" fillId="0" borderId="0"/>
    <xf numFmtId="0" fontId="85" fillId="0" borderId="0"/>
    <xf numFmtId="0" fontId="23" fillId="0" borderId="0"/>
    <xf numFmtId="0" fontId="23" fillId="0" borderId="0"/>
    <xf numFmtId="0" fontId="32" fillId="0" borderId="0">
      <alignment vertical="top"/>
    </xf>
    <xf numFmtId="0" fontId="26" fillId="0" borderId="0"/>
    <xf numFmtId="0" fontId="14"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14"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23" fillId="0" borderId="0"/>
    <xf numFmtId="0" fontId="31" fillId="0" borderId="0"/>
    <xf numFmtId="0" fontId="85" fillId="0" borderId="0"/>
    <xf numFmtId="0" fontId="32" fillId="0" borderId="0">
      <alignment vertical="top"/>
    </xf>
    <xf numFmtId="0" fontId="32" fillId="0" borderId="0">
      <alignment vertical="top"/>
    </xf>
    <xf numFmtId="0" fontId="23" fillId="0" borderId="0"/>
    <xf numFmtId="0" fontId="32" fillId="0" borderId="0">
      <alignment vertical="top"/>
    </xf>
    <xf numFmtId="0" fontId="23" fillId="0" borderId="0"/>
    <xf numFmtId="0" fontId="23" fillId="0" borderId="0"/>
    <xf numFmtId="0" fontId="23" fillId="0" borderId="0"/>
    <xf numFmtId="0" fontId="23"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85" fillId="0" borderId="0"/>
    <xf numFmtId="0" fontId="23" fillId="0" borderId="0"/>
    <xf numFmtId="0" fontId="23" fillId="0" borderId="0"/>
    <xf numFmtId="0" fontId="23" fillId="0" borderId="0"/>
    <xf numFmtId="0" fontId="32" fillId="0" borderId="0">
      <alignment vertical="top"/>
    </xf>
    <xf numFmtId="0" fontId="26" fillId="0" borderId="0"/>
    <xf numFmtId="0" fontId="85" fillId="0" borderId="0"/>
    <xf numFmtId="0" fontId="23" fillId="0" borderId="0"/>
    <xf numFmtId="0" fontId="23" fillId="0" borderId="0"/>
    <xf numFmtId="0" fontId="30" fillId="0" borderId="0" applyFont="0" applyFill="0" applyBorder="0" applyAlignment="0" applyProtection="0"/>
    <xf numFmtId="0" fontId="23" fillId="0" borderId="0"/>
    <xf numFmtId="0" fontId="29" fillId="0" borderId="0"/>
    <xf numFmtId="0" fontId="18" fillId="0" borderId="0"/>
    <xf numFmtId="0" fontId="31" fillId="0" borderId="0"/>
    <xf numFmtId="0" fontId="23" fillId="0" borderId="0"/>
    <xf numFmtId="0" fontId="30" fillId="0" borderId="0" applyFont="0" applyFill="0" applyBorder="0" applyAlignment="0" applyProtection="0"/>
    <xf numFmtId="0" fontId="30" fillId="0" borderId="0" applyFont="0" applyFill="0" applyBorder="0" applyAlignment="0" applyProtection="0"/>
    <xf numFmtId="0" fontId="26" fillId="0" borderId="0"/>
    <xf numFmtId="0" fontId="26" fillId="0" borderId="0"/>
    <xf numFmtId="0" fontId="32" fillId="0" borderId="0">
      <alignment vertical="top"/>
    </xf>
    <xf numFmtId="0" fontId="32" fillId="0" borderId="0">
      <alignment vertical="top"/>
    </xf>
    <xf numFmtId="0" fontId="30" fillId="0" borderId="0" applyFont="0" applyFill="0" applyBorder="0" applyAlignment="0" applyProtection="0"/>
    <xf numFmtId="0" fontId="26" fillId="0" borderId="0"/>
    <xf numFmtId="0" fontId="26" fillId="0" borderId="0"/>
    <xf numFmtId="0" fontId="26" fillId="0" borderId="0"/>
    <xf numFmtId="0" fontId="26" fillId="0" borderId="0"/>
    <xf numFmtId="0" fontId="30" fillId="0" borderId="0" applyFont="0" applyFill="0" applyBorder="0" applyAlignment="0" applyProtection="0"/>
    <xf numFmtId="0" fontId="30" fillId="0" borderId="0" applyFont="0" applyFill="0" applyBorder="0" applyAlignment="0" applyProtection="0"/>
    <xf numFmtId="0" fontId="31" fillId="0" borderId="0"/>
    <xf numFmtId="0" fontId="30" fillId="0" borderId="0" applyFont="0" applyFill="0" applyBorder="0" applyAlignment="0" applyProtection="0"/>
    <xf numFmtId="0" fontId="30" fillId="0" borderId="0" applyFont="0" applyFill="0" applyBorder="0" applyAlignment="0" applyProtection="0"/>
    <xf numFmtId="0" fontId="30" fillId="0" borderId="0" applyFont="0" applyFill="0" applyBorder="0" applyAlignment="0" applyProtection="0"/>
    <xf numFmtId="0" fontId="23" fillId="0" borderId="0"/>
    <xf numFmtId="0" fontId="23" fillId="0" borderId="0"/>
    <xf numFmtId="0" fontId="26" fillId="0" borderId="0"/>
    <xf numFmtId="0" fontId="23" fillId="0" borderId="0"/>
    <xf numFmtId="0" fontId="26" fillId="0" borderId="0"/>
    <xf numFmtId="0" fontId="31" fillId="0" borderId="0"/>
    <xf numFmtId="0" fontId="31" fillId="0" borderId="0"/>
    <xf numFmtId="0" fontId="26" fillId="0" borderId="0"/>
    <xf numFmtId="0" fontId="26" fillId="0" borderId="0"/>
    <xf numFmtId="0" fontId="32" fillId="0" borderId="0">
      <alignment vertical="top"/>
    </xf>
    <xf numFmtId="0" fontId="23" fillId="0" borderId="0"/>
    <xf numFmtId="0" fontId="14" fillId="0" borderId="0"/>
    <xf numFmtId="0" fontId="160" fillId="0" borderId="0"/>
    <xf numFmtId="0" fontId="18" fillId="0" borderId="0"/>
    <xf numFmtId="0" fontId="172" fillId="0" borderId="0"/>
    <xf numFmtId="0" fontId="30" fillId="0" borderId="0" applyFont="0" applyFill="0" applyBorder="0" applyAlignment="0" applyProtection="0"/>
    <xf numFmtId="0" fontId="23" fillId="0" borderId="0"/>
    <xf numFmtId="0" fontId="18" fillId="0" borderId="0"/>
    <xf numFmtId="0" fontId="30" fillId="0" borderId="0" applyFont="0" applyFill="0" applyBorder="0" applyAlignment="0" applyProtection="0"/>
    <xf numFmtId="0" fontId="23" fillId="0" borderId="0"/>
    <xf numFmtId="0" fontId="26" fillId="0" borderId="0"/>
    <xf numFmtId="0" fontId="26" fillId="0" borderId="0"/>
    <xf numFmtId="0" fontId="32" fillId="0" borderId="0">
      <alignment vertical="top"/>
    </xf>
    <xf numFmtId="0" fontId="23" fillId="0" borderId="0"/>
    <xf numFmtId="0" fontId="26" fillId="0" borderId="0"/>
    <xf numFmtId="0" fontId="23" fillId="0" borderId="0"/>
    <xf numFmtId="0" fontId="14" fillId="0" borderId="0"/>
    <xf numFmtId="0" fontId="160" fillId="0" borderId="0"/>
    <xf numFmtId="0" fontId="18" fillId="0" borderId="0"/>
    <xf numFmtId="0" fontId="172" fillId="0" borderId="0"/>
    <xf numFmtId="0" fontId="26" fillId="0" borderId="0"/>
    <xf numFmtId="0" fontId="31" fillId="0" borderId="0"/>
    <xf numFmtId="0" fontId="26" fillId="0" borderId="0"/>
    <xf numFmtId="0" fontId="23" fillId="0" borderId="0"/>
    <xf numFmtId="0" fontId="32" fillId="0" borderId="0">
      <alignment vertical="top"/>
    </xf>
    <xf numFmtId="0" fontId="32" fillId="0" borderId="0">
      <alignment vertical="top"/>
    </xf>
    <xf numFmtId="0" fontId="32" fillId="0" borderId="0">
      <alignment vertical="top"/>
    </xf>
    <xf numFmtId="0" fontId="31" fillId="0" borderId="0"/>
    <xf numFmtId="0" fontId="31" fillId="0" borderId="0"/>
    <xf numFmtId="0" fontId="31"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1" fillId="0" borderId="0"/>
    <xf numFmtId="0" fontId="32" fillId="0" borderId="0">
      <alignment vertical="top"/>
    </xf>
    <xf numFmtId="0" fontId="31" fillId="0" borderId="0"/>
    <xf numFmtId="0" fontId="31" fillId="0" borderId="0"/>
    <xf numFmtId="0" fontId="31" fillId="0" borderId="0"/>
    <xf numFmtId="0" fontId="26" fillId="0" borderId="0"/>
    <xf numFmtId="0" fontId="32" fillId="0" borderId="0">
      <alignment vertical="top"/>
      <protection locked="0"/>
    </xf>
    <xf numFmtId="0" fontId="32" fillId="0" borderId="0">
      <alignment vertical="top"/>
      <protection locked="0"/>
    </xf>
    <xf numFmtId="0" fontId="32" fillId="0" borderId="0">
      <alignment vertical="top"/>
      <protection locked="0"/>
    </xf>
    <xf numFmtId="0" fontId="31" fillId="0" borderId="0"/>
    <xf numFmtId="0" fontId="31" fillId="0" borderId="0"/>
    <xf numFmtId="0" fontId="31" fillId="0" borderId="0"/>
    <xf numFmtId="0" fontId="32" fillId="0" borderId="0">
      <alignment vertical="top"/>
      <protection locked="0"/>
    </xf>
    <xf numFmtId="0" fontId="32" fillId="0" borderId="0">
      <alignment vertical="top"/>
      <protection locked="0"/>
    </xf>
    <xf numFmtId="0" fontId="32" fillId="0" borderId="0">
      <alignment vertical="top"/>
      <protection locked="0"/>
    </xf>
    <xf numFmtId="0" fontId="32" fillId="0" borderId="0">
      <alignment vertical="top"/>
      <protection locked="0"/>
    </xf>
    <xf numFmtId="0" fontId="32" fillId="0" borderId="0">
      <alignment vertical="top"/>
      <protection locked="0"/>
    </xf>
    <xf numFmtId="0" fontId="31" fillId="0" borderId="0"/>
    <xf numFmtId="0" fontId="32" fillId="0" borderId="0">
      <alignment vertical="top"/>
      <protection locked="0"/>
    </xf>
    <xf numFmtId="0" fontId="31" fillId="0" borderId="0"/>
    <xf numFmtId="0" fontId="31" fillId="0" borderId="0"/>
    <xf numFmtId="0" fontId="26" fillId="0" borderId="0"/>
    <xf numFmtId="0" fontId="31" fillId="0" borderId="0"/>
    <xf numFmtId="0" fontId="28"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6" fillId="0" borderId="0"/>
    <xf numFmtId="0" fontId="26" fillId="0" borderId="0"/>
    <xf numFmtId="0" fontId="28" fillId="0" borderId="0"/>
    <xf numFmtId="0" fontId="26" fillId="0" borderId="0"/>
    <xf numFmtId="0" fontId="26" fillId="0" borderId="0"/>
    <xf numFmtId="0" fontId="85" fillId="0" borderId="0"/>
    <xf numFmtId="0" fontId="32" fillId="0" borderId="0">
      <alignment vertical="top"/>
    </xf>
    <xf numFmtId="0" fontId="28" fillId="0" borderId="0"/>
    <xf numFmtId="0" fontId="29" fillId="0" borderId="0"/>
    <xf numFmtId="0" fontId="18" fillId="0" borderId="0"/>
    <xf numFmtId="0" fontId="32" fillId="0" borderId="0">
      <alignment vertical="top"/>
    </xf>
    <xf numFmtId="0" fontId="14"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18" fillId="0" borderId="0"/>
    <xf numFmtId="0" fontId="31" fillId="0" borderId="0"/>
    <xf numFmtId="0" fontId="14" fillId="0" borderId="0"/>
    <xf numFmtId="0" fontId="160" fillId="0" borderId="0"/>
    <xf numFmtId="0" fontId="18" fillId="0" borderId="0"/>
    <xf numFmtId="0" fontId="172" fillId="0" borderId="0"/>
    <xf numFmtId="0" fontId="14" fillId="0" borderId="0"/>
    <xf numFmtId="0" fontId="160" fillId="0" borderId="0"/>
    <xf numFmtId="0" fontId="18" fillId="0" borderId="0"/>
    <xf numFmtId="0" fontId="172" fillId="0" borderId="0"/>
    <xf numFmtId="0" fontId="160" fillId="0" borderId="0"/>
    <xf numFmtId="0" fontId="18" fillId="0" borderId="0"/>
    <xf numFmtId="0" fontId="172" fillId="0" borderId="0"/>
    <xf numFmtId="0" fontId="26" fillId="0" borderId="0"/>
    <xf numFmtId="0" fontId="26" fillId="0" borderId="0"/>
    <xf numFmtId="0" fontId="23" fillId="0" borderId="0"/>
    <xf numFmtId="0" fontId="23" fillId="0" borderId="0"/>
    <xf numFmtId="0" fontId="32" fillId="0" borderId="0">
      <alignment vertical="top"/>
    </xf>
    <xf numFmtId="0" fontId="30" fillId="0" borderId="0"/>
    <xf numFmtId="0" fontId="23" fillId="0" borderId="0"/>
    <xf numFmtId="0" fontId="14" fillId="0" borderId="0"/>
    <xf numFmtId="0" fontId="160" fillId="0" borderId="0"/>
    <xf numFmtId="0" fontId="18" fillId="0" borderId="0"/>
    <xf numFmtId="0" fontId="172" fillId="0" borderId="0"/>
    <xf numFmtId="0" fontId="85" fillId="0" borderId="0"/>
    <xf numFmtId="0" fontId="32" fillId="0" borderId="0">
      <alignment vertical="top"/>
      <protection locked="0"/>
    </xf>
    <xf numFmtId="0" fontId="23" fillId="0" borderId="0"/>
    <xf numFmtId="0" fontId="28" fillId="0" borderId="0"/>
    <xf numFmtId="0" fontId="14" fillId="0" borderId="0"/>
    <xf numFmtId="0" fontId="160" fillId="0" borderId="0"/>
    <xf numFmtId="0" fontId="18" fillId="0" borderId="0"/>
    <xf numFmtId="0" fontId="172" fillId="0" borderId="0"/>
    <xf numFmtId="0" fontId="32" fillId="0" borderId="0">
      <alignment vertical="top"/>
    </xf>
    <xf numFmtId="0" fontId="23" fillId="0" borderId="0"/>
    <xf numFmtId="0" fontId="85" fillId="0" borderId="0"/>
    <xf numFmtId="0" fontId="23" fillId="0" borderId="0"/>
    <xf numFmtId="0" fontId="32" fillId="0" borderId="0">
      <alignment vertical="top"/>
    </xf>
    <xf numFmtId="0" fontId="23" fillId="0" borderId="0"/>
    <xf numFmtId="0" fontId="32" fillId="0" borderId="0">
      <alignment vertical="top"/>
    </xf>
    <xf numFmtId="0" fontId="32" fillId="0" borderId="0">
      <alignment vertical="top"/>
    </xf>
    <xf numFmtId="0" fontId="32" fillId="0" borderId="0">
      <alignment vertical="top"/>
    </xf>
    <xf numFmtId="0" fontId="28" fillId="0" borderId="0"/>
    <xf numFmtId="0" fontId="32" fillId="0" borderId="0">
      <alignment vertical="top"/>
    </xf>
    <xf numFmtId="0" fontId="32" fillId="0" borderId="0">
      <alignment vertical="top"/>
    </xf>
    <xf numFmtId="0" fontId="28" fillId="0" borderId="0"/>
    <xf numFmtId="0" fontId="32" fillId="0" borderId="0">
      <alignment vertical="top"/>
    </xf>
    <xf numFmtId="0" fontId="28" fillId="0" borderId="0"/>
    <xf numFmtId="0" fontId="28" fillId="0" borderId="0"/>
    <xf numFmtId="0" fontId="32" fillId="0" borderId="0">
      <alignment vertical="top"/>
    </xf>
    <xf numFmtId="0" fontId="28" fillId="0" borderId="0"/>
    <xf numFmtId="0" fontId="32" fillId="0" borderId="0">
      <alignment vertical="top"/>
    </xf>
    <xf numFmtId="0" fontId="28" fillId="0" borderId="0"/>
    <xf numFmtId="0" fontId="28" fillId="0" borderId="0"/>
    <xf numFmtId="0" fontId="28" fillId="0" borderId="0"/>
    <xf numFmtId="0" fontId="28" fillId="0" borderId="0"/>
    <xf numFmtId="0" fontId="28" fillId="0" borderId="0"/>
    <xf numFmtId="0" fontId="32" fillId="0" borderId="0">
      <alignment vertical="top"/>
    </xf>
    <xf numFmtId="0" fontId="28" fillId="0" borderId="0"/>
    <xf numFmtId="0" fontId="32" fillId="0" borderId="0">
      <alignment vertical="top"/>
    </xf>
    <xf numFmtId="0" fontId="32" fillId="0" borderId="0">
      <alignment vertical="top"/>
    </xf>
    <xf numFmtId="0" fontId="32" fillId="0" borderId="0">
      <alignment vertical="top"/>
    </xf>
    <xf numFmtId="0" fontId="31" fillId="0" borderId="0"/>
    <xf numFmtId="0" fontId="26" fillId="0" borderId="0"/>
    <xf numFmtId="0" fontId="23"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166" fillId="0" borderId="0">
      <alignment vertical="top"/>
    </xf>
    <xf numFmtId="0" fontId="32" fillId="0" borderId="0">
      <alignment vertical="top"/>
    </xf>
    <xf numFmtId="0" fontId="176" fillId="0" borderId="0">
      <alignment vertical="top"/>
    </xf>
    <xf numFmtId="0" fontId="31" fillId="0" borderId="0"/>
    <xf numFmtId="0" fontId="23" fillId="0" borderId="0"/>
    <xf numFmtId="0" fontId="28"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23" fillId="0" borderId="0"/>
    <xf numFmtId="0" fontId="23" fillId="0" borderId="0"/>
    <xf numFmtId="0" fontId="85" fillId="0" borderId="0"/>
    <xf numFmtId="0" fontId="85" fillId="0" borderId="0"/>
    <xf numFmtId="0" fontId="23" fillId="0" borderId="0"/>
    <xf numFmtId="0" fontId="23" fillId="0" borderId="0"/>
    <xf numFmtId="0" fontId="31" fillId="0" borderId="0"/>
    <xf numFmtId="0" fontId="23" fillId="0" borderId="0"/>
    <xf numFmtId="0" fontId="23" fillId="0" borderId="0"/>
    <xf numFmtId="0" fontId="32" fillId="0" borderId="0">
      <alignment vertical="top"/>
    </xf>
    <xf numFmtId="0" fontId="31" fillId="0" borderId="0"/>
    <xf numFmtId="0" fontId="31" fillId="0" borderId="0"/>
    <xf numFmtId="0" fontId="23" fillId="0" borderId="0"/>
    <xf numFmtId="0" fontId="23"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14" fillId="0" borderId="0"/>
    <xf numFmtId="0" fontId="160" fillId="0" borderId="0"/>
    <xf numFmtId="0" fontId="18" fillId="0" borderId="0"/>
    <xf numFmtId="0" fontId="172" fillId="0" borderId="0"/>
    <xf numFmtId="0" fontId="32" fillId="0" borderId="0">
      <alignment vertical="top"/>
    </xf>
    <xf numFmtId="0" fontId="31" fillId="0" borderId="0"/>
    <xf numFmtId="0" fontId="26" fillId="0" borderId="0"/>
    <xf numFmtId="0" fontId="23" fillId="0" borderId="0"/>
    <xf numFmtId="0" fontId="23" fillId="0" borderId="0"/>
    <xf numFmtId="0" fontId="23" fillId="0" borderId="0"/>
    <xf numFmtId="0" fontId="32" fillId="0" borderId="0">
      <alignment vertical="top"/>
    </xf>
    <xf numFmtId="0" fontId="32" fillId="0" borderId="0">
      <alignment vertical="top"/>
    </xf>
    <xf numFmtId="0" fontId="32" fillId="0" borderId="0">
      <alignment vertical="top"/>
    </xf>
    <xf numFmtId="0" fontId="29" fillId="0" borderId="0"/>
    <xf numFmtId="0" fontId="18" fillId="0" borderId="0"/>
    <xf numFmtId="0" fontId="14" fillId="0" borderId="0"/>
    <xf numFmtId="0" fontId="160" fillId="0" borderId="0"/>
    <xf numFmtId="0" fontId="18" fillId="0" borderId="0"/>
    <xf numFmtId="0" fontId="172" fillId="0" borderId="0"/>
    <xf numFmtId="0" fontId="23" fillId="0" borderId="0"/>
    <xf numFmtId="0" fontId="23" fillId="0" borderId="0"/>
    <xf numFmtId="0" fontId="18" fillId="0" borderId="0"/>
    <xf numFmtId="0" fontId="32" fillId="0" borderId="0">
      <alignment vertical="top"/>
    </xf>
    <xf numFmtId="195" fontId="14" fillId="0" borderId="0" applyFont="0" applyFill="0" applyBorder="0" applyAlignment="0" applyProtection="0"/>
    <xf numFmtId="196" fontId="14" fillId="0" borderId="0" applyFont="0" applyFill="0" applyBorder="0" applyAlignment="0" applyProtection="0"/>
    <xf numFmtId="0" fontId="18" fillId="0" borderId="0"/>
    <xf numFmtId="0" fontId="96" fillId="0" borderId="0" applyNumberFormat="0" applyFill="0" applyBorder="0" applyAlignment="0" applyProtection="0">
      <alignment vertical="top"/>
      <protection locked="0"/>
    </xf>
    <xf numFmtId="0" fontId="18" fillId="0" borderId="0"/>
    <xf numFmtId="0" fontId="18" fillId="0" borderId="0"/>
    <xf numFmtId="0" fontId="18" fillId="0" borderId="0"/>
    <xf numFmtId="0" fontId="97" fillId="0" borderId="0" applyNumberFormat="0" applyFill="0" applyBorder="0" applyAlignment="0" applyProtection="0">
      <alignment vertical="top"/>
      <protection locked="0"/>
    </xf>
    <xf numFmtId="197" fontId="98" fillId="0" borderId="0" applyFont="0" applyFill="0" applyBorder="0" applyAlignment="0" applyProtection="0"/>
    <xf numFmtId="198" fontId="99" fillId="0" borderId="0" applyFont="0" applyFill="0" applyBorder="0" applyAlignment="0" applyProtection="0"/>
    <xf numFmtId="0" fontId="100" fillId="0" borderId="0" applyNumberFormat="0" applyFill="0" applyBorder="0" applyAlignment="0" applyProtection="0">
      <alignment vertical="top"/>
      <protection locked="0"/>
    </xf>
    <xf numFmtId="0" fontId="101" fillId="0" borderId="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0" fontId="15" fillId="0" borderId="0" applyFont="0" applyFill="0" applyBorder="0" applyAlignment="0" applyProtection="0"/>
    <xf numFmtId="40" fontId="10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0" fontId="14" fillId="0" borderId="0" applyFont="0" applyFill="0" applyBorder="0" applyAlignment="0" applyProtection="0"/>
    <xf numFmtId="200" fontId="160" fillId="0" borderId="0" applyFont="0" applyFill="0" applyBorder="0" applyAlignment="0" applyProtection="0"/>
    <xf numFmtId="200" fontId="18" fillId="0" borderId="0" applyFont="0" applyFill="0" applyBorder="0" applyAlignment="0" applyProtection="0"/>
    <xf numFmtId="20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1" fontId="14" fillId="0" borderId="0" applyFont="0" applyFill="0" applyBorder="0" applyAlignment="0" applyProtection="0"/>
    <xf numFmtId="201" fontId="160" fillId="0" borderId="0" applyFont="0" applyFill="0" applyBorder="0" applyAlignment="0" applyProtection="0"/>
    <xf numFmtId="201" fontId="18" fillId="0" borderId="0" applyFont="0" applyFill="0" applyBorder="0" applyAlignment="0" applyProtection="0"/>
    <xf numFmtId="201"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203" fontId="14" fillId="0" borderId="0" applyFont="0" applyFill="0" applyBorder="0" applyAlignment="0" applyProtection="0"/>
    <xf numFmtId="203" fontId="160" fillId="0" borderId="0" applyFont="0" applyFill="0" applyBorder="0" applyAlignment="0" applyProtection="0"/>
    <xf numFmtId="203" fontId="18" fillId="0" borderId="0" applyFont="0" applyFill="0" applyBorder="0" applyAlignment="0" applyProtection="0"/>
    <xf numFmtId="203"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1" fontId="14" fillId="0" borderId="0" applyFont="0" applyFill="0" applyBorder="0" applyAlignment="0" applyProtection="0"/>
    <xf numFmtId="201" fontId="160" fillId="0" borderId="0" applyFont="0" applyFill="0" applyBorder="0" applyAlignment="0" applyProtection="0"/>
    <xf numFmtId="201" fontId="18" fillId="0" borderId="0" applyFont="0" applyFill="0" applyBorder="0" applyAlignment="0" applyProtection="0"/>
    <xf numFmtId="201"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201" fontId="14" fillId="0" borderId="0" applyFont="0" applyFill="0" applyBorder="0" applyAlignment="0" applyProtection="0"/>
    <xf numFmtId="201" fontId="160" fillId="0" borderId="0" applyFont="0" applyFill="0" applyBorder="0" applyAlignment="0" applyProtection="0"/>
    <xf numFmtId="201" fontId="18" fillId="0" borderId="0" applyFont="0" applyFill="0" applyBorder="0" applyAlignment="0" applyProtection="0"/>
    <xf numFmtId="201"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4" fontId="14" fillId="0" borderId="0" applyFont="0" applyFill="0" applyBorder="0" applyAlignment="0" applyProtection="0"/>
    <xf numFmtId="204" fontId="160" fillId="0" borderId="0" applyFont="0" applyFill="0" applyBorder="0" applyAlignment="0" applyProtection="0"/>
    <xf numFmtId="204" fontId="18" fillId="0" borderId="0" applyFont="0" applyFill="0" applyBorder="0" applyAlignment="0" applyProtection="0"/>
    <xf numFmtId="204"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205" fontId="14" fillId="0" borderId="0" applyFont="0" applyFill="0" applyBorder="0" applyAlignment="0" applyProtection="0"/>
    <xf numFmtId="205" fontId="160" fillId="0" borderId="0" applyFont="0" applyFill="0" applyBorder="0" applyAlignment="0" applyProtection="0"/>
    <xf numFmtId="205" fontId="18" fillId="0" borderId="0" applyFont="0" applyFill="0" applyBorder="0" applyAlignment="0" applyProtection="0"/>
    <xf numFmtId="205"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185" fontId="103" fillId="0" borderId="0" applyFont="0" applyFill="0" applyBorder="0" applyAlignment="0" applyProtection="0"/>
    <xf numFmtId="185" fontId="27" fillId="0" borderId="0" applyFont="0" applyFill="0" applyBorder="0" applyAlignment="0" applyProtection="0"/>
    <xf numFmtId="206" fontId="102" fillId="0" borderId="0" applyFont="0" applyFill="0" applyBorder="0" applyAlignment="0" applyProtection="0"/>
    <xf numFmtId="206" fontId="10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201" fontId="14" fillId="0" borderId="0" applyFont="0" applyFill="0" applyBorder="0" applyAlignment="0" applyProtection="0"/>
    <xf numFmtId="201" fontId="160" fillId="0" borderId="0" applyFont="0" applyFill="0" applyBorder="0" applyAlignment="0" applyProtection="0"/>
    <xf numFmtId="201" fontId="18" fillId="0" borderId="0" applyFont="0" applyFill="0" applyBorder="0" applyAlignment="0" applyProtection="0"/>
    <xf numFmtId="201" fontId="172" fillId="0" borderId="0" applyFont="0" applyFill="0" applyBorder="0" applyAlignment="0" applyProtection="0"/>
    <xf numFmtId="202" fontId="14" fillId="0" borderId="0" applyFont="0" applyFill="0" applyBorder="0" applyAlignment="0" applyProtection="0"/>
    <xf numFmtId="202" fontId="160" fillId="0" borderId="0" applyFont="0" applyFill="0" applyBorder="0" applyAlignment="0" applyProtection="0"/>
    <xf numFmtId="202" fontId="18" fillId="0" borderId="0" applyFont="0" applyFill="0" applyBorder="0" applyAlignment="0" applyProtection="0"/>
    <xf numFmtId="202"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199" fontId="14" fillId="0" borderId="0" applyFont="0" applyFill="0" applyBorder="0" applyAlignment="0" applyProtection="0"/>
    <xf numFmtId="199" fontId="160" fillId="0" borderId="0" applyFont="0" applyFill="0" applyBorder="0" applyAlignment="0" applyProtection="0"/>
    <xf numFmtId="199" fontId="18" fillId="0" borderId="0" applyFont="0" applyFill="0" applyBorder="0" applyAlignment="0" applyProtection="0"/>
    <xf numFmtId="199" fontId="172" fillId="0" borderId="0" applyFont="0" applyFill="0" applyBorder="0" applyAlignment="0" applyProtection="0"/>
    <xf numFmtId="207" fontId="14" fillId="0" borderId="0" applyFont="0" applyFill="0" applyBorder="0" applyAlignment="0" applyProtection="0"/>
    <xf numFmtId="207" fontId="160" fillId="0" borderId="0" applyFont="0" applyFill="0" applyBorder="0" applyAlignment="0" applyProtection="0"/>
    <xf numFmtId="207" fontId="18" fillId="0" borderId="0" applyFont="0" applyFill="0" applyBorder="0" applyAlignment="0" applyProtection="0"/>
    <xf numFmtId="207" fontId="172" fillId="0" borderId="0" applyFont="0" applyFill="0" applyBorder="0" applyAlignment="0" applyProtection="0"/>
    <xf numFmtId="206" fontId="104" fillId="0" borderId="0" applyFont="0" applyFill="0" applyBorder="0" applyAlignment="0" applyProtection="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1"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166" fontId="18" fillId="16" borderId="1" applyFont="0" applyFill="0" applyBorder="0" applyAlignment="0">
      <alignment vertical="top"/>
    </xf>
    <xf numFmtId="167" fontId="18" fillId="16" borderId="1" applyFont="0" applyFill="0" applyBorder="0" applyAlignment="0">
      <alignment vertical="top"/>
    </xf>
    <xf numFmtId="0" fontId="105" fillId="0" borderId="2" applyBorder="0"/>
    <xf numFmtId="0" fontId="34"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20" borderId="0" applyNumberFormat="0" applyBorder="0" applyAlignment="0" applyProtection="0"/>
    <xf numFmtId="208" fontId="106" fillId="0" borderId="0" applyFont="0" applyFill="0" applyBorder="0" applyAlignment="0" applyProtection="0"/>
    <xf numFmtId="0" fontId="107" fillId="0" borderId="0" applyFont="0" applyFill="0" applyBorder="0" applyAlignment="0" applyProtection="0"/>
    <xf numFmtId="0" fontId="107" fillId="0" borderId="0" applyFont="0" applyFill="0" applyBorder="0" applyAlignment="0" applyProtection="0"/>
    <xf numFmtId="0" fontId="34"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20" borderId="0" applyNumberFormat="0" applyBorder="0" applyAlignment="0" applyProtection="0"/>
    <xf numFmtId="0" fontId="108" fillId="21" borderId="3" applyNumberFormat="0" applyAlignment="0">
      <alignment wrapText="1"/>
    </xf>
    <xf numFmtId="0" fontId="16" fillId="21" borderId="3" applyNumberFormat="0" applyAlignment="0">
      <alignment wrapText="1"/>
    </xf>
    <xf numFmtId="0" fontId="109" fillId="0" borderId="0">
      <alignment horizontal="center" wrapText="1"/>
      <protection locked="0"/>
    </xf>
    <xf numFmtId="0" fontId="107" fillId="0" borderId="0" applyFont="0" applyFill="0" applyBorder="0" applyAlignment="0" applyProtection="0"/>
    <xf numFmtId="0" fontId="107" fillId="0" borderId="0" applyFont="0" applyFill="0" applyBorder="0" applyAlignment="0" applyProtection="0"/>
    <xf numFmtId="0" fontId="35" fillId="22" borderId="4" applyNumberFormat="0" applyAlignment="0" applyProtection="0"/>
    <xf numFmtId="0" fontId="86" fillId="0" borderId="0"/>
    <xf numFmtId="0" fontId="18" fillId="0" borderId="0"/>
    <xf numFmtId="0" fontId="170" fillId="0" borderId="0"/>
    <xf numFmtId="0" fontId="85" fillId="0" borderId="0"/>
    <xf numFmtId="0" fontId="23" fillId="0" borderId="0">
      <alignment vertical="center"/>
    </xf>
    <xf numFmtId="209" fontId="111" fillId="23" borderId="5" applyNumberFormat="0" applyAlignment="0">
      <alignment horizontal="right"/>
    </xf>
    <xf numFmtId="0" fontId="36" fillId="22" borderId="6" applyNumberFormat="0" applyAlignment="0" applyProtection="0"/>
    <xf numFmtId="0" fontId="36" fillId="22" borderId="6" applyNumberFormat="0" applyAlignment="0" applyProtection="0"/>
    <xf numFmtId="0" fontId="14" fillId="0" borderId="7">
      <alignment vertical="center"/>
    </xf>
    <xf numFmtId="0" fontId="160" fillId="0" borderId="7">
      <alignment vertical="center"/>
    </xf>
    <xf numFmtId="0" fontId="18" fillId="0" borderId="7">
      <alignment vertical="center"/>
    </xf>
    <xf numFmtId="0" fontId="172" fillId="0" borderId="7">
      <alignment vertical="center"/>
    </xf>
    <xf numFmtId="0" fontId="112" fillId="0" borderId="0" applyNumberFormat="0" applyFill="0" applyBorder="0" applyAlignment="0" applyProtection="0">
      <alignment vertical="top"/>
      <protection locked="0"/>
    </xf>
    <xf numFmtId="210" fontId="14" fillId="0" borderId="0"/>
    <xf numFmtId="210" fontId="160" fillId="0" borderId="0"/>
    <xf numFmtId="210" fontId="18" fillId="0" borderId="0"/>
    <xf numFmtId="210" fontId="172" fillId="0" borderId="0"/>
    <xf numFmtId="211" fontId="14" fillId="0" borderId="8" applyFont="0" applyFill="0" applyBorder="0" applyAlignment="0" applyProtection="0"/>
    <xf numFmtId="211" fontId="160" fillId="0" borderId="8" applyFont="0" applyFill="0" applyBorder="0" applyAlignment="0" applyProtection="0"/>
    <xf numFmtId="211" fontId="18" fillId="0" borderId="8" applyFont="0" applyFill="0" applyBorder="0" applyAlignment="0" applyProtection="0"/>
    <xf numFmtId="211" fontId="172" fillId="0" borderId="8" applyFont="0" applyFill="0" applyBorder="0" applyAlignment="0" applyProtection="0"/>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0" fontId="37" fillId="0" borderId="0" applyNumberFormat="0" applyFill="0" applyBorder="0" applyProtection="0">
      <alignment horizontal="left"/>
    </xf>
    <xf numFmtId="0" fontId="107" fillId="0" borderId="0"/>
    <xf numFmtId="0" fontId="107" fillId="0" borderId="0"/>
    <xf numFmtId="168" fontId="27" fillId="0" borderId="0" applyFont="0" applyFill="0" applyBorder="0" applyAlignment="0" applyProtection="0"/>
    <xf numFmtId="168" fontId="27" fillId="0" borderId="0" applyFont="0" applyFill="0" applyBorder="0" applyAlignment="0" applyProtection="0"/>
    <xf numFmtId="168" fontId="18" fillId="0" borderId="0" applyFill="0" applyBorder="0" applyAlignment="0" applyProtection="0"/>
    <xf numFmtId="212" fontId="27" fillId="0" borderId="9" applyFont="0" applyFill="0" applyBorder="0" applyAlignment="0" applyProtection="0">
      <alignment horizontal="center" vertical="center"/>
    </xf>
    <xf numFmtId="213" fontId="14" fillId="0" borderId="0" applyFill="0" applyBorder="0" applyAlignment="0"/>
    <xf numFmtId="213" fontId="160" fillId="0" borderId="0" applyFill="0" applyBorder="0" applyAlignment="0"/>
    <xf numFmtId="213" fontId="18" fillId="0" borderId="0" applyFill="0" applyBorder="0" applyAlignment="0"/>
    <xf numFmtId="213" fontId="172" fillId="0" borderId="0" applyFill="0" applyBorder="0" applyAlignment="0"/>
    <xf numFmtId="214" fontId="14" fillId="0" borderId="0" applyFill="0" applyBorder="0" applyAlignment="0"/>
    <xf numFmtId="214" fontId="160" fillId="0" borderId="0" applyFill="0" applyBorder="0" applyAlignment="0"/>
    <xf numFmtId="214" fontId="18" fillId="0" borderId="0" applyFill="0" applyBorder="0" applyAlignment="0"/>
    <xf numFmtId="214" fontId="172" fillId="0" borderId="0" applyFill="0" applyBorder="0" applyAlignment="0"/>
    <xf numFmtId="215" fontId="113" fillId="0" borderId="0" applyFill="0" applyBorder="0" applyAlignment="0"/>
    <xf numFmtId="216" fontId="14" fillId="0" borderId="0" applyFill="0" applyBorder="0" applyAlignment="0"/>
    <xf numFmtId="216" fontId="160" fillId="0" borderId="0" applyFill="0" applyBorder="0" applyAlignment="0"/>
    <xf numFmtId="216" fontId="18" fillId="0" borderId="0" applyFill="0" applyBorder="0" applyAlignment="0"/>
    <xf numFmtId="216" fontId="172" fillId="0" borderId="0" applyFill="0" applyBorder="0" applyAlignment="0"/>
    <xf numFmtId="217" fontId="14" fillId="0" borderId="0" applyFill="0" applyBorder="0" applyAlignment="0"/>
    <xf numFmtId="217" fontId="160" fillId="0" borderId="0" applyFill="0" applyBorder="0" applyAlignment="0"/>
    <xf numFmtId="217" fontId="18" fillId="0" borderId="0" applyFill="0" applyBorder="0" applyAlignment="0"/>
    <xf numFmtId="217" fontId="172" fillId="0" borderId="0" applyFill="0" applyBorder="0" applyAlignment="0"/>
    <xf numFmtId="217" fontId="14" fillId="0" borderId="0" applyFill="0" applyBorder="0" applyAlignment="0"/>
    <xf numFmtId="217" fontId="160" fillId="0" borderId="0" applyFill="0" applyBorder="0" applyAlignment="0"/>
    <xf numFmtId="217" fontId="18" fillId="0" borderId="0" applyFill="0" applyBorder="0" applyAlignment="0"/>
    <xf numFmtId="217" fontId="172" fillId="0" borderId="0" applyFill="0" applyBorder="0" applyAlignment="0"/>
    <xf numFmtId="0" fontId="14" fillId="0" borderId="0" applyFill="0" applyBorder="0" applyAlignment="0"/>
    <xf numFmtId="0" fontId="160" fillId="0" borderId="0" applyFill="0" applyBorder="0" applyAlignment="0"/>
    <xf numFmtId="0" fontId="18" fillId="0" borderId="0" applyFill="0" applyBorder="0" applyAlignment="0"/>
    <xf numFmtId="0" fontId="172" fillId="0" borderId="0" applyFill="0" applyBorder="0" applyAlignment="0"/>
    <xf numFmtId="218" fontId="114" fillId="0" borderId="0" applyFill="0" applyBorder="0" applyAlignment="0"/>
    <xf numFmtId="0" fontId="115" fillId="22" borderId="6" applyNumberFormat="0" applyAlignment="0" applyProtection="0"/>
    <xf numFmtId="0" fontId="30" fillId="0" borderId="0"/>
    <xf numFmtId="0" fontId="30" fillId="0" borderId="0"/>
    <xf numFmtId="0" fontId="165" fillId="0" borderId="0"/>
    <xf numFmtId="0" fontId="30" fillId="0" borderId="0"/>
    <xf numFmtId="0" fontId="175" fillId="0" borderId="0"/>
    <xf numFmtId="0" fontId="116" fillId="0" borderId="0"/>
    <xf numFmtId="40" fontId="38" fillId="0" borderId="12" applyNumberFormat="0" applyFill="0" applyBorder="0">
      <alignment vertical="top" wrapText="1"/>
    </xf>
    <xf numFmtId="0" fontId="39" fillId="0" borderId="0" applyNumberFormat="0" applyFill="0" applyBorder="0" applyProtection="0">
      <alignment horizontal="right"/>
    </xf>
    <xf numFmtId="0" fontId="118"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39" fontId="118"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86" fontId="119" fillId="0" borderId="0" applyFont="0" applyFill="0" applyBorder="0" applyAlignment="0" applyProtection="0"/>
    <xf numFmtId="186" fontId="30" fillId="0" borderId="0" applyFont="0" applyFill="0" applyBorder="0" applyAlignment="0" applyProtection="0"/>
    <xf numFmtId="39" fontId="119" fillId="0" borderId="0" applyFont="0" applyFill="0" applyBorder="0" applyAlignment="0" applyProtection="0"/>
    <xf numFmtId="39" fontId="30" fillId="0" borderId="0" applyFont="0" applyFill="0" applyBorder="0" applyAlignment="0" applyProtection="0"/>
    <xf numFmtId="38" fontId="30" fillId="0" borderId="0" applyFont="0" applyFill="0" applyBorder="0" applyAlignment="0" applyProtection="0"/>
    <xf numFmtId="0" fontId="118" fillId="0" borderId="0" applyFont="0" applyFill="0" applyBorder="0" applyAlignment="0" applyProtection="0">
      <alignment horizontal="centerContinuous"/>
    </xf>
    <xf numFmtId="38" fontId="30" fillId="0" borderId="0" applyFont="0" applyFill="0" applyBorder="0" applyAlignment="0" applyProtection="0"/>
    <xf numFmtId="38" fontId="30" fillId="0" borderId="0" applyFont="0" applyFill="0" applyBorder="0" applyAlignment="0" applyProtection="0"/>
    <xf numFmtId="38" fontId="175" fillId="0" borderId="0" applyFont="0" applyFill="0" applyBorder="0" applyAlignment="0" applyProtection="0"/>
    <xf numFmtId="38" fontId="30" fillId="0" borderId="0" applyFont="0" applyFill="0" applyBorder="0" applyAlignment="0" applyProtection="0"/>
    <xf numFmtId="38" fontId="30" fillId="0" borderId="0" applyFont="0" applyFill="0" applyBorder="0" applyAlignment="0" applyProtection="0"/>
    <xf numFmtId="38" fontId="30" fillId="0" borderId="0" applyFont="0" applyFill="0" applyBorder="0" applyAlignment="0" applyProtection="0"/>
    <xf numFmtId="38" fontId="165" fillId="0" borderId="0" applyFont="0" applyFill="0" applyBorder="0" applyAlignment="0" applyProtection="0"/>
    <xf numFmtId="38" fontId="30" fillId="0" borderId="0" applyFont="0" applyFill="0" applyBorder="0" applyAlignment="0" applyProtection="0"/>
    <xf numFmtId="38" fontId="165" fillId="0" borderId="0" applyFont="0" applyFill="0" applyBorder="0" applyAlignment="0" applyProtection="0"/>
    <xf numFmtId="38" fontId="30" fillId="0" borderId="0" applyFont="0" applyFill="0" applyBorder="0" applyAlignment="0" applyProtection="0"/>
    <xf numFmtId="38" fontId="30" fillId="0" borderId="0" applyFont="0" applyFill="0" applyBorder="0" applyAlignment="0" applyProtection="0"/>
    <xf numFmtId="38" fontId="30" fillId="0" borderId="0" applyFont="0" applyFill="0" applyBorder="0" applyAlignment="0" applyProtection="0"/>
    <xf numFmtId="38" fontId="30" fillId="0" borderId="0" applyFont="0" applyFill="0" applyBorder="0" applyAlignment="0" applyProtection="0"/>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19"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ont="0" applyFill="0" applyBorder="0" applyAlignment="0" applyProtection="0"/>
    <xf numFmtId="220" fontId="160" fillId="0" borderId="0" applyFont="0" applyFill="0" applyBorder="0" applyAlignment="0" applyProtection="0"/>
    <xf numFmtId="220" fontId="18" fillId="0" borderId="0" applyFont="0" applyFill="0" applyBorder="0" applyAlignment="0" applyProtection="0"/>
    <xf numFmtId="220" fontId="172" fillId="0" borderId="0" applyFont="0" applyFill="0" applyBorder="0" applyAlignment="0" applyProtection="0"/>
    <xf numFmtId="219" fontId="27" fillId="0" borderId="0"/>
    <xf numFmtId="37" fontId="14" fillId="0" borderId="0" applyFont="0" applyFill="0" applyBorder="0" applyAlignment="0" applyProtection="0">
      <alignment horizontal="right"/>
    </xf>
    <xf numFmtId="37" fontId="160" fillId="0" borderId="0" applyFont="0" applyFill="0" applyBorder="0" applyAlignment="0" applyProtection="0">
      <alignment horizontal="right"/>
    </xf>
    <xf numFmtId="37" fontId="18" fillId="0" borderId="0" applyFont="0" applyFill="0" applyBorder="0" applyAlignment="0" applyProtection="0">
      <alignment horizontal="right"/>
    </xf>
    <xf numFmtId="37" fontId="172" fillId="0" borderId="0" applyFont="0" applyFill="0" applyBorder="0" applyAlignment="0" applyProtection="0">
      <alignment horizontal="right"/>
    </xf>
    <xf numFmtId="40" fontId="30" fillId="0" borderId="0" applyFont="0" applyFill="0" applyBorder="0" applyAlignment="0" applyProtection="0"/>
    <xf numFmtId="0" fontId="40" fillId="0" borderId="0">
      <protection locked="0"/>
    </xf>
    <xf numFmtId="0" fontId="40" fillId="0" borderId="0">
      <protection locked="0"/>
    </xf>
    <xf numFmtId="0" fontId="167" fillId="0" borderId="0">
      <protection locked="0"/>
    </xf>
    <xf numFmtId="0" fontId="40" fillId="0" borderId="0">
      <protection locked="0"/>
    </xf>
    <xf numFmtId="0" fontId="177" fillId="0" borderId="0">
      <protection locked="0"/>
    </xf>
    <xf numFmtId="0" fontId="120" fillId="0" borderId="0" applyNumberFormat="0">
      <alignment horizontal="center" vertical="top" wrapText="1"/>
    </xf>
    <xf numFmtId="0" fontId="160" fillId="25" borderId="13" applyNumberFormat="0" applyFont="0" applyAlignment="0" applyProtection="0"/>
    <xf numFmtId="0" fontId="18" fillId="25" borderId="13" applyNumberFormat="0" applyFont="0" applyAlignment="0" applyProtection="0"/>
    <xf numFmtId="0" fontId="172" fillId="25" borderId="13" applyNumberFormat="0" applyFont="0" applyAlignment="0" applyProtection="0"/>
    <xf numFmtId="0" fontId="33" fillId="25" borderId="13" applyNumberFormat="0" applyFont="0" applyAlignment="0" applyProtection="0"/>
    <xf numFmtId="169" fontId="27" fillId="0" borderId="0" applyFont="0" applyFill="0" applyBorder="0" applyAlignment="0" applyProtection="0">
      <alignment horizontal="center"/>
      <protection locked="0"/>
    </xf>
    <xf numFmtId="169" fontId="27" fillId="0" borderId="0" applyFont="0" applyFill="0" applyBorder="0" applyAlignment="0" applyProtection="0">
      <alignment horizontal="center"/>
      <protection locked="0"/>
    </xf>
    <xf numFmtId="0" fontId="18" fillId="0" borderId="0" applyFill="0" applyBorder="0" applyAlignment="0" applyProtection="0"/>
    <xf numFmtId="0" fontId="84" fillId="24" borderId="11" applyNumberFormat="0" applyAlignment="0" applyProtection="0"/>
    <xf numFmtId="0" fontId="121" fillId="0" borderId="0" applyNumberFormat="0" applyAlignment="0">
      <alignment horizontal="left"/>
    </xf>
    <xf numFmtId="0" fontId="114" fillId="0" borderId="0" applyNumberFormat="0" applyAlignment="0"/>
    <xf numFmtId="170" fontId="27" fillId="0" borderId="14" applyFont="0" applyFill="0" applyBorder="0" applyAlignment="0" applyProtection="0">
      <alignment horizontal="center"/>
    </xf>
    <xf numFmtId="221" fontId="14" fillId="0" borderId="0">
      <alignment horizontal="center"/>
    </xf>
    <xf numFmtId="221" fontId="160" fillId="0" borderId="0">
      <alignment horizontal="center"/>
    </xf>
    <xf numFmtId="221" fontId="18" fillId="0" borderId="0">
      <alignment horizontal="center"/>
    </xf>
    <xf numFmtId="221" fontId="172" fillId="0" borderId="0">
      <alignment horizontal="center"/>
    </xf>
    <xf numFmtId="0" fontId="118"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222" fontId="119" fillId="0" borderId="0" applyFont="0" applyFill="0" applyBorder="0" applyAlignment="0" applyProtection="0"/>
    <xf numFmtId="222" fontId="30" fillId="0" borderId="0" applyFont="0" applyFill="0" applyBorder="0" applyAlignment="0" applyProtection="0"/>
    <xf numFmtId="223" fontId="14" fillId="0" borderId="0" applyFont="0" applyFill="0" applyBorder="0" applyAlignment="0" applyProtection="0"/>
    <xf numFmtId="223" fontId="160" fillId="0" borderId="0" applyFont="0" applyFill="0" applyBorder="0" applyAlignment="0" applyProtection="0"/>
    <xf numFmtId="223" fontId="18" fillId="0" borderId="0" applyFont="0" applyFill="0" applyBorder="0" applyAlignment="0" applyProtection="0"/>
    <xf numFmtId="223" fontId="172" fillId="0" borderId="0" applyFont="0" applyFill="0" applyBorder="0" applyAlignment="0" applyProtection="0"/>
    <xf numFmtId="0" fontId="118"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8"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1" fontId="30" fillId="0" borderId="0" applyFont="0" applyFill="0" applyBorder="0" applyAlignment="0" applyProtection="0"/>
    <xf numFmtId="171" fontId="30" fillId="0" borderId="0" applyFont="0" applyFill="0" applyBorder="0" applyAlignment="0" applyProtection="0"/>
    <xf numFmtId="171" fontId="165" fillId="0" borderId="0" applyFont="0" applyFill="0" applyBorder="0" applyAlignment="0" applyProtection="0"/>
    <xf numFmtId="171" fontId="30" fillId="0" borderId="0" applyFont="0" applyFill="0" applyBorder="0" applyAlignment="0" applyProtection="0"/>
    <xf numFmtId="171" fontId="175" fillId="0" borderId="0" applyFont="0" applyFill="0" applyBorder="0" applyAlignment="0" applyProtection="0"/>
    <xf numFmtId="218" fontId="114" fillId="0" borderId="0" applyFont="0" applyFill="0" applyBorder="0" applyAlignment="0" applyProtection="0"/>
    <xf numFmtId="224" fontId="14" fillId="0" borderId="0" applyFont="0" applyFill="0" applyBorder="0" applyAlignment="0" applyProtection="0"/>
    <xf numFmtId="224" fontId="160" fillId="0" borderId="0" applyFont="0" applyFill="0" applyBorder="0" applyAlignment="0" applyProtection="0"/>
    <xf numFmtId="224" fontId="18" fillId="0" borderId="0" applyFont="0" applyFill="0" applyBorder="0" applyAlignment="0" applyProtection="0"/>
    <xf numFmtId="224" fontId="172" fillId="0" borderId="0" applyFont="0" applyFill="0" applyBorder="0" applyAlignment="0" applyProtection="0"/>
    <xf numFmtId="0" fontId="40" fillId="0" borderId="0">
      <protection locked="0"/>
    </xf>
    <xf numFmtId="0" fontId="40" fillId="0" borderId="0">
      <protection locked="0"/>
    </xf>
    <xf numFmtId="0" fontId="167" fillId="0" borderId="0">
      <protection locked="0"/>
    </xf>
    <xf numFmtId="0" fontId="40" fillId="0" borderId="0">
      <protection locked="0"/>
    </xf>
    <xf numFmtId="0" fontId="177" fillId="0" borderId="0">
      <protection locked="0"/>
    </xf>
    <xf numFmtId="225" fontId="18" fillId="0" borderId="0"/>
    <xf numFmtId="226" fontId="14" fillId="16" borderId="0" applyFont="0" applyBorder="0"/>
    <xf numFmtId="226" fontId="160" fillId="16" borderId="0" applyFont="0" applyBorder="0"/>
    <xf numFmtId="226" fontId="18" fillId="16" borderId="0" applyFont="0" applyBorder="0"/>
    <xf numFmtId="226" fontId="172" fillId="16" borderId="0" applyFont="0" applyBorder="0"/>
    <xf numFmtId="0" fontId="41" fillId="0" borderId="0" applyFont="0" applyFill="0" applyBorder="0" applyAlignment="0" applyProtection="0"/>
    <xf numFmtId="0" fontId="122" fillId="0" borderId="0"/>
    <xf numFmtId="14" fontId="52" fillId="0" borderId="0" applyFill="0" applyBorder="0" applyAlignment="0"/>
    <xf numFmtId="14" fontId="32" fillId="0" borderId="0" applyFill="0" applyBorder="0" applyAlignment="0"/>
    <xf numFmtId="0" fontId="30" fillId="0" borderId="0" applyFont="0" applyFill="0" applyBorder="0" applyProtection="0">
      <alignment horizontal="centerContinuous"/>
    </xf>
    <xf numFmtId="219" fontId="30" fillId="0" borderId="0" applyFont="0" applyFill="0" applyBorder="0" applyAlignment="0" applyProtection="0"/>
    <xf numFmtId="227" fontId="30" fillId="0" borderId="0" applyFont="0" applyFill="0" applyBorder="0" applyAlignment="0" applyProtection="0"/>
    <xf numFmtId="228" fontId="30" fillId="0" borderId="0" applyFont="0" applyFill="0" applyBorder="0" applyAlignment="0" applyProtection="0"/>
    <xf numFmtId="216" fontId="14" fillId="0" borderId="15">
      <alignment vertical="center"/>
    </xf>
    <xf numFmtId="216" fontId="160" fillId="0" borderId="15">
      <alignment vertical="center"/>
    </xf>
    <xf numFmtId="216" fontId="18" fillId="0" borderId="15">
      <alignment vertical="center"/>
    </xf>
    <xf numFmtId="216" fontId="172" fillId="0" borderId="15">
      <alignment vertical="center"/>
    </xf>
    <xf numFmtId="194" fontId="14" fillId="0" borderId="0" applyFont="0" applyFill="0" applyBorder="0" applyAlignment="0" applyProtection="0"/>
    <xf numFmtId="193" fontId="14" fillId="0" borderId="0" applyFont="0" applyFill="0" applyBorder="0" applyAlignment="0" applyProtection="0"/>
    <xf numFmtId="0" fontId="30" fillId="0" borderId="0"/>
    <xf numFmtId="229" fontId="18" fillId="0" borderId="0"/>
    <xf numFmtId="230" fontId="30" fillId="0" borderId="0" applyFont="0" applyFill="0" applyBorder="0" applyAlignment="0" applyProtection="0"/>
    <xf numFmtId="0" fontId="42" fillId="0" borderId="0" applyNumberFormat="0" applyFill="0" applyBorder="0" applyAlignment="0" applyProtection="0"/>
    <xf numFmtId="0" fontId="43" fillId="7" borderId="6" applyNumberFormat="0" applyAlignment="0" applyProtection="0"/>
    <xf numFmtId="172" fontId="44" fillId="0" borderId="0" applyFont="0" applyFill="0" applyBorder="0" applyAlignment="0" applyProtection="0">
      <alignment horizontal="center"/>
    </xf>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18" fontId="114" fillId="0" borderId="0" applyFill="0" applyBorder="0" applyAlignment="0"/>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31" fontId="114" fillId="0" borderId="0" applyFill="0" applyBorder="0" applyAlignment="0"/>
    <xf numFmtId="218" fontId="114" fillId="0" borderId="0" applyFill="0" applyBorder="0" applyAlignment="0"/>
    <xf numFmtId="0" fontId="45" fillId="0" borderId="0" applyNumberFormat="0" applyFill="0" applyBorder="0" applyAlignment="0" applyProtection="0"/>
    <xf numFmtId="0" fontId="41" fillId="0" borderId="0" applyNumberFormat="0" applyFill="0" applyBorder="0" applyAlignment="0" applyProtection="0"/>
    <xf numFmtId="0" fontId="19" fillId="0" borderId="0"/>
    <xf numFmtId="0" fontId="15" fillId="0" borderId="0"/>
    <xf numFmtId="0" fontId="46" fillId="0" borderId="16" applyNumberFormat="0" applyFill="0" applyAlignment="0" applyProtection="0"/>
    <xf numFmtId="0" fontId="47" fillId="0" borderId="0" applyNumberFormat="0" applyFill="0" applyBorder="0" applyAlignment="0" applyProtection="0"/>
    <xf numFmtId="0" fontId="48" fillId="0" borderId="0" applyNumberFormat="0" applyFill="0" applyBorder="0" applyProtection="0">
      <alignment horizontal="right"/>
    </xf>
    <xf numFmtId="173" fontId="14" fillId="0" borderId="0" applyFont="0" applyFill="0" applyBorder="0" applyAlignment="0" applyProtection="0"/>
    <xf numFmtId="173" fontId="160" fillId="0" borderId="0" applyFont="0" applyFill="0" applyBorder="0" applyAlignment="0" applyProtection="0"/>
    <xf numFmtId="173" fontId="18" fillId="0" borderId="0" applyFont="0" applyFill="0" applyBorder="0" applyAlignment="0" applyProtection="0"/>
    <xf numFmtId="173" fontId="172" fillId="0" borderId="0" applyFont="0" applyFill="0" applyBorder="0" applyAlignment="0" applyProtection="0"/>
    <xf numFmtId="44" fontId="26" fillId="0" borderId="0" applyFont="0" applyFill="0" applyBorder="0" applyAlignment="0" applyProtection="0"/>
    <xf numFmtId="186" fontId="30" fillId="0" borderId="0" applyNumberFormat="0" applyFont="0" applyFill="0" applyBorder="0" applyProtection="0">
      <alignment horizontal="fill"/>
    </xf>
    <xf numFmtId="3" fontId="41" fillId="0" borderId="0" applyFont="0" applyFill="0" applyBorder="0" applyAlignment="0" applyProtection="0"/>
    <xf numFmtId="0" fontId="40" fillId="0" borderId="0">
      <protection locked="0"/>
    </xf>
    <xf numFmtId="0" fontId="40" fillId="0" borderId="0">
      <protection locked="0"/>
    </xf>
    <xf numFmtId="0" fontId="167" fillId="0" borderId="0">
      <protection locked="0"/>
    </xf>
    <xf numFmtId="0" fontId="40" fillId="0" borderId="0">
      <protection locked="0"/>
    </xf>
    <xf numFmtId="0" fontId="177" fillId="0" borderId="0">
      <protection locked="0"/>
    </xf>
    <xf numFmtId="0" fontId="124" fillId="0" borderId="0" applyNumberFormat="0" applyFill="0" applyBorder="0" applyAlignment="0" applyProtection="0">
      <alignment vertical="top"/>
      <protection locked="0"/>
    </xf>
    <xf numFmtId="0" fontId="162" fillId="0" borderId="0" applyNumberFormat="0" applyFill="0" applyBorder="0" applyAlignment="0" applyProtection="0"/>
    <xf numFmtId="0" fontId="49" fillId="0" borderId="0" applyNumberFormat="0" applyFill="0" applyBorder="0" applyProtection="0">
      <alignment horizontal="right"/>
    </xf>
    <xf numFmtId="0" fontId="80" fillId="0" borderId="10" applyNumberFormat="0" applyFill="0" applyAlignment="0" applyProtection="0"/>
    <xf numFmtId="0" fontId="30" fillId="0" borderId="0" applyFont="0" applyFill="0" applyBorder="0" applyProtection="0"/>
    <xf numFmtId="0" fontId="50" fillId="4" borderId="0" applyNumberFormat="0" applyBorder="0" applyAlignment="0" applyProtection="0"/>
    <xf numFmtId="38" fontId="19" fillId="16" borderId="0" applyNumberFormat="0" applyBorder="0" applyAlignment="0" applyProtection="0"/>
    <xf numFmtId="38" fontId="15" fillId="16" borderId="0" applyNumberFormat="0" applyBorder="0" applyAlignment="0" applyProtection="0"/>
    <xf numFmtId="0" fontId="126" fillId="0" borderId="0">
      <alignment horizontal="left"/>
    </xf>
    <xf numFmtId="0" fontId="50" fillId="4" borderId="0" applyNumberFormat="0" applyBorder="0" applyAlignment="0" applyProtection="0"/>
    <xf numFmtId="232" fontId="38" fillId="0" borderId="3">
      <alignment vertical="center"/>
    </xf>
    <xf numFmtId="0" fontId="127" fillId="0" borderId="0">
      <alignment horizontal="left"/>
    </xf>
    <xf numFmtId="0" fontId="128" fillId="0" borderId="17" applyNumberFormat="0">
      <alignment horizontal="left"/>
    </xf>
    <xf numFmtId="0" fontId="129" fillId="0" borderId="0" applyNumberFormat="0">
      <alignment horizontal="left" vertical="top"/>
    </xf>
    <xf numFmtId="0" fontId="21" fillId="0" borderId="18" applyNumberFormat="0" applyAlignment="0" applyProtection="0">
      <alignment horizontal="left" vertical="center"/>
    </xf>
    <xf numFmtId="0" fontId="21" fillId="0" borderId="14">
      <alignment horizontal="left" vertical="center"/>
    </xf>
    <xf numFmtId="0" fontId="51" fillId="0" borderId="0">
      <protection locked="0"/>
    </xf>
    <xf numFmtId="0" fontId="168" fillId="0" borderId="0">
      <protection locked="0"/>
    </xf>
    <xf numFmtId="0" fontId="51" fillId="0" borderId="0">
      <protection locked="0"/>
    </xf>
    <xf numFmtId="0" fontId="178" fillId="0" borderId="0">
      <protection locked="0"/>
    </xf>
    <xf numFmtId="0" fontId="51" fillId="0" borderId="0">
      <protection locked="0"/>
    </xf>
    <xf numFmtId="0" fontId="168" fillId="0" borderId="0">
      <protection locked="0"/>
    </xf>
    <xf numFmtId="0" fontId="51" fillId="0" borderId="0">
      <protection locked="0"/>
    </xf>
    <xf numFmtId="0" fontId="178" fillId="0" borderId="0">
      <protection locked="0"/>
    </xf>
    <xf numFmtId="0" fontId="131" fillId="0" borderId="0" applyProtection="0"/>
    <xf numFmtId="0" fontId="21" fillId="0" borderId="0" applyProtection="0"/>
    <xf numFmtId="39" fontId="15" fillId="1" borderId="0"/>
    <xf numFmtId="1" fontId="18" fillId="16" borderId="20">
      <alignment vertical="top"/>
    </xf>
    <xf numFmtId="0" fontId="132" fillId="0" borderId="0"/>
    <xf numFmtId="10" fontId="19" fillId="26" borderId="3" applyNumberFormat="0" applyBorder="0" applyAlignment="0" applyProtection="0"/>
    <xf numFmtId="10" fontId="15" fillId="26" borderId="3" applyNumberFormat="0" applyBorder="0" applyAlignment="0" applyProtection="0"/>
    <xf numFmtId="0" fontId="72" fillId="3" borderId="0" applyNumberFormat="0" applyBorder="0" applyAlignment="0" applyProtection="0"/>
    <xf numFmtId="0" fontId="43" fillId="7" borderId="6" applyNumberFormat="0" applyAlignment="0" applyProtection="0"/>
    <xf numFmtId="0" fontId="52" fillId="0" borderId="0" applyNumberFormat="0" applyFill="0" applyBorder="0" applyProtection="0">
      <alignment horizontal="left"/>
    </xf>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0" fontId="171"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4"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173" fillId="27" borderId="0" applyNumberFormat="0" applyBorder="0">
      <alignment horizontal="right"/>
      <protection locked="0"/>
    </xf>
    <xf numFmtId="0" fontId="163" fillId="28" borderId="0" applyNumberFormat="0" applyBorder="0">
      <alignment horizontal="center"/>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161" fillId="27" borderId="0" applyNumberFormat="0" applyBorder="0">
      <alignment horizontal="right"/>
      <protection locked="0"/>
    </xf>
    <xf numFmtId="0" fontId="163" fillId="28" borderId="0" applyNumberFormat="0" applyBorder="0">
      <alignment horizontal="center"/>
      <protection locked="0"/>
    </xf>
    <xf numFmtId="0" fontId="20" fillId="27" borderId="0" applyNumberFormat="0" applyBorder="0">
      <alignment horizontal="right"/>
      <protection locked="0"/>
    </xf>
    <xf numFmtId="0" fontId="161" fillId="27" borderId="0" applyNumberFormat="0" applyBorder="0">
      <alignment horizontal="right"/>
      <protection locked="0"/>
    </xf>
    <xf numFmtId="0" fontId="163" fillId="28" borderId="0" applyNumberFormat="0" applyBorder="0">
      <alignment horizontal="center"/>
      <protection locked="0"/>
    </xf>
    <xf numFmtId="0" fontId="20"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54" fillId="27" borderId="0" applyNumberFormat="0" applyBorder="0">
      <alignment horizontal="right"/>
      <protection locked="0"/>
    </xf>
    <xf numFmtId="174" fontId="55" fillId="27" borderId="0" applyNumberFormat="0" applyBorder="0">
      <alignment horizontal="right"/>
      <protection locked="0"/>
    </xf>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18" fontId="114" fillId="0" borderId="0" applyFill="0" applyBorder="0" applyAlignment="0"/>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31" fontId="114" fillId="0" borderId="0" applyFill="0" applyBorder="0" applyAlignment="0"/>
    <xf numFmtId="218" fontId="114" fillId="0" borderId="0" applyFill="0" applyBorder="0" applyAlignment="0"/>
    <xf numFmtId="0" fontId="133" fillId="0" borderId="10" applyNumberFormat="0" applyFill="0" applyAlignment="0" applyProtection="0"/>
    <xf numFmtId="0" fontId="134" fillId="0" borderId="0">
      <alignment horizontal="left"/>
    </xf>
    <xf numFmtId="174" fontId="56" fillId="29" borderId="0" applyNumberFormat="0" applyBorder="0">
      <alignment horizontal="right"/>
      <protection locked="0"/>
    </xf>
    <xf numFmtId="174" fontId="25" fillId="29" borderId="0" applyNumberFormat="0" applyBorder="0">
      <alignment horizontal="right"/>
      <protection locked="0"/>
    </xf>
    <xf numFmtId="174" fontId="52" fillId="30" borderId="0" applyNumberFormat="0" applyBorder="0">
      <alignment horizontal="right"/>
      <protection locked="0"/>
    </xf>
    <xf numFmtId="174" fontId="32" fillId="30" borderId="0" applyNumberFormat="0" applyBorder="0">
      <alignment horizontal="right"/>
      <protection locked="0"/>
    </xf>
    <xf numFmtId="174" fontId="57" fillId="31" borderId="0" applyNumberFormat="0" applyBorder="0">
      <alignment horizontal="right"/>
      <protection locked="0"/>
    </xf>
    <xf numFmtId="38" fontId="58" fillId="0" borderId="0" applyFont="0" applyFill="0" applyBorder="0" applyAlignment="0" applyProtection="0"/>
    <xf numFmtId="4" fontId="26" fillId="0" borderId="0" applyFont="0" applyFill="0" applyBorder="0" applyAlignment="0" applyProtection="0"/>
    <xf numFmtId="164" fontId="18" fillId="0" borderId="0" applyFont="0" applyFill="0" applyBorder="0" applyAlignment="0" applyProtection="0"/>
    <xf numFmtId="165" fontId="59" fillId="0" borderId="23" applyFont="0" applyFill="0" applyBorder="0" applyAlignment="0" applyProtection="0">
      <alignment horizontal="center"/>
    </xf>
    <xf numFmtId="233" fontId="14" fillId="0" borderId="0" applyFont="0" applyFill="0" applyBorder="0" applyAlignment="0" applyProtection="0"/>
    <xf numFmtId="233" fontId="160" fillId="0" borderId="0" applyFont="0" applyFill="0" applyBorder="0" applyAlignment="0" applyProtection="0"/>
    <xf numFmtId="233" fontId="18" fillId="0" borderId="0" applyFont="0" applyFill="0" applyBorder="0" applyAlignment="0" applyProtection="0"/>
    <xf numFmtId="233" fontId="172" fillId="0" borderId="0" applyFont="0" applyFill="0" applyBorder="0" applyAlignment="0" applyProtection="0"/>
    <xf numFmtId="0" fontId="135" fillId="0" borderId="17"/>
    <xf numFmtId="234" fontId="14" fillId="0" borderId="0" applyFont="0" applyFill="0" applyBorder="0" applyAlignment="0" applyProtection="0"/>
    <xf numFmtId="235" fontId="30"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175" fontId="41" fillId="0" borderId="0" applyFont="0" applyFill="0" applyBorder="0" applyAlignment="0" applyProtection="0"/>
    <xf numFmtId="0" fontId="14" fillId="0" borderId="24" applyFont="0" applyAlignment="0"/>
    <xf numFmtId="0" fontId="160" fillId="0" borderId="24" applyFont="0" applyAlignment="0"/>
    <xf numFmtId="0" fontId="18" fillId="0" borderId="24" applyFont="0" applyAlignment="0"/>
    <xf numFmtId="0" fontId="172" fillId="0" borderId="24" applyFont="0" applyAlignment="0"/>
    <xf numFmtId="176" fontId="14" fillId="0" borderId="0" applyBorder="0" applyAlignment="0"/>
    <xf numFmtId="176" fontId="160" fillId="0" borderId="0" applyBorder="0" applyAlignment="0"/>
    <xf numFmtId="176" fontId="18" fillId="0" borderId="0" applyBorder="0" applyAlignment="0"/>
    <xf numFmtId="176" fontId="172" fillId="0" borderId="0" applyBorder="0" applyAlignment="0"/>
    <xf numFmtId="176" fontId="160" fillId="0" borderId="0" applyBorder="0" applyAlignment="0"/>
    <xf numFmtId="176" fontId="18" fillId="0" borderId="0" applyBorder="0" applyAlignment="0"/>
    <xf numFmtId="176" fontId="172" fillId="0" borderId="0" applyBorder="0" applyAlignment="0"/>
    <xf numFmtId="0" fontId="60" fillId="32" borderId="0" applyNumberFormat="0" applyBorder="0" applyAlignment="0" applyProtection="0"/>
    <xf numFmtId="0" fontId="60" fillId="32" borderId="0" applyNumberFormat="0" applyBorder="0" applyAlignment="0" applyProtection="0"/>
    <xf numFmtId="0" fontId="27" fillId="0" borderId="0"/>
    <xf numFmtId="37" fontId="136" fillId="0" borderId="0"/>
    <xf numFmtId="40" fontId="38" fillId="0" borderId="12" applyFill="0" applyBorder="0">
      <alignment vertical="center"/>
      <protection locked="0"/>
    </xf>
    <xf numFmtId="177"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0" fillId="0" borderId="0"/>
    <xf numFmtId="0" fontId="18" fillId="0" borderId="0"/>
    <xf numFmtId="0" fontId="180" fillId="0" borderId="0"/>
    <xf numFmtId="0" fontId="18" fillId="0" borderId="0"/>
    <xf numFmtId="0" fontId="180" fillId="0" borderId="0"/>
    <xf numFmtId="0" fontId="180" fillId="0" borderId="0"/>
    <xf numFmtId="0" fontId="18" fillId="0" borderId="0"/>
    <xf numFmtId="0" fontId="18" fillId="0" borderId="0"/>
    <xf numFmtId="0" fontId="18" fillId="0" borderId="0"/>
    <xf numFmtId="0" fontId="15" fillId="0" borderId="2" applyFont="0" applyAlignment="0">
      <alignment horizontal="right" vertical="top"/>
    </xf>
    <xf numFmtId="0" fontId="14" fillId="0" borderId="0" applyNumberFormat="0" applyFill="0" applyBorder="0" applyAlignment="0" applyProtection="0"/>
    <xf numFmtId="0" fontId="160" fillId="0" borderId="0" applyNumberFormat="0" applyFill="0" applyBorder="0" applyAlignment="0" applyProtection="0"/>
    <xf numFmtId="0" fontId="18" fillId="0" borderId="0" applyNumberFormat="0" applyFill="0" applyBorder="0" applyAlignment="0" applyProtection="0"/>
    <xf numFmtId="0" fontId="172" fillId="0" borderId="0" applyNumberFormat="0" applyFill="0" applyBorder="0" applyAlignment="0" applyProtection="0"/>
    <xf numFmtId="0" fontId="26" fillId="0" borderId="0"/>
    <xf numFmtId="0" fontId="28" fillId="0" borderId="0"/>
    <xf numFmtId="0" fontId="62" fillId="0" borderId="0"/>
    <xf numFmtId="0" fontId="14" fillId="25" borderId="13" applyNumberFormat="0" applyFont="0" applyAlignment="0" applyProtection="0"/>
    <xf numFmtId="0" fontId="160" fillId="25" borderId="13" applyNumberFormat="0" applyFont="0" applyAlignment="0" applyProtection="0"/>
    <xf numFmtId="0" fontId="18" fillId="25" borderId="13" applyNumberFormat="0" applyFont="0" applyAlignment="0" applyProtection="0"/>
    <xf numFmtId="0" fontId="172" fillId="25" borderId="13" applyNumberFormat="0" applyFont="0" applyAlignment="0" applyProtection="0"/>
    <xf numFmtId="0" fontId="14" fillId="25" borderId="13" applyNumberFormat="0" applyFont="0" applyAlignment="0" applyProtection="0"/>
    <xf numFmtId="0" fontId="160" fillId="25" borderId="13" applyNumberFormat="0" applyFont="0" applyAlignment="0" applyProtection="0"/>
    <xf numFmtId="0" fontId="18" fillId="25" borderId="13" applyNumberFormat="0" applyFont="0" applyAlignment="0" applyProtection="0"/>
    <xf numFmtId="0" fontId="172" fillId="25" borderId="13" applyNumberFormat="0" applyFont="0" applyAlignment="0" applyProtection="0"/>
    <xf numFmtId="0" fontId="160" fillId="25" borderId="13" applyNumberFormat="0" applyFont="0" applyAlignment="0" applyProtection="0"/>
    <xf numFmtId="0" fontId="18" fillId="25" borderId="13" applyNumberFormat="0" applyFont="0" applyAlignment="0" applyProtection="0"/>
    <xf numFmtId="0" fontId="172" fillId="25" borderId="13" applyNumberFormat="0" applyFont="0" applyAlignment="0" applyProtection="0"/>
    <xf numFmtId="0" fontId="33" fillId="25" borderId="13" applyNumberFormat="0" applyFont="0" applyAlignment="0" applyProtection="0"/>
    <xf numFmtId="38" fontId="137" fillId="0" borderId="0" applyFont="0" applyFill="0" applyBorder="0" applyAlignment="0" applyProtection="0"/>
    <xf numFmtId="236" fontId="137" fillId="0" borderId="0" applyFont="0" applyFill="0" applyBorder="0" applyAlignment="0" applyProtection="0"/>
    <xf numFmtId="40" fontId="137" fillId="0" borderId="0" applyFont="0" applyFill="0" applyBorder="0" applyAlignment="0" applyProtection="0"/>
    <xf numFmtId="237" fontId="14" fillId="0" borderId="0" applyFont="0" applyFill="0" applyBorder="0" applyAlignment="0" applyProtection="0"/>
    <xf numFmtId="237" fontId="160" fillId="0" borderId="0" applyFont="0" applyFill="0" applyBorder="0" applyAlignment="0" applyProtection="0"/>
    <xf numFmtId="237" fontId="18" fillId="0" borderId="0" applyFont="0" applyFill="0" applyBorder="0" applyAlignment="0" applyProtection="0"/>
    <xf numFmtId="237" fontId="172" fillId="0" borderId="0" applyFont="0" applyFill="0" applyBorder="0" applyAlignment="0" applyProtection="0"/>
    <xf numFmtId="40" fontId="138" fillId="0" borderId="0" applyFont="0" applyFill="0" applyBorder="0" applyAlignment="0" applyProtection="0"/>
    <xf numFmtId="38" fontId="138" fillId="0" borderId="0" applyFont="0" applyFill="0" applyBorder="0" applyAlignment="0" applyProtection="0"/>
    <xf numFmtId="238" fontId="88" fillId="0" borderId="0" applyFont="0" applyFill="0" applyBorder="0" applyAlignment="0" applyProtection="0"/>
    <xf numFmtId="0" fontId="72" fillId="3" borderId="0" applyNumberFormat="0" applyBorder="0" applyAlignment="0" applyProtection="0"/>
    <xf numFmtId="38" fontId="30" fillId="0" borderId="0" applyFont="0" applyFill="0" applyBorder="0" applyAlignment="0" applyProtection="0"/>
    <xf numFmtId="0" fontId="63" fillId="0" borderId="0" applyNumberFormat="0" applyFill="0" applyBorder="0" applyProtection="0">
      <alignment horizontal="left"/>
    </xf>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14" fontId="109" fillId="0" borderId="0">
      <alignment horizontal="center" wrapText="1"/>
      <protection locked="0"/>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60" fillId="0" borderId="0" applyFont="0" applyFill="0" applyBorder="0" applyAlignment="0" applyProtection="0">
      <alignment horizontal="centerContinuous"/>
    </xf>
    <xf numFmtId="0" fontId="18" fillId="0" borderId="0" applyFont="0" applyFill="0" applyBorder="0" applyAlignment="0" applyProtection="0">
      <alignment horizontal="centerContinuous"/>
    </xf>
    <xf numFmtId="0" fontId="172" fillId="0" borderId="0" applyFont="0" applyFill="0" applyBorder="0" applyAlignment="0" applyProtection="0">
      <alignment horizontal="centerContinuous"/>
    </xf>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0" fontId="140" fillId="0" borderId="0" applyFont="0" applyFill="0" applyBorder="0" applyAlignment="0" applyProtection="0">
      <alignment horizontal="centerContinuous"/>
    </xf>
    <xf numFmtId="239" fontId="114" fillId="0" borderId="0" applyFont="0" applyFill="0" applyBorder="0" applyAlignment="0" applyProtection="0"/>
    <xf numFmtId="240" fontId="14" fillId="0" borderId="0" applyFont="0" applyFill="0" applyBorder="0" applyAlignment="0" applyProtection="0"/>
    <xf numFmtId="240" fontId="160" fillId="0" borderId="0" applyFont="0" applyFill="0" applyBorder="0" applyAlignment="0" applyProtection="0"/>
    <xf numFmtId="240" fontId="18" fillId="0" borderId="0" applyFont="0" applyFill="0" applyBorder="0" applyAlignment="0" applyProtection="0"/>
    <xf numFmtId="240" fontId="172" fillId="0" borderId="0" applyFont="0" applyFill="0" applyBorder="0" applyAlignment="0" applyProtection="0"/>
    <xf numFmtId="10" fontId="18" fillId="0" borderId="0" applyFont="0" applyFill="0" applyBorder="0" applyAlignment="0" applyProtection="0"/>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0" fontId="14" fillId="0" borderId="0" applyFont="0" applyFill="0" applyBorder="0" applyProtection="0">
      <alignment horizontal="right"/>
    </xf>
    <xf numFmtId="0" fontId="160" fillId="0" borderId="0" applyFont="0" applyFill="0" applyBorder="0" applyProtection="0">
      <alignment horizontal="right"/>
    </xf>
    <xf numFmtId="0" fontId="18" fillId="0" borderId="0" applyFont="0" applyFill="0" applyBorder="0" applyProtection="0">
      <alignment horizontal="right"/>
    </xf>
    <xf numFmtId="0" fontId="172" fillId="0" borderId="0" applyFont="0" applyFill="0" applyBorder="0" applyProtection="0">
      <alignment horizontal="right"/>
    </xf>
    <xf numFmtId="9" fontId="30" fillId="0" borderId="0" applyFont="0" applyFill="0" applyBorder="0" applyAlignment="0" applyProtection="0"/>
    <xf numFmtId="10" fontId="30" fillId="0" borderId="0" applyFont="0" applyFill="0" applyBorder="0" applyAlignment="0" applyProtection="0"/>
    <xf numFmtId="9" fontId="119" fillId="0" borderId="25" applyNumberFormat="0" applyBorder="0"/>
    <xf numFmtId="9" fontId="30" fillId="0" borderId="25" applyNumberFormat="0" applyBorder="0"/>
    <xf numFmtId="241" fontId="30" fillId="0" borderId="0" applyFont="0" applyFill="0" applyBorder="0" applyAlignment="0" applyProtection="0"/>
    <xf numFmtId="10" fontId="27" fillId="0" borderId="0" applyFont="0" applyFill="0" applyBorder="0" applyAlignment="0" applyProtection="0"/>
    <xf numFmtId="10" fontId="27" fillId="0" borderId="0" applyFont="0" applyFill="0" applyBorder="0" applyAlignment="0" applyProtection="0"/>
    <xf numFmtId="10" fontId="18" fillId="0" borderId="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64" fillId="0" borderId="0" applyNumberFormat="0" applyFill="0" applyBorder="0" applyProtection="0">
      <alignment horizontal="right"/>
    </xf>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18" fontId="114" fillId="0" borderId="0" applyFill="0" applyBorder="0" applyAlignment="0"/>
    <xf numFmtId="220" fontId="14" fillId="0" borderId="0" applyFill="0" applyBorder="0" applyAlignment="0"/>
    <xf numFmtId="220" fontId="160" fillId="0" borderId="0" applyFill="0" applyBorder="0" applyAlignment="0"/>
    <xf numFmtId="220" fontId="18" fillId="0" borderId="0" applyFill="0" applyBorder="0" applyAlignment="0"/>
    <xf numFmtId="220" fontId="172" fillId="0" borderId="0" applyFill="0" applyBorder="0" applyAlignment="0"/>
    <xf numFmtId="231" fontId="114" fillId="0" borderId="0" applyFill="0" applyBorder="0" applyAlignment="0"/>
    <xf numFmtId="218" fontId="114" fillId="0" borderId="0" applyFill="0" applyBorder="0" applyAlignment="0"/>
    <xf numFmtId="4" fontId="14" fillId="0" borderId="0" applyFont="0" applyFill="0" applyBorder="0" applyProtection="0">
      <alignment horizontal="righ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141" fillId="0" borderId="17">
      <alignment horizontal="center"/>
    </xf>
    <xf numFmtId="3" fontId="30" fillId="0" borderId="0" applyFont="0" applyFill="0" applyBorder="0" applyAlignment="0" applyProtection="0"/>
    <xf numFmtId="0" fontId="30" fillId="33" borderId="0" applyNumberFormat="0" applyFont="0" applyBorder="0" applyAlignment="0" applyProtection="0"/>
    <xf numFmtId="37" fontId="30" fillId="0" borderId="0"/>
    <xf numFmtId="4" fontId="65" fillId="34" borderId="26" applyNumberFormat="0" applyProtection="0">
      <alignment vertical="center"/>
    </xf>
    <xf numFmtId="4" fontId="66" fillId="34" borderId="26" applyNumberFormat="0" applyProtection="0">
      <alignment vertical="center"/>
    </xf>
    <xf numFmtId="4" fontId="67" fillId="34" borderId="26" applyNumberFormat="0" applyProtection="0">
      <alignment horizontal="left" vertical="center" indent="1"/>
    </xf>
    <xf numFmtId="4" fontId="55" fillId="34" borderId="26" applyNumberFormat="0" applyProtection="0">
      <alignment horizontal="left" vertical="center" indent="1"/>
    </xf>
    <xf numFmtId="4" fontId="52" fillId="34" borderId="4" applyNumberFormat="0" applyProtection="0">
      <alignment horizontal="left" vertical="center" indent="1"/>
    </xf>
    <xf numFmtId="4" fontId="32" fillId="34" borderId="4" applyNumberFormat="0" applyProtection="0">
      <alignment horizontal="left" vertical="center" indent="1"/>
    </xf>
    <xf numFmtId="0" fontId="14" fillId="35" borderId="4" applyNumberFormat="0" applyProtection="0">
      <alignment horizontal="left" vertical="center" indent="1"/>
    </xf>
    <xf numFmtId="0" fontId="160" fillId="35" borderId="4" applyNumberFormat="0" applyProtection="0">
      <alignment horizontal="left" vertical="center" indent="1"/>
    </xf>
    <xf numFmtId="0" fontId="18" fillId="35" borderId="4" applyNumberFormat="0" applyProtection="0">
      <alignment horizontal="left" vertical="center" indent="1"/>
    </xf>
    <xf numFmtId="0" fontId="172" fillId="35" borderId="4" applyNumberFormat="0" applyProtection="0">
      <alignment horizontal="left" vertical="center" indent="1"/>
    </xf>
    <xf numFmtId="4" fontId="55" fillId="36" borderId="0" applyNumberFormat="0" applyProtection="0">
      <alignment horizontal="left" vertical="center" indent="1"/>
    </xf>
    <xf numFmtId="4" fontId="67" fillId="37" borderId="26" applyNumberFormat="0" applyProtection="0">
      <alignment horizontal="right" vertical="center"/>
    </xf>
    <xf numFmtId="4" fontId="55" fillId="37" borderId="26" applyNumberFormat="0" applyProtection="0">
      <alignment horizontal="right" vertical="center"/>
    </xf>
    <xf numFmtId="4" fontId="67" fillId="38" borderId="26" applyNumberFormat="0" applyProtection="0">
      <alignment horizontal="right" vertical="center"/>
    </xf>
    <xf numFmtId="4" fontId="55" fillId="38" borderId="26" applyNumberFormat="0" applyProtection="0">
      <alignment horizontal="right" vertical="center"/>
    </xf>
    <xf numFmtId="4" fontId="67" fillId="39" borderId="26" applyNumberFormat="0" applyProtection="0">
      <alignment horizontal="right" vertical="center"/>
    </xf>
    <xf numFmtId="4" fontId="55" fillId="39" borderId="26" applyNumberFormat="0" applyProtection="0">
      <alignment horizontal="right" vertical="center"/>
    </xf>
    <xf numFmtId="4" fontId="67" fillId="40" borderId="26" applyNumberFormat="0" applyProtection="0">
      <alignment horizontal="right" vertical="center"/>
    </xf>
    <xf numFmtId="4" fontId="55" fillId="40" borderId="26" applyNumberFormat="0" applyProtection="0">
      <alignment horizontal="right" vertical="center"/>
    </xf>
    <xf numFmtId="4" fontId="67" fillId="41" borderId="26" applyNumberFormat="0" applyProtection="0">
      <alignment horizontal="right" vertical="center"/>
    </xf>
    <xf numFmtId="4" fontId="55" fillId="41" borderId="26" applyNumberFormat="0" applyProtection="0">
      <alignment horizontal="right" vertical="center"/>
    </xf>
    <xf numFmtId="4" fontId="67" fillId="42" borderId="26" applyNumberFormat="0" applyProtection="0">
      <alignment horizontal="right" vertical="center"/>
    </xf>
    <xf numFmtId="4" fontId="55" fillId="42" borderId="26" applyNumberFormat="0" applyProtection="0">
      <alignment horizontal="right" vertical="center"/>
    </xf>
    <xf numFmtId="4" fontId="67" fillId="43" borderId="26" applyNumberFormat="0" applyProtection="0">
      <alignment horizontal="right" vertical="center"/>
    </xf>
    <xf numFmtId="4" fontId="55" fillId="43" borderId="26" applyNumberFormat="0" applyProtection="0">
      <alignment horizontal="right" vertical="center"/>
    </xf>
    <xf numFmtId="4" fontId="67" fillId="44" borderId="26" applyNumberFormat="0" applyProtection="0">
      <alignment horizontal="right" vertical="center"/>
    </xf>
    <xf numFmtId="4" fontId="55" fillId="44" borderId="26" applyNumberFormat="0" applyProtection="0">
      <alignment horizontal="right" vertical="center"/>
    </xf>
    <xf numFmtId="4" fontId="67" fillId="45" borderId="26" applyNumberFormat="0" applyProtection="0">
      <alignment horizontal="right" vertical="center"/>
    </xf>
    <xf numFmtId="4" fontId="55" fillId="45" borderId="26" applyNumberFormat="0" applyProtection="0">
      <alignment horizontal="right" vertical="center"/>
    </xf>
    <xf numFmtId="4" fontId="65" fillId="46" borderId="27" applyNumberFormat="0" applyProtection="0">
      <alignment horizontal="left" vertical="center" indent="1"/>
    </xf>
    <xf numFmtId="4" fontId="65" fillId="47" borderId="0" applyNumberFormat="0" applyProtection="0">
      <alignment horizontal="left" vertical="center" indent="1"/>
    </xf>
    <xf numFmtId="4" fontId="65" fillId="36" borderId="0" applyNumberFormat="0" applyProtection="0">
      <alignment horizontal="left" vertical="center" indent="1"/>
    </xf>
    <xf numFmtId="4" fontId="67" fillId="47" borderId="26" applyNumberFormat="0" applyProtection="0">
      <alignment horizontal="right" vertical="center"/>
    </xf>
    <xf numFmtId="4" fontId="55" fillId="47" borderId="26" applyNumberFormat="0" applyProtection="0">
      <alignment horizontal="right" vertical="center"/>
    </xf>
    <xf numFmtId="4" fontId="68" fillId="47" borderId="0" applyNumberFormat="0" applyProtection="0">
      <alignment horizontal="left" vertical="center" indent="1"/>
    </xf>
    <xf numFmtId="4" fontId="32" fillId="47" borderId="0" applyNumberFormat="0" applyProtection="0">
      <alignment horizontal="left" vertical="center" indent="1"/>
    </xf>
    <xf numFmtId="4" fontId="68" fillId="36" borderId="0" applyNumberFormat="0" applyProtection="0">
      <alignment horizontal="left" vertical="center" indent="1"/>
    </xf>
    <xf numFmtId="4" fontId="32" fillId="36" borderId="0" applyNumberFormat="0" applyProtection="0">
      <alignment horizontal="left" vertical="center" indent="1"/>
    </xf>
    <xf numFmtId="0" fontId="14" fillId="48" borderId="4" applyNumberFormat="0" applyProtection="0">
      <alignment horizontal="left" vertical="center" indent="1"/>
    </xf>
    <xf numFmtId="0" fontId="160" fillId="48" borderId="4" applyNumberFormat="0" applyProtection="0">
      <alignment horizontal="left" vertical="center" indent="1"/>
    </xf>
    <xf numFmtId="0" fontId="18" fillId="48" borderId="4" applyNumberFormat="0" applyProtection="0">
      <alignment horizontal="left" vertical="center" indent="1"/>
    </xf>
    <xf numFmtId="0" fontId="172" fillId="48" borderId="4" applyNumberFormat="0" applyProtection="0">
      <alignment horizontal="left" vertical="center" indent="1"/>
    </xf>
    <xf numFmtId="0" fontId="14" fillId="48" borderId="4" applyNumberFormat="0" applyProtection="0">
      <alignment horizontal="left" vertical="center" indent="1"/>
    </xf>
    <xf numFmtId="0" fontId="160" fillId="48" borderId="4" applyNumberFormat="0" applyProtection="0">
      <alignment horizontal="left" vertical="center" indent="1"/>
    </xf>
    <xf numFmtId="0" fontId="18" fillId="48" borderId="4" applyNumberFormat="0" applyProtection="0">
      <alignment horizontal="left" vertical="center" indent="1"/>
    </xf>
    <xf numFmtId="0" fontId="172" fillId="48" borderId="4" applyNumberFormat="0" applyProtection="0">
      <alignment horizontal="left" vertical="center" indent="1"/>
    </xf>
    <xf numFmtId="0" fontId="14" fillId="49" borderId="4" applyNumberFormat="0" applyProtection="0">
      <alignment horizontal="left" vertical="center" indent="1"/>
    </xf>
    <xf numFmtId="0" fontId="160" fillId="49" borderId="4" applyNumberFormat="0" applyProtection="0">
      <alignment horizontal="left" vertical="center" indent="1"/>
    </xf>
    <xf numFmtId="0" fontId="18" fillId="49" borderId="4" applyNumberFormat="0" applyProtection="0">
      <alignment horizontal="left" vertical="center" indent="1"/>
    </xf>
    <xf numFmtId="0" fontId="172" fillId="49" borderId="4" applyNumberFormat="0" applyProtection="0">
      <alignment horizontal="left" vertical="center" indent="1"/>
    </xf>
    <xf numFmtId="0" fontId="14" fillId="49" borderId="4" applyNumberFormat="0" applyProtection="0">
      <alignment horizontal="left" vertical="center" indent="1"/>
    </xf>
    <xf numFmtId="0" fontId="160" fillId="49" borderId="4" applyNumberFormat="0" applyProtection="0">
      <alignment horizontal="left" vertical="center" indent="1"/>
    </xf>
    <xf numFmtId="0" fontId="18" fillId="49" borderId="4" applyNumberFormat="0" applyProtection="0">
      <alignment horizontal="left" vertical="center" indent="1"/>
    </xf>
    <xf numFmtId="0" fontId="172" fillId="49" borderId="4" applyNumberFormat="0" applyProtection="0">
      <alignment horizontal="left" vertical="center" indent="1"/>
    </xf>
    <xf numFmtId="0" fontId="14" fillId="16" borderId="4" applyNumberFormat="0" applyProtection="0">
      <alignment horizontal="left" vertical="center" indent="1"/>
    </xf>
    <xf numFmtId="0" fontId="160" fillId="16" borderId="4" applyNumberFormat="0" applyProtection="0">
      <alignment horizontal="left" vertical="center" indent="1"/>
    </xf>
    <xf numFmtId="0" fontId="18" fillId="16" borderId="4" applyNumberFormat="0" applyProtection="0">
      <alignment horizontal="left" vertical="center" indent="1"/>
    </xf>
    <xf numFmtId="0" fontId="172" fillId="16" borderId="4" applyNumberFormat="0" applyProtection="0">
      <alignment horizontal="left" vertical="center" indent="1"/>
    </xf>
    <xf numFmtId="0" fontId="14" fillId="16" borderId="4" applyNumberFormat="0" applyProtection="0">
      <alignment horizontal="left" vertical="center" indent="1"/>
    </xf>
    <xf numFmtId="0" fontId="160" fillId="16" borderId="4" applyNumberFormat="0" applyProtection="0">
      <alignment horizontal="left" vertical="center" indent="1"/>
    </xf>
    <xf numFmtId="0" fontId="18" fillId="16" borderId="4" applyNumberFormat="0" applyProtection="0">
      <alignment horizontal="left" vertical="center" indent="1"/>
    </xf>
    <xf numFmtId="0" fontId="172" fillId="16" borderId="4" applyNumberFormat="0" applyProtection="0">
      <alignment horizontal="left" vertical="center" indent="1"/>
    </xf>
    <xf numFmtId="0" fontId="14" fillId="50" borderId="4" applyNumberFormat="0" applyProtection="0">
      <alignment horizontal="left" vertical="center" indent="1"/>
    </xf>
    <xf numFmtId="0" fontId="160" fillId="50" borderId="4" applyNumberFormat="0" applyProtection="0">
      <alignment horizontal="left" vertical="center" indent="1"/>
    </xf>
    <xf numFmtId="0" fontId="18" fillId="50" borderId="4" applyNumberFormat="0" applyProtection="0">
      <alignment horizontal="left" vertical="center" indent="1"/>
    </xf>
    <xf numFmtId="0" fontId="172" fillId="50" borderId="4" applyNumberFormat="0" applyProtection="0">
      <alignment horizontal="left" vertical="center" indent="1"/>
    </xf>
    <xf numFmtId="0" fontId="14" fillId="50" borderId="4" applyNumberFormat="0" applyProtection="0">
      <alignment horizontal="left" vertical="center" indent="1"/>
    </xf>
    <xf numFmtId="0" fontId="160" fillId="50" borderId="4" applyNumberFormat="0" applyProtection="0">
      <alignment horizontal="left" vertical="center" indent="1"/>
    </xf>
    <xf numFmtId="0" fontId="18" fillId="50" borderId="4" applyNumberFormat="0" applyProtection="0">
      <alignment horizontal="left" vertical="center" indent="1"/>
    </xf>
    <xf numFmtId="0" fontId="172" fillId="50" borderId="4" applyNumberFormat="0" applyProtection="0">
      <alignment horizontal="left" vertical="center" indent="1"/>
    </xf>
    <xf numFmtId="4" fontId="67" fillId="51" borderId="26" applyNumberFormat="0" applyProtection="0">
      <alignment vertical="center"/>
    </xf>
    <xf numFmtId="4" fontId="55" fillId="51" borderId="26" applyNumberFormat="0" applyProtection="0">
      <alignment vertical="center"/>
    </xf>
    <xf numFmtId="4" fontId="69" fillId="51" borderId="26" applyNumberFormat="0" applyProtection="0">
      <alignment vertical="center"/>
    </xf>
    <xf numFmtId="4" fontId="65" fillId="47" borderId="28" applyNumberFormat="0" applyProtection="0">
      <alignment horizontal="left" vertical="center" indent="1"/>
    </xf>
    <xf numFmtId="4" fontId="52" fillId="26" borderId="4" applyNumberFormat="0" applyProtection="0">
      <alignment horizontal="left" vertical="center" indent="1"/>
    </xf>
    <xf numFmtId="4" fontId="32" fillId="26" borderId="4" applyNumberFormat="0" applyProtection="0">
      <alignment horizontal="left" vertical="center" indent="1"/>
    </xf>
    <xf numFmtId="4" fontId="52" fillId="52" borderId="4" applyNumberFormat="0" applyProtection="0">
      <alignment horizontal="right" vertical="center"/>
    </xf>
    <xf numFmtId="4" fontId="32" fillId="52" borderId="4" applyNumberFormat="0" applyProtection="0">
      <alignment horizontal="right" vertical="center"/>
    </xf>
    <xf numFmtId="4" fontId="55" fillId="51" borderId="26" applyNumberFormat="0" applyProtection="0">
      <alignment horizontal="right" vertical="center"/>
    </xf>
    <xf numFmtId="4" fontId="69" fillId="51" borderId="26" applyNumberFormat="0" applyProtection="0">
      <alignment horizontal="right" vertical="center"/>
    </xf>
    <xf numFmtId="0" fontId="14" fillId="53" borderId="4" applyNumberFormat="0" applyProtection="0">
      <alignment horizontal="left" vertical="center" indent="1"/>
    </xf>
    <xf numFmtId="0" fontId="160" fillId="53" borderId="4" applyNumberFormat="0" applyProtection="0">
      <alignment horizontal="left" vertical="center" indent="1"/>
    </xf>
    <xf numFmtId="0" fontId="18" fillId="53" borderId="4" applyNumberFormat="0" applyProtection="0">
      <alignment horizontal="left" vertical="center" indent="1"/>
    </xf>
    <xf numFmtId="0" fontId="172" fillId="53" borderId="4" applyNumberFormat="0" applyProtection="0">
      <alignment horizontal="left" vertical="center" indent="1"/>
    </xf>
    <xf numFmtId="4" fontId="65" fillId="47" borderId="26" applyNumberFormat="0" applyProtection="0">
      <alignment horizontal="left" vertical="center" indent="1"/>
    </xf>
    <xf numFmtId="0" fontId="14" fillId="50" borderId="4" applyNumberFormat="0" applyProtection="0">
      <alignment horizontal="left" vertical="center" indent="1"/>
    </xf>
    <xf numFmtId="0" fontId="160" fillId="50" borderId="4" applyNumberFormat="0" applyProtection="0">
      <alignment horizontal="left" vertical="center" indent="1"/>
    </xf>
    <xf numFmtId="0" fontId="18" fillId="50" borderId="4" applyNumberFormat="0" applyProtection="0">
      <alignment horizontal="left" vertical="center" indent="1"/>
    </xf>
    <xf numFmtId="0" fontId="172" fillId="50" borderId="4" applyNumberFormat="0" applyProtection="0">
      <alignment horizontal="left" vertical="center" indent="1"/>
    </xf>
    <xf numFmtId="0" fontId="160" fillId="50" borderId="4" applyNumberFormat="0" applyProtection="0">
      <alignment horizontal="left" vertical="center" indent="1"/>
    </xf>
    <xf numFmtId="0" fontId="18" fillId="50" borderId="4" applyNumberFormat="0" applyProtection="0">
      <alignment horizontal="left" vertical="center" indent="1"/>
    </xf>
    <xf numFmtId="0" fontId="172" fillId="50" borderId="4" applyNumberFormat="0" applyProtection="0">
      <alignment horizontal="left" vertical="center" indent="1"/>
    </xf>
    <xf numFmtId="4" fontId="70" fillId="54" borderId="28" applyNumberFormat="0" applyProtection="0">
      <alignment horizontal="left" vertical="center" indent="1"/>
    </xf>
    <xf numFmtId="4" fontId="71" fillId="51" borderId="26" applyNumberFormat="0" applyProtection="0">
      <alignment horizontal="right" vertical="center"/>
    </xf>
    <xf numFmtId="0" fontId="50" fillId="4" borderId="0" applyNumberFormat="0" applyBorder="0" applyAlignment="0" applyProtection="0"/>
    <xf numFmtId="0" fontId="72" fillId="3" borderId="0" applyNumberFormat="0" applyBorder="0" applyAlignment="0" applyProtection="0"/>
    <xf numFmtId="0" fontId="73" fillId="55" borderId="0"/>
    <xf numFmtId="0" fontId="142" fillId="55" borderId="0"/>
    <xf numFmtId="0" fontId="143" fillId="55" borderId="29"/>
    <xf numFmtId="0" fontId="143" fillId="55" borderId="0"/>
    <xf numFmtId="0" fontId="73" fillId="56" borderId="29">
      <protection locked="0"/>
    </xf>
    <xf numFmtId="0" fontId="73" fillId="55" borderId="0"/>
    <xf numFmtId="0" fontId="144" fillId="57" borderId="0"/>
    <xf numFmtId="0" fontId="144" fillId="58" borderId="0"/>
    <xf numFmtId="0" fontId="144" fillId="41" borderId="0"/>
    <xf numFmtId="38" fontId="30" fillId="0" borderId="0" applyFont="0" applyFill="0" applyBorder="0" applyAlignment="0" applyProtection="0"/>
    <xf numFmtId="40" fontId="30" fillId="0" borderId="0" applyFont="0" applyFill="0" applyBorder="0" applyAlignment="0" applyProtection="0"/>
    <xf numFmtId="0" fontId="145" fillId="59" borderId="30"/>
    <xf numFmtId="0" fontId="35" fillId="22" borderId="4" applyNumberFormat="0" applyAlignment="0" applyProtection="0"/>
    <xf numFmtId="239" fontId="114" fillId="0" borderId="0">
      <alignment horizontal="center"/>
    </xf>
    <xf numFmtId="0" fontId="18" fillId="0" borderId="0"/>
    <xf numFmtId="0" fontId="31" fillId="0" borderId="0"/>
    <xf numFmtId="0" fontId="31" fillId="0" borderId="0"/>
    <xf numFmtId="0" fontId="30" fillId="0" borderId="0"/>
    <xf numFmtId="0" fontId="26" fillId="0" borderId="0"/>
    <xf numFmtId="0" fontId="32" fillId="0" borderId="0">
      <alignment vertical="top"/>
    </xf>
    <xf numFmtId="0" fontId="29" fillId="0" borderId="0"/>
    <xf numFmtId="0" fontId="18" fillId="0" borderId="0"/>
    <xf numFmtId="0" fontId="28" fillId="0" borderId="0"/>
    <xf numFmtId="0" fontId="28" fillId="0" borderId="0"/>
    <xf numFmtId="0" fontId="29" fillId="0" borderId="0"/>
    <xf numFmtId="0" fontId="18" fillId="0" borderId="0"/>
    <xf numFmtId="0" fontId="28" fillId="0" borderId="0"/>
    <xf numFmtId="0" fontId="29" fillId="0" borderId="0"/>
    <xf numFmtId="0" fontId="18" fillId="0" borderId="0"/>
    <xf numFmtId="0" fontId="29" fillId="0" borderId="0"/>
    <xf numFmtId="0" fontId="18" fillId="0" borderId="0"/>
    <xf numFmtId="0" fontId="29" fillId="0" borderId="0"/>
    <xf numFmtId="0" fontId="18" fillId="0" borderId="0"/>
    <xf numFmtId="0" fontId="29" fillId="0" borderId="0"/>
    <xf numFmtId="0" fontId="18" fillId="0" borderId="0"/>
    <xf numFmtId="0" fontId="29" fillId="0" borderId="0"/>
    <xf numFmtId="0" fontId="18" fillId="0" borderId="0"/>
    <xf numFmtId="0" fontId="85" fillId="0" borderId="0"/>
    <xf numFmtId="0" fontId="28" fillId="0" borderId="0"/>
    <xf numFmtId="0" fontId="29" fillId="0" borderId="0"/>
    <xf numFmtId="0" fontId="18" fillId="0" borderId="0"/>
    <xf numFmtId="0" fontId="28" fillId="0" borderId="0"/>
    <xf numFmtId="0" fontId="28" fillId="0" borderId="0"/>
    <xf numFmtId="0" fontId="23" fillId="0" borderId="0"/>
    <xf numFmtId="0" fontId="28" fillId="0" borderId="0"/>
    <xf numFmtId="0" fontId="29" fillId="0" borderId="0"/>
    <xf numFmtId="0" fontId="18" fillId="0" borderId="0"/>
    <xf numFmtId="0" fontId="32" fillId="0" borderId="0">
      <alignment vertical="top"/>
    </xf>
    <xf numFmtId="0" fontId="30" fillId="0" borderId="0"/>
    <xf numFmtId="0" fontId="30" fillId="0" borderId="0"/>
    <xf numFmtId="0" fontId="28" fillId="0" borderId="0"/>
    <xf numFmtId="0" fontId="29" fillId="0" borderId="0"/>
    <xf numFmtId="0" fontId="18" fillId="0" borderId="0"/>
    <xf numFmtId="0" fontId="164" fillId="0" borderId="0"/>
    <xf numFmtId="0" fontId="18" fillId="0" borderId="0"/>
    <xf numFmtId="0" fontId="174" fillId="0" borderId="0"/>
    <xf numFmtId="0" fontId="28" fillId="0" borderId="0"/>
    <xf numFmtId="0" fontId="32" fillId="0" borderId="0">
      <alignment vertical="top"/>
    </xf>
    <xf numFmtId="0" fontId="29" fillId="0" borderId="0"/>
    <xf numFmtId="0" fontId="18" fillId="0" borderId="0"/>
    <xf numFmtId="0" fontId="164" fillId="0" borderId="0"/>
    <xf numFmtId="0" fontId="18" fillId="0" borderId="0"/>
    <xf numFmtId="0" fontId="174" fillId="0" borderId="0"/>
    <xf numFmtId="0" fontId="29" fillId="0" borderId="0"/>
    <xf numFmtId="0" fontId="18" fillId="0" borderId="0"/>
    <xf numFmtId="0" fontId="23" fillId="0" borderId="0"/>
    <xf numFmtId="0" fontId="29" fillId="0" borderId="0"/>
    <xf numFmtId="0" fontId="18" fillId="0" borderId="0"/>
    <xf numFmtId="0" fontId="165" fillId="0" borderId="0"/>
    <xf numFmtId="0" fontId="30" fillId="0" borderId="0"/>
    <xf numFmtId="0" fontId="175" fillId="0" borderId="0"/>
    <xf numFmtId="0" fontId="29" fillId="0" borderId="0"/>
    <xf numFmtId="0" fontId="18" fillId="0" borderId="0"/>
    <xf numFmtId="0" fontId="165" fillId="0" borderId="0"/>
    <xf numFmtId="0" fontId="30" fillId="0" borderId="0"/>
    <xf numFmtId="0" fontId="175" fillId="0" borderId="0"/>
    <xf numFmtId="0" fontId="32" fillId="0" borderId="0">
      <alignment vertical="top"/>
    </xf>
    <xf numFmtId="0" fontId="29" fillId="0" borderId="0"/>
    <xf numFmtId="0" fontId="18" fillId="0" borderId="0"/>
    <xf numFmtId="0" fontId="135" fillId="0" borderId="0"/>
    <xf numFmtId="0" fontId="19" fillId="60" borderId="0" applyFont="0" applyAlignment="0"/>
    <xf numFmtId="0" fontId="15" fillId="60" borderId="0" applyFont="0" applyAlignment="0"/>
    <xf numFmtId="0" fontId="146" fillId="0" borderId="0"/>
    <xf numFmtId="0" fontId="146" fillId="0" borderId="0"/>
    <xf numFmtId="0" fontId="147" fillId="0" borderId="0"/>
    <xf numFmtId="0" fontId="134" fillId="0" borderId="0"/>
    <xf numFmtId="49" fontId="52" fillId="0" borderId="0" applyFill="0" applyBorder="0" applyAlignment="0"/>
    <xf numFmtId="49" fontId="32" fillId="0" borderId="0" applyFill="0" applyBorder="0" applyAlignment="0"/>
    <xf numFmtId="242" fontId="114" fillId="0" borderId="0" applyFill="0" applyBorder="0" applyAlignment="0"/>
    <xf numFmtId="242" fontId="114" fillId="0" borderId="0" applyFill="0" applyBorder="0" applyAlignment="0"/>
    <xf numFmtId="0" fontId="47" fillId="0" borderId="0" applyNumberFormat="0" applyFill="0" applyBorder="0" applyAlignment="0" applyProtection="0"/>
    <xf numFmtId="0" fontId="14" fillId="0" borderId="7" applyFont="0" applyAlignment="0"/>
    <xf numFmtId="0" fontId="160" fillId="0" borderId="7" applyFont="0" applyAlignment="0"/>
    <xf numFmtId="0" fontId="18" fillId="0" borderId="7" applyFont="0" applyAlignment="0"/>
    <xf numFmtId="0" fontId="172" fillId="0" borderId="7" applyFont="0" applyAlignment="0"/>
    <xf numFmtId="0" fontId="75" fillId="0" borderId="0" applyNumberFormat="0" applyFill="0" applyBorder="0" applyAlignment="0" applyProtection="0"/>
    <xf numFmtId="0" fontId="87" fillId="23" borderId="5" applyFont="0" applyAlignment="0"/>
    <xf numFmtId="0" fontId="17" fillId="23" borderId="5" applyFont="0" applyAlignment="0"/>
    <xf numFmtId="0" fontId="75" fillId="0" borderId="0" applyNumberFormat="0" applyFill="0" applyBorder="0" applyAlignment="0" applyProtection="0"/>
    <xf numFmtId="0" fontId="148" fillId="37" borderId="0">
      <alignment horizontal="left"/>
    </xf>
    <xf numFmtId="0" fontId="75" fillId="0" borderId="0" applyNumberFormat="0" applyFill="0" applyBorder="0" applyAlignment="0" applyProtection="0"/>
    <xf numFmtId="0" fontId="148" fillId="37" borderId="0">
      <alignment horizontal="left"/>
    </xf>
    <xf numFmtId="0" fontId="75" fillId="0" borderId="0" applyNumberFormat="0" applyFill="0" applyBorder="0" applyAlignment="0" applyProtection="0"/>
    <xf numFmtId="0" fontId="149" fillId="61" borderId="0"/>
    <xf numFmtId="1" fontId="150" fillId="0" borderId="0">
      <alignment horizontal="center"/>
    </xf>
    <xf numFmtId="174" fontId="52" fillId="29" borderId="0" applyNumberFormat="0" applyBorder="0">
      <alignment horizontal="center"/>
      <protection locked="0"/>
    </xf>
    <xf numFmtId="174" fontId="32" fillId="29" borderId="0" applyNumberFormat="0" applyBorder="0">
      <alignment horizontal="center"/>
      <protection locked="0"/>
    </xf>
    <xf numFmtId="0" fontId="163" fillId="62" borderId="0" applyNumberFormat="0" applyBorder="0">
      <alignment horizontal="center"/>
      <protection locked="0"/>
    </xf>
    <xf numFmtId="0" fontId="74" fillId="29" borderId="0" applyNumberFormat="0" applyBorder="0">
      <alignment horizontal="left" vertical="center"/>
      <protection locked="0"/>
    </xf>
    <xf numFmtId="174" fontId="56"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179" fillId="29" borderId="0" applyNumberFormat="0" applyBorder="0">
      <alignment horizontal="left" vertic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169" fillId="29" borderId="0" applyNumberFormat="0" applyBorder="0">
      <alignment horizontal="left" vertical="center"/>
      <protection locked="0"/>
    </xf>
    <xf numFmtId="0" fontId="74" fillId="29" borderId="0" applyNumberFormat="0" applyBorder="0">
      <alignment horizontal="left" vertical="center"/>
      <protection locked="0"/>
    </xf>
    <xf numFmtId="0" fontId="169"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25" fillId="27" borderId="0" applyNumberFormat="0" applyBorder="0">
      <alignment horizontal="left"/>
      <protection locked="0"/>
    </xf>
    <xf numFmtId="174" fontId="65" fillId="63" borderId="0" applyNumberFormat="0" applyBorder="0">
      <alignment horizontal="left"/>
      <protection locked="0"/>
    </xf>
    <xf numFmtId="174" fontId="52" fillId="29" borderId="0" applyNumberFormat="0" applyBorder="0">
      <alignment horizontal="left"/>
      <protection locked="0"/>
    </xf>
    <xf numFmtId="174" fontId="32" fillId="29" borderId="0" applyNumberFormat="0" applyBorder="0">
      <alignment horizontal="left"/>
      <protection locked="0"/>
    </xf>
    <xf numFmtId="0" fontId="163" fillId="62" borderId="0" applyNumberFormat="0" applyBorder="0">
      <alignment horizontal="left"/>
      <protection locked="0"/>
    </xf>
    <xf numFmtId="174" fontId="56" fillId="29" borderId="0" applyNumberFormat="0" applyBorder="0">
      <alignment horizontal="left"/>
      <protection locked="0"/>
    </xf>
    <xf numFmtId="174" fontId="25" fillId="29" borderId="0" applyNumberFormat="0" applyBorder="0">
      <alignment horizontal="left"/>
      <protection locked="0"/>
    </xf>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0" fontId="46" fillId="0" borderId="16" applyNumberFormat="0" applyFill="0" applyAlignment="0" applyProtection="0"/>
    <xf numFmtId="0" fontId="41" fillId="0" borderId="31" applyNumberFormat="0" applyFont="0" applyFill="0" applyAlignment="0" applyProtection="0"/>
    <xf numFmtId="0" fontId="41" fillId="0" borderId="31" applyNumberFormat="0" applyFont="0" applyFill="0" applyAlignment="0" applyProtection="0"/>
    <xf numFmtId="0" fontId="46" fillId="0" borderId="16" applyNumberFormat="0" applyFill="0" applyAlignment="0" applyProtection="0"/>
    <xf numFmtId="41" fontId="18" fillId="0" borderId="0" applyFont="0" applyFill="0" applyBorder="0" applyAlignment="0" applyProtection="0"/>
    <xf numFmtId="43" fontId="18" fillId="0" borderId="0" applyFont="0" applyFill="0" applyBorder="0" applyAlignment="0" applyProtection="0"/>
    <xf numFmtId="243" fontId="88" fillId="0" borderId="0" applyFont="0" applyFill="0" applyBorder="0" applyAlignment="0" applyProtection="0"/>
    <xf numFmtId="0" fontId="75" fillId="0" borderId="0" applyNumberFormat="0" applyFill="0" applyBorder="0" applyAlignment="0" applyProtection="0"/>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0" fontId="35" fillId="22" borderId="4" applyNumberFormat="0" applyAlignment="0" applyProtection="0"/>
    <xf numFmtId="0" fontId="14" fillId="0" borderId="0" applyFont="0" applyFill="0" applyBorder="0" applyAlignment="0" applyProtection="0"/>
    <xf numFmtId="0" fontId="160" fillId="0" borderId="0" applyFont="0" applyFill="0" applyBorder="0" applyAlignment="0" applyProtection="0"/>
    <xf numFmtId="0" fontId="18" fillId="0" borderId="0" applyFont="0" applyFill="0" applyBorder="0" applyAlignment="0" applyProtection="0"/>
    <xf numFmtId="0" fontId="172" fillId="0" borderId="0" applyFont="0" applyFill="0" applyBorder="0" applyAlignment="0" applyProtection="0"/>
    <xf numFmtId="178" fontId="14" fillId="0" borderId="0" applyFont="0" applyFill="0" applyBorder="0" applyAlignment="0" applyProtection="0"/>
    <xf numFmtId="179" fontId="26" fillId="0" borderId="0" applyFont="0" applyFill="0" applyBorder="0" applyAlignment="0" applyProtection="0"/>
    <xf numFmtId="0" fontId="79" fillId="0" borderId="0" applyNumberFormat="0" applyFill="0" applyBorder="0" applyAlignment="0" applyProtection="0"/>
    <xf numFmtId="0" fontId="84" fillId="24" borderId="11" applyNumberFormat="0" applyAlignment="0" applyProtection="0"/>
    <xf numFmtId="0" fontId="47" fillId="0" borderId="0" applyNumberFormat="0" applyFill="0" applyBorder="0" applyAlignment="0" applyProtection="0"/>
    <xf numFmtId="0" fontId="80" fillId="0" borderId="10" applyNumberFormat="0" applyFill="0" applyAlignment="0" applyProtection="0"/>
    <xf numFmtId="0" fontId="81" fillId="64" borderId="32" applyNumberFormat="0" applyAlignment="0" applyProtection="0"/>
    <xf numFmtId="2" fontId="41" fillId="0" borderId="0" applyFont="0" applyFill="0" applyBorder="0" applyAlignment="0" applyProtection="0"/>
    <xf numFmtId="180" fontId="27" fillId="0" borderId="0" applyFont="0" applyFill="0" applyBorder="0" applyAlignment="0" applyProtection="0"/>
    <xf numFmtId="180" fontId="27" fillId="0" borderId="0" applyFont="0" applyFill="0" applyBorder="0" applyAlignment="0" applyProtection="0"/>
    <xf numFmtId="0" fontId="18" fillId="0" borderId="0" applyFill="0" applyBorder="0" applyAlignment="0" applyProtection="0"/>
    <xf numFmtId="0" fontId="82" fillId="0" borderId="0" applyNumberFormat="0" applyFill="0" applyBorder="0" applyProtection="0">
      <alignment horizontal="right"/>
    </xf>
    <xf numFmtId="0" fontId="83" fillId="0" borderId="0" applyNumberFormat="0" applyFill="0" applyBorder="0" applyAlignment="0" applyProtection="0"/>
    <xf numFmtId="244" fontId="14" fillId="0" borderId="0" applyFont="0" applyFill="0" applyBorder="0" applyAlignment="0" applyProtection="0"/>
    <xf numFmtId="191" fontId="14" fillId="0" borderId="0" applyFont="0" applyFill="0" applyBorder="0" applyAlignment="0" applyProtection="0"/>
    <xf numFmtId="0" fontId="83" fillId="0" borderId="0" applyNumberFormat="0" applyFill="0" applyBorder="0" applyAlignment="0" applyProtection="0"/>
    <xf numFmtId="0" fontId="151" fillId="0" borderId="0" applyNumberFormat="0" applyFill="0" applyBorder="0" applyAlignment="0" applyProtection="0"/>
    <xf numFmtId="0" fontId="17" fillId="0" borderId="0">
      <alignment horizontal="left"/>
    </xf>
    <xf numFmtId="0" fontId="152" fillId="0" borderId="0"/>
    <xf numFmtId="0" fontId="84" fillId="24" borderId="11" applyNumberFormat="0" applyAlignment="0" applyProtection="0"/>
    <xf numFmtId="0" fontId="93" fillId="0" borderId="0" applyNumberFormat="0" applyFill="0" applyBorder="0" applyAlignment="0" applyProtection="0">
      <alignment vertical="top"/>
      <protection locked="0"/>
    </xf>
    <xf numFmtId="40" fontId="153" fillId="0" borderId="0" applyFont="0" applyFill="0" applyBorder="0" applyAlignment="0" applyProtection="0"/>
    <xf numFmtId="38" fontId="153" fillId="0" borderId="0" applyFont="0" applyFill="0" applyBorder="0" applyAlignment="0" applyProtection="0"/>
    <xf numFmtId="0" fontId="153" fillId="0" borderId="0" applyFont="0" applyFill="0" applyBorder="0" applyAlignment="0" applyProtection="0"/>
    <xf numFmtId="0" fontId="153" fillId="0" borderId="0" applyFont="0" applyFill="0" applyBorder="0" applyAlignment="0" applyProtection="0"/>
    <xf numFmtId="10" fontId="18" fillId="0" borderId="0" applyFont="0" applyFill="0" applyBorder="0" applyAlignment="0" applyProtection="0"/>
    <xf numFmtId="0" fontId="154" fillId="0" borderId="0"/>
    <xf numFmtId="165" fontId="18" fillId="0" borderId="0" applyFont="0" applyFill="0" applyBorder="0" applyAlignment="0" applyProtection="0"/>
    <xf numFmtId="245" fontId="155" fillId="0" borderId="0" applyFont="0" applyFill="0" applyBorder="0" applyAlignment="0" applyProtection="0"/>
    <xf numFmtId="192" fontId="156" fillId="0" borderId="0" applyFont="0" applyFill="0" applyBorder="0" applyAlignment="0" applyProtection="0"/>
    <xf numFmtId="198" fontId="156" fillId="0" borderId="0" applyFont="0" applyFill="0" applyBorder="0" applyAlignment="0" applyProtection="0"/>
    <xf numFmtId="0" fontId="157" fillId="0" borderId="0"/>
    <xf numFmtId="0" fontId="18" fillId="0" borderId="0"/>
    <xf numFmtId="193" fontId="18" fillId="0" borderId="0" applyFont="0" applyFill="0" applyBorder="0" applyAlignment="0" applyProtection="0"/>
    <xf numFmtId="194" fontId="18" fillId="0" borderId="0" applyFont="0" applyFill="0" applyBorder="0" applyAlignment="0" applyProtection="0"/>
    <xf numFmtId="0" fontId="158" fillId="0" borderId="0"/>
    <xf numFmtId="0" fontId="159" fillId="0" borderId="0" applyFill="0" applyBorder="0" applyProtection="0">
      <alignment vertical="center"/>
    </xf>
    <xf numFmtId="0" fontId="92" fillId="0" borderId="0" applyNumberFormat="0" applyFill="0" applyBorder="0" applyAlignment="0" applyProtection="0">
      <alignment vertical="top"/>
      <protection locked="0"/>
    </xf>
    <xf numFmtId="191" fontId="18" fillId="0" borderId="0" applyFont="0" applyFill="0" applyBorder="0" applyAlignment="0" applyProtection="0"/>
    <xf numFmtId="244" fontId="18" fillId="0" borderId="0" applyFont="0" applyFill="0" applyBorder="0" applyAlignment="0" applyProtection="0"/>
    <xf numFmtId="0" fontId="14" fillId="0" borderId="0"/>
    <xf numFmtId="0" fontId="13" fillId="0" borderId="0"/>
    <xf numFmtId="0" fontId="14" fillId="0" borderId="0"/>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182" fontId="14" fillId="0" borderId="0" applyFont="0" applyFill="0" applyBorder="0" applyAlignment="0" applyProtection="0"/>
    <xf numFmtId="183" fontId="14" fillId="0" borderId="0" applyFont="0" applyFill="0" applyBorder="0" applyAlignment="0" applyProtection="0"/>
    <xf numFmtId="183" fontId="14" fillId="0" borderId="0" applyFont="0" applyFill="0" applyBorder="0" applyAlignment="0" applyProtection="0"/>
    <xf numFmtId="183" fontId="14" fillId="0" borderId="0" applyFont="0" applyFill="0" applyBorder="0" applyAlignment="0" applyProtection="0"/>
    <xf numFmtId="184" fontId="14" fillId="0" borderId="0" applyFont="0" applyFill="0" applyBorder="0" applyAlignment="0" applyProtection="0"/>
    <xf numFmtId="184" fontId="14" fillId="0" borderId="0" applyFont="0" applyFill="0" applyBorder="0" applyAlignment="0" applyProtection="0"/>
    <xf numFmtId="184" fontId="14" fillId="0" borderId="0" applyFont="0" applyFill="0" applyBorder="0" applyAlignment="0" applyProtection="0"/>
    <xf numFmtId="187" fontId="14" fillId="0" borderId="0" applyFont="0" applyFill="0" applyBorder="0" applyAlignment="0" applyProtection="0"/>
    <xf numFmtId="187" fontId="14" fillId="0" borderId="0" applyFont="0" applyFill="0" applyBorder="0" applyAlignment="0" applyProtection="0"/>
    <xf numFmtId="187" fontId="14" fillId="0" borderId="0" applyFont="0" applyFill="0" applyBorder="0" applyAlignment="0" applyProtection="0"/>
    <xf numFmtId="188" fontId="14" fillId="0" borderId="0" applyFont="0" applyFill="0" applyBorder="0" applyAlignment="0" applyProtection="0"/>
    <xf numFmtId="188" fontId="14" fillId="0" borderId="0" applyFont="0" applyFill="0" applyBorder="0" applyAlignment="0" applyProtection="0"/>
    <xf numFmtId="188"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0" borderId="0">
      <alignment vertical="top"/>
    </xf>
    <xf numFmtId="167" fontId="14" fillId="16" borderId="43" applyFont="0" applyFill="0" applyBorder="0" applyAlignment="0">
      <alignment vertical="top"/>
    </xf>
    <xf numFmtId="166" fontId="14" fillId="16" borderId="43" applyFont="0" applyFill="0" applyBorder="0" applyAlignment="0">
      <alignment vertical="top"/>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0" fontId="14" fillId="0" borderId="0" applyFont="0" applyFill="0" applyBorder="0" applyAlignment="0" applyProtection="0"/>
    <xf numFmtId="200" fontId="14" fillId="0" borderId="0" applyFont="0" applyFill="0" applyBorder="0" applyAlignment="0" applyProtection="0"/>
    <xf numFmtId="20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3" fontId="14" fillId="0" borderId="0" applyFont="0" applyFill="0" applyBorder="0" applyAlignment="0" applyProtection="0"/>
    <xf numFmtId="203" fontId="14" fillId="0" borderId="0" applyFont="0" applyFill="0" applyBorder="0" applyAlignment="0" applyProtection="0"/>
    <xf numFmtId="203"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4" fontId="14" fillId="0" borderId="0" applyFont="0" applyFill="0" applyBorder="0" applyAlignment="0" applyProtection="0"/>
    <xf numFmtId="204" fontId="14" fillId="0" borderId="0" applyFont="0" applyFill="0" applyBorder="0" applyAlignment="0" applyProtection="0"/>
    <xf numFmtId="204"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205" fontId="14" fillId="0" borderId="0" applyFont="0" applyFill="0" applyBorder="0" applyAlignment="0" applyProtection="0"/>
    <xf numFmtId="205" fontId="14" fillId="0" borderId="0" applyFont="0" applyFill="0" applyBorder="0" applyAlignment="0" applyProtection="0"/>
    <xf numFmtId="205"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1"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202"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199" fontId="14" fillId="0" borderId="0" applyFont="0" applyFill="0" applyBorder="0" applyAlignment="0" applyProtection="0"/>
    <xf numFmtId="207" fontId="14" fillId="0" borderId="0" applyFont="0" applyFill="0" applyBorder="0" applyAlignment="0" applyProtection="0"/>
    <xf numFmtId="207" fontId="14" fillId="0" borderId="0" applyFont="0" applyFill="0" applyBorder="0" applyAlignment="0" applyProtection="0"/>
    <xf numFmtId="207" fontId="14" fillId="0" borderId="0" applyFont="0" applyFill="0" applyBorder="0" applyAlignment="0" applyProtection="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166" fontId="14" fillId="16" borderId="1" applyFont="0" applyFill="0" applyBorder="0" applyAlignment="0">
      <alignment vertical="top"/>
    </xf>
    <xf numFmtId="167" fontId="14" fillId="16" borderId="1" applyFont="0" applyFill="0" applyBorder="0" applyAlignment="0">
      <alignment vertical="top"/>
    </xf>
    <xf numFmtId="0" fontId="34"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20" borderId="0" applyNumberFormat="0" applyBorder="0" applyAlignment="0" applyProtection="0"/>
    <xf numFmtId="0" fontId="14" fillId="0" borderId="0"/>
    <xf numFmtId="0" fontId="86" fillId="0" borderId="0"/>
    <xf numFmtId="0" fontId="83" fillId="0" borderId="0" applyNumberFormat="0" applyFill="0" applyBorder="0" applyAlignment="0" applyProtection="0"/>
    <xf numFmtId="0" fontId="14" fillId="0" borderId="7">
      <alignment vertical="center"/>
    </xf>
    <xf numFmtId="0" fontId="14" fillId="0" borderId="7">
      <alignment vertical="center"/>
    </xf>
    <xf numFmtId="0" fontId="14" fillId="0" borderId="7">
      <alignment vertical="center"/>
    </xf>
    <xf numFmtId="210" fontId="14" fillId="0" borderId="0"/>
    <xf numFmtId="210" fontId="14" fillId="0" borderId="0"/>
    <xf numFmtId="210" fontId="14" fillId="0" borderId="0"/>
    <xf numFmtId="211" fontId="14" fillId="0" borderId="8" applyFont="0" applyFill="0" applyBorder="0" applyAlignment="0" applyProtection="0"/>
    <xf numFmtId="211" fontId="14" fillId="0" borderId="8" applyFont="0" applyFill="0" applyBorder="0" applyAlignment="0" applyProtection="0"/>
    <xf numFmtId="211" fontId="14" fillId="0" borderId="8" applyFont="0" applyFill="0" applyBorder="0" applyAlignment="0" applyProtection="0"/>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168" fontId="14" fillId="0" borderId="0" applyFill="0" applyBorder="0" applyAlignment="0" applyProtection="0"/>
    <xf numFmtId="213" fontId="14" fillId="0" borderId="0" applyFill="0" applyBorder="0" applyAlignment="0"/>
    <xf numFmtId="213" fontId="14" fillId="0" borderId="0" applyFill="0" applyBorder="0" applyAlignment="0"/>
    <xf numFmtId="213" fontId="14" fillId="0" borderId="0" applyFill="0" applyBorder="0" applyAlignment="0"/>
    <xf numFmtId="214" fontId="14" fillId="0" borderId="0" applyFill="0" applyBorder="0" applyAlignment="0"/>
    <xf numFmtId="214" fontId="14" fillId="0" borderId="0" applyFill="0" applyBorder="0" applyAlignment="0"/>
    <xf numFmtId="214" fontId="14" fillId="0" borderId="0" applyFill="0" applyBorder="0" applyAlignment="0"/>
    <xf numFmtId="216" fontId="14" fillId="0" borderId="0" applyFill="0" applyBorder="0" applyAlignment="0"/>
    <xf numFmtId="216" fontId="14" fillId="0" borderId="0" applyFill="0" applyBorder="0" applyAlignment="0"/>
    <xf numFmtId="216" fontId="14" fillId="0" borderId="0" applyFill="0" applyBorder="0" applyAlignment="0"/>
    <xf numFmtId="217" fontId="14" fillId="0" borderId="0" applyFill="0" applyBorder="0" applyAlignment="0"/>
    <xf numFmtId="217" fontId="14" fillId="0" borderId="0" applyFill="0" applyBorder="0" applyAlignment="0"/>
    <xf numFmtId="217" fontId="14" fillId="0" borderId="0" applyFill="0" applyBorder="0" applyAlignment="0"/>
    <xf numFmtId="217" fontId="14" fillId="0" borderId="0" applyFill="0" applyBorder="0" applyAlignment="0"/>
    <xf numFmtId="217" fontId="14" fillId="0" borderId="0" applyFill="0" applyBorder="0" applyAlignment="0"/>
    <xf numFmtId="217" fontId="14" fillId="0" borderId="0" applyFill="0" applyBorder="0" applyAlignment="0"/>
    <xf numFmtId="0" fontId="14" fillId="0" borderId="0" applyFill="0" applyBorder="0" applyAlignment="0"/>
    <xf numFmtId="0" fontId="14" fillId="0" borderId="0" applyFill="0" applyBorder="0" applyAlignment="0"/>
    <xf numFmtId="0" fontId="14" fillId="0" borderId="0" applyFill="0" applyBorder="0" applyAlignment="0"/>
    <xf numFmtId="0" fontId="36" fillId="22" borderId="6" applyNumberFormat="0" applyAlignment="0" applyProtection="0"/>
    <xf numFmtId="0" fontId="30" fillId="0" borderId="0"/>
    <xf numFmtId="0" fontId="80" fillId="0" borderId="10" applyNumberFormat="0" applyFill="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38" fontId="30" fillId="0" borderId="0" applyFont="0" applyFill="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ont="0" applyFill="0" applyBorder="0" applyAlignment="0" applyProtection="0"/>
    <xf numFmtId="220" fontId="14" fillId="0" borderId="0" applyFont="0" applyFill="0" applyBorder="0" applyAlignment="0" applyProtection="0"/>
    <xf numFmtId="220" fontId="14" fillId="0" borderId="0" applyFont="0" applyFill="0" applyBorder="0" applyAlignment="0" applyProtection="0"/>
    <xf numFmtId="37" fontId="14" fillId="0" borderId="0" applyFont="0" applyFill="0" applyBorder="0" applyAlignment="0" applyProtection="0">
      <alignment horizontal="right"/>
    </xf>
    <xf numFmtId="37" fontId="14" fillId="0" borderId="0" applyFont="0" applyFill="0" applyBorder="0" applyAlignment="0" applyProtection="0">
      <alignment horizontal="right"/>
    </xf>
    <xf numFmtId="37" fontId="14" fillId="0" borderId="0" applyFont="0" applyFill="0" applyBorder="0" applyAlignment="0" applyProtection="0">
      <alignment horizontal="right"/>
    </xf>
    <xf numFmtId="0" fontId="40" fillId="0" borderId="0">
      <protection locked="0"/>
    </xf>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0" borderId="0" applyFill="0" applyBorder="0" applyAlignment="0" applyProtection="0"/>
    <xf numFmtId="221" fontId="14" fillId="0" borderId="0">
      <alignment horizontal="center"/>
    </xf>
    <xf numFmtId="221" fontId="14" fillId="0" borderId="0">
      <alignment horizontal="center"/>
    </xf>
    <xf numFmtId="221" fontId="14" fillId="0" borderId="0">
      <alignment horizontal="center"/>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3" fontId="14" fillId="0" borderId="0" applyFont="0" applyFill="0" applyBorder="0" applyAlignment="0" applyProtection="0"/>
    <xf numFmtId="223" fontId="14" fillId="0" borderId="0" applyFont="0" applyFill="0" applyBorder="0" applyAlignment="0" applyProtection="0"/>
    <xf numFmtId="223" fontId="14" fillId="0" borderId="0" applyFont="0" applyFill="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1" fontId="30" fillId="0" borderId="0" applyFont="0" applyFill="0" applyBorder="0" applyAlignment="0" applyProtection="0"/>
    <xf numFmtId="224" fontId="14" fillId="0" borderId="0" applyFont="0" applyFill="0" applyBorder="0" applyAlignment="0" applyProtection="0"/>
    <xf numFmtId="224" fontId="14" fillId="0" borderId="0" applyFont="0" applyFill="0" applyBorder="0" applyAlignment="0" applyProtection="0"/>
    <xf numFmtId="224" fontId="14" fillId="0" borderId="0" applyFont="0" applyFill="0" applyBorder="0" applyAlignment="0" applyProtection="0"/>
    <xf numFmtId="0" fontId="40" fillId="0" borderId="0">
      <protection locked="0"/>
    </xf>
    <xf numFmtId="225" fontId="14" fillId="0" borderId="0"/>
    <xf numFmtId="226" fontId="14" fillId="16" borderId="0" applyFont="0" applyBorder="0"/>
    <xf numFmtId="226" fontId="14" fillId="16" borderId="0" applyFont="0" applyBorder="0"/>
    <xf numFmtId="226" fontId="14" fillId="16" borderId="0" applyFont="0" applyBorder="0"/>
    <xf numFmtId="216" fontId="14" fillId="0" borderId="15">
      <alignment vertical="center"/>
    </xf>
    <xf numFmtId="216" fontId="14" fillId="0" borderId="15">
      <alignment vertical="center"/>
    </xf>
    <xf numFmtId="216" fontId="14" fillId="0" borderId="15">
      <alignment vertical="center"/>
    </xf>
    <xf numFmtId="229" fontId="14" fillId="0" borderId="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0" fontId="43" fillId="7" borderId="6" applyNumberFormat="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0" fontId="40" fillId="0" borderId="0">
      <protection locked="0"/>
    </xf>
    <xf numFmtId="0" fontId="51" fillId="0" borderId="0">
      <protection locked="0"/>
    </xf>
    <xf numFmtId="0" fontId="51" fillId="0" borderId="0">
      <protection locked="0"/>
    </xf>
    <xf numFmtId="1" fontId="14" fillId="16" borderId="20">
      <alignment vertical="top"/>
    </xf>
    <xf numFmtId="0" fontId="72" fillId="3" borderId="0" applyNumberFormat="0" applyBorder="0" applyAlignment="0" applyProtection="0"/>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164"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0" fontId="14" fillId="0" borderId="24" applyFont="0" applyAlignment="0"/>
    <xf numFmtId="0" fontId="14" fillId="0" borderId="24" applyFont="0" applyAlignment="0"/>
    <xf numFmtId="0" fontId="14" fillId="0" borderId="24" applyFont="0" applyAlignment="0"/>
    <xf numFmtId="176" fontId="14" fillId="0" borderId="0" applyBorder="0" applyAlignment="0"/>
    <xf numFmtId="176" fontId="14" fillId="0" borderId="0" applyBorder="0" applyAlignment="0"/>
    <xf numFmtId="176" fontId="14" fillId="0" borderId="0" applyBorder="0" applyAlignment="0"/>
    <xf numFmtId="176" fontId="14" fillId="0" borderId="0" applyBorder="0" applyAlignment="0"/>
    <xf numFmtId="176" fontId="14" fillId="0" borderId="0" applyBorder="0" applyAlignment="0"/>
    <xf numFmtId="176" fontId="14" fillId="0" borderId="0" applyBorder="0" applyAlignment="0"/>
    <xf numFmtId="0" fontId="60" fillId="3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4" fillId="0" borderId="0"/>
    <xf numFmtId="0" fontId="13" fillId="0" borderId="0"/>
    <xf numFmtId="0" fontId="13" fillId="0" borderId="0"/>
    <xf numFmtId="0" fontId="14" fillId="0" borderId="0"/>
    <xf numFmtId="0" fontId="14" fillId="0" borderId="0"/>
    <xf numFmtId="0" fontId="14"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237" fontId="14" fillId="0" borderId="0" applyFont="0" applyFill="0" applyBorder="0" applyAlignment="0" applyProtection="0"/>
    <xf numFmtId="237" fontId="14" fillId="0" borderId="0" applyFont="0" applyFill="0" applyBorder="0" applyAlignment="0" applyProtection="0"/>
    <xf numFmtId="237" fontId="14" fillId="0" borderId="0" applyFont="0" applyFill="0" applyBorder="0" applyAlignment="0" applyProtection="0"/>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240" fontId="14" fillId="0" borderId="0" applyFont="0" applyFill="0" applyBorder="0" applyAlignment="0" applyProtection="0"/>
    <xf numFmtId="240" fontId="14" fillId="0" borderId="0" applyFont="0" applyFill="0" applyBorder="0" applyAlignment="0" applyProtection="0"/>
    <xf numFmtId="240" fontId="14" fillId="0" borderId="0" applyFont="0" applyFill="0" applyBorder="0" applyAlignment="0" applyProtection="0"/>
    <xf numFmtId="10" fontId="14" fillId="0" borderId="0" applyFont="0" applyFill="0" applyBorder="0" applyAlignment="0" applyProtection="0"/>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0" fontId="14" fillId="0" borderId="0" applyFont="0" applyFill="0" applyBorder="0" applyProtection="0">
      <alignment horizontal="right"/>
    </xf>
    <xf numFmtId="10" fontId="14" fillId="0" borderId="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0" fontId="14" fillId="35" borderId="4" applyNumberFormat="0" applyProtection="0">
      <alignment horizontal="left" vertical="center" indent="1"/>
    </xf>
    <xf numFmtId="0" fontId="14" fillId="35" borderId="4" applyNumberFormat="0" applyProtection="0">
      <alignment horizontal="left" vertical="center" indent="1"/>
    </xf>
    <xf numFmtId="0" fontId="14" fillId="35" borderId="4" applyNumberFormat="0" applyProtection="0">
      <alignment horizontal="left" vertical="center" indent="1"/>
    </xf>
    <xf numFmtId="0" fontId="14" fillId="48" borderId="4" applyNumberFormat="0" applyProtection="0">
      <alignment horizontal="left" vertical="center" indent="1"/>
    </xf>
    <xf numFmtId="0" fontId="14" fillId="48" borderId="4" applyNumberFormat="0" applyProtection="0">
      <alignment horizontal="left" vertical="center" indent="1"/>
    </xf>
    <xf numFmtId="0" fontId="14" fillId="48" borderId="4" applyNumberFormat="0" applyProtection="0">
      <alignment horizontal="left" vertical="center" indent="1"/>
    </xf>
    <xf numFmtId="0" fontId="14" fillId="48" borderId="4" applyNumberFormat="0" applyProtection="0">
      <alignment horizontal="left" vertical="center" indent="1"/>
    </xf>
    <xf numFmtId="0" fontId="14" fillId="48" borderId="4" applyNumberFormat="0" applyProtection="0">
      <alignment horizontal="left" vertical="center" indent="1"/>
    </xf>
    <xf numFmtId="0" fontId="14" fillId="48" borderId="4" applyNumberFormat="0" applyProtection="0">
      <alignment horizontal="left" vertical="center" indent="1"/>
    </xf>
    <xf numFmtId="0" fontId="14" fillId="49" borderId="4" applyNumberFormat="0" applyProtection="0">
      <alignment horizontal="left" vertical="center" indent="1"/>
    </xf>
    <xf numFmtId="0" fontId="14" fillId="49" borderId="4" applyNumberFormat="0" applyProtection="0">
      <alignment horizontal="left" vertical="center" indent="1"/>
    </xf>
    <xf numFmtId="0" fontId="14" fillId="49" borderId="4" applyNumberFormat="0" applyProtection="0">
      <alignment horizontal="left" vertical="center" indent="1"/>
    </xf>
    <xf numFmtId="0" fontId="14" fillId="49" borderId="4" applyNumberFormat="0" applyProtection="0">
      <alignment horizontal="left" vertical="center" indent="1"/>
    </xf>
    <xf numFmtId="0" fontId="14" fillId="49" borderId="4" applyNumberFormat="0" applyProtection="0">
      <alignment horizontal="left" vertical="center" indent="1"/>
    </xf>
    <xf numFmtId="0" fontId="14" fillId="49" borderId="4" applyNumberFormat="0" applyProtection="0">
      <alignment horizontal="left" vertical="center" indent="1"/>
    </xf>
    <xf numFmtId="0" fontId="14" fillId="16" borderId="4" applyNumberFormat="0" applyProtection="0">
      <alignment horizontal="left" vertical="center" indent="1"/>
    </xf>
    <xf numFmtId="0" fontId="14" fillId="16" borderId="4" applyNumberFormat="0" applyProtection="0">
      <alignment horizontal="left" vertical="center" indent="1"/>
    </xf>
    <xf numFmtId="0" fontId="14" fillId="16" borderId="4" applyNumberFormat="0" applyProtection="0">
      <alignment horizontal="left" vertical="center" indent="1"/>
    </xf>
    <xf numFmtId="0" fontId="14" fillId="16" borderId="4" applyNumberFormat="0" applyProtection="0">
      <alignment horizontal="left" vertical="center" indent="1"/>
    </xf>
    <xf numFmtId="0" fontId="14" fillId="16" borderId="4" applyNumberFormat="0" applyProtection="0">
      <alignment horizontal="left" vertical="center" indent="1"/>
    </xf>
    <xf numFmtId="0" fontId="14" fillId="16"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3" borderId="4" applyNumberFormat="0" applyProtection="0">
      <alignment horizontal="left" vertical="center" indent="1"/>
    </xf>
    <xf numFmtId="0" fontId="14" fillId="53" borderId="4" applyNumberFormat="0" applyProtection="0">
      <alignment horizontal="left" vertical="center" indent="1"/>
    </xf>
    <xf numFmtId="0" fontId="14" fillId="53"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14" fillId="50" borderId="4" applyNumberFormat="0" applyProtection="0">
      <alignment horizontal="left" vertical="center" indent="1"/>
    </xf>
    <xf numFmtId="0" fontId="50" fillId="4" borderId="0" applyNumberFormat="0" applyBorder="0" applyAlignment="0" applyProtection="0"/>
    <xf numFmtId="0" fontId="35" fillId="22" borderId="4"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0" fillId="0" borderId="0"/>
    <xf numFmtId="0" fontId="14" fillId="0" borderId="0"/>
    <xf numFmtId="0" fontId="14" fillId="0" borderId="0"/>
    <xf numFmtId="0" fontId="30" fillId="0" borderId="0"/>
    <xf numFmtId="0" fontId="14" fillId="0" borderId="0"/>
    <xf numFmtId="0" fontId="14" fillId="0" borderId="0"/>
    <xf numFmtId="0" fontId="47" fillId="0" borderId="0" applyNumberFormat="0" applyFill="0" applyBorder="0" applyAlignment="0" applyProtection="0"/>
    <xf numFmtId="0" fontId="14" fillId="0" borderId="7" applyFont="0" applyAlignment="0"/>
    <xf numFmtId="0" fontId="14" fillId="0" borderId="7" applyFont="0" applyAlignment="0"/>
    <xf numFmtId="0" fontId="14" fillId="0" borderId="7" applyFont="0" applyAlignment="0"/>
    <xf numFmtId="0" fontId="75" fillId="0" borderId="0" applyNumberFormat="0" applyFill="0" applyBorder="0" applyAlignment="0" applyProtection="0"/>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0" fontId="41" fillId="0" borderId="31" applyNumberFormat="0" applyFont="0" applyFill="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84" fillId="24" borderId="11" applyNumberFormat="0" applyAlignment="0" applyProtection="0"/>
    <xf numFmtId="0" fontId="14" fillId="0" borderId="0" applyFill="0" applyBorder="0" applyAlignment="0" applyProtection="0"/>
    <xf numFmtId="0" fontId="13" fillId="0" borderId="0"/>
    <xf numFmtId="0" fontId="14" fillId="0" borderId="0"/>
    <xf numFmtId="0" fontId="14" fillId="0" borderId="0"/>
    <xf numFmtId="0" fontId="14" fillId="0" borderId="0"/>
    <xf numFmtId="0" fontId="14" fillId="0" borderId="0"/>
    <xf numFmtId="9" fontId="13" fillId="0" borderId="0" applyFont="0" applyFill="0" applyBorder="0" applyAlignment="0" applyProtection="0"/>
    <xf numFmtId="0" fontId="14"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8" fillId="0" borderId="0"/>
    <xf numFmtId="0" fontId="23" fillId="0" borderId="0"/>
    <xf numFmtId="0" fontId="23" fillId="0" borderId="0"/>
    <xf numFmtId="0" fontId="23" fillId="0" borderId="0"/>
    <xf numFmtId="0" fontId="23" fillId="0" borderId="0"/>
    <xf numFmtId="0" fontId="30" fillId="0" borderId="0"/>
    <xf numFmtId="0" fontId="85" fillId="0" borderId="0"/>
    <xf numFmtId="0" fontId="30" fillId="0" borderId="0" applyFont="0" applyFill="0" applyBorder="0" applyAlignment="0" applyProtection="0"/>
    <xf numFmtId="0" fontId="14" fillId="0" borderId="0"/>
    <xf numFmtId="0" fontId="31" fillId="0" borderId="0"/>
    <xf numFmtId="0" fontId="31"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1" fillId="0" borderId="0"/>
    <xf numFmtId="0" fontId="2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1" fillId="0" borderId="0"/>
    <xf numFmtId="0" fontId="85" fillId="0" borderId="0"/>
    <xf numFmtId="0" fontId="31" fillId="0" borderId="0"/>
    <xf numFmtId="0" fontId="2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1"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6" fillId="0" borderId="0"/>
    <xf numFmtId="0" fontId="32" fillId="0" borderId="0">
      <alignment vertical="top"/>
    </xf>
    <xf numFmtId="0" fontId="32" fillId="0" borderId="0">
      <alignment vertical="top"/>
    </xf>
    <xf numFmtId="0" fontId="32" fillId="0" borderId="0">
      <alignment vertical="top"/>
    </xf>
    <xf numFmtId="0" fontId="32" fillId="0" borderId="0">
      <alignment vertical="top"/>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96" fillId="0" borderId="0" applyNumberFormat="0" applyFill="0" applyBorder="0" applyAlignment="0" applyProtection="0">
      <alignment vertical="top"/>
      <protection locked="0"/>
    </xf>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13" fillId="66" borderId="0" applyNumberFormat="0" applyBorder="0" applyAlignment="0" applyProtection="0"/>
    <xf numFmtId="0" fontId="33" fillId="2"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13" fillId="68" borderId="0" applyNumberFormat="0" applyBorder="0" applyAlignment="0" applyProtection="0"/>
    <xf numFmtId="0" fontId="33" fillId="3"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13" fillId="70" borderId="0" applyNumberFormat="0" applyBorder="0" applyAlignment="0" applyProtection="0"/>
    <xf numFmtId="0" fontId="33" fillId="4"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13" fillId="72" borderId="0" applyNumberFormat="0" applyBorder="0" applyAlignment="0" applyProtection="0"/>
    <xf numFmtId="0" fontId="33" fillId="5"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13" fillId="74" borderId="0" applyNumberFormat="0" applyBorder="0" applyAlignment="0" applyProtection="0"/>
    <xf numFmtId="0" fontId="33" fillId="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13" fillId="76" borderId="0" applyNumberFormat="0" applyBorder="0" applyAlignment="0" applyProtection="0"/>
    <xf numFmtId="0" fontId="33" fillId="7" borderId="0" applyNumberFormat="0" applyBorder="0" applyAlignment="0" applyProtection="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13" fillId="67" borderId="0" applyNumberFormat="0" applyBorder="0" applyAlignment="0" applyProtection="0"/>
    <xf numFmtId="0" fontId="33" fillId="8"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13" fillId="69" borderId="0" applyNumberFormat="0" applyBorder="0" applyAlignment="0" applyProtection="0"/>
    <xf numFmtId="0" fontId="33" fillId="9"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13" fillId="71" borderId="0" applyNumberFormat="0" applyBorder="0" applyAlignment="0" applyProtection="0"/>
    <xf numFmtId="0" fontId="33" fillId="10"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13" fillId="73" borderId="0" applyNumberFormat="0" applyBorder="0" applyAlignment="0" applyProtection="0"/>
    <xf numFmtId="0" fontId="33" fillId="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13" fillId="75" borderId="0" applyNumberFormat="0" applyBorder="0" applyAlignment="0" applyProtection="0"/>
    <xf numFmtId="0" fontId="33" fillId="8"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13" fillId="77" borderId="0" applyNumberFormat="0" applyBorder="0" applyAlignment="0" applyProtection="0"/>
    <xf numFmtId="0" fontId="33" fillId="11" borderId="0" applyNumberFormat="0" applyBorder="0" applyAlignment="0" applyProtection="0"/>
    <xf numFmtId="0" fontId="33" fillId="8" borderId="0" applyNumberFormat="0" applyBorder="0" applyAlignment="0" applyProtection="0"/>
    <xf numFmtId="0" fontId="33" fillId="10"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6"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167" fontId="14" fillId="16" borderId="1" applyFont="0" applyFill="0" applyBorder="0" applyAlignment="0">
      <alignment vertical="top"/>
    </xf>
    <xf numFmtId="0" fontId="34" fillId="17" borderId="0" applyNumberFormat="0" applyBorder="0" applyAlignment="0" applyProtection="0"/>
    <xf numFmtId="0" fontId="34" fillId="78" borderId="0" applyNumberFormat="0" applyBorder="0" applyAlignment="0" applyProtection="0"/>
    <xf numFmtId="0" fontId="34" fillId="18" borderId="0" applyNumberFormat="0" applyBorder="0" applyAlignment="0" applyProtection="0"/>
    <xf numFmtId="0" fontId="34" fillId="20" borderId="0" applyNumberFormat="0" applyBorder="0" applyAlignment="0" applyProtection="0"/>
    <xf numFmtId="0" fontId="34" fillId="19" borderId="0" applyNumberFormat="0" applyBorder="0" applyAlignment="0" applyProtection="0"/>
    <xf numFmtId="0" fontId="34" fillId="11" borderId="0" applyNumberFormat="0" applyBorder="0" applyAlignment="0" applyProtection="0"/>
    <xf numFmtId="0" fontId="34" fillId="13" borderId="0" applyNumberFormat="0" applyBorder="0" applyAlignment="0" applyProtection="0"/>
    <xf numFmtId="0" fontId="34" fillId="79" borderId="0" applyNumberFormat="0" applyBorder="0" applyAlignment="0" applyProtection="0"/>
    <xf numFmtId="0" fontId="34" fillId="14" borderId="0" applyNumberFormat="0" applyBorder="0" applyAlignment="0" applyProtection="0"/>
    <xf numFmtId="0" fontId="34" fillId="20" borderId="0" applyNumberFormat="0" applyBorder="0" applyAlignment="0" applyProtection="0"/>
    <xf numFmtId="0" fontId="34" fillId="18" borderId="0" applyNumberFormat="0" applyBorder="0" applyAlignment="0" applyProtection="0"/>
    <xf numFmtId="0" fontId="14" fillId="0" borderId="0"/>
    <xf numFmtId="0" fontId="86" fillId="0" borderId="0"/>
    <xf numFmtId="0" fontId="83" fillId="0" borderId="0" applyNumberFormat="0" applyFill="0" applyBorder="0" applyAlignment="0" applyProtection="0"/>
    <xf numFmtId="0" fontId="110" fillId="3" borderId="0" applyNumberFormat="0" applyBorder="0" applyAlignment="0" applyProtection="0"/>
    <xf numFmtId="218" fontId="114" fillId="0" borderId="0" applyFill="0" applyBorder="0" applyAlignment="0"/>
    <xf numFmtId="0" fontId="36" fillId="22" borderId="6" applyNumberFormat="0" applyAlignment="0" applyProtection="0"/>
    <xf numFmtId="0" fontId="115" fillId="22" borderId="6" applyNumberFormat="0" applyAlignment="0" applyProtection="0"/>
    <xf numFmtId="0" fontId="80" fillId="0" borderId="10" applyNumberFormat="0" applyFill="0" applyAlignment="0" applyProtection="0"/>
    <xf numFmtId="0" fontId="117" fillId="24" borderId="11" applyNumberFormat="0" applyAlignment="0" applyProtection="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6" fontId="14" fillId="0" borderId="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20"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20"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20" fontId="14" fillId="0" borderId="0" applyFont="0" applyFill="0" applyBorder="0" applyAlignment="0" applyProtection="0"/>
    <xf numFmtId="247" fontId="14" fillId="0" borderId="0" applyFont="0" applyFill="0" applyBorder="0" applyAlignment="0" applyProtection="0"/>
    <xf numFmtId="247" fontId="14" fillId="0" borderId="0" applyFont="0" applyFill="0" applyBorder="0" applyAlignment="0" applyProtection="0"/>
    <xf numFmtId="220" fontId="14" fillId="0" borderId="0" applyFont="0" applyFill="0" applyBorder="0" applyAlignment="0" applyProtection="0"/>
    <xf numFmtId="0" fontId="14" fillId="25" borderId="13"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13" fillId="65" borderId="34" applyNumberFormat="0" applyFont="0" applyAlignment="0" applyProtection="0"/>
    <xf numFmtId="0" fontId="33" fillId="25" borderId="13" applyNumberFormat="0" applyFont="0" applyAlignment="0" applyProtection="0"/>
    <xf numFmtId="0" fontId="14" fillId="25" borderId="13" applyNumberFormat="0" applyFont="0" applyAlignment="0" applyProtection="0"/>
    <xf numFmtId="218" fontId="114" fillId="0" borderId="0" applyFont="0" applyFill="0" applyBorder="0" applyAlignment="0" applyProtection="0"/>
    <xf numFmtId="248" fontId="14" fillId="16" borderId="0" applyFont="0" applyBorder="0"/>
    <xf numFmtId="248" fontId="14" fillId="16" borderId="0" applyFont="0" applyBorder="0"/>
    <xf numFmtId="248" fontId="14" fillId="16" borderId="0" applyFont="0" applyBorder="0"/>
    <xf numFmtId="226" fontId="14" fillId="16" borderId="0" applyFont="0" applyBorder="0"/>
    <xf numFmtId="248" fontId="14" fillId="16" borderId="0" applyFont="0" applyBorder="0"/>
    <xf numFmtId="248" fontId="14" fillId="16" borderId="0" applyFont="0" applyBorder="0"/>
    <xf numFmtId="248" fontId="14" fillId="16" borderId="0" applyFont="0" applyBorder="0"/>
    <xf numFmtId="226" fontId="14" fillId="16" borderId="0" applyFont="0" applyBorder="0"/>
    <xf numFmtId="248" fontId="14" fillId="16" borderId="0" applyFont="0" applyBorder="0"/>
    <xf numFmtId="248" fontId="14" fillId="16" borderId="0" applyFont="0" applyBorder="0"/>
    <xf numFmtId="248" fontId="14" fillId="16" borderId="0" applyFont="0" applyBorder="0"/>
    <xf numFmtId="248" fontId="14" fillId="16" borderId="0" applyFont="0" applyBorder="0"/>
    <xf numFmtId="248" fontId="14" fillId="16" borderId="0" applyFont="0" applyBorder="0"/>
    <xf numFmtId="248" fontId="14" fillId="16" borderId="0" applyFont="0" applyBorder="0"/>
    <xf numFmtId="248" fontId="14" fillId="16" borderId="0" applyFont="0" applyBorder="0"/>
    <xf numFmtId="226" fontId="14" fillId="16" borderId="0" applyFont="0" applyBorder="0"/>
    <xf numFmtId="248" fontId="14" fillId="16" borderId="0" applyFont="0" applyBorder="0"/>
    <xf numFmtId="248" fontId="14" fillId="16" borderId="0" applyFont="0" applyBorder="0"/>
    <xf numFmtId="226" fontId="14" fillId="16" borderId="0" applyFont="0" applyBorder="0"/>
    <xf numFmtId="0" fontId="41" fillId="0" borderId="0" applyFont="0" applyFill="0" applyBorder="0" applyAlignment="0" applyProtection="0"/>
    <xf numFmtId="0" fontId="41" fillId="0" borderId="0" applyFont="0" applyFill="0" applyBorder="0" applyAlignment="0" applyProtection="0"/>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249" fontId="14" fillId="0" borderId="36" applyFont="0" applyFill="0" applyBorder="0" applyAlignment="0" applyProtection="0">
      <alignment horizontal="center" vertical="center"/>
    </xf>
    <xf numFmtId="0" fontId="185" fillId="0" borderId="0">
      <protection locked="0"/>
    </xf>
    <xf numFmtId="0" fontId="186" fillId="0" borderId="0">
      <protection locked="0"/>
    </xf>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18" fontId="1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31" fontId="114" fillId="0" borderId="0" applyFill="0" applyBorder="0" applyAlignment="0"/>
    <xf numFmtId="218" fontId="114" fillId="0" borderId="0" applyFill="0" applyBorder="0" applyAlignment="0"/>
    <xf numFmtId="0" fontId="45" fillId="0" borderId="0" applyNumberFormat="0" applyFill="0" applyBorder="0" applyAlignment="0" applyProtection="0"/>
    <xf numFmtId="0" fontId="45"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3" fillId="7" borderId="6" applyNumberFormat="0" applyAlignment="0" applyProtection="0"/>
    <xf numFmtId="0" fontId="23" fillId="0" borderId="0"/>
    <xf numFmtId="0" fontId="23" fillId="0" borderId="0"/>
    <xf numFmtId="0" fontId="23" fillId="0" borderId="0"/>
    <xf numFmtId="0" fontId="23"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8" fillId="0" borderId="0"/>
    <xf numFmtId="0" fontId="23"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23" fillId="0" borderId="0"/>
    <xf numFmtId="0" fontId="23" fillId="0" borderId="0"/>
    <xf numFmtId="0" fontId="23" fillId="0" borderId="0"/>
    <xf numFmtId="0" fontId="2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3" fillId="0" borderId="0"/>
    <xf numFmtId="0" fontId="23" fillId="0" borderId="0"/>
    <xf numFmtId="0" fontId="23" fillId="0" borderId="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44" fontId="26"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173" fontId="14" fillId="0" borderId="0" applyFont="0" applyFill="0" applyBorder="0" applyAlignment="0" applyProtection="0"/>
    <xf numFmtId="0" fontId="123" fillId="0" borderId="0" applyNumberFormat="0" applyFill="0" applyBorder="0" applyAlignment="0" applyProtection="0"/>
    <xf numFmtId="250" fontId="187" fillId="0" borderId="0">
      <protection locked="0"/>
    </xf>
    <xf numFmtId="3" fontId="41" fillId="0" borderId="0" applyFont="0" applyFill="0" applyBorder="0" applyAlignment="0" applyProtection="0"/>
    <xf numFmtId="3" fontId="41" fillId="0" borderId="0" applyFont="0" applyFill="0" applyBorder="0" applyAlignment="0" applyProtection="0"/>
    <xf numFmtId="0" fontId="124" fillId="0" borderId="0" applyNumberFormat="0" applyFill="0" applyBorder="0" applyAlignment="0" applyProtection="0">
      <alignment vertical="top"/>
      <protection locked="0"/>
    </xf>
    <xf numFmtId="0" fontId="125" fillId="4" borderId="0" applyNumberFormat="0" applyBorder="0" applyAlignment="0" applyProtection="0"/>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51" fillId="0" borderId="0">
      <protection locked="0"/>
    </xf>
    <xf numFmtId="0" fontId="51" fillId="0" borderId="0">
      <protection locked="0"/>
    </xf>
    <xf numFmtId="0" fontId="130" fillId="0" borderId="19" applyNumberFormat="0" applyFill="0" applyAlignment="0" applyProtection="0"/>
    <xf numFmtId="0" fontId="130" fillId="0" borderId="0" applyNumberFormat="0" applyFill="0" applyBorder="0" applyAlignment="0" applyProtection="0"/>
    <xf numFmtId="0" fontId="79" fillId="0" borderId="0" applyNumberFormat="0" applyBorder="0" applyAlignment="0"/>
    <xf numFmtId="2" fontId="79" fillId="40" borderId="37" applyNumberFormat="0" applyBorder="0" applyAlignment="0">
      <alignment horizontal="right" vertical="center" wrapText="1"/>
    </xf>
    <xf numFmtId="1" fontId="14" fillId="16" borderId="20">
      <alignment vertical="top"/>
    </xf>
    <xf numFmtId="1" fontId="14" fillId="16" borderId="20">
      <alignment vertical="top"/>
    </xf>
    <xf numFmtId="1" fontId="14" fillId="16" borderId="20">
      <alignment vertical="top"/>
    </xf>
    <xf numFmtId="1" fontId="14" fillId="16" borderId="20">
      <alignment vertical="top"/>
    </xf>
    <xf numFmtId="1" fontId="14" fillId="16" borderId="20">
      <alignment vertical="top"/>
    </xf>
    <xf numFmtId="1" fontId="14" fillId="16" borderId="20">
      <alignment vertical="top"/>
    </xf>
    <xf numFmtId="1" fontId="14" fillId="16" borderId="20">
      <alignment vertical="top"/>
    </xf>
    <xf numFmtId="0" fontId="132" fillId="0" borderId="0"/>
    <xf numFmtId="0" fontId="132" fillId="0" borderId="0"/>
    <xf numFmtId="0" fontId="132" fillId="0" borderId="0"/>
    <xf numFmtId="0" fontId="132" fillId="0" borderId="0"/>
    <xf numFmtId="0" fontId="72" fillId="3" borderId="0" applyNumberFormat="0" applyBorder="0" applyAlignment="0" applyProtection="0"/>
    <xf numFmtId="1" fontId="188" fillId="80" borderId="38" applyNumberFormat="0" applyFont="0" applyBorder="0" applyAlignment="0">
      <alignment horizontal="right" vertical="center" wrapText="1"/>
    </xf>
    <xf numFmtId="0" fontId="15" fillId="0" borderId="0"/>
    <xf numFmtId="0" fontId="15" fillId="0" borderId="0"/>
    <xf numFmtId="251" fontId="183" fillId="0" borderId="0"/>
    <xf numFmtId="0" fontId="15" fillId="81" borderId="0"/>
    <xf numFmtId="0" fontId="15" fillId="81" borderId="0"/>
    <xf numFmtId="251" fontId="184" fillId="81" borderId="0"/>
    <xf numFmtId="0" fontId="22" fillId="0" borderId="0" applyNumberFormat="0" applyFill="0" applyBorder="0" applyAlignment="0" applyProtection="0">
      <alignment vertical="top"/>
      <protection locked="0"/>
    </xf>
    <xf numFmtId="0" fontId="181" fillId="0" borderId="0" applyNumberFormat="0" applyFill="0" applyBorder="0" applyAlignment="0" applyProtection="0"/>
    <xf numFmtId="0" fontId="171" fillId="0" borderId="0" applyNumberFormat="0" applyFill="0" applyBorder="0" applyAlignment="0" applyProtection="0">
      <alignment vertical="top"/>
      <protection locked="0"/>
    </xf>
    <xf numFmtId="0" fontId="181" fillId="0" borderId="0" applyNumberFormat="0" applyFill="0" applyBorder="0" applyAlignment="0" applyProtection="0"/>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0" fontId="20" fillId="27" borderId="0" applyNumberFormat="0" applyBorder="0">
      <alignment horizontal="right"/>
      <protection locked="0"/>
    </xf>
    <xf numFmtId="174" fontId="55" fillId="27" borderId="0" applyNumberFormat="0" applyBorder="0">
      <alignment horizontal="right"/>
      <protection locked="0"/>
    </xf>
    <xf numFmtId="174" fontId="55" fillId="27" borderId="0" applyNumberFormat="0" applyBorder="0">
      <alignment horizontal="right"/>
      <protection locked="0"/>
    </xf>
    <xf numFmtId="0" fontId="32" fillId="27" borderId="0" applyNumberFormat="0" applyBorder="0">
      <alignment horizontal="right"/>
      <protection locked="0"/>
    </xf>
    <xf numFmtId="0" fontId="32" fillId="27" borderId="0" applyNumberFormat="0" applyBorder="0">
      <alignment horizontal="right"/>
      <protection locked="0"/>
    </xf>
    <xf numFmtId="174" fontId="55"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32" fillId="27" borderId="0" applyNumberFormat="0" applyBorder="0">
      <protection locked="0"/>
    </xf>
    <xf numFmtId="0" fontId="32" fillId="27" borderId="0" applyNumberFormat="0" applyBorder="0">
      <alignment horizontal="right"/>
      <protection locked="0"/>
    </xf>
    <xf numFmtId="174" fontId="55" fillId="27" borderId="0" applyNumberFormat="0" applyBorder="0">
      <alignment horizontal="right"/>
      <protection locked="0"/>
    </xf>
    <xf numFmtId="0" fontId="32" fillId="27"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0" fontId="20" fillId="29" borderId="0" applyNumberFormat="0" applyBorder="0">
      <alignment horizontal="right"/>
      <protection locked="0"/>
    </xf>
    <xf numFmtId="174" fontId="32" fillId="27" borderId="0" applyNumberFormat="0" applyBorder="0">
      <protection locked="0"/>
    </xf>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18" fontId="1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31" fontId="114" fillId="0" borderId="0" applyFill="0" applyBorder="0" applyAlignment="0"/>
    <xf numFmtId="218" fontId="114" fillId="0" borderId="0" applyFill="0" applyBorder="0" applyAlignment="0"/>
    <xf numFmtId="0" fontId="133" fillId="0" borderId="10" applyNumberFormat="0" applyFill="0" applyAlignment="0" applyProtection="0"/>
    <xf numFmtId="174" fontId="25" fillId="29" borderId="0" applyNumberFormat="0" applyBorder="0">
      <alignment horizontal="right"/>
      <protection locked="0"/>
    </xf>
    <xf numFmtId="174" fontId="32" fillId="30" borderId="0" applyNumberFormat="0" applyBorder="0">
      <alignment horizontal="right"/>
      <protection locked="0"/>
    </xf>
    <xf numFmtId="174" fontId="57" fillId="31" borderId="0" applyNumberFormat="0" applyBorder="0">
      <alignment horizontal="right"/>
      <protection locked="0"/>
    </xf>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33" fontId="14" fillId="0" borderId="0" applyFont="0" applyFill="0" applyBorder="0" applyAlignment="0" applyProtection="0"/>
    <xf numFmtId="252" fontId="187" fillId="0" borderId="0">
      <protection locked="0"/>
    </xf>
    <xf numFmtId="253" fontId="187" fillId="0" borderId="0">
      <protection locked="0"/>
    </xf>
    <xf numFmtId="44" fontId="14" fillId="0" borderId="0" applyFont="0" applyFill="0" applyBorder="0" applyAlignment="0" applyProtection="0"/>
    <xf numFmtId="175" fontId="41" fillId="0" borderId="0" applyFont="0" applyFill="0" applyBorder="0" applyAlignment="0" applyProtection="0"/>
    <xf numFmtId="175" fontId="41" fillId="0" borderId="0" applyFont="0" applyFill="0" applyBorder="0" applyAlignment="0" applyProtection="0"/>
    <xf numFmtId="0" fontId="60" fillId="32" borderId="0" applyNumberFormat="0" applyBorder="0" applyAlignment="0" applyProtection="0"/>
    <xf numFmtId="0" fontId="1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254" fontId="14" fillId="0" borderId="0"/>
    <xf numFmtId="177" fontId="61"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3" fillId="0" borderId="0"/>
    <xf numFmtId="0" fontId="30"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3"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3" fillId="0" borderId="0"/>
    <xf numFmtId="0" fontId="14" fillId="0" borderId="0"/>
    <xf numFmtId="0" fontId="189" fillId="0" borderId="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4" fillId="25" borderId="13" applyNumberFormat="0" applyFont="0" applyAlignment="0" applyProtection="0"/>
    <xf numFmtId="0" fontId="139" fillId="22" borderId="4" applyNumberFormat="0" applyAlignment="0" applyProtection="0"/>
    <xf numFmtId="239" fontId="1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40"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40"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40" fontId="14" fillId="0" borderId="0" applyFont="0" applyFill="0" applyBorder="0" applyAlignment="0" applyProtection="0"/>
    <xf numFmtId="255" fontId="14" fillId="0" borderId="0" applyFont="0" applyFill="0" applyBorder="0" applyAlignment="0" applyProtection="0"/>
    <xf numFmtId="255" fontId="14" fillId="0" borderId="0" applyFont="0" applyFill="0" applyBorder="0" applyAlignment="0" applyProtection="0"/>
    <xf numFmtId="24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10"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18" fontId="1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47" fontId="14" fillId="0" borderId="0" applyFill="0" applyBorder="0" applyAlignment="0"/>
    <xf numFmtId="247" fontId="14" fillId="0" borderId="0" applyFill="0" applyBorder="0" applyAlignment="0"/>
    <xf numFmtId="220" fontId="14" fillId="0" borderId="0" applyFill="0" applyBorder="0" applyAlignment="0"/>
    <xf numFmtId="231" fontId="114" fillId="0" borderId="0" applyFill="0" applyBorder="0" applyAlignment="0"/>
    <xf numFmtId="218" fontId="114" fillId="0" borderId="0" applyFill="0" applyBorder="0" applyAlignment="0"/>
    <xf numFmtId="0" fontId="105" fillId="0" borderId="0"/>
    <xf numFmtId="256" fontId="190" fillId="0" borderId="14" applyFill="0" applyBorder="0" applyProtection="0">
      <alignment horizontal="center"/>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257" fontId="191" fillId="0" borderId="33" applyNumberFormat="0" applyBorder="0" applyAlignment="0">
      <alignment horizontal="left"/>
      <protection locked="0"/>
    </xf>
    <xf numFmtId="4" fontId="65" fillId="34" borderId="26" applyNumberFormat="0" applyProtection="0">
      <alignment vertical="center"/>
    </xf>
    <xf numFmtId="4" fontId="65" fillId="34" borderId="26" applyNumberFormat="0" applyProtection="0">
      <alignment vertical="center"/>
    </xf>
    <xf numFmtId="4" fontId="66" fillId="34" borderId="26" applyNumberFormat="0" applyProtection="0">
      <alignment vertical="center"/>
    </xf>
    <xf numFmtId="4" fontId="66" fillId="34" borderId="26" applyNumberFormat="0" applyProtection="0">
      <alignment vertical="center"/>
    </xf>
    <xf numFmtId="0" fontId="14" fillId="35" borderId="4" applyNumberFormat="0" applyProtection="0">
      <alignment horizontal="left" vertical="center" indent="1"/>
    </xf>
    <xf numFmtId="0" fontId="14" fillId="35" borderId="4"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6" borderId="27" applyNumberFormat="0" applyProtection="0">
      <alignment horizontal="left" vertical="center" indent="1"/>
    </xf>
    <xf numFmtId="4" fontId="65" fillId="47" borderId="0" applyNumberFormat="0" applyProtection="0">
      <alignment horizontal="left" vertical="center" indent="1"/>
    </xf>
    <xf numFmtId="4" fontId="65" fillId="47" borderId="0" applyNumberFormat="0" applyProtection="0">
      <alignment horizontal="left" vertical="center" indent="1"/>
    </xf>
    <xf numFmtId="4" fontId="65" fillId="36" borderId="0" applyNumberFormat="0" applyProtection="0">
      <alignment horizontal="left" vertical="center" indent="1"/>
    </xf>
    <xf numFmtId="4" fontId="65" fillId="36" borderId="0" applyNumberFormat="0" applyProtection="0">
      <alignment horizontal="left" vertical="center" indent="1"/>
    </xf>
    <xf numFmtId="4" fontId="32" fillId="47" borderId="0" applyNumberFormat="0" applyProtection="0">
      <alignment horizontal="left" vertical="center" indent="1"/>
    </xf>
    <xf numFmtId="4" fontId="32" fillId="36" borderId="0" applyNumberFormat="0" applyProtection="0">
      <alignment horizontal="left" vertical="center" indent="1"/>
    </xf>
    <xf numFmtId="4" fontId="69" fillId="51" borderId="26" applyNumberFormat="0" applyProtection="0">
      <alignment vertical="center"/>
    </xf>
    <xf numFmtId="4" fontId="69" fillId="51" borderId="26" applyNumberFormat="0" applyProtection="0">
      <alignment vertical="center"/>
    </xf>
    <xf numFmtId="4" fontId="65" fillId="47" borderId="28" applyNumberFormat="0" applyProtection="0">
      <alignment horizontal="left" vertical="center" indent="1"/>
    </xf>
    <xf numFmtId="4" fontId="65" fillId="47" borderId="28" applyNumberFormat="0" applyProtection="0">
      <alignment horizontal="left" vertical="center" indent="1"/>
    </xf>
    <xf numFmtId="4" fontId="32" fillId="52" borderId="4" applyNumberFormat="0" applyProtection="0">
      <alignment horizontal="right" vertical="center"/>
    </xf>
    <xf numFmtId="4" fontId="32" fillId="52" borderId="4" applyNumberFormat="0" applyProtection="0">
      <alignment horizontal="right" vertical="center"/>
    </xf>
    <xf numFmtId="4" fontId="69" fillId="51" borderId="26" applyNumberFormat="0" applyProtection="0">
      <alignment horizontal="right" vertical="center"/>
    </xf>
    <xf numFmtId="4" fontId="69" fillId="51" borderId="26" applyNumberFormat="0" applyProtection="0">
      <alignment horizontal="right" vertical="center"/>
    </xf>
    <xf numFmtId="0" fontId="14" fillId="53" borderId="4" applyNumberFormat="0" applyProtection="0">
      <alignment horizontal="left" vertical="center" indent="1"/>
    </xf>
    <xf numFmtId="0" fontId="14" fillId="53" borderId="4" applyNumberFormat="0" applyProtection="0">
      <alignment horizontal="left" vertical="center" indent="1"/>
    </xf>
    <xf numFmtId="0" fontId="14" fillId="53" borderId="4" applyNumberFormat="0" applyProtection="0">
      <alignment horizontal="left" vertical="center" indent="1"/>
    </xf>
    <xf numFmtId="4" fontId="70" fillId="54" borderId="28" applyNumberFormat="0" applyProtection="0">
      <alignment horizontal="left" vertical="center" indent="1"/>
    </xf>
    <xf numFmtId="4" fontId="70" fillId="54" borderId="28" applyNumberFormat="0" applyProtection="0">
      <alignment horizontal="left" vertical="center" indent="1"/>
    </xf>
    <xf numFmtId="4" fontId="71" fillId="51" borderId="26" applyNumberFormat="0" applyProtection="0">
      <alignment horizontal="right" vertical="center"/>
    </xf>
    <xf numFmtId="4" fontId="71" fillId="51" borderId="26" applyNumberFormat="0" applyProtection="0">
      <alignment horizontal="right" vertical="center"/>
    </xf>
    <xf numFmtId="0" fontId="50" fillId="4" borderId="0" applyNumberFormat="0" applyBorder="0" applyAlignment="0" applyProtection="0"/>
    <xf numFmtId="0" fontId="35" fillId="22" borderId="4"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239" fontId="114" fillId="0" borderId="0">
      <alignment horizontal="center"/>
    </xf>
    <xf numFmtId="239" fontId="114" fillId="0" borderId="0">
      <alignment horizontal="center"/>
    </xf>
    <xf numFmtId="239" fontId="114" fillId="0" borderId="0">
      <alignment horizontal="center"/>
    </xf>
    <xf numFmtId="239" fontId="114" fillId="0" borderId="0">
      <alignment horizontal="center"/>
    </xf>
    <xf numFmtId="258" fontId="30" fillId="0" borderId="0">
      <alignment horizontal="center"/>
    </xf>
    <xf numFmtId="0" fontId="32" fillId="0" borderId="0">
      <alignment vertical="top"/>
    </xf>
    <xf numFmtId="0" fontId="31" fillId="0" borderId="0"/>
    <xf numFmtId="0" fontId="14" fillId="0" borderId="0"/>
    <xf numFmtId="0" fontId="30" fillId="0" borderId="0"/>
    <xf numFmtId="0" fontId="26" fillId="0" borderId="0"/>
    <xf numFmtId="0" fontId="14" fillId="0" borderId="0"/>
    <xf numFmtId="0" fontId="14" fillId="0" borderId="0"/>
    <xf numFmtId="0" fontId="14" fillId="0" borderId="0"/>
    <xf numFmtId="0" fontId="85" fillId="0" borderId="0"/>
    <xf numFmtId="0" fontId="14" fillId="0" borderId="0"/>
    <xf numFmtId="0" fontId="14" fillId="0" borderId="0"/>
    <xf numFmtId="242" fontId="1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59" fontId="14" fillId="0" borderId="0" applyFill="0" applyBorder="0" applyAlignment="0"/>
    <xf numFmtId="242" fontId="114" fillId="0" borderId="0" applyFill="0" applyBorder="0" applyAlignment="0"/>
    <xf numFmtId="0" fontId="47" fillId="0" borderId="0" applyNumberFormat="0" applyFill="0" applyBorder="0" applyAlignment="0" applyProtection="0"/>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49" fontId="17" fillId="16" borderId="1" applyNumberFormat="0" applyFont="0" applyAlignment="0" applyProtection="0">
      <alignment horizontal="justify" vertical="top" wrapText="1"/>
    </xf>
    <xf numFmtId="0" fontId="32" fillId="0" borderId="0" applyNumberFormat="0" applyFill="0" applyBorder="0" applyProtection="0">
      <alignment horizontal="left"/>
    </xf>
    <xf numFmtId="0" fontId="20" fillId="0" borderId="0" applyNumberFormat="0" applyFill="0" applyBorder="0" applyProtection="0">
      <alignment horizontal="left"/>
    </xf>
    <xf numFmtId="0" fontId="149" fillId="61" borderId="0"/>
    <xf numFmtId="1" fontId="150" fillId="0" borderId="0">
      <alignment horizontal="center"/>
    </xf>
    <xf numFmtId="174" fontId="32" fillId="29" borderId="0" applyNumberFormat="0" applyBorder="0">
      <alignment horizontal="center"/>
      <protection locked="0"/>
    </xf>
    <xf numFmtId="174" fontId="25" fillId="29" borderId="0" applyNumberFormat="0" applyBorder="0">
      <alignment horizontal="center"/>
      <protection locked="0"/>
    </xf>
    <xf numFmtId="174" fontId="25" fillId="29" borderId="0" applyNumberFormat="0" applyBorder="0">
      <alignment horizontal="center"/>
      <protection locked="0"/>
    </xf>
    <xf numFmtId="174" fontId="25" fillId="29" borderId="0" applyNumberFormat="0" applyBorder="0">
      <alignment horizontal="center"/>
      <protection locked="0"/>
    </xf>
    <xf numFmtId="174" fontId="25" fillId="29" borderId="0" applyNumberFormat="0" applyBorder="0">
      <alignment horizontal="center"/>
      <protection locked="0"/>
    </xf>
    <xf numFmtId="174" fontId="25" fillId="29" borderId="0" applyNumberFormat="0" applyBorder="0">
      <alignment horizont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174" fontId="32" fillId="29" borderId="0" applyNumberFormat="0" applyBorder="0">
      <alignment horizontal="left"/>
      <protection locked="0"/>
    </xf>
    <xf numFmtId="174" fontId="25" fillId="29" borderId="0" applyNumberFormat="0" applyBorder="0">
      <alignment horizontal="left"/>
      <protection locked="0"/>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49" fontId="17" fillId="47" borderId="39" applyNumberFormat="0" applyFont="0" applyAlignment="0" applyProtection="0">
      <alignment horizontal="justify" vertical="top" wrapText="1"/>
    </xf>
    <xf numFmtId="0" fontId="192" fillId="0" borderId="0" applyNumberFormat="0">
      <alignment horizontal="right"/>
    </xf>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1" fontId="192" fillId="0" borderId="0" applyNumberFormat="0" applyFill="0" applyBorder="0" applyAlignment="0"/>
    <xf numFmtId="1" fontId="193" fillId="26" borderId="40" applyNumberFormat="0" applyBorder="0">
      <alignment horizontal="centerContinuous" vertical="top" wrapText="1"/>
    </xf>
    <xf numFmtId="0" fontId="41" fillId="0" borderId="31" applyNumberFormat="0" applyFont="0" applyFill="0" applyAlignment="0" applyProtection="0"/>
    <xf numFmtId="0" fontId="182" fillId="0" borderId="35" applyNumberFormat="0" applyFill="0" applyAlignment="0" applyProtection="0"/>
    <xf numFmtId="0" fontId="46" fillId="0" borderId="16" applyNumberFormat="0" applyFill="0" applyAlignment="0" applyProtection="0"/>
    <xf numFmtId="0" fontId="41" fillId="0" borderId="31" applyNumberFormat="0" applyFont="0" applyFill="0" applyAlignment="0" applyProtection="0"/>
    <xf numFmtId="2" fontId="79" fillId="39" borderId="37" applyNumberFormat="0" applyBorder="0" applyAlignment="0">
      <alignment horizontal="right" vertical="center" wrapText="1"/>
      <protection locked="0"/>
    </xf>
    <xf numFmtId="0" fontId="84" fillId="24" borderId="11" applyNumberFormat="0" applyAlignment="0" applyProtection="0"/>
    <xf numFmtId="2" fontId="41" fillId="0" borderId="0" applyFont="0" applyFill="0" applyBorder="0" applyAlignment="0" applyProtection="0"/>
    <xf numFmtId="2" fontId="41" fillId="0" borderId="0" applyFont="0" applyFill="0" applyBorder="0" applyAlignment="0" applyProtection="0"/>
    <xf numFmtId="0" fontId="151" fillId="0" borderId="0" applyNumberFormat="0" applyFill="0" applyBorder="0" applyAlignment="0" applyProtection="0"/>
    <xf numFmtId="260" fontId="14" fillId="0" borderId="0">
      <alignment vertical="center"/>
    </xf>
    <xf numFmtId="260" fontId="14" fillId="0" borderId="0">
      <alignment vertical="center"/>
    </xf>
    <xf numFmtId="260" fontId="14" fillId="0" borderId="0">
      <alignment vertical="center"/>
    </xf>
    <xf numFmtId="260" fontId="14" fillId="0" borderId="0">
      <alignment vertical="center"/>
    </xf>
    <xf numFmtId="260" fontId="14" fillId="0" borderId="0">
      <alignment vertical="center"/>
    </xf>
    <xf numFmtId="260" fontId="14" fillId="0" borderId="0">
      <alignment vertical="center"/>
    </xf>
    <xf numFmtId="260" fontId="14" fillId="0" borderId="0">
      <alignment vertical="center"/>
    </xf>
    <xf numFmtId="260" fontId="14" fillId="0" borderId="0">
      <alignment vertical="center"/>
    </xf>
    <xf numFmtId="0" fontId="28" fillId="0" borderId="0"/>
    <xf numFmtId="0" fontId="21" fillId="0" borderId="18" applyNumberFormat="0" applyAlignment="0" applyProtection="0">
      <alignment horizontal="left" vertical="center"/>
    </xf>
    <xf numFmtId="9" fontId="30" fillId="0" borderId="25" applyNumberFormat="0" applyBorder="0"/>
    <xf numFmtId="9" fontId="30" fillId="0" borderId="25" applyNumberFormat="0" applyBorder="0"/>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21" fillId="0" borderId="18" applyNumberFormat="0" applyAlignment="0" applyProtection="0">
      <alignment horizontal="left" vertical="center"/>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1" fillId="0" borderId="42" applyNumberFormat="0" applyAlignment="0" applyProtection="0">
      <alignment horizontal="left" vertical="center"/>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9" fontId="30" fillId="0" borderId="41" applyNumberFormat="0" applyBorder="0"/>
    <xf numFmtId="9" fontId="30" fillId="0" borderId="41" applyNumberFormat="0" applyBorder="0"/>
    <xf numFmtId="4" fontId="65" fillId="46" borderId="44" applyNumberFormat="0" applyProtection="0">
      <alignment horizontal="left" vertical="center" indent="1"/>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6"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167" fontId="14" fillId="16" borderId="43" applyFont="0" applyFill="0" applyBorder="0" applyAlignment="0">
      <alignment vertical="top"/>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 fontId="65" fillId="46" borderId="44" applyNumberFormat="0" applyProtection="0">
      <alignment horizontal="left" vertical="center" inden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16" borderId="43"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49" fontId="17" fillId="47" borderId="45" applyNumberFormat="0" applyFont="0" applyAlignment="0" applyProtection="0">
      <alignment horizontal="justify" vertical="top" wrapText="1"/>
    </xf>
    <xf numFmtId="9" fontId="30" fillId="0" borderId="41" applyNumberFormat="0" applyBorder="0"/>
    <xf numFmtId="9" fontId="30" fillId="0" borderId="41" applyNumberFormat="0" applyBorder="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xf numFmtId="0" fontId="12"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66" fontId="14" fillId="16" borderId="43" applyFont="0" applyFill="0" applyBorder="0" applyAlignment="0">
      <alignment vertical="top"/>
    </xf>
    <xf numFmtId="167" fontId="14" fillId="16" borderId="43" applyFont="0" applyFill="0" applyBorder="0" applyAlignment="0">
      <alignment vertical="top"/>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0" fillId="27" borderId="0" applyNumberFormat="0" applyBorder="0">
      <alignment horizontal="right"/>
      <protection locked="0"/>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6"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68"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0"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2"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4"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76"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7"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69"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1"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3"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5"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2" fillId="77" borderId="0" applyNumberFormat="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2" fillId="65" borderId="34" applyNumberFormat="0" applyFont="0" applyAlignment="0" applyProtection="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4" fillId="0" borderId="0" applyFont="0" applyFill="0" applyBorder="0" applyAlignment="0" applyProtection="0">
      <alignment horizontal="centerContinuous"/>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0" fillId="27" borderId="0" applyNumberFormat="0" applyBorder="0">
      <alignment horizontal="right"/>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21" fillId="0" borderId="42" applyNumberFormat="0" applyAlignment="0" applyProtection="0">
      <alignment horizontal="left" vertical="center"/>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applyFont="0" applyFill="0" applyBorder="0" applyAlignment="0" applyProtection="0">
      <alignment horizontal="centerContinuous"/>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applyFont="0" applyFill="0" applyBorder="0" applyAlignment="0" applyProtection="0">
      <alignment horizontal="centerContinuous"/>
    </xf>
    <xf numFmtId="0" fontId="11" fillId="0" borderId="0"/>
    <xf numFmtId="0" fontId="14" fillId="0" borderId="0" applyFont="0" applyFill="0" applyBorder="0" applyAlignment="0" applyProtection="0">
      <alignment horizontal="centerContinuous"/>
    </xf>
    <xf numFmtId="0" fontId="11" fillId="0" borderId="0"/>
    <xf numFmtId="0" fontId="11" fillId="0" borderId="0"/>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1"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ont="0" applyFill="0" applyBorder="0" applyAlignment="0" applyProtection="0"/>
    <xf numFmtId="220" fontId="14" fillId="0" borderId="0" applyFont="0" applyFill="0" applyBorder="0" applyAlignment="0" applyProtection="0"/>
    <xf numFmtId="220" fontId="14" fillId="0" borderId="0" applyFont="0" applyFill="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226" fontId="14" fillId="16" borderId="0" applyFont="0" applyBorder="0"/>
    <xf numFmtId="226" fontId="14" fillId="16" borderId="0" applyFont="0" applyBorder="0"/>
    <xf numFmtId="226" fontId="14" fillId="16" borderId="0" applyFont="0" applyBorder="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xf numFmtId="0" fontId="14" fillId="0" borderId="0" applyFont="0" applyFill="0" applyBorder="0" applyAlignment="0" applyProtection="0">
      <alignment horizontal="centerContinuous"/>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xf numFmtId="0" fontId="11" fillId="0" borderId="0"/>
    <xf numFmtId="0" fontId="14" fillId="0" borderId="0"/>
    <xf numFmtId="0" fontId="11" fillId="0" borderId="0"/>
    <xf numFmtId="0" fontId="11" fillId="0" borderId="0"/>
    <xf numFmtId="0" fontId="14" fillId="0" borderId="0"/>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40" fontId="14" fillId="0" borderId="0" applyFont="0" applyFill="0" applyBorder="0" applyAlignment="0" applyProtection="0"/>
    <xf numFmtId="240" fontId="14" fillId="0" borderId="0" applyFont="0" applyFill="0" applyBorder="0" applyAlignment="0" applyProtection="0"/>
    <xf numFmtId="240" fontId="14" fillId="0" borderId="0" applyFont="0" applyFill="0" applyBorder="0" applyAlignment="0" applyProtection="0"/>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220" fontId="14" fillId="0" borderId="0" applyFill="0" applyBorder="0" applyAlignment="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xf numFmtId="0" fontId="14" fillId="0" borderId="0"/>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74" fillId="29" borderId="0" applyNumberFormat="0" applyBorder="0">
      <alignment horizontal="left" vertic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0" fillId="0" borderId="0"/>
    <xf numFmtId="0" fontId="14"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20" borderId="0" applyNumberFormat="0" applyBorder="0" applyAlignment="0" applyProtection="0"/>
    <xf numFmtId="0" fontId="83" fillId="0" borderId="0" applyNumberFormat="0" applyFill="0" applyBorder="0" applyAlignment="0" applyProtection="0"/>
    <xf numFmtId="0" fontId="36" fillId="22" borderId="6" applyNumberFormat="0" applyAlignment="0" applyProtection="0"/>
    <xf numFmtId="0" fontId="80" fillId="0" borderId="10" applyNumberFormat="0" applyFill="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25" borderId="13" applyNumberFormat="0" applyFont="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43" fillId="7" borderId="6" applyNumberFormat="0" applyAlignment="0" applyProtection="0"/>
    <xf numFmtId="0" fontId="72" fillId="3" borderId="0" applyNumberFormat="0" applyBorder="0" applyAlignment="0" applyProtection="0"/>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60" fillId="32"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174" fontId="25" fillId="29" borderId="0" applyNumberFormat="0" applyBorder="0">
      <alignment horizontal="center"/>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50" fillId="4" borderId="0" applyNumberFormat="0" applyBorder="0" applyAlignment="0" applyProtection="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35" fillId="22" borderId="4" applyNumberFormat="0" applyAlignment="0" applyProtection="0"/>
    <xf numFmtId="0" fontId="14" fillId="0" borderId="0" applyFont="0" applyFill="0" applyBorder="0" applyAlignment="0" applyProtection="0">
      <alignment horizontal="centerContinuous"/>
    </xf>
    <xf numFmtId="0" fontId="47" fillId="0" borderId="0" applyNumberFormat="0" applyFill="0" applyBorder="0" applyAlignment="0" applyProtection="0"/>
    <xf numFmtId="0" fontId="75" fillId="0" borderId="0" applyNumberFormat="0" applyFill="0" applyBorder="0" applyAlignment="0" applyProtection="0"/>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6" fillId="0" borderId="21" applyNumberFormat="0" applyFill="0" applyAlignment="0" applyProtection="0"/>
    <xf numFmtId="0" fontId="77" fillId="0" borderId="22" applyNumberFormat="0" applyFill="0" applyAlignment="0" applyProtection="0"/>
    <xf numFmtId="0" fontId="78" fillId="0" borderId="19" applyNumberFormat="0" applyFill="0" applyAlignment="0" applyProtection="0"/>
    <xf numFmtId="0" fontId="78" fillId="0" borderId="0" applyNumberFormat="0" applyFill="0" applyBorder="0" applyAlignment="0" applyProtection="0"/>
    <xf numFmtId="0" fontId="41" fillId="0" borderId="31" applyNumberFormat="0" applyFont="0" applyFill="0" applyAlignment="0" applyProtection="0"/>
    <xf numFmtId="0" fontId="84" fillId="24" borderId="11" applyNumberForma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74" fillId="29" borderId="0" applyNumberFormat="0" applyBorder="0">
      <alignment horizontal="left" vertical="center"/>
      <protection locked="0"/>
    </xf>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6"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68"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0"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4"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76"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7"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69"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1"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3"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5"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77" borderId="0" applyNumberFormat="0" applyBorder="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65" borderId="34"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4" fillId="0" borderId="0"/>
    <xf numFmtId="0" fontId="9"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68"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0"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2"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4"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76"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7"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69"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1"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3"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5"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77" borderId="0" applyNumberFormat="0" applyBorder="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65" borderId="34"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14" fillId="0" borderId="0" applyFont="0" applyFill="0" applyBorder="0" applyAlignment="0" applyProtection="0">
      <alignment horizontal="centerContinuous"/>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20" fillId="27" borderId="0" applyNumberFormat="0" applyBorder="0">
      <alignment horizontal="right"/>
      <protection locked="0"/>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4" fontId="25" fillId="29" borderId="0" applyNumberFormat="0" applyBorder="0">
      <alignment horizont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74" fillId="29" borderId="0" applyNumberFormat="0" applyBorder="0">
      <alignment horizontal="left" vertical="center"/>
      <protection locked="0"/>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6"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68"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0"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2"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4"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76"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7"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69"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1"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5"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77" borderId="0" applyNumberFormat="0" applyBorder="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65" borderId="34"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94" fillId="0" borderId="0" applyNumberFormat="0" applyFill="0" applyBorder="0" applyAlignment="0" applyProtection="0"/>
    <xf numFmtId="0" fontId="7" fillId="0" borderId="0"/>
    <xf numFmtId="0" fontId="195" fillId="0" borderId="0"/>
    <xf numFmtId="9" fontId="6" fillId="0" borderId="0" applyFont="0" applyFill="0" applyBorder="0" applyAlignment="0" applyProtection="0"/>
    <xf numFmtId="0" fontId="196" fillId="0" borderId="0" applyNumberFormat="0" applyFill="0" applyBorder="0" applyAlignment="0" applyProtection="0">
      <alignment vertical="top"/>
      <protection locked="0"/>
    </xf>
    <xf numFmtId="0" fontId="196" fillId="0" borderId="0" applyNumberFormat="0" applyFill="0" applyBorder="0" applyAlignment="0" applyProtection="0">
      <alignment vertical="top"/>
      <protection locked="0"/>
    </xf>
    <xf numFmtId="0" fontId="194" fillId="0" borderId="0" applyNumberFormat="0" applyFill="0" applyBorder="0" applyAlignment="0" applyProtection="0"/>
    <xf numFmtId="44" fontId="197" fillId="0" borderId="0" applyFont="0" applyFill="0" applyBorder="0" applyAlignment="0" applyProtection="0"/>
    <xf numFmtId="9" fontId="212" fillId="0" borderId="0" applyFont="0" applyFill="0" applyBorder="0" applyAlignment="0" applyProtection="0"/>
    <xf numFmtId="0" fontId="181" fillId="0" borderId="0" applyNumberFormat="0" applyFill="0" applyBorder="0" applyAlignment="0" applyProtection="0"/>
    <xf numFmtId="49" fontId="252" fillId="106" borderId="129" applyAlignment="0" applyProtection="0"/>
  </cellStyleXfs>
  <cellXfs count="419">
    <xf numFmtId="0" fontId="0" fillId="0" borderId="0" xfId="0"/>
    <xf numFmtId="0" fontId="240" fillId="0" borderId="58" xfId="0" applyFont="1" applyBorder="1" applyAlignment="1">
      <alignment horizontal="center" vertical="center" wrapText="1"/>
    </xf>
    <xf numFmtId="0" fontId="206" fillId="0" borderId="59" xfId="0" applyFont="1" applyBorder="1" applyAlignment="1">
      <alignment horizontal="center" vertical="center"/>
    </xf>
    <xf numFmtId="0" fontId="206" fillId="0" borderId="58" xfId="0" applyFont="1" applyBorder="1" applyAlignment="1">
      <alignment horizontal="center" vertical="center"/>
    </xf>
    <xf numFmtId="0" fontId="222" fillId="0" borderId="62" xfId="0" applyFont="1" applyBorder="1" applyAlignment="1">
      <alignment horizontal="center" vertical="center"/>
    </xf>
    <xf numFmtId="0" fontId="222" fillId="0" borderId="61" xfId="0" applyFont="1" applyBorder="1" applyAlignment="1">
      <alignment horizontal="center" vertical="center"/>
    </xf>
    <xf numFmtId="0" fontId="222" fillId="0" borderId="50" xfId="0" applyFont="1" applyBorder="1" applyAlignment="1">
      <alignment horizontal="center" vertical="center"/>
    </xf>
    <xf numFmtId="0" fontId="222" fillId="0" borderId="58" xfId="0" applyFont="1" applyBorder="1" applyAlignment="1">
      <alignment horizontal="center" vertical="center"/>
    </xf>
    <xf numFmtId="0" fontId="209" fillId="0" borderId="65" xfId="0" applyFont="1" applyBorder="1" applyAlignment="1">
      <alignment horizontal="center" vertical="center"/>
    </xf>
    <xf numFmtId="0" fontId="209" fillId="0" borderId="0" xfId="0" applyFont="1" applyAlignment="1">
      <alignment horizontal="center" vertical="center"/>
    </xf>
    <xf numFmtId="0" fontId="216" fillId="0" borderId="0" xfId="0" applyFont="1" applyAlignment="1">
      <alignment horizontal="center" vertical="center"/>
    </xf>
    <xf numFmtId="0" fontId="218" fillId="0" borderId="0" xfId="0" applyFont="1" applyAlignment="1">
      <alignment horizontal="center" vertical="center" wrapText="1"/>
    </xf>
    <xf numFmtId="0" fontId="220" fillId="0" borderId="62" xfId="0" applyFont="1" applyBorder="1" applyAlignment="1">
      <alignment horizontal="center" vertical="center"/>
    </xf>
    <xf numFmtId="0" fontId="220" fillId="0" borderId="50" xfId="0" applyFont="1" applyBorder="1" applyAlignment="1">
      <alignment horizontal="center" vertical="center"/>
    </xf>
    <xf numFmtId="0" fontId="216" fillId="0" borderId="0" xfId="0" applyFont="1" applyAlignment="1">
      <alignment horizontal="center" vertical="center" wrapText="1"/>
    </xf>
    <xf numFmtId="0" fontId="216" fillId="94" borderId="65" xfId="0" applyFont="1" applyFill="1" applyBorder="1" applyAlignment="1">
      <alignment horizontal="center" vertical="center" wrapText="1"/>
    </xf>
    <xf numFmtId="0" fontId="216" fillId="94" borderId="0" xfId="0" applyFont="1" applyFill="1" applyAlignment="1">
      <alignment horizontal="center" vertical="center" wrapText="1"/>
    </xf>
    <xf numFmtId="0" fontId="198" fillId="96" borderId="93" xfId="0" applyFont="1" applyFill="1" applyBorder="1" applyAlignment="1">
      <alignment horizontal="center" vertical="center" wrapText="1"/>
    </xf>
    <xf numFmtId="0" fontId="198" fillId="96" borderId="0" xfId="0" applyFont="1" applyFill="1" applyAlignment="1">
      <alignment horizontal="center" vertical="center" wrapText="1"/>
    </xf>
    <xf numFmtId="0" fontId="228" fillId="0" borderId="102" xfId="0" applyFont="1" applyBorder="1" applyAlignment="1">
      <alignment horizontal="center" vertical="center"/>
    </xf>
    <xf numFmtId="0" fontId="202" fillId="82" borderId="0" xfId="0" applyFont="1" applyFill="1" applyAlignment="1" applyProtection="1">
      <alignment horizontal="left" vertical="center" wrapText="1"/>
      <protection locked="0"/>
    </xf>
    <xf numFmtId="0" fontId="198" fillId="88" borderId="0" xfId="0" applyFont="1" applyFill="1" applyAlignment="1">
      <alignment horizontal="center" vertical="center" wrapText="1"/>
    </xf>
    <xf numFmtId="0" fontId="199" fillId="95" borderId="0" xfId="0" applyFont="1" applyFill="1" applyAlignment="1" applyProtection="1">
      <alignment horizontal="center" vertical="center"/>
      <protection locked="0"/>
    </xf>
    <xf numFmtId="0" fontId="228" fillId="0" borderId="103" xfId="0" applyFont="1" applyBorder="1" applyAlignment="1">
      <alignment horizontal="center" vertical="center"/>
    </xf>
    <xf numFmtId="0" fontId="198" fillId="91" borderId="0" xfId="0" applyFont="1" applyFill="1" applyAlignment="1">
      <alignment horizontal="center" vertical="center" wrapText="1"/>
    </xf>
    <xf numFmtId="0" fontId="227" fillId="101" borderId="3" xfId="0" applyFont="1" applyFill="1" applyBorder="1" applyAlignment="1">
      <alignment horizontal="center" vertical="center"/>
    </xf>
    <xf numFmtId="0" fontId="226" fillId="95" borderId="0" xfId="0" applyFont="1" applyFill="1" applyAlignment="1" applyProtection="1">
      <alignment horizontal="center" vertical="center"/>
      <protection locked="0"/>
    </xf>
    <xf numFmtId="0" fontId="0" fillId="0" borderId="104" xfId="0" applyBorder="1" applyAlignment="1">
      <alignment horizontal="center"/>
    </xf>
    <xf numFmtId="0" fontId="0" fillId="0" borderId="101" xfId="0" applyBorder="1" applyAlignment="1">
      <alignment horizontal="center"/>
    </xf>
    <xf numFmtId="0" fontId="227" fillId="102" borderId="3" xfId="0" applyFont="1" applyFill="1" applyBorder="1" applyAlignment="1">
      <alignment horizontal="center" vertical="center"/>
    </xf>
    <xf numFmtId="0" fontId="227" fillId="102" borderId="102" xfId="0" applyFont="1" applyFill="1" applyBorder="1" applyAlignment="1">
      <alignment horizontal="center" vertical="center"/>
    </xf>
    <xf numFmtId="0" fontId="248" fillId="82" borderId="0" xfId="0" applyFont="1" applyFill="1" applyAlignment="1" applyProtection="1">
      <alignment horizontal="left" vertical="center" wrapText="1"/>
      <protection locked="0"/>
    </xf>
    <xf numFmtId="0" fontId="199" fillId="95" borderId="0" xfId="0" applyFont="1" applyFill="1" applyAlignment="1" applyProtection="1">
      <alignment horizontal="center"/>
      <protection locked="0"/>
    </xf>
    <xf numFmtId="0" fontId="227" fillId="101" borderId="102" xfId="0" applyFont="1" applyFill="1" applyBorder="1" applyAlignment="1">
      <alignment horizontal="center" vertical="center"/>
    </xf>
    <xf numFmtId="44" fontId="0" fillId="0" borderId="48" xfId="0" applyNumberFormat="1" applyBorder="1" applyAlignment="1" applyProtection="1">
      <alignment horizontal="center" wrapText="1"/>
      <protection locked="0"/>
    </xf>
    <xf numFmtId="44" fontId="0" fillId="0" borderId="80" xfId="0" applyNumberFormat="1" applyBorder="1" applyAlignment="1" applyProtection="1">
      <alignment horizontal="center" wrapText="1"/>
      <protection locked="0"/>
    </xf>
    <xf numFmtId="44" fontId="0" fillId="82" borderId="0" xfId="0" applyNumberFormat="1" applyFill="1" applyAlignment="1" applyProtection="1">
      <alignment horizontal="center" wrapText="1"/>
      <protection locked="0"/>
    </xf>
    <xf numFmtId="0" fontId="0" fillId="0" borderId="0" xfId="0" applyAlignment="1">
      <alignment horizontal="center" vertical="center"/>
    </xf>
    <xf numFmtId="0" fontId="208" fillId="0" borderId="0" xfId="0" applyFont="1" applyAlignment="1">
      <alignment horizontal="center" vertical="center"/>
    </xf>
    <xf numFmtId="0" fontId="14" fillId="0" borderId="0" xfId="0" applyFont="1" applyAlignment="1">
      <alignment horizontal="center" vertical="center" wrapText="1"/>
    </xf>
    <xf numFmtId="0" fontId="198" fillId="82" borderId="0" xfId="0" applyFont="1" applyFill="1" applyAlignment="1" applyProtection="1">
      <alignment horizontal="center" vertical="center" wrapText="1"/>
      <protection locked="0"/>
    </xf>
    <xf numFmtId="0" fontId="198" fillId="82" borderId="0" xfId="0" applyFont="1" applyFill="1" applyAlignment="1" applyProtection="1">
      <alignment horizontal="left" vertical="center" wrapText="1"/>
      <protection locked="0"/>
    </xf>
    <xf numFmtId="0" fontId="198" fillId="82" borderId="0" xfId="0" applyFont="1" applyFill="1" applyAlignment="1" applyProtection="1">
      <alignment vertical="center" wrapText="1"/>
      <protection locked="0"/>
    </xf>
    <xf numFmtId="0" fontId="198" fillId="82" borderId="0" xfId="0" applyFont="1" applyFill="1" applyAlignment="1" applyProtection="1">
      <alignment horizontal="right" vertical="center" wrapText="1"/>
      <protection locked="0"/>
    </xf>
    <xf numFmtId="0" fontId="200" fillId="82" borderId="0" xfId="0" applyFont="1" applyFill="1" applyAlignment="1" applyProtection="1">
      <alignment vertical="center" wrapText="1"/>
      <protection locked="0"/>
    </xf>
    <xf numFmtId="0" fontId="200" fillId="82" borderId="0" xfId="0" applyFont="1" applyFill="1" applyAlignment="1" applyProtection="1">
      <alignment horizontal="center" vertical="center" wrapText="1"/>
      <protection locked="0"/>
    </xf>
    <xf numFmtId="261" fontId="202" fillId="82" borderId="0" xfId="0" applyNumberFormat="1" applyFont="1" applyFill="1" applyAlignment="1" applyProtection="1">
      <alignment horizontal="center" vertical="center" wrapText="1"/>
      <protection locked="0"/>
    </xf>
    <xf numFmtId="0" fontId="202" fillId="82" borderId="0" xfId="0" applyFont="1" applyFill="1" applyAlignment="1" applyProtection="1">
      <alignment horizontal="center" vertical="center" wrapText="1"/>
      <protection locked="0"/>
    </xf>
    <xf numFmtId="0" fontId="202" fillId="82" borderId="0" xfId="0" applyFont="1" applyFill="1" applyAlignment="1" applyProtection="1">
      <alignment horizontal="left" vertical="center" wrapText="1"/>
      <protection locked="0"/>
    </xf>
    <xf numFmtId="0" fontId="202" fillId="82" borderId="0" xfId="0" applyFont="1" applyFill="1" applyAlignment="1" applyProtection="1">
      <alignment horizontal="right" vertical="center" wrapText="1"/>
      <protection locked="0"/>
    </xf>
    <xf numFmtId="0" fontId="202" fillId="82" borderId="0" xfId="0" applyFont="1" applyFill="1" applyAlignment="1" applyProtection="1">
      <alignment vertical="center" wrapText="1"/>
      <protection locked="0"/>
    </xf>
    <xf numFmtId="0" fontId="199" fillId="85" borderId="47" xfId="0" applyFont="1" applyFill="1" applyBorder="1" applyAlignment="1" applyProtection="1">
      <alignment horizontal="center" vertical="center" wrapText="1"/>
      <protection locked="0"/>
    </xf>
    <xf numFmtId="0" fontId="198" fillId="0" borderId="76" xfId="0" applyFont="1" applyBorder="1" applyAlignment="1" applyProtection="1">
      <alignment horizontal="center" vertical="center" wrapText="1"/>
      <protection locked="0"/>
    </xf>
    <xf numFmtId="0" fontId="198" fillId="0" borderId="68" xfId="0" applyFont="1" applyBorder="1" applyAlignment="1" applyProtection="1">
      <alignment horizontal="left" vertical="center" wrapText="1"/>
      <protection locked="0"/>
    </xf>
    <xf numFmtId="0" fontId="198" fillId="0" borderId="68" xfId="0" applyFont="1" applyBorder="1" applyAlignment="1" applyProtection="1">
      <alignment horizontal="center" vertical="center" wrapText="1"/>
      <protection locked="0"/>
    </xf>
    <xf numFmtId="0" fontId="198" fillId="0" borderId="81" xfId="0" applyFont="1" applyBorder="1" applyAlignment="1" applyProtection="1">
      <alignment horizontal="center" vertical="center" wrapText="1"/>
      <protection locked="0"/>
    </xf>
    <xf numFmtId="0" fontId="198" fillId="0" borderId="70" xfId="0" applyFont="1" applyBorder="1" applyAlignment="1" applyProtection="1">
      <alignment horizontal="left" vertical="center" wrapText="1"/>
      <protection locked="0"/>
    </xf>
    <xf numFmtId="0" fontId="198" fillId="0" borderId="72" xfId="0" applyFont="1" applyBorder="1" applyAlignment="1" applyProtection="1">
      <alignment horizontal="center" vertical="center" wrapText="1"/>
      <protection locked="0"/>
    </xf>
    <xf numFmtId="0" fontId="198" fillId="0" borderId="68" xfId="0" applyFont="1" applyBorder="1" applyAlignment="1" applyProtection="1">
      <alignment vertical="center" wrapText="1"/>
      <protection locked="0"/>
    </xf>
    <xf numFmtId="0" fontId="198" fillId="0" borderId="73" xfId="0" applyFont="1" applyBorder="1" applyAlignment="1" applyProtection="1">
      <alignment horizontal="center" vertical="center" wrapText="1"/>
      <protection locked="0"/>
    </xf>
    <xf numFmtId="0" fontId="198" fillId="0" borderId="78" xfId="0" applyFont="1" applyBorder="1" applyAlignment="1" applyProtection="1">
      <alignment horizontal="center" vertical="center" wrapText="1"/>
      <protection locked="0"/>
    </xf>
    <xf numFmtId="261" fontId="198" fillId="82" borderId="0" xfId="0" applyNumberFormat="1" applyFont="1" applyFill="1" applyAlignment="1" applyProtection="1">
      <alignment horizontal="center" vertical="center" wrapText="1"/>
      <protection locked="0"/>
    </xf>
    <xf numFmtId="0" fontId="200" fillId="82" borderId="0" xfId="0" applyFont="1" applyFill="1" applyAlignment="1">
      <alignment vertical="center" wrapText="1"/>
    </xf>
    <xf numFmtId="44" fontId="198" fillId="82" borderId="0" xfId="42655" applyFont="1" applyFill="1" applyBorder="1" applyAlignment="1" applyProtection="1">
      <alignment horizontal="right" vertical="center" wrapText="1"/>
    </xf>
    <xf numFmtId="0" fontId="198" fillId="82" borderId="0" xfId="0" applyFont="1" applyFill="1" applyAlignment="1">
      <alignment horizontal="right" vertical="center" wrapText="1"/>
    </xf>
    <xf numFmtId="0" fontId="198" fillId="82" borderId="0" xfId="0" applyFont="1" applyFill="1" applyAlignment="1">
      <alignment horizontal="center" vertical="center" wrapText="1"/>
    </xf>
    <xf numFmtId="0" fontId="198" fillId="86" borderId="51" xfId="0" applyFont="1" applyFill="1" applyBorder="1" applyAlignment="1">
      <alignment horizontal="center" vertical="center" wrapText="1"/>
    </xf>
    <xf numFmtId="0" fontId="198" fillId="86" borderId="57" xfId="0" applyFont="1" applyFill="1" applyBorder="1" applyAlignment="1">
      <alignment horizontal="center" vertical="center" wrapText="1"/>
    </xf>
    <xf numFmtId="0" fontId="198" fillId="86" borderId="55" xfId="0" applyFont="1" applyFill="1" applyBorder="1" applyAlignment="1">
      <alignment horizontal="center" vertical="center" wrapText="1"/>
    </xf>
    <xf numFmtId="0" fontId="201" fillId="85" borderId="46" xfId="0" applyFont="1" applyFill="1" applyBorder="1" applyAlignment="1" applyProtection="1">
      <alignment horizontal="center" vertical="center" wrapText="1"/>
      <protection locked="0"/>
    </xf>
    <xf numFmtId="49" fontId="14" fillId="82" borderId="0" xfId="0" applyNumberFormat="1" applyFont="1" applyFill="1"/>
    <xf numFmtId="49" fontId="0" fillId="82" borderId="0" xfId="0" applyNumberFormat="1" applyFill="1"/>
    <xf numFmtId="49" fontId="38" fillId="82" borderId="0" xfId="0" applyNumberFormat="1" applyFont="1" applyFill="1"/>
    <xf numFmtId="0" fontId="198" fillId="92" borderId="0" xfId="0" applyFont="1" applyFill="1" applyAlignment="1" applyProtection="1">
      <alignment horizontal="center" wrapText="1"/>
      <protection locked="0"/>
    </xf>
    <xf numFmtId="0" fontId="14" fillId="0" borderId="0" xfId="0" applyFont="1" applyAlignment="1">
      <alignment horizontal="center" vertical="center"/>
    </xf>
    <xf numFmtId="261" fontId="198" fillId="0" borderId="86" xfId="0" applyNumberFormat="1" applyFont="1" applyBorder="1" applyAlignment="1" applyProtection="1">
      <alignment horizontal="center" vertical="center" wrapText="1"/>
      <protection locked="0"/>
    </xf>
    <xf numFmtId="0" fontId="198" fillId="0" borderId="74" xfId="0" applyFont="1" applyBorder="1" applyAlignment="1" applyProtection="1">
      <alignment horizontal="center" vertical="center" wrapText="1"/>
      <protection locked="0"/>
    </xf>
    <xf numFmtId="0" fontId="198" fillId="0" borderId="48" xfId="0" applyFont="1" applyBorder="1" applyAlignment="1" applyProtection="1">
      <alignment horizontal="center" vertical="center" wrapText="1"/>
      <protection locked="0"/>
    </xf>
    <xf numFmtId="44" fontId="14" fillId="0" borderId="80" xfId="0" applyNumberFormat="1" applyFont="1" applyBorder="1" applyAlignment="1" applyProtection="1">
      <alignment horizontal="center" wrapText="1"/>
      <protection locked="0"/>
    </xf>
    <xf numFmtId="0" fontId="198" fillId="0" borderId="71" xfId="0" applyFont="1" applyBorder="1" applyAlignment="1" applyProtection="1">
      <alignment horizontal="center" vertical="center" wrapText="1"/>
      <protection locked="0"/>
    </xf>
    <xf numFmtId="0" fontId="198" fillId="0" borderId="82" xfId="0" applyFont="1" applyBorder="1" applyAlignment="1" applyProtection="1">
      <alignment horizontal="center" vertical="center" wrapText="1"/>
      <protection locked="0"/>
    </xf>
    <xf numFmtId="0" fontId="198" fillId="0" borderId="0" xfId="0" applyFont="1" applyAlignment="1" applyProtection="1">
      <alignment horizontal="right" vertical="center" wrapText="1"/>
      <protection locked="0"/>
    </xf>
    <xf numFmtId="44" fontId="198" fillId="0" borderId="81" xfId="42655" applyFont="1" applyFill="1" applyBorder="1" applyAlignment="1" applyProtection="1">
      <alignment horizontal="right" vertical="center" wrapText="1"/>
    </xf>
    <xf numFmtId="0" fontId="198" fillId="0" borderId="69" xfId="0" applyFont="1" applyBorder="1" applyAlignment="1">
      <alignment horizontal="center" vertical="center" wrapText="1"/>
    </xf>
    <xf numFmtId="44" fontId="14" fillId="0" borderId="80" xfId="0" applyNumberFormat="1" applyFont="1" applyBorder="1" applyAlignment="1" applyProtection="1">
      <alignment horizontal="center"/>
      <protection locked="0"/>
    </xf>
    <xf numFmtId="44" fontId="0" fillId="0" borderId="80" xfId="0" applyNumberFormat="1" applyBorder="1" applyAlignment="1" applyProtection="1">
      <alignment horizontal="center" vertical="center"/>
      <protection locked="0"/>
    </xf>
    <xf numFmtId="0" fontId="14" fillId="0" borderId="80" xfId="0" applyFont="1" applyBorder="1" applyAlignment="1" applyProtection="1">
      <alignment horizontal="center" wrapText="1"/>
      <protection locked="0"/>
    </xf>
    <xf numFmtId="44" fontId="14" fillId="0" borderId="80" xfId="0" quotePrefix="1" applyNumberFormat="1" applyFont="1" applyBorder="1" applyAlignment="1" applyProtection="1">
      <alignment horizontal="center" vertical="center" wrapText="1"/>
      <protection locked="0"/>
    </xf>
    <xf numFmtId="0" fontId="198" fillId="0" borderId="77" xfId="0" applyFont="1" applyBorder="1" applyAlignment="1" applyProtection="1">
      <alignment horizontal="center" vertical="center" wrapText="1"/>
      <protection locked="0"/>
    </xf>
    <xf numFmtId="44" fontId="198" fillId="0" borderId="68" xfId="42655" applyFont="1" applyFill="1" applyBorder="1" applyAlignment="1" applyProtection="1">
      <alignment horizontal="right" vertical="center" wrapText="1"/>
    </xf>
    <xf numFmtId="44" fontId="14" fillId="0" borderId="83" xfId="0" applyNumberFormat="1" applyFont="1" applyBorder="1" applyAlignment="1" applyProtection="1">
      <alignment horizontal="center" wrapText="1"/>
      <protection locked="0"/>
    </xf>
    <xf numFmtId="0" fontId="198" fillId="0" borderId="84" xfId="0" applyFont="1" applyBorder="1" applyAlignment="1" applyProtection="1">
      <alignment horizontal="left" vertical="center" wrapText="1"/>
      <protection locked="0"/>
    </xf>
    <xf numFmtId="0" fontId="198" fillId="0" borderId="85" xfId="0" applyFont="1" applyBorder="1" applyAlignment="1" applyProtection="1">
      <alignment horizontal="center" vertical="center" wrapText="1"/>
      <protection locked="0"/>
    </xf>
    <xf numFmtId="261" fontId="198" fillId="0" borderId="0" xfId="0" applyNumberFormat="1" applyFont="1" applyAlignment="1" applyProtection="1">
      <alignment horizontal="center" vertical="center" wrapText="1"/>
      <protection locked="0"/>
    </xf>
    <xf numFmtId="0" fontId="198" fillId="0" borderId="0" xfId="0" applyFont="1" applyAlignment="1" applyProtection="1">
      <alignment horizontal="center" vertical="center" wrapText="1"/>
      <protection locked="0"/>
    </xf>
    <xf numFmtId="0" fontId="198" fillId="0" borderId="0" xfId="0" applyFont="1" applyAlignment="1" applyProtection="1">
      <alignment horizontal="left" vertical="center" wrapText="1"/>
      <protection locked="0"/>
    </xf>
    <xf numFmtId="44" fontId="0" fillId="0" borderId="0" xfId="0" applyNumberFormat="1" applyAlignment="1" applyProtection="1">
      <alignment horizontal="center" wrapText="1"/>
      <protection locked="0"/>
    </xf>
    <xf numFmtId="44" fontId="198" fillId="0" borderId="0" xfId="42655" applyFont="1" applyFill="1" applyBorder="1" applyAlignment="1" applyProtection="1">
      <alignment horizontal="right" vertical="center" wrapText="1"/>
    </xf>
    <xf numFmtId="0" fontId="198" fillId="0" borderId="0" xfId="0" applyFont="1" applyAlignment="1">
      <alignment horizontal="center" vertical="center" wrapText="1"/>
    </xf>
    <xf numFmtId="0" fontId="198" fillId="0" borderId="0" xfId="0" applyFont="1" applyAlignment="1" applyProtection="1">
      <alignment vertical="center" wrapText="1"/>
      <protection locked="0"/>
    </xf>
    <xf numFmtId="44" fontId="198" fillId="0" borderId="0" xfId="42655" applyFont="1" applyFill="1" applyBorder="1" applyAlignment="1" applyProtection="1">
      <alignment horizontal="center" vertical="center" wrapText="1"/>
    </xf>
    <xf numFmtId="14" fontId="198" fillId="0" borderId="0" xfId="0" applyNumberFormat="1" applyFont="1" applyAlignment="1" applyProtection="1">
      <alignment horizontal="right" vertical="center" wrapText="1"/>
      <protection locked="0"/>
    </xf>
    <xf numFmtId="14" fontId="198" fillId="0" borderId="88" xfId="0" applyNumberFormat="1" applyFont="1" applyBorder="1" applyAlignment="1" applyProtection="1">
      <alignment horizontal="right" vertical="center" wrapText="1"/>
      <protection locked="0"/>
    </xf>
    <xf numFmtId="0" fontId="198" fillId="0" borderId="83" xfId="0" applyFont="1" applyBorder="1" applyAlignment="1" applyProtection="1">
      <alignment horizontal="center" vertical="center" wrapText="1"/>
      <protection locked="0"/>
    </xf>
    <xf numFmtId="0" fontId="198" fillId="0" borderId="90" xfId="0" applyFont="1" applyBorder="1" applyAlignment="1" applyProtection="1">
      <alignment horizontal="center" vertical="center" wrapText="1"/>
      <protection locked="0"/>
    </xf>
    <xf numFmtId="261" fontId="202" fillId="93" borderId="0" xfId="0" applyNumberFormat="1" applyFont="1" applyFill="1" applyAlignment="1" applyProtection="1">
      <alignment horizontal="center" vertical="center" wrapText="1"/>
      <protection locked="0"/>
    </xf>
    <xf numFmtId="0" fontId="202" fillId="93" borderId="0" xfId="0" applyFont="1" applyFill="1" applyAlignment="1" applyProtection="1">
      <alignment horizontal="center" vertical="center" wrapText="1"/>
      <protection locked="0"/>
    </xf>
    <xf numFmtId="0" fontId="200" fillId="82" borderId="0" xfId="0" applyFont="1" applyFill="1" applyAlignment="1">
      <alignment horizontal="center" vertical="center" wrapText="1"/>
    </xf>
    <xf numFmtId="264" fontId="198" fillId="82" borderId="0" xfId="0" applyNumberFormat="1" applyFont="1" applyFill="1" applyAlignment="1" applyProtection="1">
      <alignment horizontal="center" vertical="center" wrapText="1"/>
      <protection locked="0"/>
    </xf>
    <xf numFmtId="14" fontId="198" fillId="0" borderId="91" xfId="0" applyNumberFormat="1" applyFont="1" applyBorder="1" applyAlignment="1" applyProtection="1">
      <alignment horizontal="right" vertical="center" wrapText="1"/>
      <protection locked="0"/>
    </xf>
    <xf numFmtId="14" fontId="198" fillId="0" borderId="92" xfId="0" applyNumberFormat="1" applyFont="1" applyBorder="1" applyAlignment="1" applyProtection="1">
      <alignment horizontal="right" vertical="center" wrapText="1"/>
      <protection locked="0"/>
    </xf>
    <xf numFmtId="0" fontId="205" fillId="94" borderId="66" xfId="0" applyFont="1" applyFill="1" applyBorder="1" applyAlignment="1" applyProtection="1">
      <alignment vertical="center"/>
      <protection locked="0"/>
    </xf>
    <xf numFmtId="0" fontId="205" fillId="94" borderId="0" xfId="0" applyFont="1" applyFill="1" applyAlignment="1" applyProtection="1">
      <alignment vertical="center"/>
      <protection locked="0"/>
    </xf>
    <xf numFmtId="0" fontId="205" fillId="94" borderId="0" xfId="0" applyFont="1" applyFill="1" applyAlignment="1">
      <alignment vertical="center"/>
    </xf>
    <xf numFmtId="0" fontId="199" fillId="94" borderId="52" xfId="0" applyFont="1" applyFill="1" applyBorder="1" applyAlignment="1" applyProtection="1">
      <alignment horizontal="center" vertical="center" wrapText="1"/>
      <protection locked="0"/>
    </xf>
    <xf numFmtId="0" fontId="199" fillId="94" borderId="53" xfId="0" applyFont="1" applyFill="1" applyBorder="1" applyAlignment="1" applyProtection="1">
      <alignment horizontal="center" vertical="center" wrapText="1"/>
      <protection locked="0"/>
    </xf>
    <xf numFmtId="0" fontId="199" fillId="94" borderId="53" xfId="0" applyFont="1" applyFill="1" applyBorder="1" applyAlignment="1">
      <alignment horizontal="center" vertical="center" wrapText="1"/>
    </xf>
    <xf numFmtId="0" fontId="199" fillId="94" borderId="54" xfId="0" applyFont="1" applyFill="1" applyBorder="1" applyAlignment="1" applyProtection="1">
      <alignment horizontal="center" vertical="center" wrapText="1"/>
      <protection locked="0"/>
    </xf>
    <xf numFmtId="0" fontId="204" fillId="94" borderId="53" xfId="0" applyFont="1" applyFill="1" applyBorder="1" applyAlignment="1" applyProtection="1">
      <alignment horizontal="center" vertical="center" wrapText="1"/>
      <protection locked="0"/>
    </xf>
    <xf numFmtId="0" fontId="206" fillId="0" borderId="0" xfId="0" applyFont="1" applyAlignment="1">
      <alignment horizontal="center" vertical="center"/>
    </xf>
    <xf numFmtId="0" fontId="206" fillId="0" borderId="65" xfId="0" applyFont="1" applyBorder="1" applyAlignment="1">
      <alignment horizontal="center" vertical="center"/>
    </xf>
    <xf numFmtId="0" fontId="206" fillId="0" borderId="2" xfId="0" applyFont="1" applyBorder="1" applyAlignment="1">
      <alignment horizontal="center" vertical="center"/>
    </xf>
    <xf numFmtId="0" fontId="206" fillId="0" borderId="62" xfId="0" applyFont="1" applyBorder="1" applyAlignment="1">
      <alignment horizontal="center" vertical="center"/>
    </xf>
    <xf numFmtId="0" fontId="206" fillId="0" borderId="64" xfId="0" applyFont="1" applyBorder="1" applyAlignment="1">
      <alignment horizontal="center" vertical="center"/>
    </xf>
    <xf numFmtId="0" fontId="206" fillId="0" borderId="61" xfId="0" applyFont="1" applyBorder="1" applyAlignment="1">
      <alignment horizontal="center" vertical="center"/>
    </xf>
    <xf numFmtId="0" fontId="206" fillId="0" borderId="0" xfId="0" applyFont="1" applyAlignment="1">
      <alignment horizontal="left" vertical="center"/>
    </xf>
    <xf numFmtId="0" fontId="209" fillId="0" borderId="0" xfId="0" applyFont="1" applyAlignment="1">
      <alignment horizontal="center" vertical="center"/>
    </xf>
    <xf numFmtId="0" fontId="216" fillId="0" borderId="0" xfId="0" applyFont="1" applyAlignment="1">
      <alignment horizontal="center" vertical="center" wrapText="1"/>
    </xf>
    <xf numFmtId="0" fontId="216" fillId="0" borderId="0" xfId="0" applyFont="1" applyAlignment="1">
      <alignment horizontal="center" vertical="center"/>
    </xf>
    <xf numFmtId="0" fontId="216" fillId="0" borderId="0" xfId="0" applyFont="1" applyAlignment="1">
      <alignment horizontal="left" vertical="center"/>
    </xf>
    <xf numFmtId="0" fontId="216" fillId="0" borderId="0" xfId="0" applyFont="1" applyAlignment="1">
      <alignment vertical="center"/>
    </xf>
    <xf numFmtId="0" fontId="217" fillId="0" borderId="0" xfId="0" applyFont="1" applyAlignment="1">
      <alignment vertical="center"/>
    </xf>
    <xf numFmtId="262" fontId="216" fillId="0" borderId="0" xfId="0" applyNumberFormat="1" applyFont="1" applyAlignment="1">
      <alignment vertical="center"/>
    </xf>
    <xf numFmtId="263" fontId="216" fillId="0" borderId="0" xfId="0" applyNumberFormat="1" applyFont="1" applyAlignment="1">
      <alignment vertical="center"/>
    </xf>
    <xf numFmtId="0" fontId="219" fillId="0" borderId="0" xfId="0" applyFont="1" applyAlignment="1">
      <alignment vertical="center"/>
    </xf>
    <xf numFmtId="0" fontId="215" fillId="0" borderId="0" xfId="0" quotePrefix="1" applyFont="1" applyAlignment="1">
      <alignment vertical="center"/>
    </xf>
    <xf numFmtId="0" fontId="215" fillId="0" borderId="0" xfId="0" applyFont="1" applyAlignment="1">
      <alignment vertical="center"/>
    </xf>
    <xf numFmtId="0" fontId="215" fillId="0" borderId="0" xfId="0" applyFont="1" applyAlignment="1">
      <alignment horizontal="right" vertical="center"/>
    </xf>
    <xf numFmtId="0" fontId="215" fillId="0" borderId="0" xfId="0" applyFont="1" applyAlignment="1">
      <alignment horizontal="center" vertical="center"/>
    </xf>
    <xf numFmtId="0" fontId="215" fillId="0" borderId="65" xfId="0" applyFont="1" applyBorder="1" applyAlignment="1">
      <alignment vertical="center"/>
    </xf>
    <xf numFmtId="0" fontId="215" fillId="0" borderId="60" xfId="0" applyFont="1" applyBorder="1" applyAlignment="1">
      <alignment horizontal="center" vertical="center"/>
    </xf>
    <xf numFmtId="0" fontId="215" fillId="0" borderId="0" xfId="0" applyFont="1"/>
    <xf numFmtId="0" fontId="215" fillId="0" borderId="62" xfId="0" applyFont="1" applyBorder="1" applyAlignment="1">
      <alignment vertical="center"/>
    </xf>
    <xf numFmtId="0" fontId="215" fillId="0" borderId="63" xfId="0" applyFont="1" applyBorder="1" applyAlignment="1">
      <alignment horizontal="center" vertical="center" wrapText="1"/>
    </xf>
    <xf numFmtId="0" fontId="215" fillId="0" borderId="63" xfId="0" applyFont="1" applyBorder="1" applyAlignment="1">
      <alignment horizontal="center" vertical="center"/>
    </xf>
    <xf numFmtId="0" fontId="215" fillId="0" borderId="49" xfId="0" applyFont="1" applyBorder="1" applyAlignment="1">
      <alignment vertical="center"/>
    </xf>
    <xf numFmtId="44" fontId="215" fillId="0" borderId="49" xfId="42655" applyFont="1" applyFill="1" applyBorder="1" applyAlignment="1">
      <alignment vertical="center"/>
    </xf>
    <xf numFmtId="0" fontId="215" fillId="0" borderId="3" xfId="0" applyFont="1" applyBorder="1" applyAlignment="1">
      <alignment vertical="center"/>
    </xf>
    <xf numFmtId="9" fontId="215" fillId="0" borderId="3" xfId="42656" applyFont="1" applyFill="1" applyBorder="1" applyAlignment="1">
      <alignment vertical="center"/>
    </xf>
    <xf numFmtId="0" fontId="215" fillId="0" borderId="3" xfId="0" applyFont="1" applyBorder="1" applyAlignment="1">
      <alignment horizontal="center" vertical="center" wrapText="1"/>
    </xf>
    <xf numFmtId="0" fontId="215" fillId="0" borderId="49" xfId="42655" applyNumberFormat="1" applyFont="1" applyFill="1" applyBorder="1" applyAlignment="1">
      <alignment vertical="center"/>
    </xf>
    <xf numFmtId="0" fontId="198" fillId="86" borderId="51" xfId="42655" applyNumberFormat="1" applyFont="1" applyFill="1" applyBorder="1" applyAlignment="1" applyProtection="1">
      <alignment horizontal="center" vertical="center" wrapText="1"/>
    </xf>
    <xf numFmtId="0" fontId="198" fillId="0" borderId="0" xfId="42655" applyNumberFormat="1" applyFont="1" applyFill="1" applyBorder="1" applyAlignment="1" applyProtection="1">
      <alignment horizontal="center" vertical="center" wrapText="1"/>
    </xf>
    <xf numFmtId="0" fontId="222" fillId="0" borderId="59" xfId="0" applyFont="1" applyBorder="1" applyAlignment="1">
      <alignment vertical="center"/>
    </xf>
    <xf numFmtId="263" fontId="220" fillId="0" borderId="2" xfId="0" applyNumberFormat="1" applyFont="1" applyBorder="1" applyAlignment="1">
      <alignment vertical="center"/>
    </xf>
    <xf numFmtId="0" fontId="221" fillId="0" borderId="50" xfId="0" applyFont="1" applyBorder="1" applyAlignment="1">
      <alignment vertical="center" wrapText="1"/>
    </xf>
    <xf numFmtId="0" fontId="221" fillId="0" borderId="62" xfId="0" applyFont="1" applyBorder="1" applyAlignment="1">
      <alignment vertical="center" wrapText="1"/>
    </xf>
    <xf numFmtId="0" fontId="204" fillId="94" borderId="54" xfId="0" applyFont="1" applyFill="1" applyBorder="1" applyAlignment="1" applyProtection="1">
      <alignment horizontal="center" vertical="center" wrapText="1"/>
      <protection locked="0"/>
    </xf>
    <xf numFmtId="0" fontId="220" fillId="0" borderId="59" xfId="0" applyFont="1" applyBorder="1" applyAlignment="1">
      <alignment vertical="center"/>
    </xf>
    <xf numFmtId="0" fontId="220" fillId="0" borderId="2" xfId="0" applyFont="1" applyBorder="1" applyAlignment="1">
      <alignment horizontal="left" vertical="center"/>
    </xf>
    <xf numFmtId="0" fontId="215" fillId="0" borderId="49" xfId="0" applyFont="1" applyBorder="1" applyAlignment="1">
      <alignment horizontal="center" vertical="center"/>
    </xf>
    <xf numFmtId="9" fontId="215" fillId="0" borderId="49" xfId="0" applyNumberFormat="1" applyFont="1" applyBorder="1" applyAlignment="1">
      <alignment horizontal="center" vertical="center"/>
    </xf>
    <xf numFmtId="9" fontId="215" fillId="0" borderId="95" xfId="0" applyNumberFormat="1" applyFont="1" applyBorder="1" applyAlignment="1">
      <alignment horizontal="center" vertical="center"/>
    </xf>
    <xf numFmtId="0" fontId="17" fillId="97" borderId="49" xfId="0" applyFont="1" applyFill="1" applyBorder="1" applyAlignment="1">
      <alignment horizontal="center" vertical="center"/>
    </xf>
    <xf numFmtId="0" fontId="14" fillId="97" borderId="49" xfId="0" applyFont="1" applyFill="1" applyBorder="1" applyAlignment="1">
      <alignment horizontal="center" vertical="center"/>
    </xf>
    <xf numFmtId="44" fontId="198" fillId="86" borderId="51" xfId="42655" applyFont="1" applyFill="1" applyBorder="1" applyAlignment="1" applyProtection="1">
      <alignment horizontal="center" vertical="center" wrapText="1"/>
    </xf>
    <xf numFmtId="44" fontId="198" fillId="86" borderId="57" xfId="42655" applyFont="1" applyFill="1" applyBorder="1" applyAlignment="1" applyProtection="1">
      <alignment horizontal="center" vertical="center" wrapText="1"/>
    </xf>
    <xf numFmtId="44" fontId="198" fillId="86" borderId="55" xfId="42655" applyFont="1" applyFill="1" applyBorder="1" applyAlignment="1" applyProtection="1">
      <alignment horizontal="center" vertical="center" wrapText="1"/>
    </xf>
    <xf numFmtId="49" fontId="14" fillId="82" borderId="0" xfId="0" applyNumberFormat="1" applyFont="1" applyFill="1" applyAlignment="1">
      <alignment wrapText="1"/>
    </xf>
    <xf numFmtId="49" fontId="211" fillId="89" borderId="0" xfId="0" applyNumberFormat="1" applyFont="1" applyFill="1" applyAlignment="1">
      <alignment wrapText="1"/>
    </xf>
    <xf numFmtId="49" fontId="0" fillId="89" borderId="0" xfId="0" applyNumberFormat="1" applyFill="1" applyAlignment="1">
      <alignment horizontal="left" wrapText="1"/>
    </xf>
    <xf numFmtId="49" fontId="211" fillId="87" borderId="0" xfId="0" applyNumberFormat="1" applyFont="1" applyFill="1" applyAlignment="1">
      <alignment wrapText="1"/>
    </xf>
    <xf numFmtId="49" fontId="14" fillId="87" borderId="0" xfId="0" applyNumberFormat="1" applyFont="1" applyFill="1" applyAlignment="1">
      <alignment horizontal="left" wrapText="1"/>
    </xf>
    <xf numFmtId="49" fontId="14" fillId="87" borderId="0" xfId="0" quotePrefix="1" applyNumberFormat="1" applyFont="1" applyFill="1" applyAlignment="1">
      <alignment horizontal="left" wrapText="1"/>
    </xf>
    <xf numFmtId="49" fontId="211" fillId="90" borderId="0" xfId="0" applyNumberFormat="1" applyFont="1" applyFill="1" applyAlignment="1">
      <alignment wrapText="1"/>
    </xf>
    <xf numFmtId="49" fontId="14" fillId="90" borderId="0" xfId="0" applyNumberFormat="1" applyFont="1" applyFill="1" applyAlignment="1">
      <alignment horizontal="left" wrapText="1"/>
    </xf>
    <xf numFmtId="49" fontId="211" fillId="83" borderId="0" xfId="0" applyNumberFormat="1" applyFont="1" applyFill="1" applyAlignment="1">
      <alignment wrapText="1"/>
    </xf>
    <xf numFmtId="49" fontId="14" fillId="83" borderId="0" xfId="0" applyNumberFormat="1" applyFont="1" applyFill="1" applyAlignment="1">
      <alignment horizontal="left" wrapText="1"/>
    </xf>
    <xf numFmtId="49" fontId="211" fillId="91" borderId="0" xfId="0" applyNumberFormat="1" applyFont="1" applyFill="1" applyAlignment="1">
      <alignment wrapText="1"/>
    </xf>
    <xf numFmtId="49" fontId="14" fillId="91" borderId="0" xfId="0" applyNumberFormat="1" applyFont="1" applyFill="1" applyAlignment="1">
      <alignment horizontal="left" wrapText="1"/>
    </xf>
    <xf numFmtId="49" fontId="210" fillId="84" borderId="0" xfId="0" applyNumberFormat="1" applyFont="1" applyFill="1" applyAlignment="1">
      <alignment horizontal="center" wrapText="1"/>
    </xf>
    <xf numFmtId="49" fontId="0" fillId="82" borderId="0" xfId="0" applyNumberFormat="1" applyFill="1" applyAlignment="1">
      <alignment wrapText="1"/>
    </xf>
    <xf numFmtId="0" fontId="14" fillId="86" borderId="49" xfId="0" applyFont="1" applyFill="1" applyBorder="1" applyAlignment="1">
      <alignment horizontal="center" vertical="center" wrapText="1"/>
    </xf>
    <xf numFmtId="0" fontId="208" fillId="0" borderId="49" xfId="0" applyFont="1" applyBorder="1" applyAlignment="1">
      <alignment horizontal="center" vertical="center"/>
    </xf>
    <xf numFmtId="0" fontId="14" fillId="0" borderId="49" xfId="0" applyFont="1" applyBorder="1" applyAlignment="1">
      <alignment horizontal="center" vertical="center"/>
    </xf>
    <xf numFmtId="0" fontId="207" fillId="0" borderId="0" xfId="0" applyFont="1" applyAlignment="1">
      <alignment horizontal="center" vertical="center" wrapText="1"/>
    </xf>
    <xf numFmtId="0" fontId="0" fillId="0" borderId="0" xfId="0" applyAlignment="1">
      <alignment horizontal="center" vertical="center" wrapText="1"/>
    </xf>
    <xf numFmtId="0" fontId="214" fillId="94" borderId="49" xfId="0" applyFont="1" applyFill="1" applyBorder="1" applyAlignment="1">
      <alignment horizontal="center" vertical="center" wrapText="1"/>
    </xf>
    <xf numFmtId="0" fontId="207" fillId="94" borderId="49" xfId="0" applyFont="1" applyFill="1" applyBorder="1" applyAlignment="1">
      <alignment horizontal="center" vertical="center" wrapText="1"/>
    </xf>
    <xf numFmtId="9" fontId="214" fillId="94" borderId="49" xfId="42656" applyFont="1" applyFill="1" applyBorder="1" applyAlignment="1">
      <alignment horizontal="center" vertical="center" wrapText="1"/>
    </xf>
    <xf numFmtId="0" fontId="208" fillId="0" borderId="49" xfId="0" applyFont="1" applyBorder="1" applyAlignment="1">
      <alignment horizontal="center" vertical="center" wrapText="1"/>
    </xf>
    <xf numFmtId="0" fontId="223" fillId="94" borderId="0" xfId="0" applyFont="1" applyFill="1" applyAlignment="1">
      <alignment vertical="center"/>
    </xf>
    <xf numFmtId="49" fontId="14" fillId="89" borderId="0" xfId="0" applyNumberFormat="1" applyFont="1" applyFill="1" applyAlignment="1">
      <alignment horizontal="left" wrapText="1"/>
    </xf>
    <xf numFmtId="49" fontId="181" fillId="90" borderId="0" xfId="42657" applyNumberFormat="1" applyFill="1" applyAlignment="1">
      <alignment horizontal="left" wrapText="1"/>
    </xf>
    <xf numFmtId="0" fontId="199" fillId="91" borderId="53" xfId="0" applyFont="1" applyFill="1" applyBorder="1" applyAlignment="1" applyProtection="1">
      <alignment horizontal="center" vertical="center" wrapText="1"/>
      <protection locked="0"/>
    </xf>
    <xf numFmtId="264" fontId="198" fillId="98" borderId="0" xfId="0" applyNumberFormat="1" applyFont="1" applyFill="1" applyAlignment="1" applyProtection="1">
      <alignment horizontal="center" vertical="center" wrapText="1"/>
      <protection locked="0"/>
    </xf>
    <xf numFmtId="49" fontId="14" fillId="90" borderId="0" xfId="0" quotePrefix="1" applyNumberFormat="1" applyFont="1" applyFill="1" applyAlignment="1">
      <alignment horizontal="left" wrapText="1"/>
    </xf>
    <xf numFmtId="49" fontId="224" fillId="89" borderId="0" xfId="0" applyNumberFormat="1" applyFont="1" applyFill="1" applyAlignment="1">
      <alignment horizontal="left" vertical="top" wrapText="1"/>
    </xf>
    <xf numFmtId="49" fontId="224" fillId="89" borderId="0" xfId="0" applyNumberFormat="1" applyFont="1" applyFill="1" applyAlignment="1">
      <alignment horizontal="left" wrapText="1"/>
    </xf>
    <xf numFmtId="17" fontId="0" fillId="0" borderId="0" xfId="0" applyNumberFormat="1"/>
    <xf numFmtId="0" fontId="227" fillId="0" borderId="102" xfId="0" applyFont="1" applyBorder="1" applyAlignment="1">
      <alignment horizontal="center" vertical="center"/>
    </xf>
    <xf numFmtId="0" fontId="229" fillId="0" borderId="0" xfId="0" applyFont="1" applyAlignment="1">
      <alignment vertical="center"/>
    </xf>
    <xf numFmtId="0" fontId="227" fillId="99" borderId="3" xfId="0" applyFont="1" applyFill="1" applyBorder="1" applyAlignment="1">
      <alignment horizontal="center" vertical="center"/>
    </xf>
    <xf numFmtId="0" fontId="227" fillId="0" borderId="3" xfId="0" applyFont="1" applyBorder="1" applyAlignment="1">
      <alignment horizontal="center" vertical="center"/>
    </xf>
    <xf numFmtId="0" fontId="227" fillId="0" borderId="105" xfId="0" applyFont="1" applyBorder="1" applyAlignment="1">
      <alignment horizontal="center" vertical="center"/>
    </xf>
    <xf numFmtId="0" fontId="231" fillId="99" borderId="3" xfId="0" applyFont="1" applyFill="1" applyBorder="1" applyAlignment="1">
      <alignment horizontal="left" vertical="center" wrapText="1"/>
    </xf>
    <xf numFmtId="0" fontId="228" fillId="0" borderId="3" xfId="0" applyFont="1" applyBorder="1" applyAlignment="1">
      <alignment horizontal="center" vertical="center" wrapText="1"/>
    </xf>
    <xf numFmtId="0" fontId="0" fillId="0" borderId="3" xfId="0" applyBorder="1"/>
    <xf numFmtId="0" fontId="228" fillId="100" borderId="3" xfId="0" applyFont="1" applyFill="1" applyBorder="1" applyAlignment="1">
      <alignment horizontal="center" vertical="center" wrapText="1"/>
    </xf>
    <xf numFmtId="0" fontId="0" fillId="0" borderId="105" xfId="0" applyBorder="1"/>
    <xf numFmtId="0" fontId="0" fillId="0" borderId="105" xfId="0" applyBorder="1" applyAlignment="1">
      <alignment horizontal="center" vertical="center" wrapText="1"/>
    </xf>
    <xf numFmtId="0" fontId="232" fillId="0" borderId="3" xfId="0" applyFont="1" applyBorder="1" applyAlignment="1">
      <alignment horizontal="center" vertical="center" wrapText="1"/>
    </xf>
    <xf numFmtId="0" fontId="228" fillId="0" borderId="3" xfId="0" applyFont="1" applyBorder="1" applyAlignment="1">
      <alignment horizontal="center" vertical="center"/>
    </xf>
    <xf numFmtId="0" fontId="231" fillId="99" borderId="107" xfId="0" applyFont="1" applyFill="1" applyBorder="1" applyAlignment="1">
      <alignment horizontal="left" vertical="center" wrapText="1"/>
    </xf>
    <xf numFmtId="0" fontId="0" fillId="0" borderId="107" xfId="0" applyBorder="1"/>
    <xf numFmtId="0" fontId="0" fillId="0" borderId="107" xfId="0" applyBorder="1" applyAlignment="1">
      <alignment horizontal="center"/>
    </xf>
    <xf numFmtId="0" fontId="0" fillId="0" borderId="108" xfId="0" applyBorder="1" applyAlignment="1">
      <alignment horizontal="center" vertical="center" wrapText="1"/>
    </xf>
    <xf numFmtId="0" fontId="230" fillId="101" borderId="3" xfId="0" applyFont="1" applyFill="1" applyBorder="1" applyAlignment="1">
      <alignment horizontal="left" vertical="center" wrapText="1"/>
    </xf>
    <xf numFmtId="0" fontId="230" fillId="101" borderId="107" xfId="0" applyFont="1" applyFill="1" applyBorder="1" applyAlignment="1">
      <alignment horizontal="left" vertical="center" wrapText="1"/>
    </xf>
    <xf numFmtId="0" fontId="230" fillId="102" borderId="3" xfId="0" applyFont="1" applyFill="1" applyBorder="1" applyAlignment="1">
      <alignment horizontal="left" vertical="center" wrapText="1"/>
    </xf>
    <xf numFmtId="0" fontId="230" fillId="102" borderId="107" xfId="0" applyFont="1" applyFill="1" applyBorder="1" applyAlignment="1">
      <alignment horizontal="left" vertical="center" wrapText="1"/>
    </xf>
    <xf numFmtId="0" fontId="234" fillId="101" borderId="3" xfId="0" applyFont="1" applyFill="1" applyBorder="1" applyAlignment="1">
      <alignment vertical="center" wrapText="1"/>
    </xf>
    <xf numFmtId="0" fontId="234" fillId="101" borderId="3" xfId="0" applyFont="1" applyFill="1" applyBorder="1" applyAlignment="1">
      <alignment vertical="center"/>
    </xf>
    <xf numFmtId="0" fontId="234" fillId="101" borderId="60" xfId="0" applyFont="1" applyFill="1" applyBorder="1" applyAlignment="1">
      <alignment vertical="center" wrapText="1"/>
    </xf>
    <xf numFmtId="0" fontId="234" fillId="101" borderId="107" xfId="0" applyFont="1" applyFill="1" applyBorder="1" applyAlignment="1">
      <alignment vertical="center" wrapText="1"/>
    </xf>
    <xf numFmtId="0" fontId="21" fillId="0" borderId="104" xfId="0" applyFont="1" applyBorder="1" applyAlignment="1">
      <alignment horizontal="center" vertical="center"/>
    </xf>
    <xf numFmtId="0" fontId="21" fillId="0" borderId="106" xfId="0" applyFont="1" applyBorder="1" applyAlignment="1">
      <alignment horizontal="center" vertical="center"/>
    </xf>
    <xf numFmtId="0" fontId="234" fillId="102" borderId="3" xfId="0" applyFont="1" applyFill="1" applyBorder="1" applyAlignment="1">
      <alignment vertical="center" wrapText="1"/>
    </xf>
    <xf numFmtId="0" fontId="234" fillId="102" borderId="3" xfId="0" applyFont="1" applyFill="1" applyBorder="1" applyAlignment="1">
      <alignment vertical="center"/>
    </xf>
    <xf numFmtId="0" fontId="234" fillId="102" borderId="60" xfId="0" applyFont="1" applyFill="1" applyBorder="1" applyAlignment="1">
      <alignment vertical="center" wrapText="1"/>
    </xf>
    <xf numFmtId="0" fontId="234" fillId="102" borderId="107" xfId="0" applyFont="1" applyFill="1" applyBorder="1" applyAlignment="1">
      <alignment vertical="center" wrapText="1"/>
    </xf>
    <xf numFmtId="0" fontId="14" fillId="0" borderId="0" xfId="0" applyFont="1"/>
    <xf numFmtId="264" fontId="198" fillId="0" borderId="0" xfId="0" applyNumberFormat="1" applyFont="1" applyAlignment="1" applyProtection="1">
      <alignment horizontal="center" vertical="center" wrapText="1"/>
      <protection locked="0"/>
    </xf>
    <xf numFmtId="0" fontId="198" fillId="0" borderId="86" xfId="0" applyFont="1" applyBorder="1" applyAlignment="1" applyProtection="1">
      <alignment horizontal="center" vertical="center" wrapText="1"/>
      <protection locked="0"/>
    </xf>
    <xf numFmtId="0" fontId="198" fillId="100" borderId="0" xfId="0" applyFont="1" applyFill="1" applyAlignment="1" applyProtection="1">
      <alignment horizontal="right" vertical="center" wrapText="1"/>
      <protection locked="0"/>
    </xf>
    <xf numFmtId="0" fontId="203" fillId="82" borderId="0" xfId="0" applyFont="1" applyFill="1" applyAlignment="1" applyProtection="1">
      <alignment horizontal="center" vertical="center" wrapText="1"/>
      <protection locked="0"/>
    </xf>
    <xf numFmtId="0" fontId="198" fillId="93" borderId="0" xfId="0" applyFont="1" applyFill="1" applyAlignment="1" applyProtection="1">
      <alignment horizontal="center" vertical="center" wrapText="1"/>
      <protection locked="0"/>
    </xf>
    <xf numFmtId="0" fontId="198" fillId="0" borderId="111" xfId="0" applyFont="1" applyBorder="1" applyAlignment="1" applyProtection="1">
      <alignment horizontal="center" vertical="center" wrapText="1"/>
      <protection locked="0"/>
    </xf>
    <xf numFmtId="0" fontId="198" fillId="0" borderId="112" xfId="0" applyFont="1" applyBorder="1" applyAlignment="1" applyProtection="1">
      <alignment horizontal="center" vertical="center" wrapText="1"/>
      <protection locked="0"/>
    </xf>
    <xf numFmtId="0" fontId="198" fillId="0" borderId="113" xfId="0" applyFont="1" applyBorder="1" applyAlignment="1" applyProtection="1">
      <alignment horizontal="center" vertical="center" wrapText="1"/>
      <protection locked="0"/>
    </xf>
    <xf numFmtId="0" fontId="238" fillId="0" borderId="97" xfId="0" applyFont="1" applyBorder="1" applyAlignment="1" applyProtection="1">
      <alignment horizontal="center" vertical="center" wrapText="1"/>
      <protection locked="0"/>
    </xf>
    <xf numFmtId="0" fontId="198" fillId="0" borderId="65" xfId="0" applyFont="1" applyBorder="1" applyAlignment="1" applyProtection="1">
      <alignment horizontal="center" vertical="center" wrapText="1"/>
      <protection locked="0"/>
    </xf>
    <xf numFmtId="0" fontId="198" fillId="0" borderId="57" xfId="0" applyFont="1" applyBorder="1" applyAlignment="1">
      <alignment horizontal="center" vertical="center" wrapText="1"/>
    </xf>
    <xf numFmtId="0" fontId="198" fillId="0" borderId="55" xfId="0" applyFont="1" applyBorder="1" applyAlignment="1">
      <alignment horizontal="center" vertical="center" wrapText="1"/>
    </xf>
    <xf numFmtId="44" fontId="198" fillId="0" borderId="51" xfId="42655" applyFont="1" applyFill="1" applyBorder="1" applyAlignment="1" applyProtection="1">
      <alignment horizontal="center" vertical="center" wrapText="1"/>
    </xf>
    <xf numFmtId="44" fontId="198" fillId="0" borderId="57" xfId="42655" applyFont="1" applyFill="1" applyBorder="1" applyAlignment="1" applyProtection="1">
      <alignment horizontal="center" vertical="center" wrapText="1"/>
    </xf>
    <xf numFmtId="44" fontId="198" fillId="0" borderId="55" xfId="42655" applyFont="1" applyFill="1" applyBorder="1" applyAlignment="1" applyProtection="1">
      <alignment horizontal="center" vertical="center" wrapText="1"/>
    </xf>
    <xf numFmtId="0" fontId="198" fillId="0" borderId="51" xfId="42655" applyNumberFormat="1" applyFont="1" applyFill="1" applyBorder="1" applyAlignment="1" applyProtection="1">
      <alignment horizontal="center" vertical="center" wrapText="1"/>
    </xf>
    <xf numFmtId="0" fontId="208" fillId="86" borderId="49" xfId="0" applyFont="1" applyFill="1" applyBorder="1" applyAlignment="1">
      <alignment horizontal="center" vertical="center" wrapText="1"/>
    </xf>
    <xf numFmtId="0" fontId="243" fillId="89" borderId="0" xfId="0" applyFont="1" applyFill="1" applyAlignment="1" applyProtection="1">
      <alignment vertical="center" wrapText="1"/>
      <protection locked="0"/>
    </xf>
    <xf numFmtId="0" fontId="200" fillId="0" borderId="0" xfId="0" applyFont="1" applyAlignment="1" applyProtection="1">
      <alignment vertical="center" wrapText="1"/>
      <protection locked="0"/>
    </xf>
    <xf numFmtId="44" fontId="14" fillId="0" borderId="80" xfId="0" applyNumberFormat="1" applyFont="1" applyBorder="1" applyAlignment="1" applyProtection="1">
      <alignment horizontal="center" vertical="center" wrapText="1"/>
      <protection locked="0"/>
    </xf>
    <xf numFmtId="0" fontId="198" fillId="0" borderId="97" xfId="0" applyFont="1" applyBorder="1" applyAlignment="1" applyProtection="1">
      <alignment horizontal="center" vertical="center" wrapText="1"/>
      <protection locked="0"/>
    </xf>
    <xf numFmtId="0" fontId="198" fillId="0" borderId="96" xfId="0" applyFont="1" applyBorder="1" applyAlignment="1" applyProtection="1">
      <alignment horizontal="center" vertical="center" wrapText="1"/>
      <protection locked="0"/>
    </xf>
    <xf numFmtId="0" fontId="242" fillId="0" borderId="97" xfId="0" applyFont="1" applyBorder="1" applyAlignment="1" applyProtection="1">
      <alignment horizontal="center" vertical="center" wrapText="1"/>
      <protection locked="0"/>
    </xf>
    <xf numFmtId="0" fontId="244" fillId="85" borderId="0" xfId="0" applyFont="1" applyFill="1" applyAlignment="1" applyProtection="1">
      <alignment horizontal="center" vertical="center" wrapText="1"/>
      <protection locked="0"/>
    </xf>
    <xf numFmtId="0" fontId="236" fillId="103" borderId="0" xfId="0" applyFont="1" applyFill="1" applyAlignment="1" applyProtection="1">
      <alignment horizontal="center" vertical="center" wrapText="1"/>
      <protection locked="0"/>
    </xf>
    <xf numFmtId="0" fontId="198" fillId="0" borderId="48" xfId="0" applyFont="1" applyBorder="1" applyAlignment="1">
      <alignment horizontal="center" vertical="center" wrapText="1"/>
    </xf>
    <xf numFmtId="0" fontId="245" fillId="82" borderId="87" xfId="0" applyFont="1" applyFill="1" applyBorder="1" applyAlignment="1" applyProtection="1">
      <alignment horizontal="center" vertical="center" wrapText="1"/>
      <protection locked="0"/>
    </xf>
    <xf numFmtId="0" fontId="246" fillId="82" borderId="87" xfId="0" applyFont="1" applyFill="1" applyBorder="1" applyAlignment="1" applyProtection="1">
      <alignment horizontal="center" vertical="center" wrapText="1"/>
      <protection locked="0"/>
    </xf>
    <xf numFmtId="0" fontId="5" fillId="0" borderId="86" xfId="0" applyFont="1" applyBorder="1" applyAlignment="1" applyProtection="1">
      <alignment horizontal="center" vertical="center" wrapText="1"/>
      <protection locked="0"/>
    </xf>
    <xf numFmtId="0" fontId="199" fillId="85" borderId="117" xfId="0" applyFont="1" applyFill="1" applyBorder="1" applyAlignment="1" applyProtection="1">
      <alignment horizontal="center" vertical="center" wrapText="1"/>
      <protection locked="0"/>
    </xf>
    <xf numFmtId="14" fontId="198" fillId="0" borderId="0" xfId="0" applyNumberFormat="1" applyFont="1" applyAlignment="1" applyProtection="1">
      <alignment horizontal="left" vertical="center" wrapText="1"/>
      <protection locked="0"/>
    </xf>
    <xf numFmtId="0" fontId="198" fillId="95" borderId="0" xfId="0" applyFont="1" applyFill="1" applyAlignment="1" applyProtection="1">
      <alignment horizontal="right" vertical="center" wrapText="1"/>
      <protection locked="0"/>
    </xf>
    <xf numFmtId="0" fontId="204" fillId="94" borderId="56" xfId="0" applyFont="1" applyFill="1" applyBorder="1" applyAlignment="1" applyProtection="1">
      <alignment horizontal="center" vertical="center" wrapText="1"/>
      <protection locked="0"/>
    </xf>
    <xf numFmtId="0" fontId="199" fillId="85" borderId="94" xfId="0" applyFont="1" applyFill="1" applyBorder="1" applyAlignment="1" applyProtection="1">
      <alignment horizontal="center" vertical="center" wrapText="1"/>
      <protection locked="0"/>
    </xf>
    <xf numFmtId="0" fontId="199" fillId="85" borderId="118" xfId="0" applyFont="1" applyFill="1" applyBorder="1" applyAlignment="1" applyProtection="1">
      <alignment horizontal="center" vertical="center" wrapText="1"/>
      <protection locked="0"/>
    </xf>
    <xf numFmtId="0" fontId="199" fillId="85" borderId="119" xfId="0" applyFont="1" applyFill="1" applyBorder="1" applyAlignment="1" applyProtection="1">
      <alignment horizontal="center" vertical="center" wrapText="1"/>
      <protection locked="0"/>
    </xf>
    <xf numFmtId="0" fontId="198" fillId="105" borderId="0" xfId="0" applyFont="1" applyFill="1" applyAlignment="1" applyProtection="1">
      <alignment horizontal="left" vertical="center" wrapText="1"/>
      <protection locked="0"/>
    </xf>
    <xf numFmtId="0" fontId="198" fillId="105" borderId="0" xfId="0" applyFont="1" applyFill="1" applyAlignment="1" applyProtection="1">
      <alignment horizontal="center" vertical="center" wrapText="1"/>
      <protection locked="0"/>
    </xf>
    <xf numFmtId="0" fontId="198" fillId="105" borderId="0" xfId="0" applyFont="1" applyFill="1" applyAlignment="1" applyProtection="1">
      <alignment vertical="center" wrapText="1"/>
      <protection locked="0"/>
    </xf>
    <xf numFmtId="0" fontId="198" fillId="105" borderId="0" xfId="0" applyFont="1" applyFill="1" applyAlignment="1">
      <alignment horizontal="center" vertical="center" wrapText="1"/>
    </xf>
    <xf numFmtId="1" fontId="0" fillId="0" borderId="0" xfId="0" applyNumberFormat="1" applyAlignment="1">
      <alignment horizontal="center" vertical="center"/>
    </xf>
    <xf numFmtId="0" fontId="198" fillId="0" borderId="121" xfId="0" applyFont="1" applyBorder="1" applyAlignment="1" applyProtection="1">
      <alignment horizontal="center" vertical="center" wrapText="1"/>
      <protection locked="0"/>
    </xf>
    <xf numFmtId="14" fontId="198" fillId="0" borderId="0" xfId="0" applyNumberFormat="1" applyFont="1" applyAlignment="1" applyProtection="1">
      <alignment horizontal="center" vertical="center" wrapText="1"/>
      <protection locked="0"/>
    </xf>
    <xf numFmtId="0" fontId="198" fillId="0" borderId="122" xfId="0" applyFont="1" applyBorder="1" applyAlignment="1" applyProtection="1">
      <alignment horizontal="center" vertical="center" wrapText="1"/>
      <protection locked="0"/>
    </xf>
    <xf numFmtId="0" fontId="198" fillId="0" borderId="70" xfId="0" applyFont="1" applyBorder="1" applyAlignment="1" applyProtection="1">
      <alignment horizontal="center" vertical="center" wrapText="1"/>
      <protection locked="0"/>
    </xf>
    <xf numFmtId="14" fontId="198" fillId="0" borderId="127" xfId="0" applyNumberFormat="1" applyFont="1" applyBorder="1" applyAlignment="1" applyProtection="1">
      <alignment horizontal="right" vertical="center" wrapText="1"/>
      <protection locked="0"/>
    </xf>
    <xf numFmtId="44" fontId="198" fillId="86" borderId="98" xfId="42655" applyFont="1" applyFill="1" applyBorder="1" applyAlignment="1" applyProtection="1">
      <alignment horizontal="center" vertical="center" wrapText="1"/>
    </xf>
    <xf numFmtId="14" fontId="198" fillId="0" borderId="124" xfId="0" applyNumberFormat="1" applyFont="1" applyBorder="1" applyAlignment="1" applyProtection="1">
      <alignment horizontal="center" vertical="center" wrapText="1"/>
      <protection locked="0"/>
    </xf>
    <xf numFmtId="14" fontId="198" fillId="0" borderId="116" xfId="0" applyNumberFormat="1" applyFont="1" applyBorder="1" applyAlignment="1" applyProtection="1">
      <alignment horizontal="center" vertical="center" wrapText="1"/>
      <protection locked="0"/>
    </xf>
    <xf numFmtId="14" fontId="198" fillId="0" borderId="126" xfId="0" applyNumberFormat="1" applyFont="1" applyBorder="1" applyAlignment="1" applyProtection="1">
      <alignment horizontal="center" vertical="center" wrapText="1"/>
      <protection locked="0"/>
    </xf>
    <xf numFmtId="14" fontId="198" fillId="0" borderId="114" xfId="0" applyNumberFormat="1" applyFont="1" applyBorder="1" applyAlignment="1" applyProtection="1">
      <alignment horizontal="center" vertical="center" wrapText="1"/>
      <protection locked="0"/>
    </xf>
    <xf numFmtId="14" fontId="198" fillId="0" borderId="127" xfId="0" applyNumberFormat="1" applyFont="1" applyBorder="1" applyAlignment="1" applyProtection="1">
      <alignment horizontal="center" vertical="center" wrapText="1"/>
      <protection locked="0"/>
    </xf>
    <xf numFmtId="14" fontId="198" fillId="0" borderId="88" xfId="0" applyNumberFormat="1" applyFont="1" applyBorder="1" applyAlignment="1" applyProtection="1">
      <alignment horizontal="center" vertical="center" wrapText="1"/>
      <protection locked="0"/>
    </xf>
    <xf numFmtId="44" fontId="0" fillId="0" borderId="0" xfId="0" applyNumberFormat="1" applyAlignment="1" applyProtection="1">
      <alignment horizontal="center" vertical="center" wrapText="1"/>
      <protection locked="0"/>
    </xf>
    <xf numFmtId="0" fontId="238" fillId="0" borderId="0" xfId="0" applyFont="1" applyAlignment="1" applyProtection="1">
      <alignment horizontal="right" vertical="center" wrapText="1"/>
      <protection locked="0"/>
    </xf>
    <xf numFmtId="0" fontId="198" fillId="0" borderId="51" xfId="0" applyFont="1" applyBorder="1" applyAlignment="1">
      <alignment horizontal="center" vertical="center" wrapText="1"/>
    </xf>
    <xf numFmtId="0" fontId="249" fillId="0" borderId="0" xfId="0" applyFont="1" applyAlignment="1" applyProtection="1">
      <alignment horizontal="right" vertical="center" wrapText="1"/>
      <protection locked="0"/>
    </xf>
    <xf numFmtId="0" fontId="250" fillId="0" borderId="0" xfId="0" applyFont="1" applyAlignment="1">
      <alignment horizontal="center" vertical="center" wrapText="1"/>
    </xf>
    <xf numFmtId="0" fontId="250" fillId="0" borderId="0" xfId="0" applyFont="1" applyAlignment="1" applyProtection="1">
      <alignment horizontal="right" vertical="center" wrapText="1"/>
      <protection locked="0"/>
    </xf>
    <xf numFmtId="0" fontId="250" fillId="0" borderId="0" xfId="0" applyFont="1" applyAlignment="1" applyProtection="1">
      <alignment vertical="center" wrapText="1"/>
      <protection locked="0"/>
    </xf>
    <xf numFmtId="0" fontId="251" fillId="0" borderId="0" xfId="0" applyFont="1" applyAlignment="1" applyProtection="1">
      <alignment horizontal="right" vertical="center" wrapText="1"/>
      <protection locked="0"/>
    </xf>
    <xf numFmtId="0" fontId="198" fillId="0" borderId="114" xfId="0" applyFont="1" applyBorder="1" applyAlignment="1" applyProtection="1">
      <alignment horizontal="center" vertical="center" wrapText="1"/>
      <protection locked="0"/>
    </xf>
    <xf numFmtId="0" fontId="241" fillId="0" borderId="0" xfId="0" applyFont="1" applyAlignment="1">
      <alignment vertical="center" wrapText="1"/>
    </xf>
    <xf numFmtId="0" fontId="198" fillId="0" borderId="123" xfId="0" applyFont="1" applyBorder="1" applyAlignment="1" applyProtection="1">
      <alignment horizontal="center" vertical="center" wrapText="1"/>
      <protection locked="0"/>
    </xf>
    <xf numFmtId="14" fontId="198" fillId="0" borderId="128" xfId="0" applyNumberFormat="1" applyFont="1" applyBorder="1" applyAlignment="1" applyProtection="1">
      <alignment horizontal="center" vertical="center" wrapText="1"/>
      <protection locked="0"/>
    </xf>
    <xf numFmtId="44" fontId="14" fillId="0" borderId="79" xfId="0" applyNumberFormat="1" applyFont="1" applyBorder="1" applyAlignment="1" applyProtection="1">
      <alignment horizontal="center" vertical="center" wrapText="1"/>
      <protection locked="0"/>
    </xf>
    <xf numFmtId="14" fontId="198" fillId="0" borderId="125" xfId="0" applyNumberFormat="1" applyFont="1" applyBorder="1" applyAlignment="1" applyProtection="1">
      <alignment horizontal="center" vertical="center" wrapText="1"/>
      <protection locked="0"/>
    </xf>
    <xf numFmtId="0" fontId="198" fillId="0" borderId="99" xfId="0" applyFont="1" applyBorder="1" applyAlignment="1">
      <alignment horizontal="center" vertical="center" wrapText="1"/>
    </xf>
    <xf numFmtId="0" fontId="198" fillId="0" borderId="109" xfId="0" quotePrefix="1" applyFont="1" applyBorder="1" applyAlignment="1" applyProtection="1">
      <alignment horizontal="center" vertical="center" wrapText="1"/>
      <protection locked="0"/>
    </xf>
    <xf numFmtId="0" fontId="242" fillId="0" borderId="48" xfId="0" applyFont="1" applyBorder="1" applyAlignment="1" applyProtection="1">
      <alignment horizontal="center" vertical="center" wrapText="1"/>
      <protection locked="0"/>
    </xf>
    <xf numFmtId="44" fontId="14" fillId="0" borderId="0" xfId="0" applyNumberFormat="1" applyFont="1" applyAlignment="1" applyProtection="1">
      <alignment horizontal="center" vertical="center" wrapText="1"/>
      <protection locked="0"/>
    </xf>
    <xf numFmtId="0" fontId="236" fillId="0" borderId="48" xfId="0" applyFont="1" applyBorder="1" applyAlignment="1" applyProtection="1">
      <alignment horizontal="center" vertical="center" wrapText="1"/>
      <protection locked="0"/>
    </xf>
    <xf numFmtId="44" fontId="14" fillId="0" borderId="80" xfId="0" applyNumberFormat="1" applyFont="1" applyBorder="1" applyAlignment="1" applyProtection="1">
      <alignment horizontal="center" vertical="center"/>
      <protection locked="0"/>
    </xf>
    <xf numFmtId="0" fontId="198" fillId="0" borderId="76" xfId="0" quotePrefix="1" applyFont="1" applyBorder="1" applyAlignment="1" applyProtection="1">
      <alignment horizontal="center" vertical="center" wrapText="1"/>
      <protection locked="0"/>
    </xf>
    <xf numFmtId="0" fontId="198" fillId="0" borderId="109" xfId="0" applyFont="1" applyBorder="1" applyAlignment="1" applyProtection="1">
      <alignment horizontal="center" vertical="center" wrapText="1"/>
      <protection locked="0"/>
    </xf>
    <xf numFmtId="14" fontId="198" fillId="0" borderId="97" xfId="0" applyNumberFormat="1" applyFont="1" applyBorder="1" applyAlignment="1" applyProtection="1">
      <alignment horizontal="center" vertical="center" wrapText="1"/>
      <protection locked="0"/>
    </xf>
    <xf numFmtId="44" fontId="0" fillId="0" borderId="80" xfId="0" applyNumberFormat="1" applyBorder="1" applyAlignment="1" applyProtection="1">
      <alignment horizontal="center" vertical="center" wrapText="1"/>
      <protection locked="0"/>
    </xf>
    <xf numFmtId="0" fontId="237" fillId="0" borderId="86" xfId="0" applyFont="1" applyBorder="1" applyAlignment="1" applyProtection="1">
      <alignment horizontal="center" vertical="center" wrapText="1"/>
      <protection locked="0"/>
    </xf>
    <xf numFmtId="0" fontId="198" fillId="0" borderId="80" xfId="0" applyFont="1" applyBorder="1" applyAlignment="1" applyProtection="1">
      <alignment horizontal="center" vertical="center" wrapText="1"/>
      <protection locked="0"/>
    </xf>
    <xf numFmtId="0" fontId="198" fillId="0" borderId="74" xfId="0" applyFont="1" applyBorder="1" applyAlignment="1" applyProtection="1">
      <alignment horizontal="center" vertical="center"/>
      <protection locked="0"/>
    </xf>
    <xf numFmtId="0" fontId="198" fillId="0" borderId="124" xfId="0" applyFont="1" applyBorder="1" applyAlignment="1" applyProtection="1">
      <alignment horizontal="center" vertical="center" wrapText="1"/>
      <protection locked="0"/>
    </xf>
    <xf numFmtId="0" fontId="198" fillId="0" borderId="116" xfId="0" applyFont="1" applyBorder="1" applyAlignment="1" applyProtection="1">
      <alignment horizontal="center" vertical="center" wrapText="1"/>
      <protection locked="0"/>
    </xf>
    <xf numFmtId="0" fontId="198" fillId="0" borderId="120" xfId="0" quotePrefix="1" applyFont="1" applyBorder="1" applyAlignment="1" applyProtection="1">
      <alignment horizontal="center" vertical="center" wrapText="1"/>
      <protection locked="0"/>
    </xf>
    <xf numFmtId="14" fontId="247" fillId="0" borderId="116" xfId="0" applyNumberFormat="1" applyFont="1" applyBorder="1" applyAlignment="1" applyProtection="1">
      <alignment horizontal="center" vertical="center" wrapText="1"/>
      <protection locked="0"/>
    </xf>
    <xf numFmtId="0" fontId="198" fillId="0" borderId="89" xfId="0" applyFont="1" applyBorder="1" applyAlignment="1" applyProtection="1">
      <alignment horizontal="center" vertical="center" wrapText="1"/>
      <protection locked="0"/>
    </xf>
    <xf numFmtId="0" fontId="198" fillId="0" borderId="75" xfId="0" applyFont="1" applyBorder="1" applyAlignment="1" applyProtection="1">
      <alignment horizontal="center" vertical="center" wrapText="1"/>
      <protection locked="0"/>
    </xf>
    <xf numFmtId="0" fontId="198" fillId="0" borderId="67" xfId="0" applyFont="1" applyBorder="1" applyAlignment="1" applyProtection="1">
      <alignment horizontal="center" vertical="center" wrapText="1"/>
      <protection locked="0"/>
    </xf>
    <xf numFmtId="44" fontId="14" fillId="0" borderId="48" xfId="0" applyNumberFormat="1" applyFont="1" applyBorder="1" applyAlignment="1" applyProtection="1">
      <alignment horizontal="center" vertical="center" wrapText="1"/>
      <protection locked="0"/>
    </xf>
    <xf numFmtId="14" fontId="198" fillId="0" borderId="116" xfId="0" quotePrefix="1" applyNumberFormat="1" applyFont="1" applyBorder="1" applyAlignment="1" applyProtection="1">
      <alignment horizontal="center" vertical="center" wrapText="1"/>
      <protection locked="0"/>
    </xf>
    <xf numFmtId="44" fontId="14" fillId="0" borderId="76" xfId="0" applyNumberFormat="1" applyFont="1" applyBorder="1" applyAlignment="1" applyProtection="1">
      <alignment horizontal="center" vertical="center" wrapText="1"/>
      <protection locked="0"/>
    </xf>
    <xf numFmtId="0" fontId="14" fillId="0" borderId="115" xfId="0" applyFont="1" applyBorder="1" applyAlignment="1">
      <alignment horizontal="center" vertical="center"/>
    </xf>
    <xf numFmtId="0" fontId="247" fillId="0" borderId="86" xfId="0" applyFont="1" applyBorder="1" applyAlignment="1" applyProtection="1">
      <alignment horizontal="center" vertical="center" wrapText="1"/>
      <protection locked="0"/>
    </xf>
    <xf numFmtId="14" fontId="198" fillId="0" borderId="70" xfId="0" applyNumberFormat="1" applyFont="1" applyBorder="1" applyAlignment="1" applyProtection="1">
      <alignment horizontal="center" vertical="center" wrapText="1"/>
      <protection locked="0"/>
    </xf>
    <xf numFmtId="14" fontId="4" fillId="0" borderId="88" xfId="0" applyNumberFormat="1" applyFont="1" applyBorder="1" applyAlignment="1" applyProtection="1">
      <alignment horizontal="center" vertical="center" wrapText="1"/>
      <protection locked="0"/>
    </xf>
    <xf numFmtId="0" fontId="198" fillId="86" borderId="86" xfId="0" applyFont="1" applyFill="1" applyBorder="1" applyAlignment="1" applyProtection="1">
      <alignment horizontal="center" vertical="center" wrapText="1"/>
      <protection locked="0"/>
    </xf>
    <xf numFmtId="0" fontId="198" fillId="86" borderId="83" xfId="0" applyFont="1" applyFill="1" applyBorder="1" applyAlignment="1" applyProtection="1">
      <alignment horizontal="center" vertical="center" wrapText="1"/>
      <protection locked="0"/>
    </xf>
    <xf numFmtId="44" fontId="198" fillId="86" borderId="81" xfId="42655" applyFont="1" applyFill="1" applyBorder="1" applyAlignment="1" applyProtection="1">
      <alignment horizontal="center" vertical="center" wrapText="1"/>
    </xf>
    <xf numFmtId="44" fontId="198" fillId="86" borderId="81" xfId="42655" applyFont="1" applyFill="1" applyBorder="1" applyAlignment="1" applyProtection="1">
      <alignment horizontal="right" vertical="center" wrapText="1"/>
    </xf>
    <xf numFmtId="0" fontId="235" fillId="82" borderId="49" xfId="0" applyFont="1" applyFill="1" applyBorder="1" applyAlignment="1" applyProtection="1">
      <alignment horizontal="center" vertical="center" wrapText="1"/>
      <protection locked="0"/>
    </xf>
    <xf numFmtId="0" fontId="236" fillId="0" borderId="110" xfId="0" applyFont="1" applyBorder="1" applyAlignment="1" applyProtection="1">
      <alignment horizontal="left" vertical="top" wrapText="1"/>
      <protection locked="0"/>
    </xf>
    <xf numFmtId="0" fontId="198" fillId="0" borderId="100" xfId="0" applyFont="1" applyBorder="1" applyAlignment="1" applyProtection="1">
      <alignment horizontal="left" vertical="top" wrapText="1"/>
      <protection locked="0"/>
    </xf>
    <xf numFmtId="0" fontId="198" fillId="0" borderId="110" xfId="0" applyFont="1" applyBorder="1" applyAlignment="1" applyProtection="1">
      <alignment horizontal="left" vertical="top" wrapText="1"/>
      <protection locked="0"/>
    </xf>
    <xf numFmtId="14" fontId="198" fillId="96" borderId="97" xfId="0" applyNumberFormat="1" applyFont="1" applyFill="1" applyBorder="1" applyAlignment="1" applyProtection="1">
      <alignment horizontal="center" vertical="center" wrapText="1"/>
      <protection locked="0"/>
    </xf>
    <xf numFmtId="0" fontId="198" fillId="83" borderId="70" xfId="0" applyFont="1" applyFill="1" applyBorder="1" applyAlignment="1" applyProtection="1">
      <alignment horizontal="center" vertical="center" wrapText="1"/>
      <protection locked="0"/>
    </xf>
    <xf numFmtId="44" fontId="14" fillId="83" borderId="79" xfId="0" applyNumberFormat="1" applyFont="1" applyFill="1" applyBorder="1" applyAlignment="1" applyProtection="1">
      <alignment horizontal="center" vertical="center" wrapText="1"/>
      <protection locked="0"/>
    </xf>
    <xf numFmtId="14" fontId="198" fillId="0" borderId="130" xfId="0" applyNumberFormat="1" applyFont="1" applyBorder="1" applyAlignment="1" applyProtection="1">
      <alignment horizontal="center" vertical="center" wrapText="1"/>
      <protection locked="0"/>
    </xf>
    <xf numFmtId="14" fontId="247" fillId="0" borderId="130" xfId="0" applyNumberFormat="1" applyFont="1" applyBorder="1" applyAlignment="1" applyProtection="1">
      <alignment horizontal="center" vertical="center" wrapText="1"/>
      <protection locked="0"/>
    </xf>
    <xf numFmtId="14" fontId="198" fillId="0" borderId="131" xfId="0" applyNumberFormat="1" applyFont="1" applyBorder="1" applyAlignment="1" applyProtection="1">
      <alignment horizontal="center" vertical="center" wrapText="1"/>
      <protection locked="0"/>
    </xf>
    <xf numFmtId="14" fontId="198" fillId="0" borderId="128" xfId="0" applyNumberFormat="1" applyFont="1" applyBorder="1" applyAlignment="1" applyProtection="1">
      <alignment horizontal="right" vertical="center" wrapText="1"/>
      <protection locked="0"/>
    </xf>
    <xf numFmtId="0" fontId="198" fillId="107" borderId="68" xfId="0" applyFont="1" applyFill="1" applyBorder="1" applyAlignment="1" applyProtection="1">
      <alignment horizontal="center" vertical="center" wrapText="1"/>
      <protection locked="0"/>
    </xf>
    <xf numFmtId="44" fontId="14" fillId="107" borderId="79" xfId="0" applyNumberFormat="1" applyFont="1" applyFill="1" applyBorder="1" applyAlignment="1" applyProtection="1">
      <alignment horizontal="center" vertical="center" wrapText="1"/>
      <protection locked="0"/>
    </xf>
    <xf numFmtId="44" fontId="198" fillId="107" borderId="98" xfId="42655" applyFont="1" applyFill="1" applyBorder="1" applyAlignment="1" applyProtection="1">
      <alignment horizontal="center" vertical="center" wrapText="1"/>
    </xf>
    <xf numFmtId="0" fontId="198" fillId="107" borderId="99" xfId="0" applyFont="1" applyFill="1" applyBorder="1" applyAlignment="1">
      <alignment horizontal="center" vertical="center" wrapText="1"/>
    </xf>
    <xf numFmtId="0" fontId="198" fillId="107" borderId="97" xfId="0" applyFont="1" applyFill="1" applyBorder="1" applyAlignment="1" applyProtection="1">
      <alignment horizontal="center" vertical="center" wrapText="1"/>
      <protection locked="0"/>
    </xf>
    <xf numFmtId="0" fontId="198" fillId="107" borderId="96" xfId="0" applyFont="1" applyFill="1" applyBorder="1" applyAlignment="1" applyProtection="1">
      <alignment horizontal="center" vertical="center" wrapText="1"/>
      <protection locked="0"/>
    </xf>
    <xf numFmtId="0" fontId="198" fillId="107" borderId="70" xfId="0" applyFont="1" applyFill="1" applyBorder="1" applyAlignment="1" applyProtection="1">
      <alignment horizontal="center" vertical="center" wrapText="1"/>
      <protection locked="0"/>
    </xf>
    <xf numFmtId="0" fontId="198" fillId="107" borderId="100" xfId="0" applyFont="1" applyFill="1" applyBorder="1" applyAlignment="1" applyProtection="1">
      <alignment horizontal="left" vertical="top" wrapText="1"/>
      <protection locked="0"/>
    </xf>
    <xf numFmtId="0" fontId="198" fillId="107" borderId="57" xfId="0" applyFont="1" applyFill="1" applyBorder="1" applyAlignment="1">
      <alignment horizontal="center" vertical="center" wrapText="1"/>
    </xf>
    <xf numFmtId="0" fontId="198" fillId="107" borderId="51" xfId="0" applyFont="1" applyFill="1" applyBorder="1" applyAlignment="1">
      <alignment horizontal="center" vertical="center" wrapText="1"/>
    </xf>
    <xf numFmtId="0" fontId="198" fillId="107" borderId="55" xfId="0" applyFont="1" applyFill="1" applyBorder="1" applyAlignment="1">
      <alignment horizontal="center" vertical="center" wrapText="1"/>
    </xf>
    <xf numFmtId="44" fontId="198" fillId="107" borderId="51" xfId="42655" applyFont="1" applyFill="1" applyBorder="1" applyAlignment="1" applyProtection="1">
      <alignment horizontal="center" vertical="center" wrapText="1"/>
    </xf>
    <xf numFmtId="44" fontId="198" fillId="107" borderId="57" xfId="42655" applyFont="1" applyFill="1" applyBorder="1" applyAlignment="1" applyProtection="1">
      <alignment horizontal="center" vertical="center" wrapText="1"/>
    </xf>
    <xf numFmtId="44" fontId="198" fillId="107" borderId="55" xfId="42655" applyFont="1" applyFill="1" applyBorder="1" applyAlignment="1" applyProtection="1">
      <alignment horizontal="center" vertical="center" wrapText="1"/>
    </xf>
    <xf numFmtId="0" fontId="198" fillId="107" borderId="51" xfId="42655" applyNumberFormat="1" applyFont="1" applyFill="1" applyBorder="1" applyAlignment="1" applyProtection="1">
      <alignment horizontal="center" vertical="center" wrapText="1"/>
    </xf>
    <xf numFmtId="0" fontId="198" fillId="104" borderId="74" xfId="0" applyFont="1" applyFill="1" applyBorder="1" applyAlignment="1" applyProtection="1">
      <alignment horizontal="center" vertical="center" wrapText="1"/>
      <protection locked="0"/>
    </xf>
    <xf numFmtId="0" fontId="198" fillId="83" borderId="74" xfId="0" applyFont="1" applyFill="1" applyBorder="1" applyAlignment="1" applyProtection="1">
      <alignment horizontal="center" vertical="center" wrapText="1"/>
      <protection locked="0"/>
    </xf>
    <xf numFmtId="14" fontId="198" fillId="107" borderId="132" xfId="0" applyNumberFormat="1" applyFont="1" applyFill="1" applyBorder="1" applyAlignment="1" applyProtection="1">
      <alignment horizontal="center" vertical="center" wrapText="1"/>
      <protection locked="0"/>
    </xf>
    <xf numFmtId="14" fontId="198" fillId="0" borderId="133" xfId="0" applyNumberFormat="1" applyFont="1" applyBorder="1" applyAlignment="1" applyProtection="1">
      <alignment horizontal="center" vertical="center" wrapText="1"/>
      <protection locked="0"/>
    </xf>
    <xf numFmtId="0" fontId="204" fillId="94" borderId="3" xfId="0" applyFont="1" applyFill="1" applyBorder="1" applyAlignment="1" applyProtection="1">
      <alignment horizontal="center" vertical="center" wrapText="1"/>
      <protection locked="0"/>
    </xf>
    <xf numFmtId="0" fontId="235" fillId="82" borderId="3" xfId="0" applyFont="1" applyFill="1" applyBorder="1" applyAlignment="1" applyProtection="1">
      <alignment horizontal="center" vertical="center" wrapText="1"/>
      <protection locked="0"/>
    </xf>
    <xf numFmtId="0" fontId="199" fillId="85" borderId="3" xfId="0" applyFont="1" applyFill="1" applyBorder="1" applyAlignment="1" applyProtection="1">
      <alignment horizontal="center" vertical="center" wrapText="1"/>
      <protection locked="0"/>
    </xf>
    <xf numFmtId="14" fontId="198" fillId="0" borderId="3" xfId="0" applyNumberFormat="1" applyFont="1" applyBorder="1" applyAlignment="1" applyProtection="1">
      <alignment horizontal="center" vertical="center" wrapText="1"/>
      <protection locked="0"/>
    </xf>
    <xf numFmtId="14" fontId="198" fillId="83" borderId="3" xfId="0" applyNumberFormat="1" applyFont="1" applyFill="1" applyBorder="1" applyAlignment="1" applyProtection="1">
      <alignment horizontal="center" vertical="center" wrapText="1"/>
      <protection locked="0"/>
    </xf>
    <xf numFmtId="14" fontId="198" fillId="104" borderId="3" xfId="0" applyNumberFormat="1" applyFont="1" applyFill="1" applyBorder="1" applyAlignment="1" applyProtection="1">
      <alignment horizontal="center" vertical="center" wrapText="1"/>
      <protection locked="0"/>
    </xf>
    <xf numFmtId="0" fontId="257" fillId="94" borderId="0" xfId="0" applyFont="1" applyFill="1" applyAlignment="1" applyProtection="1">
      <alignment vertical="center"/>
      <protection locked="0"/>
    </xf>
    <xf numFmtId="0" fontId="198" fillId="83" borderId="68" xfId="0" applyFont="1" applyFill="1" applyBorder="1" applyAlignment="1" applyProtection="1">
      <alignment horizontal="center" vertical="center" wrapText="1"/>
      <protection locked="0"/>
    </xf>
    <xf numFmtId="0" fontId="198" fillId="107" borderId="134" xfId="0" applyFont="1" applyFill="1" applyBorder="1" applyAlignment="1" applyProtection="1">
      <alignment horizontal="center" vertical="center" wrapText="1"/>
      <protection locked="0"/>
    </xf>
    <xf numFmtId="0" fontId="198" fillId="107" borderId="134" xfId="0" quotePrefix="1" applyFont="1" applyFill="1" applyBorder="1" applyAlignment="1" applyProtection="1">
      <alignment horizontal="center" vertical="center" wrapText="1"/>
      <protection locked="0"/>
    </xf>
    <xf numFmtId="0" fontId="198" fillId="107" borderId="135" xfId="0" applyFont="1" applyFill="1" applyBorder="1" applyAlignment="1" applyProtection="1">
      <alignment horizontal="center" vertical="center" wrapText="1"/>
      <protection locked="0"/>
    </xf>
    <xf numFmtId="0" fontId="198" fillId="107" borderId="123" xfId="0" applyFont="1" applyFill="1" applyBorder="1" applyAlignment="1" applyProtection="1">
      <alignment horizontal="center" vertical="center" wrapText="1"/>
      <protection locked="0"/>
    </xf>
    <xf numFmtId="0" fontId="198" fillId="107" borderId="136" xfId="0" applyFont="1" applyFill="1" applyBorder="1" applyAlignment="1" applyProtection="1">
      <alignment horizontal="center" vertical="center" wrapText="1"/>
      <protection locked="0"/>
    </xf>
    <xf numFmtId="0" fontId="198" fillId="107" borderId="137" xfId="0" applyFont="1" applyFill="1" applyBorder="1" applyAlignment="1" applyProtection="1">
      <alignment horizontal="center" vertical="center" wrapText="1"/>
      <protection locked="0"/>
    </xf>
    <xf numFmtId="0" fontId="198" fillId="107" borderId="138" xfId="0" applyFont="1" applyFill="1" applyBorder="1" applyAlignment="1" applyProtection="1">
      <alignment horizontal="center" vertical="center" wrapText="1"/>
      <protection locked="0"/>
    </xf>
    <xf numFmtId="44" fontId="198" fillId="86" borderId="79" xfId="42655" applyFont="1" applyFill="1" applyBorder="1" applyAlignment="1" applyProtection="1">
      <alignment horizontal="center" vertical="center" wrapText="1"/>
    </xf>
    <xf numFmtId="0" fontId="198" fillId="0" borderId="139" xfId="0" applyFont="1" applyBorder="1" applyAlignment="1" applyProtection="1">
      <alignment horizontal="center" vertical="center" wrapText="1"/>
      <protection locked="0"/>
    </xf>
    <xf numFmtId="0" fontId="198" fillId="0" borderId="140" xfId="0" applyFont="1" applyBorder="1" applyAlignment="1">
      <alignment horizontal="center" vertical="center" wrapText="1"/>
    </xf>
    <xf numFmtId="0" fontId="198" fillId="0" borderId="125" xfId="0" applyFont="1" applyBorder="1" applyAlignment="1" applyProtection="1">
      <alignment horizontal="center" vertical="center" wrapText="1"/>
      <protection locked="0"/>
    </xf>
    <xf numFmtId="0" fontId="198" fillId="0" borderId="142" xfId="0" applyFont="1" applyBorder="1" applyAlignment="1" applyProtection="1">
      <alignment horizontal="center" vertical="center" wrapText="1"/>
      <protection locked="0"/>
    </xf>
    <xf numFmtId="0" fontId="198" fillId="0" borderId="143" xfId="0" applyFont="1" applyBorder="1" applyAlignment="1" applyProtection="1">
      <alignment horizontal="center" vertical="center" wrapText="1"/>
      <protection locked="0"/>
    </xf>
    <xf numFmtId="0" fontId="198" fillId="0" borderId="144" xfId="0" applyFont="1" applyBorder="1" applyAlignment="1" applyProtection="1">
      <alignment horizontal="center" vertical="center" wrapText="1"/>
      <protection locked="0"/>
    </xf>
    <xf numFmtId="14" fontId="198" fillId="0" borderId="145" xfId="0" applyNumberFormat="1" applyFont="1" applyBorder="1" applyAlignment="1" applyProtection="1">
      <alignment horizontal="center" vertical="center" wrapText="1"/>
      <protection locked="0"/>
    </xf>
    <xf numFmtId="0" fontId="198" fillId="0" borderId="3" xfId="0" applyFont="1" applyBorder="1" applyAlignment="1" applyProtection="1">
      <alignment horizontal="center" vertical="center" wrapText="1"/>
      <protection locked="0"/>
    </xf>
    <xf numFmtId="0" fontId="198" fillId="0" borderId="3" xfId="0" quotePrefix="1" applyFont="1" applyBorder="1" applyAlignment="1" applyProtection="1">
      <alignment horizontal="center" vertical="center" wrapText="1"/>
      <protection locked="0"/>
    </xf>
    <xf numFmtId="44" fontId="14" fillId="0" borderId="3" xfId="0" applyNumberFormat="1" applyFont="1" applyBorder="1" applyAlignment="1" applyProtection="1">
      <alignment horizontal="center" vertical="center" wrapText="1"/>
      <protection locked="0"/>
    </xf>
    <xf numFmtId="44" fontId="198" fillId="86" borderId="3" xfId="42655" applyFont="1" applyFill="1" applyBorder="1" applyAlignment="1" applyProtection="1">
      <alignment horizontal="center" vertical="center" wrapText="1"/>
    </xf>
    <xf numFmtId="0" fontId="198" fillId="0" borderId="3" xfId="0" applyFont="1" applyBorder="1" applyAlignment="1">
      <alignment horizontal="center" vertical="center" wrapText="1"/>
    </xf>
    <xf numFmtId="44" fontId="14" fillId="83" borderId="3" xfId="0" applyNumberFormat="1" applyFont="1" applyFill="1" applyBorder="1" applyAlignment="1" applyProtection="1">
      <alignment horizontal="center" vertical="center" wrapText="1"/>
      <protection locked="0"/>
    </xf>
    <xf numFmtId="44" fontId="14" fillId="104" borderId="3" xfId="0" applyNumberFormat="1" applyFont="1" applyFill="1" applyBorder="1" applyAlignment="1" applyProtection="1">
      <alignment horizontal="center" vertical="center" wrapText="1"/>
      <protection locked="0"/>
    </xf>
    <xf numFmtId="14" fontId="3" fillId="83" borderId="3" xfId="0" applyNumberFormat="1" applyFont="1" applyFill="1" applyBorder="1" applyAlignment="1" applyProtection="1">
      <alignment horizontal="center" vertical="center" wrapText="1"/>
      <protection locked="0"/>
    </xf>
    <xf numFmtId="14" fontId="1" fillId="83" borderId="3" xfId="0" applyNumberFormat="1" applyFont="1" applyFill="1" applyBorder="1" applyAlignment="1" applyProtection="1">
      <alignment horizontal="center" vertical="center" wrapText="1"/>
      <protection locked="0"/>
    </xf>
    <xf numFmtId="14" fontId="2" fillId="83" borderId="3" xfId="0" applyNumberFormat="1" applyFont="1" applyFill="1" applyBorder="1" applyAlignment="1" applyProtection="1">
      <alignment horizontal="center" vertical="center" wrapText="1"/>
      <protection locked="0"/>
    </xf>
    <xf numFmtId="44" fontId="14" fillId="83" borderId="3" xfId="0" quotePrefix="1" applyNumberFormat="1" applyFont="1" applyFill="1" applyBorder="1" applyAlignment="1" applyProtection="1">
      <alignment horizontal="center" vertical="center" wrapText="1"/>
      <protection locked="0"/>
    </xf>
    <xf numFmtId="14" fontId="198" fillId="83" borderId="3" xfId="0" applyNumberFormat="1" applyFont="1" applyFill="1" applyBorder="1" applyAlignment="1" applyProtection="1">
      <alignment horizontal="right" vertical="center" wrapText="1"/>
      <protection locked="0"/>
    </xf>
    <xf numFmtId="14" fontId="242" fillId="104" borderId="3" xfId="0" applyNumberFormat="1" applyFont="1" applyFill="1" applyBorder="1" applyAlignment="1" applyProtection="1">
      <alignment horizontal="center" vertical="center" wrapText="1"/>
      <protection locked="0"/>
    </xf>
    <xf numFmtId="0" fontId="199" fillId="94" borderId="54" xfId="0" applyFont="1" applyFill="1" applyBorder="1" applyAlignment="1">
      <alignment horizontal="center" vertical="center" wrapText="1"/>
    </xf>
    <xf numFmtId="14" fontId="198" fillId="107" borderId="141" xfId="0" applyNumberFormat="1" applyFont="1" applyFill="1" applyBorder="1" applyAlignment="1" applyProtection="1">
      <alignment horizontal="center" vertical="center" wrapText="1"/>
      <protection locked="0"/>
    </xf>
    <xf numFmtId="0" fontId="256" fillId="82" borderId="3" xfId="0" applyFont="1" applyFill="1" applyBorder="1" applyAlignment="1" applyProtection="1">
      <alignment horizontal="center" vertical="center" wrapText="1"/>
      <protection locked="0"/>
    </xf>
    <xf numFmtId="0" fontId="258" fillId="0" borderId="3" xfId="0" applyFont="1" applyBorder="1" applyAlignment="1" applyProtection="1">
      <alignment horizontal="center" vertical="center" wrapText="1"/>
      <protection locked="0"/>
    </xf>
    <xf numFmtId="14" fontId="259" fillId="103" borderId="3" xfId="0" applyNumberFormat="1" applyFont="1" applyFill="1" applyBorder="1" applyAlignment="1" applyProtection="1">
      <alignment horizontal="center" vertical="center" wrapText="1"/>
      <protection locked="0"/>
    </xf>
    <xf numFmtId="0" fontId="259" fillId="0" borderId="3" xfId="0" applyFont="1" applyBorder="1" applyAlignment="1" applyProtection="1">
      <alignment horizontal="center" vertical="center" wrapText="1"/>
      <protection locked="0"/>
    </xf>
    <xf numFmtId="14" fontId="260" fillId="85" borderId="3" xfId="0" applyNumberFormat="1" applyFont="1" applyFill="1" applyBorder="1" applyAlignment="1" applyProtection="1">
      <alignment horizontal="center" vertical="center" wrapText="1"/>
      <protection locked="0"/>
    </xf>
    <xf numFmtId="14" fontId="198" fillId="83" borderId="146" xfId="0" applyNumberFormat="1" applyFont="1" applyFill="1" applyBorder="1" applyAlignment="1" applyProtection="1">
      <alignment horizontal="center" vertical="center" wrapText="1"/>
      <protection locked="0"/>
    </xf>
    <xf numFmtId="14" fontId="198" fillId="104" borderId="125" xfId="0" applyNumberFormat="1" applyFont="1" applyFill="1" applyBorder="1" applyAlignment="1" applyProtection="1">
      <alignment horizontal="center" vertical="center" wrapText="1"/>
      <protection locked="0"/>
    </xf>
    <xf numFmtId="0" fontId="198" fillId="108" borderId="0" xfId="0" applyFont="1" applyFill="1" applyAlignment="1" applyProtection="1">
      <alignment horizontal="center" vertical="center" wrapText="1"/>
      <protection locked="0"/>
    </xf>
    <xf numFmtId="0" fontId="198" fillId="0" borderId="66" xfId="0" applyFont="1" applyBorder="1" applyAlignment="1" applyProtection="1">
      <alignment horizontal="center" vertical="center" wrapText="1"/>
      <protection locked="0"/>
    </xf>
    <xf numFmtId="14" fontId="198" fillId="109" borderId="3" xfId="0" applyNumberFormat="1" applyFont="1" applyFill="1" applyBorder="1" applyAlignment="1" applyProtection="1">
      <alignment horizontal="center" vertical="center" wrapText="1"/>
      <protection locked="0"/>
    </xf>
    <xf numFmtId="14" fontId="198" fillId="108" borderId="3" xfId="0" applyNumberFormat="1" applyFont="1" applyFill="1" applyBorder="1" applyAlignment="1" applyProtection="1">
      <alignment horizontal="center" vertical="center" wrapText="1"/>
      <protection locked="0"/>
    </xf>
    <xf numFmtId="0" fontId="240" fillId="0" borderId="59" xfId="0" applyFont="1" applyBorder="1" applyAlignment="1">
      <alignment horizontal="center" vertical="center" wrapText="1"/>
    </xf>
    <xf numFmtId="0" fontId="240" fillId="0" borderId="50" xfId="0" applyFont="1" applyBorder="1" applyAlignment="1">
      <alignment horizontal="center" vertical="center" wrapText="1"/>
    </xf>
    <xf numFmtId="0" fontId="240" fillId="0" borderId="61" xfId="0" applyFont="1" applyBorder="1" applyAlignment="1">
      <alignment horizontal="center" vertical="center" wrapText="1"/>
    </xf>
    <xf numFmtId="0" fontId="240" fillId="0" borderId="2" xfId="0" applyFont="1" applyBorder="1" applyAlignment="1">
      <alignment horizontal="center" vertical="center" wrapText="1"/>
    </xf>
    <xf numFmtId="0" fontId="240" fillId="0" borderId="62" xfId="0" applyFont="1" applyBorder="1" applyAlignment="1">
      <alignment horizontal="center" vertical="center" wrapText="1"/>
    </xf>
    <xf numFmtId="262" fontId="220" fillId="0" borderId="61" xfId="0" applyNumberFormat="1" applyFont="1" applyBorder="1" applyAlignment="1">
      <alignment horizontal="center" vertical="center"/>
    </xf>
    <xf numFmtId="262" fontId="220" fillId="0" borderId="2" xfId="0" applyNumberFormat="1" applyFont="1" applyBorder="1" applyAlignment="1">
      <alignment horizontal="center" vertical="center"/>
    </xf>
    <xf numFmtId="0" fontId="223" fillId="94" borderId="0" xfId="0" applyFont="1" applyFill="1" applyAlignment="1">
      <alignment horizontal="center" vertical="center"/>
    </xf>
    <xf numFmtId="0" fontId="215" fillId="0" borderId="60" xfId="0" applyFont="1" applyBorder="1" applyAlignment="1">
      <alignment horizontal="center" vertical="center" wrapText="1"/>
    </xf>
    <xf numFmtId="0" fontId="215" fillId="0" borderId="63" xfId="0" applyFont="1" applyBorder="1" applyAlignment="1">
      <alignment horizontal="center" vertical="center" wrapText="1"/>
    </xf>
  </cellXfs>
  <cellStyles count="42659">
    <cellStyle name="$" xfId="1" xr:uid="{00000000-0005-0000-0000-000000000000}"/>
    <cellStyle name="$ w/o $" xfId="2" xr:uid="{00000000-0005-0000-0000-000001000000}"/>
    <cellStyle name="$ w/o $ 2" xfId="3" xr:uid="{00000000-0005-0000-0000-000002000000}"/>
    <cellStyle name="$ w/o $ 2 2" xfId="4" xr:uid="{00000000-0005-0000-0000-000003000000}"/>
    <cellStyle name="$ w/o $ 2 2 2" xfId="1869" xr:uid="{00000000-0005-0000-0000-000004000000}"/>
    <cellStyle name="$ w/o $ 2 3" xfId="1868" xr:uid="{00000000-0005-0000-0000-000005000000}"/>
    <cellStyle name="$ w/o $ 3" xfId="5" xr:uid="{00000000-0005-0000-0000-000006000000}"/>
    <cellStyle name="$ w/o $ 3 2" xfId="1870" xr:uid="{00000000-0005-0000-0000-000007000000}"/>
    <cellStyle name="$_#624" xfId="6" xr:uid="{00000000-0005-0000-0000-000008000000}"/>
    <cellStyle name="$_#624 2" xfId="1871" xr:uid="{00000000-0005-0000-0000-000009000000}"/>
    <cellStyle name="$0" xfId="7" xr:uid="{00000000-0005-0000-0000-00000A000000}"/>
    <cellStyle name="$0 2" xfId="8" xr:uid="{00000000-0005-0000-0000-00000B000000}"/>
    <cellStyle name="$0 2 2" xfId="9" xr:uid="{00000000-0005-0000-0000-00000C000000}"/>
    <cellStyle name="$0 2 2 2" xfId="1873" xr:uid="{00000000-0005-0000-0000-00000D000000}"/>
    <cellStyle name="$0 2 3" xfId="1872" xr:uid="{00000000-0005-0000-0000-00000E000000}"/>
    <cellStyle name="$0 3" xfId="10" xr:uid="{00000000-0005-0000-0000-00000F000000}"/>
    <cellStyle name="$0 3 2" xfId="1874" xr:uid="{00000000-0005-0000-0000-000010000000}"/>
    <cellStyle name="$0.0" xfId="11" xr:uid="{00000000-0005-0000-0000-000011000000}"/>
    <cellStyle name="$0.00" xfId="12" xr:uid="{00000000-0005-0000-0000-000012000000}"/>
    <cellStyle name="$0.00 2" xfId="13" xr:uid="{00000000-0005-0000-0000-000013000000}"/>
    <cellStyle name="$0.00 2 2" xfId="14" xr:uid="{00000000-0005-0000-0000-000014000000}"/>
    <cellStyle name="$0.00 2 2 2" xfId="1876" xr:uid="{00000000-0005-0000-0000-000015000000}"/>
    <cellStyle name="$0.00 2 3" xfId="1875" xr:uid="{00000000-0005-0000-0000-000016000000}"/>
    <cellStyle name="$0.00 3" xfId="15" xr:uid="{00000000-0005-0000-0000-000017000000}"/>
    <cellStyle name="$0.00 3 2" xfId="1877" xr:uid="{00000000-0005-0000-0000-000018000000}"/>
    <cellStyle name="$0_!!!GO" xfId="16" xr:uid="{00000000-0005-0000-0000-000019000000}"/>
    <cellStyle name="$one" xfId="17" xr:uid="{00000000-0005-0000-0000-00001A000000}"/>
    <cellStyle name="$two" xfId="18" xr:uid="{00000000-0005-0000-0000-00001B000000}"/>
    <cellStyle name="%" xfId="19" xr:uid="{00000000-0005-0000-0000-00001C000000}"/>
    <cellStyle name="%0" xfId="20" xr:uid="{00000000-0005-0000-0000-00001D000000}"/>
    <cellStyle name="%0 2" xfId="21" xr:uid="{00000000-0005-0000-0000-00001E000000}"/>
    <cellStyle name="%0 2 2" xfId="22" xr:uid="{00000000-0005-0000-0000-00001F000000}"/>
    <cellStyle name="%0 2 2 2" xfId="1879" xr:uid="{00000000-0005-0000-0000-000020000000}"/>
    <cellStyle name="%0 2 3" xfId="1878" xr:uid="{00000000-0005-0000-0000-000021000000}"/>
    <cellStyle name="%0 3" xfId="23" xr:uid="{00000000-0005-0000-0000-000022000000}"/>
    <cellStyle name="%0 3 2" xfId="1880" xr:uid="{00000000-0005-0000-0000-000023000000}"/>
    <cellStyle name="%0.0" xfId="24" xr:uid="{00000000-0005-0000-0000-000024000000}"/>
    <cellStyle name="%0.0 2" xfId="25" xr:uid="{00000000-0005-0000-0000-000025000000}"/>
    <cellStyle name="%0.0 2 2" xfId="26" xr:uid="{00000000-0005-0000-0000-000026000000}"/>
    <cellStyle name="%0.0 2 2 2" xfId="1882" xr:uid="{00000000-0005-0000-0000-000027000000}"/>
    <cellStyle name="%0.0 2 3" xfId="1881" xr:uid="{00000000-0005-0000-0000-000028000000}"/>
    <cellStyle name="%0.0 3" xfId="27" xr:uid="{00000000-0005-0000-0000-000029000000}"/>
    <cellStyle name="%0.0 3 2" xfId="1883" xr:uid="{00000000-0005-0000-0000-00002A000000}"/>
    <cellStyle name="%0_!!!GO" xfId="28" xr:uid="{00000000-0005-0000-0000-00002B000000}"/>
    <cellStyle name="%one" xfId="29" xr:uid="{00000000-0005-0000-0000-00002C000000}"/>
    <cellStyle name="%two" xfId="30" xr:uid="{00000000-0005-0000-0000-00002D000000}"/>
    <cellStyle name="/1000" xfId="31" xr:uid="{00000000-0005-0000-0000-00002E000000}"/>
    <cellStyle name="?? [0.00]_000824PTRMStage4map.exl" xfId="32" xr:uid="{00000000-0005-0000-0000-00002F000000}"/>
    <cellStyle name="?? [0]_1202" xfId="33" xr:uid="{00000000-0005-0000-0000-000030000000}"/>
    <cellStyle name="???? [0.00]_000824PTRMStage4map.exl" xfId="34" xr:uid="{00000000-0005-0000-0000-000031000000}"/>
    <cellStyle name="????????????_3 ???? ???" xfId="35" xr:uid="{00000000-0005-0000-0000-000032000000}"/>
    <cellStyle name="???????_3 ???? ???" xfId="36" xr:uid="{00000000-0005-0000-0000-000033000000}"/>
    <cellStyle name="????_000824PTRMStage4map.exl" xfId="37" xr:uid="{00000000-0005-0000-0000-000034000000}"/>
    <cellStyle name="???_HOBONG" xfId="38" xr:uid="{00000000-0005-0000-0000-000035000000}"/>
    <cellStyle name="??_x0001__x0017_?°_x0001_?????????" xfId="39" xr:uid="{00000000-0005-0000-0000-000036000000}"/>
    <cellStyle name="??_(????)??????" xfId="40" xr:uid="{00000000-0005-0000-0000-000037000000}"/>
    <cellStyle name="??KM02_Reg. Summary" xfId="41" xr:uid="{00000000-0005-0000-0000-000038000000}"/>
    <cellStyle name="_???? PL volumes 2008-2018(??????)" xfId="2940" xr:uid="{00000000-0005-0000-0000-000039000000}"/>
    <cellStyle name="_???? PL volumes 2008-2018(??????) 2" xfId="2941" xr:uid="{00000000-0005-0000-0000-00003A000000}"/>
    <cellStyle name="_???? PL volumes 2008-2018(??????) 2 2" xfId="2942" xr:uid="{00000000-0005-0000-0000-00003B000000}"/>
    <cellStyle name="_???? PL volumes 2008-2018(??????) 3" xfId="2943" xr:uid="{00000000-0005-0000-0000-00003C000000}"/>
    <cellStyle name="_????????" xfId="2944" xr:uid="{00000000-0005-0000-0000-00003D000000}"/>
    <cellStyle name="_???????? 2" xfId="2945" xr:uid="{00000000-0005-0000-0000-00003E000000}"/>
    <cellStyle name="_???????? 2 2" xfId="2946" xr:uid="{00000000-0005-0000-0000-00003F000000}"/>
    <cellStyle name="_???????? 3" xfId="2947" xr:uid="{00000000-0005-0000-0000-000040000000}"/>
    <cellStyle name="_~5956200" xfId="42" xr:uid="{00000000-0005-0000-0000-000041000000}"/>
    <cellStyle name="_~6968950" xfId="43" xr:uid="{00000000-0005-0000-0000-000042000000}"/>
    <cellStyle name="_1 - Volumes AC Ecom Modif-2" xfId="44" xr:uid="{00000000-0005-0000-0000-000043000000}"/>
    <cellStyle name="_100% durable" xfId="45" xr:uid="{00000000-0005-0000-0000-000044000000}"/>
    <cellStyle name="_13-02-09" xfId="46" xr:uid="{00000000-0005-0000-0000-000045000000}"/>
    <cellStyle name="_2. Préconisations Série" xfId="2948" xr:uid="{00000000-0005-0000-0000-000046000000}"/>
    <cellStyle name="_2010.03.11_Gamme_GMP_BVh2__Reunion_de_decision" xfId="2949" xr:uid="{00000000-0005-0000-0000-000047000000}"/>
    <cellStyle name="_2010.03.11_Gamme_GMP_BVh2__Reunion_de_decision 2" xfId="2950" xr:uid="{00000000-0005-0000-0000-000048000000}"/>
    <cellStyle name="_2010.03.11_Gamme_GMP_BVh2__Reunion_de_decision 2 2" xfId="2951" xr:uid="{00000000-0005-0000-0000-000049000000}"/>
    <cellStyle name="_2010.03.11_Gamme_GMP_BVh2__Reunion_de_decision 2 2 2" xfId="2952" xr:uid="{00000000-0005-0000-0000-00004A000000}"/>
    <cellStyle name="_2010.03.11_Gamme_GMP_BVh2__Reunion_de_decision 2 2 2 2" xfId="2953" xr:uid="{00000000-0005-0000-0000-00004B000000}"/>
    <cellStyle name="_2010.03.11_Gamme_GMP_BVh2__Reunion_de_decision 2 2 3" xfId="2954" xr:uid="{00000000-0005-0000-0000-00004C000000}"/>
    <cellStyle name="_2010.03.11_Gamme_GMP_BVh2__Reunion_de_decision 2 3" xfId="2955" xr:uid="{00000000-0005-0000-0000-00004D000000}"/>
    <cellStyle name="_2010.03.11_Gamme_GMP_BVh2__Reunion_de_decision 2 3 2" xfId="2956" xr:uid="{00000000-0005-0000-0000-00004E000000}"/>
    <cellStyle name="_2010.03.11_Gamme_GMP_BVh2__Reunion_de_decision 2 4" xfId="2957" xr:uid="{00000000-0005-0000-0000-00004F000000}"/>
    <cellStyle name="_2010.03.11_Gamme_GMP_BVh2__Reunion_de_decision 3" xfId="2958" xr:uid="{00000000-0005-0000-0000-000050000000}"/>
    <cellStyle name="_2010.03.11_Gamme_GMP_BVh2__Reunion_de_decision 3 2" xfId="2959" xr:uid="{00000000-0005-0000-0000-000051000000}"/>
    <cellStyle name="_2010.03.11_Gamme_GMP_BVh2__Reunion_de_decision 3 2 2" xfId="2960" xr:uid="{00000000-0005-0000-0000-000052000000}"/>
    <cellStyle name="_2010.03.11_Gamme_GMP_BVh2__Reunion_de_decision 3 2 2 2" xfId="2961" xr:uid="{00000000-0005-0000-0000-000053000000}"/>
    <cellStyle name="_2010.03.11_Gamme_GMP_BVh2__Reunion_de_decision 3 2 3" xfId="2962" xr:uid="{00000000-0005-0000-0000-000054000000}"/>
    <cellStyle name="_2010.03.11_Gamme_GMP_BVh2__Reunion_de_decision 3 3" xfId="2963" xr:uid="{00000000-0005-0000-0000-000055000000}"/>
    <cellStyle name="_2010.03.11_Gamme_GMP_BVh2__Reunion_de_decision 3 3 2" xfId="2964" xr:uid="{00000000-0005-0000-0000-000056000000}"/>
    <cellStyle name="_2010.03.11_Gamme_GMP_BVh2__Reunion_de_decision 3 4" xfId="2965" xr:uid="{00000000-0005-0000-0000-000057000000}"/>
    <cellStyle name="_2010.03.11_Gamme_GMP_BVh2__Reunion_de_decision 4" xfId="2966" xr:uid="{00000000-0005-0000-0000-000058000000}"/>
    <cellStyle name="_2010.03.11_Gamme_GMP_BVh2__Reunion_de_decision 4 2" xfId="2967" xr:uid="{00000000-0005-0000-0000-000059000000}"/>
    <cellStyle name="_A51" xfId="47" xr:uid="{00000000-0005-0000-0000-00005A000000}"/>
    <cellStyle name="_A51 - mix lancement - diffusion - 30 JANV 09" xfId="48" xr:uid="{00000000-0005-0000-0000-00005B000000}"/>
    <cellStyle name="_A51 - mix lancement - diffusion - 30 JANV 09 2" xfId="49" xr:uid="{00000000-0005-0000-0000-00005C000000}"/>
    <cellStyle name="_A51 - mix lancement - diffusion - 30 JANV 09 2 2" xfId="50" xr:uid="{00000000-0005-0000-0000-00005D000000}"/>
    <cellStyle name="_A51 - mix lancement - diffusion - 30 JANV 09 2 2 2" xfId="1885" xr:uid="{00000000-0005-0000-0000-00005E000000}"/>
    <cellStyle name="_A51 - mix lancement - diffusion - 30 JANV 09 2 3" xfId="51" xr:uid="{00000000-0005-0000-0000-00005F000000}"/>
    <cellStyle name="_A51 - mix lancement - diffusion - 30 JANV 09 2 3 2" xfId="1886" xr:uid="{00000000-0005-0000-0000-000060000000}"/>
    <cellStyle name="_A51 - mix lancement - diffusion - 30 JANV 09 2 4" xfId="1884" xr:uid="{00000000-0005-0000-0000-000061000000}"/>
    <cellStyle name="_A51 - mix lancement - diffusion - 30 JANV 09 3" xfId="52" xr:uid="{00000000-0005-0000-0000-000062000000}"/>
    <cellStyle name="_A51 - mix lancement - diffusion - 30 JANV 09 3 2" xfId="53" xr:uid="{00000000-0005-0000-0000-000063000000}"/>
    <cellStyle name="_A51 - mix lancement - diffusion - 30 JANV 09 3 2 2" xfId="1888" xr:uid="{00000000-0005-0000-0000-000064000000}"/>
    <cellStyle name="_A51 - mix lancement - diffusion - 30 JANV 09 3 3" xfId="1887" xr:uid="{00000000-0005-0000-0000-000065000000}"/>
    <cellStyle name="_A51 - mix lancement - diffusion - 30 JANV 09 4" xfId="54" xr:uid="{00000000-0005-0000-0000-000066000000}"/>
    <cellStyle name="_A51 - mix lancement - diffusion - 30 JANV 09 4 2" xfId="1889" xr:uid="{00000000-0005-0000-0000-000067000000}"/>
    <cellStyle name="_A51 10" xfId="55" xr:uid="{00000000-0005-0000-0000-000068000000}"/>
    <cellStyle name="_A51 10 2" xfId="1890" xr:uid="{00000000-0005-0000-0000-000069000000}"/>
    <cellStyle name="_A51 11" xfId="56" xr:uid="{00000000-0005-0000-0000-00006A000000}"/>
    <cellStyle name="_A51 11 2" xfId="1891" xr:uid="{00000000-0005-0000-0000-00006B000000}"/>
    <cellStyle name="_A51 12" xfId="57" xr:uid="{00000000-0005-0000-0000-00006C000000}"/>
    <cellStyle name="_A51 12 2" xfId="1892" xr:uid="{00000000-0005-0000-0000-00006D000000}"/>
    <cellStyle name="_A51 2" xfId="58" xr:uid="{00000000-0005-0000-0000-00006E000000}"/>
    <cellStyle name="_A51 2 2" xfId="59" xr:uid="{00000000-0005-0000-0000-00006F000000}"/>
    <cellStyle name="_A51 2 2 2" xfId="1894" xr:uid="{00000000-0005-0000-0000-000070000000}"/>
    <cellStyle name="_A51 2 3" xfId="60" xr:uid="{00000000-0005-0000-0000-000071000000}"/>
    <cellStyle name="_A51 2 3 2" xfId="1895" xr:uid="{00000000-0005-0000-0000-000072000000}"/>
    <cellStyle name="_A51 2 4" xfId="1893" xr:uid="{00000000-0005-0000-0000-000073000000}"/>
    <cellStyle name="_A51 3" xfId="61" xr:uid="{00000000-0005-0000-0000-000074000000}"/>
    <cellStyle name="_A51 3 2" xfId="62" xr:uid="{00000000-0005-0000-0000-000075000000}"/>
    <cellStyle name="_A51 3 2 2" xfId="1897" xr:uid="{00000000-0005-0000-0000-000076000000}"/>
    <cellStyle name="_A51 3 3" xfId="63" xr:uid="{00000000-0005-0000-0000-000077000000}"/>
    <cellStyle name="_A51 3 3 2" xfId="1898" xr:uid="{00000000-0005-0000-0000-000078000000}"/>
    <cellStyle name="_A51 3 4" xfId="1896" xr:uid="{00000000-0005-0000-0000-000079000000}"/>
    <cellStyle name="_A51 4" xfId="64" xr:uid="{00000000-0005-0000-0000-00007A000000}"/>
    <cellStyle name="_A51 4 2" xfId="65" xr:uid="{00000000-0005-0000-0000-00007B000000}"/>
    <cellStyle name="_A51 4 2 2" xfId="1900" xr:uid="{00000000-0005-0000-0000-00007C000000}"/>
    <cellStyle name="_A51 4 3" xfId="66" xr:uid="{00000000-0005-0000-0000-00007D000000}"/>
    <cellStyle name="_A51 4 3 2" xfId="1901" xr:uid="{00000000-0005-0000-0000-00007E000000}"/>
    <cellStyle name="_A51 4 4" xfId="1899" xr:uid="{00000000-0005-0000-0000-00007F000000}"/>
    <cellStyle name="_A51 5" xfId="67" xr:uid="{00000000-0005-0000-0000-000080000000}"/>
    <cellStyle name="_A51 5 2" xfId="68" xr:uid="{00000000-0005-0000-0000-000081000000}"/>
    <cellStyle name="_A51 5 2 2" xfId="1903" xr:uid="{00000000-0005-0000-0000-000082000000}"/>
    <cellStyle name="_A51 5 3" xfId="1902" xr:uid="{00000000-0005-0000-0000-000083000000}"/>
    <cellStyle name="_A51 6" xfId="69" xr:uid="{00000000-0005-0000-0000-000084000000}"/>
    <cellStyle name="_A51 6 2" xfId="70" xr:uid="{00000000-0005-0000-0000-000085000000}"/>
    <cellStyle name="_A51 6 2 2" xfId="1905" xr:uid="{00000000-0005-0000-0000-000086000000}"/>
    <cellStyle name="_A51 6 3" xfId="1904" xr:uid="{00000000-0005-0000-0000-000087000000}"/>
    <cellStyle name="_A51 7" xfId="71" xr:uid="{00000000-0005-0000-0000-000088000000}"/>
    <cellStyle name="_A51 7 2" xfId="1906" xr:uid="{00000000-0005-0000-0000-000089000000}"/>
    <cellStyle name="_A51 8" xfId="72" xr:uid="{00000000-0005-0000-0000-00008A000000}"/>
    <cellStyle name="_A51 8 2" xfId="1907" xr:uid="{00000000-0005-0000-0000-00008B000000}"/>
    <cellStyle name="_A51 9" xfId="73" xr:uid="{00000000-0005-0000-0000-00008C000000}"/>
    <cellStyle name="_A51 9 2" xfId="1908" xr:uid="{00000000-0005-0000-0000-00008D000000}"/>
    <cellStyle name="_A51 Ferrage" xfId="74" xr:uid="{00000000-0005-0000-0000-00008E000000}"/>
    <cellStyle name="_A51 Montage" xfId="75" xr:uid="{00000000-0005-0000-0000-00008F000000}"/>
    <cellStyle name="_A51 Montage_1" xfId="76" xr:uid="{00000000-0005-0000-0000-000090000000}"/>
    <cellStyle name="_A51_A55" xfId="77" xr:uid="{00000000-0005-0000-0000-000091000000}"/>
    <cellStyle name="_A515_Cadencement_VRS2_Poissy_221208" xfId="78" xr:uid="{00000000-0005-0000-0000-000092000000}"/>
    <cellStyle name="_A515_Planning_VRS2_Poissy_180209" xfId="79" xr:uid="{00000000-0005-0000-0000-000093000000}"/>
    <cellStyle name="_A515_Transfert_Qualite_FEG_AN_PY" xfId="80" xr:uid="{00000000-0005-0000-0000-000094000000}"/>
    <cellStyle name="_Actions pour transfert 2009 03 03" xfId="81" xr:uid="{00000000-0005-0000-0000-000095000000}"/>
    <cellStyle name="_ADML Boitier Add On" xfId="2968" xr:uid="{00000000-0005-0000-0000-000096000000}"/>
    <cellStyle name="_ADML Boitier Add On 2" xfId="2969" xr:uid="{00000000-0005-0000-0000-000097000000}"/>
    <cellStyle name="_ADML Boitier Add On 2 2" xfId="2970" xr:uid="{00000000-0005-0000-0000-000098000000}"/>
    <cellStyle name="_ADML Boitier Add On 2 2 2" xfId="2971" xr:uid="{00000000-0005-0000-0000-000099000000}"/>
    <cellStyle name="_ADML Boitier Add On 2 2 2 2" xfId="2972" xr:uid="{00000000-0005-0000-0000-00009A000000}"/>
    <cellStyle name="_ADML Boitier Add On 2 2 3" xfId="2973" xr:uid="{00000000-0005-0000-0000-00009B000000}"/>
    <cellStyle name="_ADML Boitier Add On 2 3" xfId="2974" xr:uid="{00000000-0005-0000-0000-00009C000000}"/>
    <cellStyle name="_ADML Boitier Add On 2 3 2" xfId="2975" xr:uid="{00000000-0005-0000-0000-00009D000000}"/>
    <cellStyle name="_ADML Boitier Add On 2 4" xfId="2976" xr:uid="{00000000-0005-0000-0000-00009E000000}"/>
    <cellStyle name="_ADML Boitier Add On 3" xfId="2977" xr:uid="{00000000-0005-0000-0000-00009F000000}"/>
    <cellStyle name="_ADML Boitier Add On 3 2" xfId="2978" xr:uid="{00000000-0005-0000-0000-0000A0000000}"/>
    <cellStyle name="_ADML Boitier Add On 3 2 2" xfId="2979" xr:uid="{00000000-0005-0000-0000-0000A1000000}"/>
    <cellStyle name="_ADML Boitier Add On 3 2 2 2" xfId="2980" xr:uid="{00000000-0005-0000-0000-0000A2000000}"/>
    <cellStyle name="_ADML Boitier Add On 3 2 3" xfId="2981" xr:uid="{00000000-0005-0000-0000-0000A3000000}"/>
    <cellStyle name="_ADML Boitier Add On 3 3" xfId="2982" xr:uid="{00000000-0005-0000-0000-0000A4000000}"/>
    <cellStyle name="_ADML Boitier Add On 3 3 2" xfId="2983" xr:uid="{00000000-0005-0000-0000-0000A5000000}"/>
    <cellStyle name="_ADML Boitier Add On 3 4" xfId="2984" xr:uid="{00000000-0005-0000-0000-0000A6000000}"/>
    <cellStyle name="_ADML Boitier Add On 4" xfId="2985" xr:uid="{00000000-0005-0000-0000-0000A7000000}"/>
    <cellStyle name="_ADML Boitier Add On 4 2" xfId="2986" xr:uid="{00000000-0005-0000-0000-0000A8000000}"/>
    <cellStyle name="_ADML Full" xfId="2987" xr:uid="{00000000-0005-0000-0000-0000A9000000}"/>
    <cellStyle name="_ADML Full 2" xfId="2988" xr:uid="{00000000-0005-0000-0000-0000AA000000}"/>
    <cellStyle name="_ADML Full 2 2" xfId="2989" xr:uid="{00000000-0005-0000-0000-0000AB000000}"/>
    <cellStyle name="_ADML Full 2 2 2" xfId="2990" xr:uid="{00000000-0005-0000-0000-0000AC000000}"/>
    <cellStyle name="_ADML Full 2 2 2 2" xfId="2991" xr:uid="{00000000-0005-0000-0000-0000AD000000}"/>
    <cellStyle name="_ADML Full 2 2 3" xfId="2992" xr:uid="{00000000-0005-0000-0000-0000AE000000}"/>
    <cellStyle name="_ADML Full 2 3" xfId="2993" xr:uid="{00000000-0005-0000-0000-0000AF000000}"/>
    <cellStyle name="_ADML Full 2 3 2" xfId="2994" xr:uid="{00000000-0005-0000-0000-0000B0000000}"/>
    <cellStyle name="_ADML Full 2 4" xfId="2995" xr:uid="{00000000-0005-0000-0000-0000B1000000}"/>
    <cellStyle name="_ADML Full 3" xfId="2996" xr:uid="{00000000-0005-0000-0000-0000B2000000}"/>
    <cellStyle name="_ADML Full 3 2" xfId="2997" xr:uid="{00000000-0005-0000-0000-0000B3000000}"/>
    <cellStyle name="_ADML Full 3 2 2" xfId="2998" xr:uid="{00000000-0005-0000-0000-0000B4000000}"/>
    <cellStyle name="_ADML Full 3 2 2 2" xfId="2999" xr:uid="{00000000-0005-0000-0000-0000B5000000}"/>
    <cellStyle name="_ADML Full 3 2 3" xfId="3000" xr:uid="{00000000-0005-0000-0000-0000B6000000}"/>
    <cellStyle name="_ADML Full 3 3" xfId="3001" xr:uid="{00000000-0005-0000-0000-0000B7000000}"/>
    <cellStyle name="_ADML Full 3 3 2" xfId="3002" xr:uid="{00000000-0005-0000-0000-0000B8000000}"/>
    <cellStyle name="_ADML Full 3 4" xfId="3003" xr:uid="{00000000-0005-0000-0000-0000B9000000}"/>
    <cellStyle name="_ADML Full 4" xfId="3004" xr:uid="{00000000-0005-0000-0000-0000BA000000}"/>
    <cellStyle name="_ADML Full 4 2" xfId="3005" xr:uid="{00000000-0005-0000-0000-0000BB000000}"/>
    <cellStyle name="_Ajout référence" xfId="82" xr:uid="{00000000-0005-0000-0000-0000BC000000}"/>
    <cellStyle name="_Alerte BCC Montage" xfId="83" xr:uid="{00000000-0005-0000-0000-0000BD000000}"/>
    <cellStyle name="_ARTIV" xfId="3006" xr:uid="{00000000-0005-0000-0000-0000BE000000}"/>
    <cellStyle name="_ARTIV 2" xfId="3007" xr:uid="{00000000-0005-0000-0000-0000BF000000}"/>
    <cellStyle name="_ARTIV 2 2" xfId="3008" xr:uid="{00000000-0005-0000-0000-0000C0000000}"/>
    <cellStyle name="_ARTIV 2 2 2" xfId="3009" xr:uid="{00000000-0005-0000-0000-0000C1000000}"/>
    <cellStyle name="_ARTIV 2 2 2 2" xfId="3010" xr:uid="{00000000-0005-0000-0000-0000C2000000}"/>
    <cellStyle name="_ARTIV 2 2 3" xfId="3011" xr:uid="{00000000-0005-0000-0000-0000C3000000}"/>
    <cellStyle name="_ARTIV 2 3" xfId="3012" xr:uid="{00000000-0005-0000-0000-0000C4000000}"/>
    <cellStyle name="_ARTIV 2 3 2" xfId="3013" xr:uid="{00000000-0005-0000-0000-0000C5000000}"/>
    <cellStyle name="_ARTIV 2 4" xfId="3014" xr:uid="{00000000-0005-0000-0000-0000C6000000}"/>
    <cellStyle name="_ARTIV 3" xfId="3015" xr:uid="{00000000-0005-0000-0000-0000C7000000}"/>
    <cellStyle name="_ARTIV 3 2" xfId="3016" xr:uid="{00000000-0005-0000-0000-0000C8000000}"/>
    <cellStyle name="_ARTIV 3 2 2" xfId="3017" xr:uid="{00000000-0005-0000-0000-0000C9000000}"/>
    <cellStyle name="_ARTIV 3 2 2 2" xfId="3018" xr:uid="{00000000-0005-0000-0000-0000CA000000}"/>
    <cellStyle name="_ARTIV 3 2 3" xfId="3019" xr:uid="{00000000-0005-0000-0000-0000CB000000}"/>
    <cellStyle name="_ARTIV 3 3" xfId="3020" xr:uid="{00000000-0005-0000-0000-0000CC000000}"/>
    <cellStyle name="_ARTIV 3 3 2" xfId="3021" xr:uid="{00000000-0005-0000-0000-0000CD000000}"/>
    <cellStyle name="_ARTIV 3 4" xfId="3022" xr:uid="{00000000-0005-0000-0000-0000CE000000}"/>
    <cellStyle name="_ARTIV 4" xfId="3023" xr:uid="{00000000-0005-0000-0000-0000CF000000}"/>
    <cellStyle name="_ARTIV 4 2" xfId="3024" xr:uid="{00000000-0005-0000-0000-0000D0000000}"/>
    <cellStyle name="_Avt fichier ONL" xfId="84" xr:uid="{00000000-0005-0000-0000-0000D1000000}"/>
    <cellStyle name="_BD ET_Veh" xfId="85" xr:uid="{00000000-0005-0000-0000-0000D2000000}"/>
    <cellStyle name="_BD_Veh" xfId="86" xr:uid="{00000000-0005-0000-0000-0000D3000000}"/>
    <cellStyle name="_BD_Veh 2" xfId="87" xr:uid="{00000000-0005-0000-0000-0000D4000000}"/>
    <cellStyle name="_BD_Veh 2 2" xfId="88" xr:uid="{00000000-0005-0000-0000-0000D5000000}"/>
    <cellStyle name="_BD_Veh 2 2 2" xfId="1920" xr:uid="{00000000-0005-0000-0000-0000D6000000}"/>
    <cellStyle name="_BD_Veh 2 3" xfId="1919" xr:uid="{00000000-0005-0000-0000-0000D7000000}"/>
    <cellStyle name="_BD_Veh 3" xfId="89" xr:uid="{00000000-0005-0000-0000-0000D8000000}"/>
    <cellStyle name="_BD_Veh 3 2" xfId="1921" xr:uid="{00000000-0005-0000-0000-0000D9000000}"/>
    <cellStyle name="_Besoins V17 DVE5" xfId="90" xr:uid="{00000000-0005-0000-0000-0000DA000000}"/>
    <cellStyle name="_Brouillon" xfId="91" xr:uid="{00000000-0005-0000-0000-0000DB000000}"/>
    <cellStyle name="_Cadencement PRSEL" xfId="92" xr:uid="{00000000-0005-0000-0000-0000DC000000}"/>
    <cellStyle name="_calculs" xfId="93" xr:uid="{00000000-0005-0000-0000-0000DD000000}"/>
    <cellStyle name="_Capteur de pluie" xfId="3025" xr:uid="{00000000-0005-0000-0000-0000DE000000}"/>
    <cellStyle name="_Capteur de pluie 2" xfId="3026" xr:uid="{00000000-0005-0000-0000-0000DF000000}"/>
    <cellStyle name="_Capteur de pluie 2 2" xfId="3027" xr:uid="{00000000-0005-0000-0000-0000E0000000}"/>
    <cellStyle name="_Capteur de pluie 2 2 2" xfId="3028" xr:uid="{00000000-0005-0000-0000-0000E1000000}"/>
    <cellStyle name="_Capteur de pluie 2 2 2 2" xfId="3029" xr:uid="{00000000-0005-0000-0000-0000E2000000}"/>
    <cellStyle name="_Capteur de pluie 2 2 3" xfId="3030" xr:uid="{00000000-0005-0000-0000-0000E3000000}"/>
    <cellStyle name="_Capteur de pluie 2 3" xfId="3031" xr:uid="{00000000-0005-0000-0000-0000E4000000}"/>
    <cellStyle name="_Capteur de pluie 2 3 2" xfId="3032" xr:uid="{00000000-0005-0000-0000-0000E5000000}"/>
    <cellStyle name="_Capteur de pluie 2 4" xfId="3033" xr:uid="{00000000-0005-0000-0000-0000E6000000}"/>
    <cellStyle name="_Capteur de pluie 3" xfId="3034" xr:uid="{00000000-0005-0000-0000-0000E7000000}"/>
    <cellStyle name="_Capteur de pluie 3 2" xfId="3035" xr:uid="{00000000-0005-0000-0000-0000E8000000}"/>
    <cellStyle name="_Capteur de pluie 3 2 2" xfId="3036" xr:uid="{00000000-0005-0000-0000-0000E9000000}"/>
    <cellStyle name="_Capteur de pluie 3 2 2 2" xfId="3037" xr:uid="{00000000-0005-0000-0000-0000EA000000}"/>
    <cellStyle name="_Capteur de pluie 3 2 3" xfId="3038" xr:uid="{00000000-0005-0000-0000-0000EB000000}"/>
    <cellStyle name="_Capteur de pluie 3 3" xfId="3039" xr:uid="{00000000-0005-0000-0000-0000EC000000}"/>
    <cellStyle name="_Capteur de pluie 3 3 2" xfId="3040" xr:uid="{00000000-0005-0000-0000-0000ED000000}"/>
    <cellStyle name="_Capteur de pluie 3 4" xfId="3041" xr:uid="{00000000-0005-0000-0000-0000EE000000}"/>
    <cellStyle name="_Capteur de pluie 4" xfId="3042" xr:uid="{00000000-0005-0000-0000-0000EF000000}"/>
    <cellStyle name="_Capteur de pluie 4 2" xfId="3043" xr:uid="{00000000-0005-0000-0000-0000F0000000}"/>
    <cellStyle name="_Ceintures AV" xfId="3044" xr:uid="{00000000-0005-0000-0000-0000F1000000}"/>
    <cellStyle name="_Ceintures AV 2" xfId="3045" xr:uid="{00000000-0005-0000-0000-0000F2000000}"/>
    <cellStyle name="_Ceintures AV 2 2" xfId="3046" xr:uid="{00000000-0005-0000-0000-0000F3000000}"/>
    <cellStyle name="_Ceintures AV 2 2 2" xfId="3047" xr:uid="{00000000-0005-0000-0000-0000F4000000}"/>
    <cellStyle name="_Ceintures AV 2 2 2 2" xfId="3048" xr:uid="{00000000-0005-0000-0000-0000F5000000}"/>
    <cellStyle name="_Ceintures AV 2 2 3" xfId="3049" xr:uid="{00000000-0005-0000-0000-0000F6000000}"/>
    <cellStyle name="_Ceintures AV 2 3" xfId="3050" xr:uid="{00000000-0005-0000-0000-0000F7000000}"/>
    <cellStyle name="_Ceintures AV 2 3 2" xfId="3051" xr:uid="{00000000-0005-0000-0000-0000F8000000}"/>
    <cellStyle name="_Ceintures AV 2 4" xfId="3052" xr:uid="{00000000-0005-0000-0000-0000F9000000}"/>
    <cellStyle name="_Ceintures AV 3" xfId="3053" xr:uid="{00000000-0005-0000-0000-0000FA000000}"/>
    <cellStyle name="_Ceintures AV 3 2" xfId="3054" xr:uid="{00000000-0005-0000-0000-0000FB000000}"/>
    <cellStyle name="_Ceintures AV 3 2 2" xfId="3055" xr:uid="{00000000-0005-0000-0000-0000FC000000}"/>
    <cellStyle name="_Ceintures AV 3 2 2 2" xfId="3056" xr:uid="{00000000-0005-0000-0000-0000FD000000}"/>
    <cellStyle name="_Ceintures AV 3 2 3" xfId="3057" xr:uid="{00000000-0005-0000-0000-0000FE000000}"/>
    <cellStyle name="_Ceintures AV 3 3" xfId="3058" xr:uid="{00000000-0005-0000-0000-0000FF000000}"/>
    <cellStyle name="_Ceintures AV 3 3 2" xfId="3059" xr:uid="{00000000-0005-0000-0000-000000010000}"/>
    <cellStyle name="_Ceintures AV 3 4" xfId="3060" xr:uid="{00000000-0005-0000-0000-000001010000}"/>
    <cellStyle name="_Ceintures AV 4" xfId="3061" xr:uid="{00000000-0005-0000-0000-000002010000}"/>
    <cellStyle name="_Ceintures AV 4 2" xfId="3062" xr:uid="{00000000-0005-0000-0000-000003010000}"/>
    <cellStyle name="_Classeur1" xfId="94" xr:uid="{00000000-0005-0000-0000-000004010000}"/>
    <cellStyle name="_COE" xfId="3063" xr:uid="{00000000-0005-0000-0000-000005010000}"/>
    <cellStyle name="_COE 2" xfId="3064" xr:uid="{00000000-0005-0000-0000-000006010000}"/>
    <cellStyle name="_COE 2 2" xfId="3065" xr:uid="{00000000-0005-0000-0000-000007010000}"/>
    <cellStyle name="_COE 2 2 2" xfId="3066" xr:uid="{00000000-0005-0000-0000-000008010000}"/>
    <cellStyle name="_COE 2 2 2 2" xfId="3067" xr:uid="{00000000-0005-0000-0000-000009010000}"/>
    <cellStyle name="_COE 2 2 3" xfId="3068" xr:uid="{00000000-0005-0000-0000-00000A010000}"/>
    <cellStyle name="_COE 2 3" xfId="3069" xr:uid="{00000000-0005-0000-0000-00000B010000}"/>
    <cellStyle name="_COE 2 3 2" xfId="3070" xr:uid="{00000000-0005-0000-0000-00000C010000}"/>
    <cellStyle name="_COE 2 4" xfId="3071" xr:uid="{00000000-0005-0000-0000-00000D010000}"/>
    <cellStyle name="_COE 3" xfId="3072" xr:uid="{00000000-0005-0000-0000-00000E010000}"/>
    <cellStyle name="_COE 3 2" xfId="3073" xr:uid="{00000000-0005-0000-0000-00000F010000}"/>
    <cellStyle name="_COE 3 2 2" xfId="3074" xr:uid="{00000000-0005-0000-0000-000010010000}"/>
    <cellStyle name="_COE 3 2 2 2" xfId="3075" xr:uid="{00000000-0005-0000-0000-000011010000}"/>
    <cellStyle name="_COE 3 2 3" xfId="3076" xr:uid="{00000000-0005-0000-0000-000012010000}"/>
    <cellStyle name="_COE 3 3" xfId="3077" xr:uid="{00000000-0005-0000-0000-000013010000}"/>
    <cellStyle name="_COE 3 3 2" xfId="3078" xr:uid="{00000000-0005-0000-0000-000014010000}"/>
    <cellStyle name="_COE 3 4" xfId="3079" xr:uid="{00000000-0005-0000-0000-000015010000}"/>
    <cellStyle name="_COE 4" xfId="3080" xr:uid="{00000000-0005-0000-0000-000016010000}"/>
    <cellStyle name="_COE 4 2" xfId="3081" xr:uid="{00000000-0005-0000-0000-000017010000}"/>
    <cellStyle name="_Cofor" xfId="95" xr:uid="{00000000-0005-0000-0000-000018010000}"/>
    <cellStyle name="_Cofor 2" xfId="96" xr:uid="{00000000-0005-0000-0000-000019010000}"/>
    <cellStyle name="_Cofor 2 2" xfId="1923" xr:uid="{00000000-0005-0000-0000-00001A010000}"/>
    <cellStyle name="_Cofor 3" xfId="97" xr:uid="{00000000-0005-0000-0000-00001B010000}"/>
    <cellStyle name="_Cofor 3 2" xfId="98" xr:uid="{00000000-0005-0000-0000-00001C010000}"/>
    <cellStyle name="_Cofor 3 2 2" xfId="1925" xr:uid="{00000000-0005-0000-0000-00001D010000}"/>
    <cellStyle name="_Cofor 3 3" xfId="1924" xr:uid="{00000000-0005-0000-0000-00001E010000}"/>
    <cellStyle name="_Cofor 4" xfId="99" xr:uid="{00000000-0005-0000-0000-00001F010000}"/>
    <cellStyle name="_Cofor 4 2" xfId="1926" xr:uid="{00000000-0005-0000-0000-000020010000}"/>
    <cellStyle name="_Cofor 5" xfId="1922" xr:uid="{00000000-0005-0000-0000-000021010000}"/>
    <cellStyle name="_Condi_Cible_Mon_V20_081024" xfId="100" xr:uid="{00000000-0005-0000-0000-000022010000}"/>
    <cellStyle name="_Consolidation des Besoins VRS DV6 E5 " xfId="101" xr:uid="{00000000-0005-0000-0000-000023010000}"/>
    <cellStyle name="_Copie de EL2_AVS_MdL_AMC_A515_Ctrq_Complete_PY_040509" xfId="102" xr:uid="{00000000-0005-0000-0000-000024010000}"/>
    <cellStyle name="_Copie fichier TFT ONL JLL 1802" xfId="103" xr:uid="{00000000-0005-0000-0000-000025010000}"/>
    <cellStyle name="_Copie_de_Tableau_de_transfert_A515-_Travail_version_44_MONTAGE" xfId="104" xr:uid="{00000000-0005-0000-0000-000026010000}"/>
    <cellStyle name="_Crea_fiches Colom" xfId="105" xr:uid="{00000000-0005-0000-0000-000027010000}"/>
    <cellStyle name="_Crea_fiches Colom 2" xfId="106" xr:uid="{00000000-0005-0000-0000-000028010000}"/>
    <cellStyle name="_Crea_fiches Colom 2 2" xfId="107" xr:uid="{00000000-0005-0000-0000-000029010000}"/>
    <cellStyle name="_Crea_fiches Colom 2 2 2" xfId="1928" xr:uid="{00000000-0005-0000-0000-00002A010000}"/>
    <cellStyle name="_Crea_fiches Colom 2 3" xfId="1927" xr:uid="{00000000-0005-0000-0000-00002B010000}"/>
    <cellStyle name="_Crea_fiches Colom 3" xfId="108" xr:uid="{00000000-0005-0000-0000-00002C010000}"/>
    <cellStyle name="_Crea_fiches Colom 3 2" xfId="1929" xr:uid="{00000000-0005-0000-0000-00002D010000}"/>
    <cellStyle name="_Def ctq unitaires" xfId="109" xr:uid="{00000000-0005-0000-0000-00002E010000}"/>
    <cellStyle name="_DEF EL1 PPS" xfId="110" xr:uid="{00000000-0005-0000-0000-00002F010000}"/>
    <cellStyle name="_Definition ctq unitaires" xfId="111" xr:uid="{00000000-0005-0000-0000-000030010000}"/>
    <cellStyle name="_DEFINITION PPS EL1 " xfId="112" xr:uid="{00000000-0005-0000-0000-000031010000}"/>
    <cellStyle name="_Définition PRS EL1" xfId="113" xr:uid="{00000000-0005-0000-0000-000032010000}"/>
    <cellStyle name="_Définition PRS EL1 Bis" xfId="114" xr:uid="{00000000-0005-0000-0000-000033010000}"/>
    <cellStyle name="_Définition PRS EL2" xfId="115" xr:uid="{00000000-0005-0000-0000-000034010000}"/>
    <cellStyle name="_Définition PRS EL2 2" xfId="116" xr:uid="{00000000-0005-0000-0000-000035010000}"/>
    <cellStyle name="_Définition PRS EL2 2 2" xfId="117" xr:uid="{00000000-0005-0000-0000-000036010000}"/>
    <cellStyle name="_Définition PRS EL2 2 2 2" xfId="1931" xr:uid="{00000000-0005-0000-0000-000037010000}"/>
    <cellStyle name="_Définition PRS EL2 2 3" xfId="1930" xr:uid="{00000000-0005-0000-0000-000038010000}"/>
    <cellStyle name="_Définition PRS EL2 3" xfId="118" xr:uid="{00000000-0005-0000-0000-000039010000}"/>
    <cellStyle name="_Définition PRS EL2 3 2" xfId="1932" xr:uid="{00000000-0005-0000-0000-00003A010000}"/>
    <cellStyle name="_Definition Veh" xfId="119" xr:uid="{00000000-0005-0000-0000-00003B010000}"/>
    <cellStyle name="_DEFINITIONS AVS_MDL PPS" xfId="120" xr:uid="{00000000-0005-0000-0000-00003C010000}"/>
    <cellStyle name="_DEFINITIONS EL2 PPS" xfId="121" xr:uid="{00000000-0005-0000-0000-00003D010000}"/>
    <cellStyle name="_Données" xfId="122" xr:uid="{00000000-0005-0000-0000-00003E010000}"/>
    <cellStyle name="_Données 2" xfId="123" xr:uid="{00000000-0005-0000-0000-00003F010000}"/>
    <cellStyle name="_Données 3" xfId="124" xr:uid="{00000000-0005-0000-0000-000040010000}"/>
    <cellStyle name="_Données Mot Spéc" xfId="125" xr:uid="{00000000-0005-0000-0000-000041010000}"/>
    <cellStyle name="_écarts BCC-liste de pièces" xfId="126" xr:uid="{00000000-0005-0000-0000-000042010000}"/>
    <cellStyle name="_echeancier complet " xfId="3082" xr:uid="{00000000-0005-0000-0000-000043010000}"/>
    <cellStyle name="_echeancier complet  2" xfId="3083" xr:uid="{00000000-0005-0000-0000-000044010000}"/>
    <cellStyle name="_echeancier complet  2 2" xfId="3084" xr:uid="{00000000-0005-0000-0000-000045010000}"/>
    <cellStyle name="_echeancier complet  2 2 2" xfId="3085" xr:uid="{00000000-0005-0000-0000-000046010000}"/>
    <cellStyle name="_echeancier complet  2 3" xfId="3086" xr:uid="{00000000-0005-0000-0000-000047010000}"/>
    <cellStyle name="_echeancier complet  3" xfId="3087" xr:uid="{00000000-0005-0000-0000-000048010000}"/>
    <cellStyle name="_echeancier complet  3 2" xfId="3088" xr:uid="{00000000-0005-0000-0000-000049010000}"/>
    <cellStyle name="_echeancier complet  4" xfId="3089" xr:uid="{00000000-0005-0000-0000-00004A010000}"/>
    <cellStyle name="_EL2 Sem15-16-17-18-19" xfId="127" xr:uid="{00000000-0005-0000-0000-00004B010000}"/>
    <cellStyle name="_Eléments positionnement T61" xfId="3090" xr:uid="{00000000-0005-0000-0000-00004C010000}"/>
    <cellStyle name="_Eléments positionnement T61 2" xfId="3091" xr:uid="{00000000-0005-0000-0000-00004D010000}"/>
    <cellStyle name="_Eléments positionnement T61 2 2" xfId="3092" xr:uid="{00000000-0005-0000-0000-00004E010000}"/>
    <cellStyle name="_Eléments positionnement T61 2 2 2" xfId="3093" xr:uid="{00000000-0005-0000-0000-00004F010000}"/>
    <cellStyle name="_Eléments positionnement T61 2 3" xfId="3094" xr:uid="{00000000-0005-0000-0000-000050010000}"/>
    <cellStyle name="_Eléments positionnement T61 3" xfId="3095" xr:uid="{00000000-0005-0000-0000-000051010000}"/>
    <cellStyle name="_Eléments positionnement T61 3 2" xfId="3096" xr:uid="{00000000-0005-0000-0000-000052010000}"/>
    <cellStyle name="_Eléments positionnement T61 4" xfId="3097" xr:uid="{00000000-0005-0000-0000-000053010000}"/>
    <cellStyle name="_EPOFER" xfId="128" xr:uid="{00000000-0005-0000-0000-000054010000}"/>
    <cellStyle name="_Essuyage AR" xfId="3098" xr:uid="{00000000-0005-0000-0000-000055010000}"/>
    <cellStyle name="_Essuyage AR 2" xfId="3099" xr:uid="{00000000-0005-0000-0000-000056010000}"/>
    <cellStyle name="_Essuyage AR 2 2" xfId="3100" xr:uid="{00000000-0005-0000-0000-000057010000}"/>
    <cellStyle name="_Essuyage AR 2 2 2" xfId="3101" xr:uid="{00000000-0005-0000-0000-000058010000}"/>
    <cellStyle name="_Essuyage AR 2 2 2 2" xfId="3102" xr:uid="{00000000-0005-0000-0000-000059010000}"/>
    <cellStyle name="_Essuyage AR 2 2 3" xfId="3103" xr:uid="{00000000-0005-0000-0000-00005A010000}"/>
    <cellStyle name="_Essuyage AR 2 3" xfId="3104" xr:uid="{00000000-0005-0000-0000-00005B010000}"/>
    <cellStyle name="_Essuyage AR 2 3 2" xfId="3105" xr:uid="{00000000-0005-0000-0000-00005C010000}"/>
    <cellStyle name="_Essuyage AR 2 4" xfId="3106" xr:uid="{00000000-0005-0000-0000-00005D010000}"/>
    <cellStyle name="_Essuyage AR 3" xfId="3107" xr:uid="{00000000-0005-0000-0000-00005E010000}"/>
    <cellStyle name="_Essuyage AR 3 2" xfId="3108" xr:uid="{00000000-0005-0000-0000-00005F010000}"/>
    <cellStyle name="_Essuyage AR 3 2 2" xfId="3109" xr:uid="{00000000-0005-0000-0000-000060010000}"/>
    <cellStyle name="_Essuyage AR 3 2 2 2" xfId="3110" xr:uid="{00000000-0005-0000-0000-000061010000}"/>
    <cellStyle name="_Essuyage AR 3 2 3" xfId="3111" xr:uid="{00000000-0005-0000-0000-000062010000}"/>
    <cellStyle name="_Essuyage AR 3 3" xfId="3112" xr:uid="{00000000-0005-0000-0000-000063010000}"/>
    <cellStyle name="_Essuyage AR 3 3 2" xfId="3113" xr:uid="{00000000-0005-0000-0000-000064010000}"/>
    <cellStyle name="_Essuyage AR 3 4" xfId="3114" xr:uid="{00000000-0005-0000-0000-000065010000}"/>
    <cellStyle name="_Essuyage AR 4" xfId="3115" xr:uid="{00000000-0005-0000-0000-000066010000}"/>
    <cellStyle name="_Essuyage AR 4 2" xfId="3116" xr:uid="{00000000-0005-0000-0000-000067010000}"/>
    <cellStyle name="_estim livraison et km parc captif v5 ADLC" xfId="129" xr:uid="{00000000-0005-0000-0000-000068010000}"/>
    <cellStyle name="_estim livraison et km parc captif v5 ADLC 2" xfId="130" xr:uid="{00000000-0005-0000-0000-000069010000}"/>
    <cellStyle name="_estim livraison et km parc captif v5 ADLC 2 2" xfId="131" xr:uid="{00000000-0005-0000-0000-00006A010000}"/>
    <cellStyle name="_estim livraison et km parc captif v5 ADLC 2 2 2" xfId="1934" xr:uid="{00000000-0005-0000-0000-00006B010000}"/>
    <cellStyle name="_estim livraison et km parc captif v5 ADLC 2 3" xfId="132" xr:uid="{00000000-0005-0000-0000-00006C010000}"/>
    <cellStyle name="_estim livraison et km parc captif v5 ADLC 2 3 2" xfId="1935" xr:uid="{00000000-0005-0000-0000-00006D010000}"/>
    <cellStyle name="_estim livraison et km parc captif v5 ADLC 2 4" xfId="1933" xr:uid="{00000000-0005-0000-0000-00006E010000}"/>
    <cellStyle name="_estim livraison et km parc captif v5 ADLC 3" xfId="133" xr:uid="{00000000-0005-0000-0000-00006F010000}"/>
    <cellStyle name="_estim livraison et km parc captif v5 ADLC 3 2" xfId="134" xr:uid="{00000000-0005-0000-0000-000070010000}"/>
    <cellStyle name="_estim livraison et km parc captif v5 ADLC 3 2 2" xfId="1937" xr:uid="{00000000-0005-0000-0000-000071010000}"/>
    <cellStyle name="_estim livraison et km parc captif v5 ADLC 3 3" xfId="1936" xr:uid="{00000000-0005-0000-0000-000072010000}"/>
    <cellStyle name="_estim livraison et km parc captif v5 ADLC 4" xfId="135" xr:uid="{00000000-0005-0000-0000-000073010000}"/>
    <cellStyle name="_estim livraison et km parc captif v5 ADLC 4 2" xfId="1938" xr:uid="{00000000-0005-0000-0000-000074010000}"/>
    <cellStyle name="_estim livraison et km parc captif_190707" xfId="136" xr:uid="{00000000-0005-0000-0000-000075010000}"/>
    <cellStyle name="_estim livraison et km parc captif_190707 2" xfId="137" xr:uid="{00000000-0005-0000-0000-000076010000}"/>
    <cellStyle name="_estim livraison et km parc captif_190707 2 2" xfId="138" xr:uid="{00000000-0005-0000-0000-000077010000}"/>
    <cellStyle name="_estim livraison et km parc captif_190707 2 2 2" xfId="1941" xr:uid="{00000000-0005-0000-0000-000078010000}"/>
    <cellStyle name="_estim livraison et km parc captif_190707 2 3" xfId="139" xr:uid="{00000000-0005-0000-0000-000079010000}"/>
    <cellStyle name="_estim livraison et km parc captif_190707 2 3 2" xfId="1942" xr:uid="{00000000-0005-0000-0000-00007A010000}"/>
    <cellStyle name="_estim livraison et km parc captif_190707 2 4" xfId="1940" xr:uid="{00000000-0005-0000-0000-00007B010000}"/>
    <cellStyle name="_estim livraison et km parc captif_190707 3" xfId="140" xr:uid="{00000000-0005-0000-0000-00007C010000}"/>
    <cellStyle name="_estim livraison et km parc captif_190707 3 2" xfId="141" xr:uid="{00000000-0005-0000-0000-00007D010000}"/>
    <cellStyle name="_estim livraison et km parc captif_190707 3 2 2" xfId="1944" xr:uid="{00000000-0005-0000-0000-00007E010000}"/>
    <cellStyle name="_estim livraison et km parc captif_190707 3 3" xfId="1943" xr:uid="{00000000-0005-0000-0000-00007F010000}"/>
    <cellStyle name="_estim livraison et km parc captif_190707 4" xfId="142" xr:uid="{00000000-0005-0000-0000-000080010000}"/>
    <cellStyle name="_estim livraison et km parc captif_190707 4 2" xfId="1945" xr:uid="{00000000-0005-0000-0000-000081010000}"/>
    <cellStyle name="_ET_STYLE_NoName_00_" xfId="3117" xr:uid="{00000000-0005-0000-0000-000082010000}"/>
    <cellStyle name="_ET_STYLE_NoName_00_ 2" xfId="3118" xr:uid="{00000000-0005-0000-0000-000083010000}"/>
    <cellStyle name="_ET_STYLE_NoName_00_ 2 2" xfId="3119" xr:uid="{00000000-0005-0000-0000-000084010000}"/>
    <cellStyle name="_ET_STYLE_NoName_00_ 2 2 2" xfId="3120" xr:uid="{00000000-0005-0000-0000-000085010000}"/>
    <cellStyle name="_ET_STYLE_NoName_00_ 2 3" xfId="3121" xr:uid="{00000000-0005-0000-0000-000086010000}"/>
    <cellStyle name="_ET_STYLE_NoName_00_ 3" xfId="3122" xr:uid="{00000000-0005-0000-0000-000087010000}"/>
    <cellStyle name="_ET_STYLE_NoName_00_ 3 2" xfId="3123" xr:uid="{00000000-0005-0000-0000-000088010000}"/>
    <cellStyle name="_ET_STYLE_NoName_00_ 4" xfId="3124" xr:uid="{00000000-0005-0000-0000-000089010000}"/>
    <cellStyle name="_Façade MUX" xfId="3125" xr:uid="{00000000-0005-0000-0000-00008A010000}"/>
    <cellStyle name="_Façade MUX 2" xfId="3126" xr:uid="{00000000-0005-0000-0000-00008B010000}"/>
    <cellStyle name="_Façade MUX 2 2" xfId="3127" xr:uid="{00000000-0005-0000-0000-00008C010000}"/>
    <cellStyle name="_Façade MUX 2 2 2" xfId="3128" xr:uid="{00000000-0005-0000-0000-00008D010000}"/>
    <cellStyle name="_Façade MUX 2 2 2 2" xfId="3129" xr:uid="{00000000-0005-0000-0000-00008E010000}"/>
    <cellStyle name="_Façade MUX 2 2 3" xfId="3130" xr:uid="{00000000-0005-0000-0000-00008F010000}"/>
    <cellStyle name="_Façade MUX 2 3" xfId="3131" xr:uid="{00000000-0005-0000-0000-000090010000}"/>
    <cellStyle name="_Façade MUX 2 3 2" xfId="3132" xr:uid="{00000000-0005-0000-0000-000091010000}"/>
    <cellStyle name="_Façade MUX 2 4" xfId="3133" xr:uid="{00000000-0005-0000-0000-000092010000}"/>
    <cellStyle name="_Façade MUX 3" xfId="3134" xr:uid="{00000000-0005-0000-0000-000093010000}"/>
    <cellStyle name="_Façade MUX 3 2" xfId="3135" xr:uid="{00000000-0005-0000-0000-000094010000}"/>
    <cellStyle name="_Façade MUX 3 2 2" xfId="3136" xr:uid="{00000000-0005-0000-0000-000095010000}"/>
    <cellStyle name="_Façade MUX 3 2 2 2" xfId="3137" xr:uid="{00000000-0005-0000-0000-000096010000}"/>
    <cellStyle name="_Façade MUX 3 2 3" xfId="3138" xr:uid="{00000000-0005-0000-0000-000097010000}"/>
    <cellStyle name="_Façade MUX 3 3" xfId="3139" xr:uid="{00000000-0005-0000-0000-000098010000}"/>
    <cellStyle name="_Façade MUX 3 3 2" xfId="3140" xr:uid="{00000000-0005-0000-0000-000099010000}"/>
    <cellStyle name="_Façade MUX 3 4" xfId="3141" xr:uid="{00000000-0005-0000-0000-00009A010000}"/>
    <cellStyle name="_Façade MUX 4" xfId="3142" xr:uid="{00000000-0005-0000-0000-00009B010000}"/>
    <cellStyle name="_Façade MUX 4 2" xfId="3143" xr:uid="{00000000-0005-0000-0000-00009C010000}"/>
    <cellStyle name="_Feuil1" xfId="143" xr:uid="{00000000-0005-0000-0000-00009D010000}"/>
    <cellStyle name="_Feuil1 (2)" xfId="144" xr:uid="{00000000-0005-0000-0000-00009E010000}"/>
    <cellStyle name="_Feuil1 2" xfId="3144" xr:uid="{00000000-0005-0000-0000-00009F010000}"/>
    <cellStyle name="_Feuil1 2 2" xfId="3145" xr:uid="{00000000-0005-0000-0000-0000A0010000}"/>
    <cellStyle name="_Feuil1 2 2 2" xfId="3146" xr:uid="{00000000-0005-0000-0000-0000A1010000}"/>
    <cellStyle name="_Feuil1 2 2 2 2" xfId="3147" xr:uid="{00000000-0005-0000-0000-0000A2010000}"/>
    <cellStyle name="_Feuil1 2 2 3" xfId="3148" xr:uid="{00000000-0005-0000-0000-0000A3010000}"/>
    <cellStyle name="_Feuil1 2 3" xfId="3149" xr:uid="{00000000-0005-0000-0000-0000A4010000}"/>
    <cellStyle name="_Feuil1 2 3 2" xfId="3150" xr:uid="{00000000-0005-0000-0000-0000A5010000}"/>
    <cellStyle name="_Feuil1 2 4" xfId="3151" xr:uid="{00000000-0005-0000-0000-0000A6010000}"/>
    <cellStyle name="_Feuil1 3" xfId="3152" xr:uid="{00000000-0005-0000-0000-0000A7010000}"/>
    <cellStyle name="_Feuil1 3 2" xfId="3153" xr:uid="{00000000-0005-0000-0000-0000A8010000}"/>
    <cellStyle name="_Feuil1 3 2 2" xfId="3154" xr:uid="{00000000-0005-0000-0000-0000A9010000}"/>
    <cellStyle name="_Feuil1 3 2 2 2" xfId="3155" xr:uid="{00000000-0005-0000-0000-0000AA010000}"/>
    <cellStyle name="_Feuil1 3 2 3" xfId="3156" xr:uid="{00000000-0005-0000-0000-0000AB010000}"/>
    <cellStyle name="_Feuil1 3 3" xfId="3157" xr:uid="{00000000-0005-0000-0000-0000AC010000}"/>
    <cellStyle name="_Feuil1 3 3 2" xfId="3158" xr:uid="{00000000-0005-0000-0000-0000AD010000}"/>
    <cellStyle name="_Feuil1 3 4" xfId="3159" xr:uid="{00000000-0005-0000-0000-0000AE010000}"/>
    <cellStyle name="_Feuil1 4" xfId="3160" xr:uid="{00000000-0005-0000-0000-0000AF010000}"/>
    <cellStyle name="_Feuil1 4 2" xfId="3161" xr:uid="{00000000-0005-0000-0000-0000B0010000}"/>
    <cellStyle name="_Feuil1 5" xfId="3162" xr:uid="{00000000-0005-0000-0000-0000B1010000}"/>
    <cellStyle name="_Feuil1 6" xfId="3163" xr:uid="{00000000-0005-0000-0000-0000B2010000}"/>
    <cellStyle name="_Feuil1 7" xfId="3164" xr:uid="{00000000-0005-0000-0000-0000B3010000}"/>
    <cellStyle name="_Feuil1 8" xfId="3165" xr:uid="{00000000-0005-0000-0000-0000B4010000}"/>
    <cellStyle name="_Feuil1 9" xfId="3166" xr:uid="{00000000-0005-0000-0000-0000B5010000}"/>
    <cellStyle name="_Feuil1_1" xfId="145" xr:uid="{00000000-0005-0000-0000-0000B6010000}"/>
    <cellStyle name="_Feuil1_1 2" xfId="3167" xr:uid="{00000000-0005-0000-0000-0000B7010000}"/>
    <cellStyle name="_Feuil1_1 3" xfId="3168" xr:uid="{00000000-0005-0000-0000-0000B8010000}"/>
    <cellStyle name="_Feuil1_1_A51 Montage" xfId="146" xr:uid="{00000000-0005-0000-0000-0000B9010000}"/>
    <cellStyle name="_Feuil1_1_A51_EP3C_MAP_NoSTT_Octobre2010" xfId="147" xr:uid="{00000000-0005-0000-0000-0000BA010000}"/>
    <cellStyle name="_Feuil1_1_EL2 Sem15-16-17-18-19" xfId="148" xr:uid="{00000000-0005-0000-0000-0000BB010000}"/>
    <cellStyle name="_Feuil1_1_Feuil1" xfId="149" xr:uid="{00000000-0005-0000-0000-0000BC010000}"/>
    <cellStyle name="_Feuil1_1_Feuil1_1" xfId="150" xr:uid="{00000000-0005-0000-0000-0000BD010000}"/>
    <cellStyle name="_Feuil1_1_Feuil1_Feuil3" xfId="151" xr:uid="{00000000-0005-0000-0000-0000BE010000}"/>
    <cellStyle name="_Feuil1_1_Feuil1_Feuil4" xfId="152" xr:uid="{00000000-0005-0000-0000-0000BF010000}"/>
    <cellStyle name="_Feuil1_1_Feuil1_Pièces montage" xfId="153" xr:uid="{00000000-0005-0000-0000-0000C0010000}"/>
    <cellStyle name="_Feuil1_1_Feuil1_Prev_auto" xfId="154" xr:uid="{00000000-0005-0000-0000-0000C1010000}"/>
    <cellStyle name="_Feuil1_1_Feuil1_prévisionnel" xfId="155" xr:uid="{00000000-0005-0000-0000-0000C2010000}"/>
    <cellStyle name="_Feuil1_1_Feuil2" xfId="156" xr:uid="{00000000-0005-0000-0000-0000C3010000}"/>
    <cellStyle name="_Feuil1_1_Feuil3" xfId="157" xr:uid="{00000000-0005-0000-0000-0000C4010000}"/>
    <cellStyle name="_Feuil1_1_Feuil4" xfId="158" xr:uid="{00000000-0005-0000-0000-0000C5010000}"/>
    <cellStyle name="_Feuil1_1_Feuil5" xfId="159" xr:uid="{00000000-0005-0000-0000-0000C6010000}"/>
    <cellStyle name="_Feuil1_1_graph" xfId="160" xr:uid="{00000000-0005-0000-0000-0000C7010000}"/>
    <cellStyle name="_Feuil1_1_JUILLET 2012" xfId="161" xr:uid="{00000000-0005-0000-0000-0000C8010000}"/>
    <cellStyle name="_Feuil1_1_lancement ONL" xfId="162" xr:uid="{00000000-0005-0000-0000-0000C9010000}"/>
    <cellStyle name="_Feuil1_1_Pièces montage" xfId="163" xr:uid="{00000000-0005-0000-0000-0000CA010000}"/>
    <cellStyle name="_Feuil1_1_Pièces montage_1" xfId="164" xr:uid="{00000000-0005-0000-0000-0000CB010000}"/>
    <cellStyle name="_Feuil1_1_Pièces montage_2" xfId="165" xr:uid="{00000000-0005-0000-0000-0000CC010000}"/>
    <cellStyle name="_Feuil1_1_Prev_auto" xfId="166" xr:uid="{00000000-0005-0000-0000-0000CD010000}"/>
    <cellStyle name="_Feuil1_1_prévisionnel" xfId="167" xr:uid="{00000000-0005-0000-0000-0000CE010000}"/>
    <cellStyle name="_Feuil1_2" xfId="168" xr:uid="{00000000-0005-0000-0000-0000CF010000}"/>
    <cellStyle name="_Feuil1_2 2" xfId="3169" xr:uid="{00000000-0005-0000-0000-0000D0010000}"/>
    <cellStyle name="_Feuil1_20090426 - Courbe prévisionnelle" xfId="169" xr:uid="{00000000-0005-0000-0000-0000D1010000}"/>
    <cellStyle name="_Feuil1_3" xfId="170" xr:uid="{00000000-0005-0000-0000-0000D2010000}"/>
    <cellStyle name="_Feuil1_3 2" xfId="171" xr:uid="{00000000-0005-0000-0000-0000D3010000}"/>
    <cellStyle name="_Feuil1_3 2 2" xfId="1966" xr:uid="{00000000-0005-0000-0000-0000D4010000}"/>
    <cellStyle name="_Feuil1_3 3" xfId="3170" xr:uid="{00000000-0005-0000-0000-0000D5010000}"/>
    <cellStyle name="_Feuil1_3 4" xfId="1965" xr:uid="{00000000-0005-0000-0000-0000D6010000}"/>
    <cellStyle name="_Feuil1_4" xfId="172" xr:uid="{00000000-0005-0000-0000-0000D7010000}"/>
    <cellStyle name="_Feuil1_A51 Montage" xfId="173" xr:uid="{00000000-0005-0000-0000-0000D8010000}"/>
    <cellStyle name="_Feuil1_A51 Montage_1" xfId="174" xr:uid="{00000000-0005-0000-0000-0000D9010000}"/>
    <cellStyle name="_Feuil1_A51_EP3C_MAP_NoSTT_Octobre2010" xfId="175" xr:uid="{00000000-0005-0000-0000-0000DA010000}"/>
    <cellStyle name="_Feuil1_A515_Transfert_Qualite_FEG_AN_PY" xfId="176" xr:uid="{00000000-0005-0000-0000-0000DB010000}"/>
    <cellStyle name="_Feuil1_Ajout référence" xfId="177" xr:uid="{00000000-0005-0000-0000-0000DC010000}"/>
    <cellStyle name="_Feuil1_BD_AVS_MDL" xfId="178" xr:uid="{00000000-0005-0000-0000-0000DD010000}"/>
    <cellStyle name="_Feuil1_Définition PRS EL2" xfId="179" xr:uid="{00000000-0005-0000-0000-0000DE010000}"/>
    <cellStyle name="_Feuil1_Feuil1" xfId="180" xr:uid="{00000000-0005-0000-0000-0000DF010000}"/>
    <cellStyle name="_Feuil1_Feuil1_1" xfId="181" xr:uid="{00000000-0005-0000-0000-0000E0010000}"/>
    <cellStyle name="_Feuil1_Feuil1_Feuil3" xfId="182" xr:uid="{00000000-0005-0000-0000-0000E1010000}"/>
    <cellStyle name="_Feuil1_Feuil1_Feuil4" xfId="183" xr:uid="{00000000-0005-0000-0000-0000E2010000}"/>
    <cellStyle name="_Feuil1_Feuil1_Pièces montage" xfId="184" xr:uid="{00000000-0005-0000-0000-0000E3010000}"/>
    <cellStyle name="_Feuil1_Feuil1_Prev_auto" xfId="185" xr:uid="{00000000-0005-0000-0000-0000E4010000}"/>
    <cellStyle name="_Feuil1_Feuil1_prévisionnel" xfId="186" xr:uid="{00000000-0005-0000-0000-0000E5010000}"/>
    <cellStyle name="_Feuil1_Feuil2" xfId="187" xr:uid="{00000000-0005-0000-0000-0000E6010000}"/>
    <cellStyle name="_Feuil1_Feuil2_1" xfId="188" xr:uid="{00000000-0005-0000-0000-0000E7010000}"/>
    <cellStyle name="_Feuil1_Feuil3" xfId="189" xr:uid="{00000000-0005-0000-0000-0000E8010000}"/>
    <cellStyle name="_Feuil1_Feuil4" xfId="190" xr:uid="{00000000-0005-0000-0000-0000E9010000}"/>
    <cellStyle name="_Feuil1_Feuil5" xfId="191" xr:uid="{00000000-0005-0000-0000-0000EA010000}"/>
    <cellStyle name="_Feuil1_Feuil6" xfId="192" xr:uid="{00000000-0005-0000-0000-0000EB010000}"/>
    <cellStyle name="_Feuil1_Feuil6_1" xfId="193" xr:uid="{00000000-0005-0000-0000-0000EC010000}"/>
    <cellStyle name="_Feuil1_Feuil7" xfId="194" xr:uid="{00000000-0005-0000-0000-0000ED010000}"/>
    <cellStyle name="_Feuil1_graph" xfId="195" xr:uid="{00000000-0005-0000-0000-0000EE010000}"/>
    <cellStyle name="_Feuil1_ICPE" xfId="196" xr:uid="{00000000-0005-0000-0000-0000EF010000}"/>
    <cellStyle name="_Feuil1_IHPC CG" xfId="197" xr:uid="{00000000-0005-0000-0000-0000F0010000}"/>
    <cellStyle name="_Feuil1_JUILLET 2012" xfId="198" xr:uid="{00000000-0005-0000-0000-0000F1010000}"/>
    <cellStyle name="_Feuil1_lancement ONL" xfId="199" xr:uid="{00000000-0005-0000-0000-0000F2010000}"/>
    <cellStyle name="_Feuil1_Liste A51 AN" xfId="200" xr:uid="{00000000-0005-0000-0000-0000F3010000}"/>
    <cellStyle name="_Feuil1_LISTE PIECES" xfId="201" xr:uid="{00000000-0005-0000-0000-0000F4010000}"/>
    <cellStyle name="_Feuil1_Liste_Moder" xfId="202" xr:uid="{00000000-0005-0000-0000-0000F5010000}"/>
    <cellStyle name="_Feuil1_Liste_Moder 2" xfId="203" xr:uid="{00000000-0005-0000-0000-0000F6010000}"/>
    <cellStyle name="_Feuil1_Liste_Moder 2 2" xfId="204" xr:uid="{00000000-0005-0000-0000-0000F7010000}"/>
    <cellStyle name="_Feuil1_Liste_Moder 2 2 2" xfId="1985" xr:uid="{00000000-0005-0000-0000-0000F8010000}"/>
    <cellStyle name="_Feuil1_Liste_Moder 2 3" xfId="1984" xr:uid="{00000000-0005-0000-0000-0000F9010000}"/>
    <cellStyle name="_Feuil1_Liste_Moder 3" xfId="205" xr:uid="{00000000-0005-0000-0000-0000FA010000}"/>
    <cellStyle name="_Feuil1_Liste_Moder 3 2" xfId="1986" xr:uid="{00000000-0005-0000-0000-0000FB010000}"/>
    <cellStyle name="_Feuil1_macro plg" xfId="206" xr:uid="{00000000-0005-0000-0000-0000FC010000}"/>
    <cellStyle name="_Feuil1_ONL" xfId="207" xr:uid="{00000000-0005-0000-0000-0000FD010000}"/>
    <cellStyle name="_Feuil1_Périmètre" xfId="208" xr:uid="{00000000-0005-0000-0000-0000FE010000}"/>
    <cellStyle name="_Feuil1_Périmètre 2" xfId="1989" xr:uid="{00000000-0005-0000-0000-0000FF010000}"/>
    <cellStyle name="_Feuil1_Pièces montage" xfId="209" xr:uid="{00000000-0005-0000-0000-000000020000}"/>
    <cellStyle name="_Feuil1_Pièces montage_1" xfId="210" xr:uid="{00000000-0005-0000-0000-000001020000}"/>
    <cellStyle name="_Feuil1_Prev_auto" xfId="211" xr:uid="{00000000-0005-0000-0000-000002020000}"/>
    <cellStyle name="_Feuil1_prévisionnel" xfId="212" xr:uid="{00000000-0005-0000-0000-000003020000}"/>
    <cellStyle name="_Feuil1_Suivi sujets" xfId="213" xr:uid="{00000000-0005-0000-0000-000004020000}"/>
    <cellStyle name="_Feuil1_Tableau" xfId="214" xr:uid="{00000000-0005-0000-0000-000005020000}"/>
    <cellStyle name="_Feuil1_Tableau_de_transfert_A515" xfId="215" xr:uid="{00000000-0005-0000-0000-000006020000}"/>
    <cellStyle name="_Feuil1_Tableau_transfert_poissy Montage" xfId="216" xr:uid="{00000000-0005-0000-0000-000007020000}"/>
    <cellStyle name="_Feuil1_Tétris - Cadencement PRESL2" xfId="217" xr:uid="{00000000-0005-0000-0000-000008020000}"/>
    <cellStyle name="_Feuil1_Tétris - Cadencement PRESL2 2" xfId="218" xr:uid="{00000000-0005-0000-0000-000009020000}"/>
    <cellStyle name="_Feuil1_Tétris - Cadencement PRESL2 2 2" xfId="219" xr:uid="{00000000-0005-0000-0000-00000A020000}"/>
    <cellStyle name="_Feuil1_Tétris - Cadencement PRESL2 2 2 2" xfId="1998" xr:uid="{00000000-0005-0000-0000-00000B020000}"/>
    <cellStyle name="_Feuil1_Tétris - Cadencement PRESL2 2 3" xfId="1997" xr:uid="{00000000-0005-0000-0000-00000C020000}"/>
    <cellStyle name="_Feuil1_Tétris - Cadencement PRESL2 3" xfId="220" xr:uid="{00000000-0005-0000-0000-00000D020000}"/>
    <cellStyle name="_Feuil1_Tétris - Cadencement PRESL2 3 2" xfId="1999" xr:uid="{00000000-0005-0000-0000-00000E020000}"/>
    <cellStyle name="_Feuil1_Tri" xfId="221" xr:uid="{00000000-0005-0000-0000-00000F020000}"/>
    <cellStyle name="_Feuil2" xfId="222" xr:uid="{00000000-0005-0000-0000-000010020000}"/>
    <cellStyle name="_Feuil2 2" xfId="3171" xr:uid="{00000000-0005-0000-0000-000011020000}"/>
    <cellStyle name="_Feuil2_1" xfId="223" xr:uid="{00000000-0005-0000-0000-000012020000}"/>
    <cellStyle name="_Feuil2_2" xfId="224" xr:uid="{00000000-0005-0000-0000-000013020000}"/>
    <cellStyle name="_Feuil2_A51 Montage" xfId="225" xr:uid="{00000000-0005-0000-0000-000014020000}"/>
    <cellStyle name="_Feuil2_A51_EP3C_MAP_NoSTT_Octobre2010" xfId="226" xr:uid="{00000000-0005-0000-0000-000015020000}"/>
    <cellStyle name="_Feuil2_Feuil1" xfId="227" xr:uid="{00000000-0005-0000-0000-000016020000}"/>
    <cellStyle name="_Feuil2_Feuil1_Feuil3" xfId="228" xr:uid="{00000000-0005-0000-0000-000017020000}"/>
    <cellStyle name="_Feuil2_Feuil1_Feuil4" xfId="229" xr:uid="{00000000-0005-0000-0000-000018020000}"/>
    <cellStyle name="_Feuil2_Feuil1_Pièces montage" xfId="230" xr:uid="{00000000-0005-0000-0000-000019020000}"/>
    <cellStyle name="_Feuil2_Feuil1_Prev_auto" xfId="231" xr:uid="{00000000-0005-0000-0000-00001A020000}"/>
    <cellStyle name="_Feuil2_Feuil1_prévisionnel" xfId="232" xr:uid="{00000000-0005-0000-0000-00001B020000}"/>
    <cellStyle name="_Feuil2_Feuil2" xfId="233" xr:uid="{00000000-0005-0000-0000-00001C020000}"/>
    <cellStyle name="_Feuil2_Feuil3" xfId="234" xr:uid="{00000000-0005-0000-0000-00001D020000}"/>
    <cellStyle name="_Feuil2_Feuil4" xfId="235" xr:uid="{00000000-0005-0000-0000-00001E020000}"/>
    <cellStyle name="_Feuil2_graph" xfId="236" xr:uid="{00000000-0005-0000-0000-00001F020000}"/>
    <cellStyle name="_Feuil2_Pièces montage" xfId="237" xr:uid="{00000000-0005-0000-0000-000020020000}"/>
    <cellStyle name="_Feuil2_Prev_auto" xfId="238" xr:uid="{00000000-0005-0000-0000-000021020000}"/>
    <cellStyle name="_Feuil2_prévisionnel" xfId="239" xr:uid="{00000000-0005-0000-0000-000022020000}"/>
    <cellStyle name="_Feuil3" xfId="240" xr:uid="{00000000-0005-0000-0000-000023020000}"/>
    <cellStyle name="_Feuil3 2" xfId="3172" xr:uid="{00000000-0005-0000-0000-000024020000}"/>
    <cellStyle name="_Feuil3_1" xfId="241" xr:uid="{00000000-0005-0000-0000-000025020000}"/>
    <cellStyle name="_Feuil3_A51 Montage" xfId="242" xr:uid="{00000000-0005-0000-0000-000026020000}"/>
    <cellStyle name="_Feuil3_A51_EP3C_MAP_NoSTT_Octobre2010" xfId="243" xr:uid="{00000000-0005-0000-0000-000027020000}"/>
    <cellStyle name="_Feuil3_Feuil1" xfId="244" xr:uid="{00000000-0005-0000-0000-000028020000}"/>
    <cellStyle name="_Feuil3_Feuil1_Feuil3" xfId="245" xr:uid="{00000000-0005-0000-0000-000029020000}"/>
    <cellStyle name="_Feuil3_Feuil1_Feuil4" xfId="246" xr:uid="{00000000-0005-0000-0000-00002A020000}"/>
    <cellStyle name="_Feuil3_Feuil1_Pièces montage" xfId="247" xr:uid="{00000000-0005-0000-0000-00002B020000}"/>
    <cellStyle name="_Feuil3_Feuil1_Prev_auto" xfId="248" xr:uid="{00000000-0005-0000-0000-00002C020000}"/>
    <cellStyle name="_Feuil3_Feuil1_prévisionnel" xfId="249" xr:uid="{00000000-0005-0000-0000-00002D020000}"/>
    <cellStyle name="_Feuil3_Feuil2" xfId="250" xr:uid="{00000000-0005-0000-0000-00002E020000}"/>
    <cellStyle name="_Feuil3_Feuil3" xfId="251" xr:uid="{00000000-0005-0000-0000-00002F020000}"/>
    <cellStyle name="_Feuil3_Feuil4" xfId="252" xr:uid="{00000000-0005-0000-0000-000030020000}"/>
    <cellStyle name="_Feuil3_graph" xfId="253" xr:uid="{00000000-0005-0000-0000-000031020000}"/>
    <cellStyle name="_Feuil3_Pièces montage" xfId="254" xr:uid="{00000000-0005-0000-0000-000032020000}"/>
    <cellStyle name="_Feuil3_Prev_auto" xfId="255" xr:uid="{00000000-0005-0000-0000-000033020000}"/>
    <cellStyle name="_Feuil3_prévisionnel" xfId="256" xr:uid="{00000000-0005-0000-0000-000034020000}"/>
    <cellStyle name="_Feuil4" xfId="257" xr:uid="{00000000-0005-0000-0000-000035020000}"/>
    <cellStyle name="_Feuil4_1" xfId="258" xr:uid="{00000000-0005-0000-0000-000036020000}"/>
    <cellStyle name="_Feuil4_Feuil1" xfId="259" xr:uid="{00000000-0005-0000-0000-000037020000}"/>
    <cellStyle name="_Feuil4_Feuil1_Feuil3" xfId="260" xr:uid="{00000000-0005-0000-0000-000038020000}"/>
    <cellStyle name="_Feuil4_Feuil1_Feuil4" xfId="261" xr:uid="{00000000-0005-0000-0000-000039020000}"/>
    <cellStyle name="_Feuil4_Feuil1_Pièces montage" xfId="262" xr:uid="{00000000-0005-0000-0000-00003A020000}"/>
    <cellStyle name="_Feuil4_Feuil1_Prev_auto" xfId="263" xr:uid="{00000000-0005-0000-0000-00003B020000}"/>
    <cellStyle name="_Feuil4_Feuil1_prévisionnel" xfId="264" xr:uid="{00000000-0005-0000-0000-00003C020000}"/>
    <cellStyle name="_Feuil4_Feuil2" xfId="265" xr:uid="{00000000-0005-0000-0000-00003D020000}"/>
    <cellStyle name="_Feuil4_Feuil3" xfId="266" xr:uid="{00000000-0005-0000-0000-00003E020000}"/>
    <cellStyle name="_Feuil4_Feuil4" xfId="267" xr:uid="{00000000-0005-0000-0000-00003F020000}"/>
    <cellStyle name="_Feuil4_Pièces montage" xfId="268" xr:uid="{00000000-0005-0000-0000-000040020000}"/>
    <cellStyle name="_Feuil4_Prev_auto" xfId="269" xr:uid="{00000000-0005-0000-0000-000041020000}"/>
    <cellStyle name="_Feuil4_prévisionnel" xfId="270" xr:uid="{00000000-0005-0000-0000-000042020000}"/>
    <cellStyle name="_Feuil5" xfId="271" xr:uid="{00000000-0005-0000-0000-000043020000}"/>
    <cellStyle name="_Feuil5_1" xfId="272" xr:uid="{00000000-0005-0000-0000-000044020000}"/>
    <cellStyle name="_Feuil6" xfId="273" xr:uid="{00000000-0005-0000-0000-000045020000}"/>
    <cellStyle name="_Feuil6_1" xfId="274" xr:uid="{00000000-0005-0000-0000-000046020000}"/>
    <cellStyle name="_Feuil7" xfId="275" xr:uid="{00000000-0005-0000-0000-000047020000}"/>
    <cellStyle name="_Feux AR" xfId="3173" xr:uid="{00000000-0005-0000-0000-000048020000}"/>
    <cellStyle name="_Feux AR 2" xfId="3174" xr:uid="{00000000-0005-0000-0000-000049020000}"/>
    <cellStyle name="_Feux AR 2 2" xfId="3175" xr:uid="{00000000-0005-0000-0000-00004A020000}"/>
    <cellStyle name="_Feux AR 2 2 2" xfId="3176" xr:uid="{00000000-0005-0000-0000-00004B020000}"/>
    <cellStyle name="_Feux AR 2 2 2 2" xfId="3177" xr:uid="{00000000-0005-0000-0000-00004C020000}"/>
    <cellStyle name="_Feux AR 2 2 3" xfId="3178" xr:uid="{00000000-0005-0000-0000-00004D020000}"/>
    <cellStyle name="_Feux AR 2 3" xfId="3179" xr:uid="{00000000-0005-0000-0000-00004E020000}"/>
    <cellStyle name="_Feux AR 2 3 2" xfId="3180" xr:uid="{00000000-0005-0000-0000-00004F020000}"/>
    <cellStyle name="_Feux AR 2 4" xfId="3181" xr:uid="{00000000-0005-0000-0000-000050020000}"/>
    <cellStyle name="_Feux AR 3" xfId="3182" xr:uid="{00000000-0005-0000-0000-000051020000}"/>
    <cellStyle name="_Feux AR 3 2" xfId="3183" xr:uid="{00000000-0005-0000-0000-000052020000}"/>
    <cellStyle name="_Feux AR 3 2 2" xfId="3184" xr:uid="{00000000-0005-0000-0000-000053020000}"/>
    <cellStyle name="_Feux AR 3 2 2 2" xfId="3185" xr:uid="{00000000-0005-0000-0000-000054020000}"/>
    <cellStyle name="_Feux AR 3 2 3" xfId="3186" xr:uid="{00000000-0005-0000-0000-000055020000}"/>
    <cellStyle name="_Feux AR 3 3" xfId="3187" xr:uid="{00000000-0005-0000-0000-000056020000}"/>
    <cellStyle name="_Feux AR 3 3 2" xfId="3188" xr:uid="{00000000-0005-0000-0000-000057020000}"/>
    <cellStyle name="_Feux AR 3 4" xfId="3189" xr:uid="{00000000-0005-0000-0000-000058020000}"/>
    <cellStyle name="_Feux AR 4" xfId="3190" xr:uid="{00000000-0005-0000-0000-000059020000}"/>
    <cellStyle name="_Feux AR 4 2" xfId="3191" xr:uid="{00000000-0005-0000-0000-00005A020000}"/>
    <cellStyle name="_Fiche synthèse Projet A9.doc" xfId="276" xr:uid="{00000000-0005-0000-0000-00005B020000}"/>
    <cellStyle name="_fichier init  ARAPS" xfId="3192" xr:uid="{00000000-0005-0000-0000-00005C020000}"/>
    <cellStyle name="_fichier init  ARAPS 2" xfId="3193" xr:uid="{00000000-0005-0000-0000-00005D020000}"/>
    <cellStyle name="_fichier init  ARAPS 2 2" xfId="3194" xr:uid="{00000000-0005-0000-0000-00005E020000}"/>
    <cellStyle name="_fichier init  ARAPS 2 2 2" xfId="3195" xr:uid="{00000000-0005-0000-0000-00005F020000}"/>
    <cellStyle name="_fichier init  ARAPS 2 2 2 2" xfId="3196" xr:uid="{00000000-0005-0000-0000-000060020000}"/>
    <cellStyle name="_fichier init  ARAPS 2 2 3" xfId="3197" xr:uid="{00000000-0005-0000-0000-000061020000}"/>
    <cellStyle name="_fichier init  ARAPS 2 3" xfId="3198" xr:uid="{00000000-0005-0000-0000-000062020000}"/>
    <cellStyle name="_fichier init  ARAPS 2 3 2" xfId="3199" xr:uid="{00000000-0005-0000-0000-000063020000}"/>
    <cellStyle name="_fichier init  ARAPS 2 4" xfId="3200" xr:uid="{00000000-0005-0000-0000-000064020000}"/>
    <cellStyle name="_fichier init  ARAPS 3" xfId="3201" xr:uid="{00000000-0005-0000-0000-000065020000}"/>
    <cellStyle name="_fichier init  ARAPS 3 2" xfId="3202" xr:uid="{00000000-0005-0000-0000-000066020000}"/>
    <cellStyle name="_fichier init  ARAPS 3 2 2" xfId="3203" xr:uid="{00000000-0005-0000-0000-000067020000}"/>
    <cellStyle name="_fichier init  ARAPS 3 2 2 2" xfId="3204" xr:uid="{00000000-0005-0000-0000-000068020000}"/>
    <cellStyle name="_fichier init  ARAPS 3 2 3" xfId="3205" xr:uid="{00000000-0005-0000-0000-000069020000}"/>
    <cellStyle name="_fichier init  ARAPS 3 3" xfId="3206" xr:uid="{00000000-0005-0000-0000-00006A020000}"/>
    <cellStyle name="_fichier init  ARAPS 3 3 2" xfId="3207" xr:uid="{00000000-0005-0000-0000-00006B020000}"/>
    <cellStyle name="_fichier init  ARAPS 3 4" xfId="3208" xr:uid="{00000000-0005-0000-0000-00006C020000}"/>
    <cellStyle name="_fichier init  ARAPS 4" xfId="3209" xr:uid="{00000000-0005-0000-0000-00006D020000}"/>
    <cellStyle name="_fichier init  ARAPS 4 2" xfId="3210" xr:uid="{00000000-0005-0000-0000-00006E020000}"/>
    <cellStyle name="_Fichier PRS BL" xfId="277" xr:uid="{00000000-0005-0000-0000-00006F020000}"/>
    <cellStyle name="_Fichier PRS BL 2" xfId="278" xr:uid="{00000000-0005-0000-0000-000070020000}"/>
    <cellStyle name="_Fichier PRS BL 2 2" xfId="2005" xr:uid="{00000000-0005-0000-0000-000071020000}"/>
    <cellStyle name="_Fichier PRS BL 3" xfId="2004" xr:uid="{00000000-0005-0000-0000-000072020000}"/>
    <cellStyle name="_FLUX EXP" xfId="279" xr:uid="{00000000-0005-0000-0000-000073020000}"/>
    <cellStyle name="_fonctions à risque" xfId="280" xr:uid="{00000000-0005-0000-0000-000074020000}"/>
    <cellStyle name="_fonctions à risque 2" xfId="281" xr:uid="{00000000-0005-0000-0000-000075020000}"/>
    <cellStyle name="_fonctions à risque 2 2" xfId="282" xr:uid="{00000000-0005-0000-0000-000076020000}"/>
    <cellStyle name="_fonctions à risque 2 2 2" xfId="2007" xr:uid="{00000000-0005-0000-0000-000077020000}"/>
    <cellStyle name="_fonctions à risque 2 3" xfId="283" xr:uid="{00000000-0005-0000-0000-000078020000}"/>
    <cellStyle name="_fonctions à risque 2 3 2" xfId="2008" xr:uid="{00000000-0005-0000-0000-000079020000}"/>
    <cellStyle name="_fonctions à risque 2 4" xfId="2006" xr:uid="{00000000-0005-0000-0000-00007A020000}"/>
    <cellStyle name="_fonctions à risque 3" xfId="284" xr:uid="{00000000-0005-0000-0000-00007B020000}"/>
    <cellStyle name="_fonctions à risque 3 2" xfId="285" xr:uid="{00000000-0005-0000-0000-00007C020000}"/>
    <cellStyle name="_fonctions à risque 3 2 2" xfId="2010" xr:uid="{00000000-0005-0000-0000-00007D020000}"/>
    <cellStyle name="_fonctions à risque 3 3" xfId="2009" xr:uid="{00000000-0005-0000-0000-00007E020000}"/>
    <cellStyle name="_fonctions à risque 4" xfId="286" xr:uid="{00000000-0005-0000-0000-00007F020000}"/>
    <cellStyle name="_fonctions à risque 4 2" xfId="2011" xr:uid="{00000000-0005-0000-0000-000080020000}"/>
    <cellStyle name="_GMP" xfId="287" xr:uid="{00000000-0005-0000-0000-000081020000}"/>
    <cellStyle name="_GMP 2" xfId="2012" xr:uid="{00000000-0005-0000-0000-000082020000}"/>
    <cellStyle name="_historique " xfId="3211" xr:uid="{00000000-0005-0000-0000-000083020000}"/>
    <cellStyle name="_historique  2" xfId="3212" xr:uid="{00000000-0005-0000-0000-000084020000}"/>
    <cellStyle name="_historique  2 2" xfId="3213" xr:uid="{00000000-0005-0000-0000-000085020000}"/>
    <cellStyle name="_historique  2 2 2" xfId="3214" xr:uid="{00000000-0005-0000-0000-000086020000}"/>
    <cellStyle name="_historique  2 3" xfId="3215" xr:uid="{00000000-0005-0000-0000-000087020000}"/>
    <cellStyle name="_historique  3" xfId="3216" xr:uid="{00000000-0005-0000-0000-000088020000}"/>
    <cellStyle name="_historique  3 2" xfId="3217" xr:uid="{00000000-0005-0000-0000-000089020000}"/>
    <cellStyle name="_historique  4" xfId="3218" xr:uid="{00000000-0005-0000-0000-00008A020000}"/>
    <cellStyle name="_historique _1" xfId="3219" xr:uid="{00000000-0005-0000-0000-00008B020000}"/>
    <cellStyle name="_historique _1 2" xfId="3220" xr:uid="{00000000-0005-0000-0000-00008C020000}"/>
    <cellStyle name="_historique _1 2 2" xfId="3221" xr:uid="{00000000-0005-0000-0000-00008D020000}"/>
    <cellStyle name="_historique _1 2 2 2" xfId="3222" xr:uid="{00000000-0005-0000-0000-00008E020000}"/>
    <cellStyle name="_historique _1 2 2 2 2" xfId="3223" xr:uid="{00000000-0005-0000-0000-00008F020000}"/>
    <cellStyle name="_historique _1 2 2 3" xfId="3224" xr:uid="{00000000-0005-0000-0000-000090020000}"/>
    <cellStyle name="_historique _1 2 3" xfId="3225" xr:uid="{00000000-0005-0000-0000-000091020000}"/>
    <cellStyle name="_historique _1 2 3 2" xfId="3226" xr:uid="{00000000-0005-0000-0000-000092020000}"/>
    <cellStyle name="_historique _1 2 4" xfId="3227" xr:uid="{00000000-0005-0000-0000-000093020000}"/>
    <cellStyle name="_historique _1 3" xfId="3228" xr:uid="{00000000-0005-0000-0000-000094020000}"/>
    <cellStyle name="_historique _1 3 2" xfId="3229" xr:uid="{00000000-0005-0000-0000-000095020000}"/>
    <cellStyle name="_historique _1 3 2 2" xfId="3230" xr:uid="{00000000-0005-0000-0000-000096020000}"/>
    <cellStyle name="_historique _1 3 2 2 2" xfId="3231" xr:uid="{00000000-0005-0000-0000-000097020000}"/>
    <cellStyle name="_historique _1 3 2 3" xfId="3232" xr:uid="{00000000-0005-0000-0000-000098020000}"/>
    <cellStyle name="_historique _1 3 3" xfId="3233" xr:uid="{00000000-0005-0000-0000-000099020000}"/>
    <cellStyle name="_historique _1 3 3 2" xfId="3234" xr:uid="{00000000-0005-0000-0000-00009A020000}"/>
    <cellStyle name="_historique _1 3 4" xfId="3235" xr:uid="{00000000-0005-0000-0000-00009B020000}"/>
    <cellStyle name="_historique _1 4" xfId="3236" xr:uid="{00000000-0005-0000-0000-00009C020000}"/>
    <cellStyle name="_historique _1 4 2" xfId="3237" xr:uid="{00000000-0005-0000-0000-00009D020000}"/>
    <cellStyle name="_ILDR " xfId="3238" xr:uid="{00000000-0005-0000-0000-00009E020000}"/>
    <cellStyle name="_ILDR  2" xfId="3239" xr:uid="{00000000-0005-0000-0000-00009F020000}"/>
    <cellStyle name="_ILDR  2 2" xfId="3240" xr:uid="{00000000-0005-0000-0000-0000A0020000}"/>
    <cellStyle name="_ILDR  2 2 2" xfId="3241" xr:uid="{00000000-0005-0000-0000-0000A1020000}"/>
    <cellStyle name="_ILDR  2 3" xfId="3242" xr:uid="{00000000-0005-0000-0000-0000A2020000}"/>
    <cellStyle name="_ILDR  3" xfId="3243" xr:uid="{00000000-0005-0000-0000-0000A3020000}"/>
    <cellStyle name="_ILDR  3 2" xfId="3244" xr:uid="{00000000-0005-0000-0000-0000A4020000}"/>
    <cellStyle name="_ILDR  4" xfId="3245" xr:uid="{00000000-0005-0000-0000-0000A5020000}"/>
    <cellStyle name="_Info CMON au 2101" xfId="288" xr:uid="{00000000-0005-0000-0000-0000A6020000}"/>
    <cellStyle name="_Info Lcdv" xfId="289" xr:uid="{00000000-0005-0000-0000-0000A7020000}"/>
    <cellStyle name="_Info Lcdv 2" xfId="290" xr:uid="{00000000-0005-0000-0000-0000A8020000}"/>
    <cellStyle name="_Info Lcdv 2 2" xfId="291" xr:uid="{00000000-0005-0000-0000-0000A9020000}"/>
    <cellStyle name="_Info Lcdv 2 2 2" xfId="2014" xr:uid="{00000000-0005-0000-0000-0000AA020000}"/>
    <cellStyle name="_Info Lcdv 2 3" xfId="2013" xr:uid="{00000000-0005-0000-0000-0000AB020000}"/>
    <cellStyle name="_Info Lcdv 3" xfId="292" xr:uid="{00000000-0005-0000-0000-0000AC020000}"/>
    <cellStyle name="_Info Lcdv 3 2" xfId="2015" xr:uid="{00000000-0005-0000-0000-0000AD020000}"/>
    <cellStyle name="_Intitulés colonnes_A9" xfId="293" xr:uid="{00000000-0005-0000-0000-0000AE020000}"/>
    <cellStyle name="_Intitulés colonnes_A9 2" xfId="294" xr:uid="{00000000-0005-0000-0000-0000AF020000}"/>
    <cellStyle name="_Intitulés colonnes_A9 2 2" xfId="295" xr:uid="{00000000-0005-0000-0000-0000B0020000}"/>
    <cellStyle name="_Intitulés colonnes_A9 2 2 2" xfId="2017" xr:uid="{00000000-0005-0000-0000-0000B1020000}"/>
    <cellStyle name="_Intitulés colonnes_A9 2 3" xfId="296" xr:uid="{00000000-0005-0000-0000-0000B2020000}"/>
    <cellStyle name="_Intitulés colonnes_A9 2 3 2" xfId="2018" xr:uid="{00000000-0005-0000-0000-0000B3020000}"/>
    <cellStyle name="_Intitulés colonnes_A9 2 4" xfId="2016" xr:uid="{00000000-0005-0000-0000-0000B4020000}"/>
    <cellStyle name="_Intitulés colonnes_A9 3" xfId="297" xr:uid="{00000000-0005-0000-0000-0000B5020000}"/>
    <cellStyle name="_Intitulés colonnes_A9 3 2" xfId="298" xr:uid="{00000000-0005-0000-0000-0000B6020000}"/>
    <cellStyle name="_Intitulés colonnes_A9 3 2 2" xfId="2020" xr:uid="{00000000-0005-0000-0000-0000B7020000}"/>
    <cellStyle name="_Intitulés colonnes_A9 3 3" xfId="2019" xr:uid="{00000000-0005-0000-0000-0000B8020000}"/>
    <cellStyle name="_Intitulés colonnes_A9 4" xfId="299" xr:uid="{00000000-0005-0000-0000-0000B9020000}"/>
    <cellStyle name="_Intitulés colonnes_A9 4 2" xfId="2021" xr:uid="{00000000-0005-0000-0000-0000BA020000}"/>
    <cellStyle name="_Joint entrée de porte A51" xfId="300" xr:uid="{00000000-0005-0000-0000-0000BB020000}"/>
    <cellStyle name="_Joint_entree_de_porte_A51" xfId="301" xr:uid="{00000000-0005-0000-0000-0000BC020000}"/>
    <cellStyle name="_JUILLET 2012" xfId="302" xr:uid="{00000000-0005-0000-0000-0000BD020000}"/>
    <cellStyle name="_lancement ONL" xfId="303" xr:uid="{00000000-0005-0000-0000-0000BE020000}"/>
    <cellStyle name="_LastEIAN-PY" xfId="304" xr:uid="{00000000-0005-0000-0000-0000BF020000}"/>
    <cellStyle name="_LDP" xfId="305" xr:uid="{00000000-0005-0000-0000-0000C0020000}"/>
    <cellStyle name="_Liste" xfId="306" xr:uid="{00000000-0005-0000-0000-0000C1020000}"/>
    <cellStyle name="_Liste 2" xfId="3246" xr:uid="{00000000-0005-0000-0000-0000C2020000}"/>
    <cellStyle name="_Liste A51 AN" xfId="307" xr:uid="{00000000-0005-0000-0000-0000C3020000}"/>
    <cellStyle name="_Liste A51 AN 2" xfId="308" xr:uid="{00000000-0005-0000-0000-0000C4020000}"/>
    <cellStyle name="_Liste A51 AN 2 2" xfId="309" xr:uid="{00000000-0005-0000-0000-0000C5020000}"/>
    <cellStyle name="_Liste A51 AN 2 2 2" xfId="2023" xr:uid="{00000000-0005-0000-0000-0000C6020000}"/>
    <cellStyle name="_Liste A51 AN 2 3" xfId="2022" xr:uid="{00000000-0005-0000-0000-0000C7020000}"/>
    <cellStyle name="_Liste A51 AN 3" xfId="310" xr:uid="{00000000-0005-0000-0000-0000C8020000}"/>
    <cellStyle name="_Liste A51 AN 3 2" xfId="2024" xr:uid="{00000000-0005-0000-0000-0000C9020000}"/>
    <cellStyle name="_Liste CPA" xfId="3247" xr:uid="{00000000-0005-0000-0000-0000CA020000}"/>
    <cellStyle name="_Liste CPA 2" xfId="3248" xr:uid="{00000000-0005-0000-0000-0000CB020000}"/>
    <cellStyle name="_Liste CPA 2 2" xfId="3249" xr:uid="{00000000-0005-0000-0000-0000CC020000}"/>
    <cellStyle name="_Liste CPA 2 2 2" xfId="3250" xr:uid="{00000000-0005-0000-0000-0000CD020000}"/>
    <cellStyle name="_Liste CPA 2 3" xfId="3251" xr:uid="{00000000-0005-0000-0000-0000CE020000}"/>
    <cellStyle name="_Liste CPA 3" xfId="3252" xr:uid="{00000000-0005-0000-0000-0000CF020000}"/>
    <cellStyle name="_Liste CPA 3 2" xfId="3253" xr:uid="{00000000-0005-0000-0000-0000D0020000}"/>
    <cellStyle name="_Liste CPA 4" xfId="3254" xr:uid="{00000000-0005-0000-0000-0000D1020000}"/>
    <cellStyle name="_Liste CPA_1" xfId="3255" xr:uid="{00000000-0005-0000-0000-0000D2020000}"/>
    <cellStyle name="_Liste CPA_1 2" xfId="3256" xr:uid="{00000000-0005-0000-0000-0000D3020000}"/>
    <cellStyle name="_Liste CPA_1 2 2" xfId="3257" xr:uid="{00000000-0005-0000-0000-0000D4020000}"/>
    <cellStyle name="_Liste CPA_1 2 2 2" xfId="3258" xr:uid="{00000000-0005-0000-0000-0000D5020000}"/>
    <cellStyle name="_Liste CPA_1 2 2 2 2" xfId="3259" xr:uid="{00000000-0005-0000-0000-0000D6020000}"/>
    <cellStyle name="_Liste CPA_1 2 2 3" xfId="3260" xr:uid="{00000000-0005-0000-0000-0000D7020000}"/>
    <cellStyle name="_Liste CPA_1 2 3" xfId="3261" xr:uid="{00000000-0005-0000-0000-0000D8020000}"/>
    <cellStyle name="_Liste CPA_1 2 3 2" xfId="3262" xr:uid="{00000000-0005-0000-0000-0000D9020000}"/>
    <cellStyle name="_Liste CPA_1 2 4" xfId="3263" xr:uid="{00000000-0005-0000-0000-0000DA020000}"/>
    <cellStyle name="_Liste CPA_1 3" xfId="3264" xr:uid="{00000000-0005-0000-0000-0000DB020000}"/>
    <cellStyle name="_Liste CPA_1 3 2" xfId="3265" xr:uid="{00000000-0005-0000-0000-0000DC020000}"/>
    <cellStyle name="_Liste CPA_1 3 2 2" xfId="3266" xr:uid="{00000000-0005-0000-0000-0000DD020000}"/>
    <cellStyle name="_Liste CPA_1 3 2 2 2" xfId="3267" xr:uid="{00000000-0005-0000-0000-0000DE020000}"/>
    <cellStyle name="_Liste CPA_1 3 2 3" xfId="3268" xr:uid="{00000000-0005-0000-0000-0000DF020000}"/>
    <cellStyle name="_Liste CPA_1 3 3" xfId="3269" xr:uid="{00000000-0005-0000-0000-0000E0020000}"/>
    <cellStyle name="_Liste CPA_1 3 3 2" xfId="3270" xr:uid="{00000000-0005-0000-0000-0000E1020000}"/>
    <cellStyle name="_Liste CPA_1 3 4" xfId="3271" xr:uid="{00000000-0005-0000-0000-0000E2020000}"/>
    <cellStyle name="_Liste CPA_1 4" xfId="3272" xr:uid="{00000000-0005-0000-0000-0000E3020000}"/>
    <cellStyle name="_Liste CPA_1 4 2" xfId="3273" xr:uid="{00000000-0005-0000-0000-0000E4020000}"/>
    <cellStyle name="_Liste de pièce" xfId="3274" xr:uid="{00000000-0005-0000-0000-0000E5020000}"/>
    <cellStyle name="_Liste de pièce 2" xfId="3275" xr:uid="{00000000-0005-0000-0000-0000E6020000}"/>
    <cellStyle name="_Liste de pièce 2 2" xfId="3276" xr:uid="{00000000-0005-0000-0000-0000E7020000}"/>
    <cellStyle name="_Liste de pièce 2 2 2" xfId="3277" xr:uid="{00000000-0005-0000-0000-0000E8020000}"/>
    <cellStyle name="_Liste de pièce 2 3" xfId="3278" xr:uid="{00000000-0005-0000-0000-0000E9020000}"/>
    <cellStyle name="_Liste de pièce 3" xfId="3279" xr:uid="{00000000-0005-0000-0000-0000EA020000}"/>
    <cellStyle name="_Liste de pièce 3 2" xfId="3280" xr:uid="{00000000-0005-0000-0000-0000EB020000}"/>
    <cellStyle name="_Liste de pièce 4" xfId="3281" xr:uid="{00000000-0005-0000-0000-0000EC020000}"/>
    <cellStyle name="_Liste de pièce_1" xfId="3282" xr:uid="{00000000-0005-0000-0000-0000ED020000}"/>
    <cellStyle name="_Liste de pièce_1_B78_Liste_pieces" xfId="3283" xr:uid="{00000000-0005-0000-0000-0000EE020000}"/>
    <cellStyle name="_Liste de pièce_1_B78_Liste_pieces 2" xfId="3284" xr:uid="{00000000-0005-0000-0000-0000EF020000}"/>
    <cellStyle name="_Liste de pièce_1_B78_Liste_pieces 2 2" xfId="3285" xr:uid="{00000000-0005-0000-0000-0000F0020000}"/>
    <cellStyle name="_Liste de pièce_1_B78_Liste_pieces 2 2 2" xfId="3286" xr:uid="{00000000-0005-0000-0000-0000F1020000}"/>
    <cellStyle name="_Liste de pièce_1_B78_Liste_pieces 2 3" xfId="3287" xr:uid="{00000000-0005-0000-0000-0000F2020000}"/>
    <cellStyle name="_Liste de pièce_1_B78_Liste_pieces 3" xfId="3288" xr:uid="{00000000-0005-0000-0000-0000F3020000}"/>
    <cellStyle name="_Liste de pièce_1_B78_Liste_pieces 3 2" xfId="3289" xr:uid="{00000000-0005-0000-0000-0000F4020000}"/>
    <cellStyle name="_Liste de pièce_1_B78_Liste_pieces 4" xfId="3290" xr:uid="{00000000-0005-0000-0000-0000F5020000}"/>
    <cellStyle name="_Liste de pièce_1_Hoja1" xfId="3291" xr:uid="{00000000-0005-0000-0000-0000F6020000}"/>
    <cellStyle name="_Liste de pièce_1_Hoja1 2" xfId="3292" xr:uid="{00000000-0005-0000-0000-0000F7020000}"/>
    <cellStyle name="_Liste de pièce_1_Hoja1 2 2" xfId="3293" xr:uid="{00000000-0005-0000-0000-0000F8020000}"/>
    <cellStyle name="_Liste de pièce_1_Hoja1 2 2 2" xfId="3294" xr:uid="{00000000-0005-0000-0000-0000F9020000}"/>
    <cellStyle name="_Liste de pièce_1_Hoja1 2 3" xfId="3295" xr:uid="{00000000-0005-0000-0000-0000FA020000}"/>
    <cellStyle name="_Liste de pièce_1_Hoja1 3" xfId="3296" xr:uid="{00000000-0005-0000-0000-0000FB020000}"/>
    <cellStyle name="_Liste de pièce_1_Hoja1 3 2" xfId="3297" xr:uid="{00000000-0005-0000-0000-0000FC020000}"/>
    <cellStyle name="_Liste de pièce_1_Hoja1 4" xfId="3298" xr:uid="{00000000-0005-0000-0000-0000FD020000}"/>
    <cellStyle name="_Liste de pièce_1_Liste de Pieces" xfId="3299" xr:uid="{00000000-0005-0000-0000-0000FE020000}"/>
    <cellStyle name="_Liste de pièce_1_Liste de Pieces 2" xfId="3300" xr:uid="{00000000-0005-0000-0000-0000FF020000}"/>
    <cellStyle name="_Liste de pièce_1_Liste de Pieces 2 2" xfId="3301" xr:uid="{00000000-0005-0000-0000-000000030000}"/>
    <cellStyle name="_Liste de pièce_1_Liste de Pieces 2 2 2" xfId="3302" xr:uid="{00000000-0005-0000-0000-000001030000}"/>
    <cellStyle name="_Liste de pièce_1_Liste de Pieces 2 3" xfId="3303" xr:uid="{00000000-0005-0000-0000-000002030000}"/>
    <cellStyle name="_Liste de pièce_1_Liste de Pieces 3" xfId="3304" xr:uid="{00000000-0005-0000-0000-000003030000}"/>
    <cellStyle name="_Liste de pièce_1_Liste de Pieces 3 2" xfId="3305" xr:uid="{00000000-0005-0000-0000-000004030000}"/>
    <cellStyle name="_Liste de pièce_1_Liste de Pieces 4" xfId="3306" xr:uid="{00000000-0005-0000-0000-000005030000}"/>
    <cellStyle name="_Liste de pièce_2" xfId="3307" xr:uid="{00000000-0005-0000-0000-000006030000}"/>
    <cellStyle name="_Liste de pièce_3" xfId="3308" xr:uid="{00000000-0005-0000-0000-000007030000}"/>
    <cellStyle name="_Liste de pièce_Liste de piece" xfId="3309" xr:uid="{00000000-0005-0000-0000-000008030000}"/>
    <cellStyle name="_Liste de pièce_Liste de piece 2" xfId="3310" xr:uid="{00000000-0005-0000-0000-000009030000}"/>
    <cellStyle name="_Liste de pièce_Liste de piece 2 2" xfId="3311" xr:uid="{00000000-0005-0000-0000-00000A030000}"/>
    <cellStyle name="_Liste de pièce_Liste de piece 2 2 2" xfId="3312" xr:uid="{00000000-0005-0000-0000-00000B030000}"/>
    <cellStyle name="_Liste de pièce_Liste de piece 2 3" xfId="3313" xr:uid="{00000000-0005-0000-0000-00000C030000}"/>
    <cellStyle name="_Liste de pièce_Liste de piece 3" xfId="3314" xr:uid="{00000000-0005-0000-0000-00000D030000}"/>
    <cellStyle name="_Liste de pièce_Liste de piece 3 2" xfId="3315" xr:uid="{00000000-0005-0000-0000-00000E030000}"/>
    <cellStyle name="_Liste de pièce_Liste de piece 4" xfId="3316" xr:uid="{00000000-0005-0000-0000-00000F030000}"/>
    <cellStyle name="_Liste de Pieces" xfId="3317" xr:uid="{00000000-0005-0000-0000-000010030000}"/>
    <cellStyle name="_Liste de Pieces_1" xfId="3318" xr:uid="{00000000-0005-0000-0000-000011030000}"/>
    <cellStyle name="_Liste des Consultations BVH2" xfId="311" xr:uid="{00000000-0005-0000-0000-000012030000}"/>
    <cellStyle name="_LISTE E3" xfId="3319" xr:uid="{00000000-0005-0000-0000-000013030000}"/>
    <cellStyle name="_Liste moyens" xfId="312" xr:uid="{00000000-0005-0000-0000-000014030000}"/>
    <cellStyle name="_LISTE PIECES" xfId="313" xr:uid="{00000000-0005-0000-0000-000015030000}"/>
    <cellStyle name="_Liste_Deploiement_DURABLE" xfId="314" xr:uid="{00000000-0005-0000-0000-000016030000}"/>
    <cellStyle name="_Liste_Log_B81_12_02_2009_V2" xfId="3320" xr:uid="{00000000-0005-0000-0000-000017030000}"/>
    <cellStyle name="_Liste_Moder" xfId="315" xr:uid="{00000000-0005-0000-0000-000018030000}"/>
    <cellStyle name="_Liste_Moder 2" xfId="316" xr:uid="{00000000-0005-0000-0000-000019030000}"/>
    <cellStyle name="_Liste_Moder 2 2" xfId="317" xr:uid="{00000000-0005-0000-0000-00001A030000}"/>
    <cellStyle name="_Liste_Moder 2 2 2" xfId="2026" xr:uid="{00000000-0005-0000-0000-00001B030000}"/>
    <cellStyle name="_Liste_Moder 2 3" xfId="2025" xr:uid="{00000000-0005-0000-0000-00001C030000}"/>
    <cellStyle name="_Liste_Moder 3" xfId="318" xr:uid="{00000000-0005-0000-0000-00001D030000}"/>
    <cellStyle name="_Liste_Moder 3 2" xfId="2027" xr:uid="{00000000-0005-0000-0000-00001E030000}"/>
    <cellStyle name="_Liste_vehicule_A515_Modernisation_Version150409" xfId="319" xr:uid="{00000000-0005-0000-0000-00001F030000}"/>
    <cellStyle name="_Listing COEX A51" xfId="320" xr:uid="{00000000-0005-0000-0000-000020030000}"/>
    <cellStyle name="_Mécanisme LVE" xfId="3321" xr:uid="{00000000-0005-0000-0000-000021030000}"/>
    <cellStyle name="_Mécanisme LVE 2" xfId="3322" xr:uid="{00000000-0005-0000-0000-000022030000}"/>
    <cellStyle name="_Mécanisme LVE 2 2" xfId="3323" xr:uid="{00000000-0005-0000-0000-000023030000}"/>
    <cellStyle name="_Mécanisme LVE 2 2 2" xfId="3324" xr:uid="{00000000-0005-0000-0000-000024030000}"/>
    <cellStyle name="_Mécanisme LVE 2 2 2 2" xfId="3325" xr:uid="{00000000-0005-0000-0000-000025030000}"/>
    <cellStyle name="_Mécanisme LVE 2 2 3" xfId="3326" xr:uid="{00000000-0005-0000-0000-000026030000}"/>
    <cellStyle name="_Mécanisme LVE 2 3" xfId="3327" xr:uid="{00000000-0005-0000-0000-000027030000}"/>
    <cellStyle name="_Mécanisme LVE 2 3 2" xfId="3328" xr:uid="{00000000-0005-0000-0000-000028030000}"/>
    <cellStyle name="_Mécanisme LVE 2 4" xfId="3329" xr:uid="{00000000-0005-0000-0000-000029030000}"/>
    <cellStyle name="_Mécanisme LVE 3" xfId="3330" xr:uid="{00000000-0005-0000-0000-00002A030000}"/>
    <cellStyle name="_Mécanisme LVE 3 2" xfId="3331" xr:uid="{00000000-0005-0000-0000-00002B030000}"/>
    <cellStyle name="_Mécanisme LVE 3 2 2" xfId="3332" xr:uid="{00000000-0005-0000-0000-00002C030000}"/>
    <cellStyle name="_Mécanisme LVE 3 2 2 2" xfId="3333" xr:uid="{00000000-0005-0000-0000-00002D030000}"/>
    <cellStyle name="_Mécanisme LVE 3 2 3" xfId="3334" xr:uid="{00000000-0005-0000-0000-00002E030000}"/>
    <cellStyle name="_Mécanisme LVE 3 3" xfId="3335" xr:uid="{00000000-0005-0000-0000-00002F030000}"/>
    <cellStyle name="_Mécanisme LVE 3 3 2" xfId="3336" xr:uid="{00000000-0005-0000-0000-000030030000}"/>
    <cellStyle name="_Mécanisme LVE 3 4" xfId="3337" xr:uid="{00000000-0005-0000-0000-000031030000}"/>
    <cellStyle name="_Mécanisme LVE 4" xfId="3338" xr:uid="{00000000-0005-0000-0000-000032030000}"/>
    <cellStyle name="_Mécanisme LVE 4 2" xfId="3339" xr:uid="{00000000-0005-0000-0000-000033030000}"/>
    <cellStyle name="_Montage" xfId="321" xr:uid="{00000000-0005-0000-0000-000034030000}"/>
    <cellStyle name="_Moyens RPV VRS DV6C BE GAEL du 181208" xfId="322" xr:uid="{00000000-0005-0000-0000-000035030000}"/>
    <cellStyle name="_Nb AVS et MdL" xfId="323" xr:uid="{00000000-0005-0000-0000-000036030000}"/>
    <cellStyle name="_Nomenclature Ferrage hors C2T" xfId="324" xr:uid="{00000000-0005-0000-0000-000037030000}"/>
    <cellStyle name="_nomenclature_T91_Completev8.0" xfId="3340" xr:uid="{00000000-0005-0000-0000-000038030000}"/>
    <cellStyle name="_OBJECTIFS" xfId="3341" xr:uid="{00000000-0005-0000-0000-000039030000}"/>
    <cellStyle name="_OBJECTIFS 2" xfId="3342" xr:uid="{00000000-0005-0000-0000-00003A030000}"/>
    <cellStyle name="_OBJECTIFS 2 2" xfId="3343" xr:uid="{00000000-0005-0000-0000-00003B030000}"/>
    <cellStyle name="_OBJECTIFS 2 2 2" xfId="3344" xr:uid="{00000000-0005-0000-0000-00003C030000}"/>
    <cellStyle name="_OBJECTIFS 2 2 2 2" xfId="3345" xr:uid="{00000000-0005-0000-0000-00003D030000}"/>
    <cellStyle name="_OBJECTIFS 2 2 3" xfId="3346" xr:uid="{00000000-0005-0000-0000-00003E030000}"/>
    <cellStyle name="_OBJECTIFS 2 3" xfId="3347" xr:uid="{00000000-0005-0000-0000-00003F030000}"/>
    <cellStyle name="_OBJECTIFS 2 3 2" xfId="3348" xr:uid="{00000000-0005-0000-0000-000040030000}"/>
    <cellStyle name="_OBJECTIFS 2 4" xfId="3349" xr:uid="{00000000-0005-0000-0000-000041030000}"/>
    <cellStyle name="_OBJECTIFS 3" xfId="3350" xr:uid="{00000000-0005-0000-0000-000042030000}"/>
    <cellStyle name="_OBJECTIFS 3 2" xfId="3351" xr:uid="{00000000-0005-0000-0000-000043030000}"/>
    <cellStyle name="_OBJECTIFS 3 2 2" xfId="3352" xr:uid="{00000000-0005-0000-0000-000044030000}"/>
    <cellStyle name="_OBJECTIFS 3 2 2 2" xfId="3353" xr:uid="{00000000-0005-0000-0000-000045030000}"/>
    <cellStyle name="_OBJECTIFS 3 2 3" xfId="3354" xr:uid="{00000000-0005-0000-0000-000046030000}"/>
    <cellStyle name="_OBJECTIFS 3 3" xfId="3355" xr:uid="{00000000-0005-0000-0000-000047030000}"/>
    <cellStyle name="_OBJECTIFS 3 3 2" xfId="3356" xr:uid="{00000000-0005-0000-0000-000048030000}"/>
    <cellStyle name="_OBJECTIFS 3 4" xfId="3357" xr:uid="{00000000-0005-0000-0000-000049030000}"/>
    <cellStyle name="_OBJECTIFS 4" xfId="3358" xr:uid="{00000000-0005-0000-0000-00004A030000}"/>
    <cellStyle name="_OBJECTIFS 4 2" xfId="3359" xr:uid="{00000000-0005-0000-0000-00004B030000}"/>
    <cellStyle name="_ONL" xfId="325" xr:uid="{00000000-0005-0000-0000-00004C030000}"/>
    <cellStyle name="_OPEN+ BOITIER" xfId="3360" xr:uid="{00000000-0005-0000-0000-00004D030000}"/>
    <cellStyle name="_OPEN+ BOITIER 2" xfId="3361" xr:uid="{00000000-0005-0000-0000-00004E030000}"/>
    <cellStyle name="_OPEN+ BOITIER 2 2" xfId="3362" xr:uid="{00000000-0005-0000-0000-00004F030000}"/>
    <cellStyle name="_OPEN+ BOITIER 2 2 2" xfId="3363" xr:uid="{00000000-0005-0000-0000-000050030000}"/>
    <cellStyle name="_OPEN+ BOITIER 2 2 2 2" xfId="3364" xr:uid="{00000000-0005-0000-0000-000051030000}"/>
    <cellStyle name="_OPEN+ BOITIER 2 2 3" xfId="3365" xr:uid="{00000000-0005-0000-0000-000052030000}"/>
    <cellStyle name="_OPEN+ BOITIER 2 3" xfId="3366" xr:uid="{00000000-0005-0000-0000-000053030000}"/>
    <cellStyle name="_OPEN+ BOITIER 2 3 2" xfId="3367" xr:uid="{00000000-0005-0000-0000-000054030000}"/>
    <cellStyle name="_OPEN+ BOITIER 2 4" xfId="3368" xr:uid="{00000000-0005-0000-0000-000055030000}"/>
    <cellStyle name="_OPEN+ BOITIER 3" xfId="3369" xr:uid="{00000000-0005-0000-0000-000056030000}"/>
    <cellStyle name="_OPEN+ BOITIER 3 2" xfId="3370" xr:uid="{00000000-0005-0000-0000-000057030000}"/>
    <cellStyle name="_OPEN+ BOITIER 3 2 2" xfId="3371" xr:uid="{00000000-0005-0000-0000-000058030000}"/>
    <cellStyle name="_OPEN+ BOITIER 3 2 2 2" xfId="3372" xr:uid="{00000000-0005-0000-0000-000059030000}"/>
    <cellStyle name="_OPEN+ BOITIER 3 2 3" xfId="3373" xr:uid="{00000000-0005-0000-0000-00005A030000}"/>
    <cellStyle name="_OPEN+ BOITIER 3 3" xfId="3374" xr:uid="{00000000-0005-0000-0000-00005B030000}"/>
    <cellStyle name="_OPEN+ BOITIER 3 3 2" xfId="3375" xr:uid="{00000000-0005-0000-0000-00005C030000}"/>
    <cellStyle name="_OPEN+ BOITIER 3 4" xfId="3376" xr:uid="{00000000-0005-0000-0000-00005D030000}"/>
    <cellStyle name="_OPEN+ BOITIER 4" xfId="3377" xr:uid="{00000000-0005-0000-0000-00005E030000}"/>
    <cellStyle name="_OPEN+ BOITIER 4 2" xfId="3378" xr:uid="{00000000-0005-0000-0000-00005F030000}"/>
    <cellStyle name="_PAF" xfId="3379" xr:uid="{00000000-0005-0000-0000-000060030000}"/>
    <cellStyle name="_PAF 2" xfId="3380" xr:uid="{00000000-0005-0000-0000-000061030000}"/>
    <cellStyle name="_PAF 2 2" xfId="3381" xr:uid="{00000000-0005-0000-0000-000062030000}"/>
    <cellStyle name="_PAF 2 2 2" xfId="3382" xr:uid="{00000000-0005-0000-0000-000063030000}"/>
    <cellStyle name="_PAF 2 2 2 2" xfId="3383" xr:uid="{00000000-0005-0000-0000-000064030000}"/>
    <cellStyle name="_PAF 2 2 3" xfId="3384" xr:uid="{00000000-0005-0000-0000-000065030000}"/>
    <cellStyle name="_PAF 2 3" xfId="3385" xr:uid="{00000000-0005-0000-0000-000066030000}"/>
    <cellStyle name="_PAF 2 3 2" xfId="3386" xr:uid="{00000000-0005-0000-0000-000067030000}"/>
    <cellStyle name="_PAF 2 4" xfId="3387" xr:uid="{00000000-0005-0000-0000-000068030000}"/>
    <cellStyle name="_PAF 3" xfId="3388" xr:uid="{00000000-0005-0000-0000-000069030000}"/>
    <cellStyle name="_PAF 3 2" xfId="3389" xr:uid="{00000000-0005-0000-0000-00006A030000}"/>
    <cellStyle name="_PAF 3 2 2" xfId="3390" xr:uid="{00000000-0005-0000-0000-00006B030000}"/>
    <cellStyle name="_PAF 3 2 2 2" xfId="3391" xr:uid="{00000000-0005-0000-0000-00006C030000}"/>
    <cellStyle name="_PAF 3 2 3" xfId="3392" xr:uid="{00000000-0005-0000-0000-00006D030000}"/>
    <cellStyle name="_PAF 3 3" xfId="3393" xr:uid="{00000000-0005-0000-0000-00006E030000}"/>
    <cellStyle name="_PAF 3 3 2" xfId="3394" xr:uid="{00000000-0005-0000-0000-00006F030000}"/>
    <cellStyle name="_PAF 3 4" xfId="3395" xr:uid="{00000000-0005-0000-0000-000070030000}"/>
    <cellStyle name="_PAF 4" xfId="3396" xr:uid="{00000000-0005-0000-0000-000071030000}"/>
    <cellStyle name="_PAF 4 2" xfId="3397" xr:uid="{00000000-0005-0000-0000-000072030000}"/>
    <cellStyle name="_Pare choc AV" xfId="3398" xr:uid="{00000000-0005-0000-0000-000073030000}"/>
    <cellStyle name="_Pare choc AV 2" xfId="3399" xr:uid="{00000000-0005-0000-0000-000074030000}"/>
    <cellStyle name="_Pare choc AV 2 2" xfId="3400" xr:uid="{00000000-0005-0000-0000-000075030000}"/>
    <cellStyle name="_Pare choc AV 2 2 2" xfId="3401" xr:uid="{00000000-0005-0000-0000-000076030000}"/>
    <cellStyle name="_Pare choc AV 2 2 2 2" xfId="3402" xr:uid="{00000000-0005-0000-0000-000077030000}"/>
    <cellStyle name="_Pare choc AV 2 2 3" xfId="3403" xr:uid="{00000000-0005-0000-0000-000078030000}"/>
    <cellStyle name="_Pare choc AV 2 3" xfId="3404" xr:uid="{00000000-0005-0000-0000-000079030000}"/>
    <cellStyle name="_Pare choc AV 2 3 2" xfId="3405" xr:uid="{00000000-0005-0000-0000-00007A030000}"/>
    <cellStyle name="_Pare choc AV 2 4" xfId="3406" xr:uid="{00000000-0005-0000-0000-00007B030000}"/>
    <cellStyle name="_Pare choc AV 3" xfId="3407" xr:uid="{00000000-0005-0000-0000-00007C030000}"/>
    <cellStyle name="_Pare choc AV 3 2" xfId="3408" xr:uid="{00000000-0005-0000-0000-00007D030000}"/>
    <cellStyle name="_Pare choc AV 3 2 2" xfId="3409" xr:uid="{00000000-0005-0000-0000-00007E030000}"/>
    <cellStyle name="_Pare choc AV 3 2 2 2" xfId="3410" xr:uid="{00000000-0005-0000-0000-00007F030000}"/>
    <cellStyle name="_Pare choc AV 3 2 3" xfId="3411" xr:uid="{00000000-0005-0000-0000-000080030000}"/>
    <cellStyle name="_Pare choc AV 3 3" xfId="3412" xr:uid="{00000000-0005-0000-0000-000081030000}"/>
    <cellStyle name="_Pare choc AV 3 3 2" xfId="3413" xr:uid="{00000000-0005-0000-0000-000082030000}"/>
    <cellStyle name="_Pare choc AV 3 4" xfId="3414" xr:uid="{00000000-0005-0000-0000-000083030000}"/>
    <cellStyle name="_Pare choc AV 4" xfId="3415" xr:uid="{00000000-0005-0000-0000-000084030000}"/>
    <cellStyle name="_Pare choc AV 4 2" xfId="3416" xr:uid="{00000000-0005-0000-0000-000085030000}"/>
    <cellStyle name="_Périmètre" xfId="326" xr:uid="{00000000-0005-0000-0000-000086030000}"/>
    <cellStyle name="_Périmètre_1" xfId="327" xr:uid="{00000000-0005-0000-0000-000087030000}"/>
    <cellStyle name="_Périmètre_calculs" xfId="328" xr:uid="{00000000-0005-0000-0000-000088030000}"/>
    <cellStyle name="_Périmètre_Feuil1" xfId="329" xr:uid="{00000000-0005-0000-0000-000089030000}"/>
    <cellStyle name="_Périmètre_Feuil2" xfId="330" xr:uid="{00000000-0005-0000-0000-00008A030000}"/>
    <cellStyle name="_Périmètre_Périmètre" xfId="331" xr:uid="{00000000-0005-0000-0000-00008B030000}"/>
    <cellStyle name="_Périmètre_Périmètre_calculs" xfId="332" xr:uid="{00000000-0005-0000-0000-00008C030000}"/>
    <cellStyle name="_Périmètre_Périmètre_Feuil1" xfId="333" xr:uid="{00000000-0005-0000-0000-00008D030000}"/>
    <cellStyle name="_Périmètre_Périmètre_Feuil2" xfId="334" xr:uid="{00000000-0005-0000-0000-00008E030000}"/>
    <cellStyle name="_Périmètre_Périmètre_Pièces montage" xfId="335" xr:uid="{00000000-0005-0000-0000-00008F030000}"/>
    <cellStyle name="_Périmètre_Périmètre_PRS EL1 Sem 23-24-25-26" xfId="336" xr:uid="{00000000-0005-0000-0000-000090030000}"/>
    <cellStyle name="_Périmètre_Périmètre_PRS EL2 Sem25" xfId="337" xr:uid="{00000000-0005-0000-0000-000091030000}"/>
    <cellStyle name="_Périmètre_Périmètre_VRS 1 Fen. Sem.20" xfId="338" xr:uid="{00000000-0005-0000-0000-000092030000}"/>
    <cellStyle name="_Périmètre_Périmètre_VRS DV4C Sem.21 à 36" xfId="339" xr:uid="{00000000-0005-0000-0000-000093030000}"/>
    <cellStyle name="_Périmètre_Périmètre_VRS EP3C MAP" xfId="340" xr:uid="{00000000-0005-0000-0000-000094030000}"/>
    <cellStyle name="_Périmètre_Pièces montage" xfId="341" xr:uid="{00000000-0005-0000-0000-000095030000}"/>
    <cellStyle name="_Périmètre_PRS EL1 Bis Sem13" xfId="342" xr:uid="{00000000-0005-0000-0000-000096030000}"/>
    <cellStyle name="_Périmètre_PRS EL1 Sem 23-24-25-26" xfId="343" xr:uid="{00000000-0005-0000-0000-000097030000}"/>
    <cellStyle name="_Périmètre_PRS EL2 Sem25" xfId="344" xr:uid="{00000000-0005-0000-0000-000098030000}"/>
    <cellStyle name="_Périmètre_VRS 1 Fen. Sem.20" xfId="345" xr:uid="{00000000-0005-0000-0000-000099030000}"/>
    <cellStyle name="_Périmètre_VRS DV4C Sem.21 à 36" xfId="346" xr:uid="{00000000-0005-0000-0000-00009A030000}"/>
    <cellStyle name="_Périmètre_VRS EP3C MAP" xfId="347" xr:uid="{00000000-0005-0000-0000-00009B030000}"/>
    <cellStyle name="_Pièces montage" xfId="348" xr:uid="{00000000-0005-0000-0000-00009C030000}"/>
    <cellStyle name="_Pièces montage_1" xfId="349" xr:uid="{00000000-0005-0000-0000-00009D030000}"/>
    <cellStyle name="_Pièces transférées le 30 juin 2009" xfId="350" xr:uid="{00000000-0005-0000-0000-00009E030000}"/>
    <cellStyle name="_plan montage" xfId="351" xr:uid="{00000000-0005-0000-0000-00009F030000}"/>
    <cellStyle name="_planning choix fournisseur " xfId="3417" xr:uid="{00000000-0005-0000-0000-0000A0030000}"/>
    <cellStyle name="_planning choix fournisseur  2" xfId="3418" xr:uid="{00000000-0005-0000-0000-0000A1030000}"/>
    <cellStyle name="_planning choix fournisseur  2 2" xfId="3419" xr:uid="{00000000-0005-0000-0000-0000A2030000}"/>
    <cellStyle name="_planning choix fournisseur  2 2 2" xfId="3420" xr:uid="{00000000-0005-0000-0000-0000A3030000}"/>
    <cellStyle name="_planning choix fournisseur  2 2 2 2" xfId="3421" xr:uid="{00000000-0005-0000-0000-0000A4030000}"/>
    <cellStyle name="_planning choix fournisseur  2 2 3" xfId="3422" xr:uid="{00000000-0005-0000-0000-0000A5030000}"/>
    <cellStyle name="_planning choix fournisseur  2 3" xfId="3423" xr:uid="{00000000-0005-0000-0000-0000A6030000}"/>
    <cellStyle name="_planning choix fournisseur  2 3 2" xfId="3424" xr:uid="{00000000-0005-0000-0000-0000A7030000}"/>
    <cellStyle name="_planning choix fournisseur  2 4" xfId="3425" xr:uid="{00000000-0005-0000-0000-0000A8030000}"/>
    <cellStyle name="_planning choix fournisseur  3" xfId="3426" xr:uid="{00000000-0005-0000-0000-0000A9030000}"/>
    <cellStyle name="_planning choix fournisseur  3 2" xfId="3427" xr:uid="{00000000-0005-0000-0000-0000AA030000}"/>
    <cellStyle name="_planning choix fournisseur  3 2 2" xfId="3428" xr:uid="{00000000-0005-0000-0000-0000AB030000}"/>
    <cellStyle name="_planning choix fournisseur  3 2 2 2" xfId="3429" xr:uid="{00000000-0005-0000-0000-0000AC030000}"/>
    <cellStyle name="_planning choix fournisseur  3 2 3" xfId="3430" xr:uid="{00000000-0005-0000-0000-0000AD030000}"/>
    <cellStyle name="_planning choix fournisseur  3 3" xfId="3431" xr:uid="{00000000-0005-0000-0000-0000AE030000}"/>
    <cellStyle name="_planning choix fournisseur  3 3 2" xfId="3432" xr:uid="{00000000-0005-0000-0000-0000AF030000}"/>
    <cellStyle name="_planning choix fournisseur  3 4" xfId="3433" xr:uid="{00000000-0005-0000-0000-0000B0030000}"/>
    <cellStyle name="_planning choix fournisseur  4" xfId="3434" xr:uid="{00000000-0005-0000-0000-0000B1030000}"/>
    <cellStyle name="_planning choix fournisseur  4 2" xfId="3435" xr:uid="{00000000-0005-0000-0000-0000B2030000}"/>
    <cellStyle name="_planning consultations" xfId="3436" xr:uid="{00000000-0005-0000-0000-0000B3030000}"/>
    <cellStyle name="_planning consultations 2" xfId="3437" xr:uid="{00000000-0005-0000-0000-0000B4030000}"/>
    <cellStyle name="_planning consultations 2 2" xfId="3438" xr:uid="{00000000-0005-0000-0000-0000B5030000}"/>
    <cellStyle name="_planning consultations 2 2 2" xfId="3439" xr:uid="{00000000-0005-0000-0000-0000B6030000}"/>
    <cellStyle name="_planning consultations 2 2 2 2" xfId="3440" xr:uid="{00000000-0005-0000-0000-0000B7030000}"/>
    <cellStyle name="_planning consultations 2 2 3" xfId="3441" xr:uid="{00000000-0005-0000-0000-0000B8030000}"/>
    <cellStyle name="_planning consultations 2 3" xfId="3442" xr:uid="{00000000-0005-0000-0000-0000B9030000}"/>
    <cellStyle name="_planning consultations 2 3 2" xfId="3443" xr:uid="{00000000-0005-0000-0000-0000BA030000}"/>
    <cellStyle name="_planning consultations 2 4" xfId="3444" xr:uid="{00000000-0005-0000-0000-0000BB030000}"/>
    <cellStyle name="_planning consultations 3" xfId="3445" xr:uid="{00000000-0005-0000-0000-0000BC030000}"/>
    <cellStyle name="_planning consultations 3 2" xfId="3446" xr:uid="{00000000-0005-0000-0000-0000BD030000}"/>
    <cellStyle name="_planning consultations 3 2 2" xfId="3447" xr:uid="{00000000-0005-0000-0000-0000BE030000}"/>
    <cellStyle name="_planning consultations 3 2 2 2" xfId="3448" xr:uid="{00000000-0005-0000-0000-0000BF030000}"/>
    <cellStyle name="_planning consultations 3 2 3" xfId="3449" xr:uid="{00000000-0005-0000-0000-0000C0030000}"/>
    <cellStyle name="_planning consultations 3 3" xfId="3450" xr:uid="{00000000-0005-0000-0000-0000C1030000}"/>
    <cellStyle name="_planning consultations 3 3 2" xfId="3451" xr:uid="{00000000-0005-0000-0000-0000C2030000}"/>
    <cellStyle name="_planning consultations 3 4" xfId="3452" xr:uid="{00000000-0005-0000-0000-0000C3030000}"/>
    <cellStyle name="_planning consultations 4" xfId="3453" xr:uid="{00000000-0005-0000-0000-0000C4030000}"/>
    <cellStyle name="_planning consultations 4 2" xfId="3454" xr:uid="{00000000-0005-0000-0000-0000C5030000}"/>
    <cellStyle name="_Planning EL1" xfId="352" xr:uid="{00000000-0005-0000-0000-0000C6030000}"/>
    <cellStyle name="_Planning EL2" xfId="353" xr:uid="{00000000-0005-0000-0000-0000C7030000}"/>
    <cellStyle name="_Planning Fen" xfId="354" xr:uid="{00000000-0005-0000-0000-0000C8030000}"/>
    <cellStyle name="_Planning lancement" xfId="355" xr:uid="{00000000-0005-0000-0000-0000C9030000}"/>
    <cellStyle name="_Planning lancement 2" xfId="356" xr:uid="{00000000-0005-0000-0000-0000CA030000}"/>
    <cellStyle name="_Planning lancement 3" xfId="357" xr:uid="{00000000-0005-0000-0000-0000CB030000}"/>
    <cellStyle name="_Planning lancement 3 2" xfId="358" xr:uid="{00000000-0005-0000-0000-0000CC030000}"/>
    <cellStyle name="_Planning lancement 4" xfId="359" xr:uid="{00000000-0005-0000-0000-0000CD030000}"/>
    <cellStyle name="_Planning lancement 4 2" xfId="2028" xr:uid="{00000000-0005-0000-0000-0000CE030000}"/>
    <cellStyle name="_Points de cons MON" xfId="360" xr:uid="{00000000-0005-0000-0000-0000CF030000}"/>
    <cellStyle name="_Poste de conduite" xfId="3455" xr:uid="{00000000-0005-0000-0000-0000D0030000}"/>
    <cellStyle name="_Poste de conduite 2" xfId="3456" xr:uid="{00000000-0005-0000-0000-0000D1030000}"/>
    <cellStyle name="_Poste de conduite 2 2" xfId="3457" xr:uid="{00000000-0005-0000-0000-0000D2030000}"/>
    <cellStyle name="_Poste de conduite 2 2 2" xfId="3458" xr:uid="{00000000-0005-0000-0000-0000D3030000}"/>
    <cellStyle name="_Poste de conduite 2 2 2 2" xfId="3459" xr:uid="{00000000-0005-0000-0000-0000D4030000}"/>
    <cellStyle name="_Poste de conduite 2 2 3" xfId="3460" xr:uid="{00000000-0005-0000-0000-0000D5030000}"/>
    <cellStyle name="_Poste de conduite 2 3" xfId="3461" xr:uid="{00000000-0005-0000-0000-0000D6030000}"/>
    <cellStyle name="_Poste de conduite 2 3 2" xfId="3462" xr:uid="{00000000-0005-0000-0000-0000D7030000}"/>
    <cellStyle name="_Poste de conduite 2 4" xfId="3463" xr:uid="{00000000-0005-0000-0000-0000D8030000}"/>
    <cellStyle name="_Poste de conduite 3" xfId="3464" xr:uid="{00000000-0005-0000-0000-0000D9030000}"/>
    <cellStyle name="_Poste de conduite 3 2" xfId="3465" xr:uid="{00000000-0005-0000-0000-0000DA030000}"/>
    <cellStyle name="_Poste de conduite 3 2 2" xfId="3466" xr:uid="{00000000-0005-0000-0000-0000DB030000}"/>
    <cellStyle name="_Poste de conduite 3 2 2 2" xfId="3467" xr:uid="{00000000-0005-0000-0000-0000DC030000}"/>
    <cellStyle name="_Poste de conduite 3 2 3" xfId="3468" xr:uid="{00000000-0005-0000-0000-0000DD030000}"/>
    <cellStyle name="_Poste de conduite 3 3" xfId="3469" xr:uid="{00000000-0005-0000-0000-0000DE030000}"/>
    <cellStyle name="_Poste de conduite 3 3 2" xfId="3470" xr:uid="{00000000-0005-0000-0000-0000DF030000}"/>
    <cellStyle name="_Poste de conduite 3 4" xfId="3471" xr:uid="{00000000-0005-0000-0000-0000E0030000}"/>
    <cellStyle name="_Poste de conduite 4" xfId="3472" xr:uid="{00000000-0005-0000-0000-0000E1030000}"/>
    <cellStyle name="_Poste de conduite 4 2" xfId="3473" xr:uid="{00000000-0005-0000-0000-0000E2030000}"/>
    <cellStyle name="_PRév" xfId="361" xr:uid="{00000000-0005-0000-0000-0000E3030000}"/>
    <cellStyle name="_prévisionnel" xfId="362" xr:uid="{00000000-0005-0000-0000-0000E4030000}"/>
    <cellStyle name="_projet réduction SAS-RECAD 2010 AULNAY" xfId="363" xr:uid="{00000000-0005-0000-0000-0000E5030000}"/>
    <cellStyle name="_PRS EL1" xfId="364" xr:uid="{00000000-0005-0000-0000-0000E6030000}"/>
    <cellStyle name="_PRS EL1 Sem17" xfId="365" xr:uid="{00000000-0005-0000-0000-0000E7030000}"/>
    <cellStyle name="_PRS VRS" xfId="366" xr:uid="{00000000-0005-0000-0000-0000E8030000}"/>
    <cellStyle name="_PS Avr10" xfId="367" xr:uid="{00000000-0005-0000-0000-0000E9030000}"/>
    <cellStyle name="_PS Avril09" xfId="368" xr:uid="{00000000-0005-0000-0000-0000EA030000}"/>
    <cellStyle name="_PS Dec08" xfId="369" xr:uid="{00000000-0005-0000-0000-0000EB030000}"/>
    <cellStyle name="_PS Jan10" xfId="370" xr:uid="{00000000-0005-0000-0000-0000EC030000}"/>
    <cellStyle name="_PS Juil09" xfId="371" xr:uid="{00000000-0005-0000-0000-0000ED030000}"/>
    <cellStyle name="_PS Mar09" xfId="372" xr:uid="{00000000-0005-0000-0000-0000EE030000}"/>
    <cellStyle name="_RECV" xfId="373" xr:uid="{00000000-0005-0000-0000-0000EF030000}"/>
    <cellStyle name="_RECV light" xfId="374" xr:uid="{00000000-0005-0000-0000-0000F0030000}"/>
    <cellStyle name="_REF Pré-VRS fsc EP6C MCP A58 V00" xfId="375" xr:uid="{00000000-0005-0000-0000-0000F1030000}"/>
    <cellStyle name="_REF STT VRS OCTOBRE 2010 V0" xfId="376" xr:uid="{00000000-0005-0000-0000-0000F2030000}"/>
    <cellStyle name="_Rob ST -DC" xfId="377" xr:uid="{00000000-0005-0000-0000-0000F3030000}"/>
    <cellStyle name="_RU2 Montage sans renseignement BCC" xfId="378" xr:uid="{00000000-0005-0000-0000-0000F4030000}"/>
    <cellStyle name="_RU2 Montage sans renseignement BCC.xls" xfId="379" xr:uid="{00000000-0005-0000-0000-0000F5030000}"/>
    <cellStyle name="_RU4" xfId="380" xr:uid="{00000000-0005-0000-0000-0000F6030000}"/>
    <cellStyle name="_SAP" xfId="381" xr:uid="{00000000-0005-0000-0000-0000F7030000}"/>
    <cellStyle name="_serrure de capot" xfId="3474" xr:uid="{00000000-0005-0000-0000-0000F8030000}"/>
    <cellStyle name="_serrure de capot 2" xfId="3475" xr:uid="{00000000-0005-0000-0000-0000F9030000}"/>
    <cellStyle name="_serrure de capot 2 2" xfId="3476" xr:uid="{00000000-0005-0000-0000-0000FA030000}"/>
    <cellStyle name="_serrure de capot 2 2 2" xfId="3477" xr:uid="{00000000-0005-0000-0000-0000FB030000}"/>
    <cellStyle name="_serrure de capot 2 2 2 2" xfId="3478" xr:uid="{00000000-0005-0000-0000-0000FC030000}"/>
    <cellStyle name="_serrure de capot 2 2 3" xfId="3479" xr:uid="{00000000-0005-0000-0000-0000FD030000}"/>
    <cellStyle name="_serrure de capot 2 3" xfId="3480" xr:uid="{00000000-0005-0000-0000-0000FE030000}"/>
    <cellStyle name="_serrure de capot 2 3 2" xfId="3481" xr:uid="{00000000-0005-0000-0000-0000FF030000}"/>
    <cellStyle name="_serrure de capot 2 4" xfId="3482" xr:uid="{00000000-0005-0000-0000-000000040000}"/>
    <cellStyle name="_serrure de capot 3" xfId="3483" xr:uid="{00000000-0005-0000-0000-000001040000}"/>
    <cellStyle name="_serrure de capot 3 2" xfId="3484" xr:uid="{00000000-0005-0000-0000-000002040000}"/>
    <cellStyle name="_serrure de capot 3 2 2" xfId="3485" xr:uid="{00000000-0005-0000-0000-000003040000}"/>
    <cellStyle name="_serrure de capot 3 2 2 2" xfId="3486" xr:uid="{00000000-0005-0000-0000-000004040000}"/>
    <cellStyle name="_serrure de capot 3 2 3" xfId="3487" xr:uid="{00000000-0005-0000-0000-000005040000}"/>
    <cellStyle name="_serrure de capot 3 3" xfId="3488" xr:uid="{00000000-0005-0000-0000-000006040000}"/>
    <cellStyle name="_serrure de capot 3 3 2" xfId="3489" xr:uid="{00000000-0005-0000-0000-000007040000}"/>
    <cellStyle name="_serrure de capot 3 4" xfId="3490" xr:uid="{00000000-0005-0000-0000-000008040000}"/>
    <cellStyle name="_serrure de capot 4" xfId="3491" xr:uid="{00000000-0005-0000-0000-000009040000}"/>
    <cellStyle name="_serrure de capot 4 2" xfId="3492" xr:uid="{00000000-0005-0000-0000-00000A040000}"/>
    <cellStyle name="_Sešit1" xfId="382" xr:uid="{00000000-0005-0000-0000-00000B040000}"/>
    <cellStyle name="_Suivi Commande VRS Poissy_S29.2009_A515" xfId="383" xr:uid="{00000000-0005-0000-0000-00000C040000}"/>
    <cellStyle name="_Suivi Commande VRS PRY_S25.2008_A515" xfId="384" xr:uid="{00000000-0005-0000-0000-00000D040000}"/>
    <cellStyle name="_Suivi DA série sans Cde_120209_A51" xfId="385" xr:uid="{00000000-0005-0000-0000-00000E040000}"/>
    <cellStyle name="_Suivi DA série sans Cde_120209_A515" xfId="386" xr:uid="{00000000-0005-0000-0000-00000F040000}"/>
    <cellStyle name="_Suivi de moyens et balises" xfId="387" xr:uid="{00000000-0005-0000-0000-000010040000}"/>
    <cellStyle name="_Suivi sujets que EL" xfId="388" xr:uid="{00000000-0005-0000-0000-000011040000}"/>
    <cellStyle name="_Suivi_Fabrication_EL1_Aulnay" xfId="389" xr:uid="{00000000-0005-0000-0000-000012040000}"/>
    <cellStyle name="_Suvi vh IQF-PY" xfId="390" xr:uid="{00000000-0005-0000-0000-000013040000}"/>
    <cellStyle name="_synthèse init  ARAPS" xfId="3493" xr:uid="{00000000-0005-0000-0000-000014040000}"/>
    <cellStyle name="_synthèse init  ARAPS 2" xfId="3494" xr:uid="{00000000-0005-0000-0000-000015040000}"/>
    <cellStyle name="_synthèse init  ARAPS 2 2" xfId="3495" xr:uid="{00000000-0005-0000-0000-000016040000}"/>
    <cellStyle name="_synthèse init  ARAPS 2 2 2" xfId="3496" xr:uid="{00000000-0005-0000-0000-000017040000}"/>
    <cellStyle name="_synthèse init  ARAPS 2 2 2 2" xfId="3497" xr:uid="{00000000-0005-0000-0000-000018040000}"/>
    <cellStyle name="_synthèse init  ARAPS 2 2 3" xfId="3498" xr:uid="{00000000-0005-0000-0000-000019040000}"/>
    <cellStyle name="_synthèse init  ARAPS 2 3" xfId="3499" xr:uid="{00000000-0005-0000-0000-00001A040000}"/>
    <cellStyle name="_synthèse init  ARAPS 2 3 2" xfId="3500" xr:uid="{00000000-0005-0000-0000-00001B040000}"/>
    <cellStyle name="_synthèse init  ARAPS 2 4" xfId="3501" xr:uid="{00000000-0005-0000-0000-00001C040000}"/>
    <cellStyle name="_synthèse init  ARAPS 3" xfId="3502" xr:uid="{00000000-0005-0000-0000-00001D040000}"/>
    <cellStyle name="_synthèse init  ARAPS 3 2" xfId="3503" xr:uid="{00000000-0005-0000-0000-00001E040000}"/>
    <cellStyle name="_synthèse init  ARAPS 3 2 2" xfId="3504" xr:uid="{00000000-0005-0000-0000-00001F040000}"/>
    <cellStyle name="_synthèse init  ARAPS 3 2 2 2" xfId="3505" xr:uid="{00000000-0005-0000-0000-000020040000}"/>
    <cellStyle name="_synthèse init  ARAPS 3 2 3" xfId="3506" xr:uid="{00000000-0005-0000-0000-000021040000}"/>
    <cellStyle name="_synthèse init  ARAPS 3 3" xfId="3507" xr:uid="{00000000-0005-0000-0000-000022040000}"/>
    <cellStyle name="_synthèse init  ARAPS 3 3 2" xfId="3508" xr:uid="{00000000-0005-0000-0000-000023040000}"/>
    <cellStyle name="_synthèse init  ARAPS 3 4" xfId="3509" xr:uid="{00000000-0005-0000-0000-000024040000}"/>
    <cellStyle name="_synthèse init  ARAPS 4" xfId="3510" xr:uid="{00000000-0005-0000-0000-000025040000}"/>
    <cellStyle name="_synthèse init  ARAPS 4 2" xfId="3511" xr:uid="{00000000-0005-0000-0000-000026040000}"/>
    <cellStyle name="_Synthèse_Veh_VO" xfId="391" xr:uid="{00000000-0005-0000-0000-000027040000}"/>
    <cellStyle name="_Synthèse_Veh_VO 2" xfId="392" xr:uid="{00000000-0005-0000-0000-000028040000}"/>
    <cellStyle name="_Synthèse_Veh_VO 2 2" xfId="393" xr:uid="{00000000-0005-0000-0000-000029040000}"/>
    <cellStyle name="_Synthèse_Veh_VO 2 2 2" xfId="2032" xr:uid="{00000000-0005-0000-0000-00002A040000}"/>
    <cellStyle name="_Synthèse_Veh_VO 2 3" xfId="2031" xr:uid="{00000000-0005-0000-0000-00002B040000}"/>
    <cellStyle name="_Synthèse_Veh_VO 3" xfId="394" xr:uid="{00000000-0005-0000-0000-00002C040000}"/>
    <cellStyle name="_Synthèse_Veh_VO 3 2" xfId="2033" xr:uid="{00000000-0005-0000-0000-00002D040000}"/>
    <cellStyle name="_Tableau" xfId="395" xr:uid="{00000000-0005-0000-0000-00002E040000}"/>
    <cellStyle name="_Tableau de transfert" xfId="396" xr:uid="{00000000-0005-0000-0000-00002F040000}"/>
    <cellStyle name="_Tableau de transfert_1" xfId="397" xr:uid="{00000000-0005-0000-0000-000030040000}"/>
    <cellStyle name="_Tableau_de_transfert_A515" xfId="398" xr:uid="{00000000-0005-0000-0000-000031040000}"/>
    <cellStyle name="_Tableau_transfert_Aulnay_060110" xfId="399" xr:uid="{00000000-0005-0000-0000-000032040000}"/>
    <cellStyle name="_Tableau_transfert_poissy" xfId="400" xr:uid="{00000000-0005-0000-0000-000033040000}"/>
    <cellStyle name="_Tétris - Cadencement AVS_MDL" xfId="401" xr:uid="{00000000-0005-0000-0000-000034040000}"/>
    <cellStyle name="_Tétris - Cadencement PRESL2" xfId="402" xr:uid="{00000000-0005-0000-0000-000035040000}"/>
    <cellStyle name="_Tétris - Emon_Speciaux_Proj&gt;40" xfId="403" xr:uid="{00000000-0005-0000-0000-000036040000}"/>
    <cellStyle name="_Tétris - Emon_Speciaux_Proj&gt;40_1" xfId="404" xr:uid="{00000000-0005-0000-0000-000037040000}"/>
    <cellStyle name="_Tétris - Emon_Speciaux_Proj&gt;40_1 2" xfId="405" xr:uid="{00000000-0005-0000-0000-000038040000}"/>
    <cellStyle name="_Tétris - Emon_Speciaux_Proj&gt;40_1 2 2" xfId="2035" xr:uid="{00000000-0005-0000-0000-000039040000}"/>
    <cellStyle name="_Tétris - Emon_Speciaux_Proj&gt;40_1 3" xfId="2034" xr:uid="{00000000-0005-0000-0000-00003A040000}"/>
    <cellStyle name="_TOP 100" xfId="3512" xr:uid="{00000000-0005-0000-0000-00003B040000}"/>
    <cellStyle name="_Tranche_COLOM" xfId="406" xr:uid="{00000000-0005-0000-0000-00003C040000}"/>
    <cellStyle name="_Tranche_COLOM 2" xfId="407" xr:uid="{00000000-0005-0000-0000-00003D040000}"/>
    <cellStyle name="_Tranche_COLOM 2 2" xfId="408" xr:uid="{00000000-0005-0000-0000-00003E040000}"/>
    <cellStyle name="_Tranche_COLOM 2 2 2" xfId="2037" xr:uid="{00000000-0005-0000-0000-00003F040000}"/>
    <cellStyle name="_Tranche_COLOM 2 3" xfId="2036" xr:uid="{00000000-0005-0000-0000-000040040000}"/>
    <cellStyle name="_Tranche_COLOM 3" xfId="409" xr:uid="{00000000-0005-0000-0000-000041040000}"/>
    <cellStyle name="_Tranche_COLOM 3 2" xfId="2038" xr:uid="{00000000-0005-0000-0000-000042040000}"/>
    <cellStyle name="_Transfert pour S12" xfId="410" xr:uid="{00000000-0005-0000-0000-000043040000}"/>
    <cellStyle name="_Tri" xfId="411" xr:uid="{00000000-0005-0000-0000-000044040000}"/>
    <cellStyle name="_vol_annuels_V8_1__ref_JBEPbis_" xfId="3513" xr:uid="{00000000-0005-0000-0000-000045040000}"/>
    <cellStyle name="_vol_annuels_V8_1__ref_JBEPbis_ 2" xfId="3514" xr:uid="{00000000-0005-0000-0000-000046040000}"/>
    <cellStyle name="_vol_annuels_V9_1__JB0" xfId="3515" xr:uid="{00000000-0005-0000-0000-000047040000}"/>
    <cellStyle name="_vol_annuels_V9_1__JB0 2" xfId="3516" xr:uid="{00000000-0005-0000-0000-000048040000}"/>
    <cellStyle name="_Volumétrie MDL" xfId="412" xr:uid="{00000000-0005-0000-0000-000049040000}"/>
    <cellStyle name="_Volumétrie MDL 2" xfId="2039" xr:uid="{00000000-0005-0000-0000-00004A040000}"/>
    <cellStyle name="_VRS" xfId="413" xr:uid="{00000000-0005-0000-0000-00004B040000}"/>
    <cellStyle name="_产量规划 PL volumes 2008-2018(新工作表样式)" xfId="3517" xr:uid="{00000000-0005-0000-0000-00004C040000}"/>
    <cellStyle name="_产量规划 PL volumes 2008-2018(新工作表样式) 2" xfId="3518" xr:uid="{00000000-0005-0000-0000-00004D040000}"/>
    <cellStyle name="_产量规划 PL volumes 2008-2018(新工作表样式) 2 2" xfId="3519" xr:uid="{00000000-0005-0000-0000-00004E040000}"/>
    <cellStyle name="_产量规划 PL volumes 2008-2018(新工作表样式) 2 2 2" xfId="3520" xr:uid="{00000000-0005-0000-0000-00004F040000}"/>
    <cellStyle name="_产量规划 PL volumes 2008-2018(新工作表样式) 2 3" xfId="3521" xr:uid="{00000000-0005-0000-0000-000050040000}"/>
    <cellStyle name="_产量规划 PL volumes 2008-2018(新工作表样式) 3" xfId="3522" xr:uid="{00000000-0005-0000-0000-000051040000}"/>
    <cellStyle name="_产量规划 PL volumes 2008-2018(新工作表样式) 3 2" xfId="3523" xr:uid="{00000000-0005-0000-0000-000052040000}"/>
    <cellStyle name="_产量规划 PL volumes 2008-2018(新工作表样式) 4" xfId="3524" xr:uid="{00000000-0005-0000-0000-000053040000}"/>
    <cellStyle name="_神龙产品历年销量" xfId="3525" xr:uid="{00000000-0005-0000-0000-000054040000}"/>
    <cellStyle name="_神龙产品历年销量 2" xfId="3526" xr:uid="{00000000-0005-0000-0000-000055040000}"/>
    <cellStyle name="_神龙产品历年销量 2 2" xfId="3527" xr:uid="{00000000-0005-0000-0000-000056040000}"/>
    <cellStyle name="_神龙产品历年销量 2 2 2" xfId="3528" xr:uid="{00000000-0005-0000-0000-000057040000}"/>
    <cellStyle name="_神龙产品历年销量 2 3" xfId="3529" xr:uid="{00000000-0005-0000-0000-000058040000}"/>
    <cellStyle name="_神龙产品历年销量 3" xfId="3530" xr:uid="{00000000-0005-0000-0000-000059040000}"/>
    <cellStyle name="_神龙产品历年销量 3 2" xfId="3531" xr:uid="{00000000-0005-0000-0000-00005A040000}"/>
    <cellStyle name="_神龙产品历年销量 4" xfId="3532" xr:uid="{00000000-0005-0000-0000-00005B040000}"/>
    <cellStyle name="’Ê‰Ý [0.00]_!!!GO" xfId="414" xr:uid="{00000000-0005-0000-0000-00005C040000}"/>
    <cellStyle name="’Ê‰Ý_!!!GO" xfId="415" xr:uid="{00000000-0005-0000-0000-00005D040000}"/>
    <cellStyle name="¤@¯EVa. Vol and seg" xfId="416" xr:uid="{00000000-0005-0000-0000-00005E040000}"/>
    <cellStyle name="¤@¯EVa. Vol and seg 2" xfId="2040" xr:uid="{00000000-0005-0000-0000-00005F040000}"/>
    <cellStyle name="•\Ž¦Ï‚Ý‚ÌƒnƒCƒp[ƒŠƒ“ƒN" xfId="417" xr:uid="{00000000-0005-0000-0000-000060040000}"/>
    <cellStyle name="•\Ž¦Ï‚Ý‚ÌƒnƒCƒp[ƒŠƒ“ƒN 2" xfId="3533" xr:uid="{00000000-0005-0000-0000-000061040000}"/>
    <cellStyle name="•W?_!!!GO" xfId="418" xr:uid="{00000000-0005-0000-0000-000062040000}"/>
    <cellStyle name="•W€_!!!GO" xfId="419" xr:uid="{00000000-0005-0000-0000-000063040000}"/>
    <cellStyle name="•W_!!!GO" xfId="420" xr:uid="{00000000-0005-0000-0000-000064040000}"/>
    <cellStyle name="\¦ÏÝÌnCp[N" xfId="421" xr:uid="{00000000-0005-0000-0000-000065040000}"/>
    <cellStyle name="ÊÝ [0.00]_DENSOº½Ä" xfId="422" xr:uid="{00000000-0005-0000-0000-000066040000}"/>
    <cellStyle name="ÊÝ_-1" xfId="423" xr:uid="{00000000-0005-0000-0000-000067040000}"/>
    <cellStyle name="nCp[N" xfId="424" xr:uid="{00000000-0005-0000-0000-000068040000}"/>
    <cellStyle name="W_[Uø¦" xfId="425" xr:uid="{00000000-0005-0000-0000-000069040000}"/>
    <cellStyle name="0" xfId="426" xr:uid="{00000000-0005-0000-0000-00006A040000}"/>
    <cellStyle name="0 2" xfId="427" xr:uid="{00000000-0005-0000-0000-00006B040000}"/>
    <cellStyle name="0 2 2" xfId="428" xr:uid="{00000000-0005-0000-0000-00006C040000}"/>
    <cellStyle name="0 2 2 2" xfId="2042" xr:uid="{00000000-0005-0000-0000-00006D040000}"/>
    <cellStyle name="0 2 3" xfId="2041" xr:uid="{00000000-0005-0000-0000-00006E040000}"/>
    <cellStyle name="0 3" xfId="429" xr:uid="{00000000-0005-0000-0000-00006F040000}"/>
    <cellStyle name="0 3 2" xfId="2043" xr:uid="{00000000-0005-0000-0000-000070040000}"/>
    <cellStyle name="0.0" xfId="430" xr:uid="{00000000-0005-0000-0000-000071040000}"/>
    <cellStyle name="0.00" xfId="431" xr:uid="{00000000-0005-0000-0000-000072040000}"/>
    <cellStyle name="0_!!!GO" xfId="432" xr:uid="{00000000-0005-0000-0000-000073040000}"/>
    <cellStyle name="0_!!!GO 2" xfId="433" xr:uid="{00000000-0005-0000-0000-000074040000}"/>
    <cellStyle name="0_!!!GO 2 2" xfId="434" xr:uid="{00000000-0005-0000-0000-000075040000}"/>
    <cellStyle name="0_!!!GO 2 2 2" xfId="2045" xr:uid="{00000000-0005-0000-0000-000076040000}"/>
    <cellStyle name="0_!!!GO 2 3" xfId="2044" xr:uid="{00000000-0005-0000-0000-000077040000}"/>
    <cellStyle name="0_!!!GO 3" xfId="435" xr:uid="{00000000-0005-0000-0000-000078040000}"/>
    <cellStyle name="0_!!!GO 3 2" xfId="2046" xr:uid="{00000000-0005-0000-0000-000079040000}"/>
    <cellStyle name="0_!!!GO_P221_SOMP_01_12_Calc" xfId="436" xr:uid="{00000000-0005-0000-0000-00007A040000}"/>
    <cellStyle name="0_!!!GO_P221_SOMP_01_12_Calc 2" xfId="437" xr:uid="{00000000-0005-0000-0000-00007B040000}"/>
    <cellStyle name="0_!!!GO_P221_SOMP_01_12_Calc 2 2" xfId="438" xr:uid="{00000000-0005-0000-0000-00007C040000}"/>
    <cellStyle name="0_!!!GO_P221_SOMP_01_12_Calc 2 2 2" xfId="2048" xr:uid="{00000000-0005-0000-0000-00007D040000}"/>
    <cellStyle name="0_!!!GO_P221_SOMP_01_12_Calc 2 3" xfId="2047" xr:uid="{00000000-0005-0000-0000-00007E040000}"/>
    <cellStyle name="0_!!!GO_P221_SOMP_01_12_Calc 3" xfId="439" xr:uid="{00000000-0005-0000-0000-00007F040000}"/>
    <cellStyle name="0_!!!GO_P221_SOMP_01_12_Calc 3 2" xfId="2049" xr:uid="{00000000-0005-0000-0000-000080040000}"/>
    <cellStyle name="0_10 April SOMP Glidepathl" xfId="440" xr:uid="{00000000-0005-0000-0000-000081040000}"/>
    <cellStyle name="0_10 April SOMP Glidepathl 2" xfId="441" xr:uid="{00000000-0005-0000-0000-000082040000}"/>
    <cellStyle name="0_10 April SOMP Glidepathl 2 2" xfId="442" xr:uid="{00000000-0005-0000-0000-000083040000}"/>
    <cellStyle name="0_10 April SOMP Glidepathl 2 2 2" xfId="2051" xr:uid="{00000000-0005-0000-0000-000084040000}"/>
    <cellStyle name="0_10 April SOMP Glidepathl 2 3" xfId="2050" xr:uid="{00000000-0005-0000-0000-000085040000}"/>
    <cellStyle name="0_10 April SOMP Glidepathl 3" xfId="443" xr:uid="{00000000-0005-0000-0000-000086040000}"/>
    <cellStyle name="0_10 April SOMP Glidepathl 3 2" xfId="2052" xr:uid="{00000000-0005-0000-0000-000087040000}"/>
    <cellStyle name="0_5.4L 3V Program Sept 01 TFLE" xfId="444" xr:uid="{00000000-0005-0000-0000-000088040000}"/>
    <cellStyle name="0_5.4L 3V Program Sept 01 TFLE 2" xfId="445" xr:uid="{00000000-0005-0000-0000-000089040000}"/>
    <cellStyle name="0_5.4L 3V Program Sept 01 TFLE 2 2" xfId="446" xr:uid="{00000000-0005-0000-0000-00008A040000}"/>
    <cellStyle name="0_5.4L 3V Program Sept 01 TFLE 2 2 2" xfId="2054" xr:uid="{00000000-0005-0000-0000-00008B040000}"/>
    <cellStyle name="0_5.4L 3V Program Sept 01 TFLE 2 3" xfId="2053" xr:uid="{00000000-0005-0000-0000-00008C040000}"/>
    <cellStyle name="0_5.4L 3V Program Sept 01 TFLE 3" xfId="447" xr:uid="{00000000-0005-0000-0000-00008D040000}"/>
    <cellStyle name="0_5.4L 3V Program Sept 01 TFLE 3 2" xfId="2055" xr:uid="{00000000-0005-0000-0000-00008E040000}"/>
    <cellStyle name="0_April SoMP File" xfId="448" xr:uid="{00000000-0005-0000-0000-00008F040000}"/>
    <cellStyle name="0_April SoMP File 2" xfId="449" xr:uid="{00000000-0005-0000-0000-000090040000}"/>
    <cellStyle name="0_April SoMP File 2 2" xfId="450" xr:uid="{00000000-0005-0000-0000-000091040000}"/>
    <cellStyle name="0_April SoMP File 2 2 2" xfId="2057" xr:uid="{00000000-0005-0000-0000-000092040000}"/>
    <cellStyle name="0_April SoMP File 2 3" xfId="2056" xr:uid="{00000000-0005-0000-0000-000093040000}"/>
    <cellStyle name="0_April SoMP File 3" xfId="451" xr:uid="{00000000-0005-0000-0000-000094040000}"/>
    <cellStyle name="0_April SoMP File 3 2" xfId="2058" xr:uid="{00000000-0005-0000-0000-000095040000}"/>
    <cellStyle name="0_April SoMP File_Filing" xfId="452" xr:uid="{00000000-0005-0000-0000-000096040000}"/>
    <cellStyle name="0_April SoMP File_Filing 2" xfId="453" xr:uid="{00000000-0005-0000-0000-000097040000}"/>
    <cellStyle name="0_April SoMP File_Filing 2 2" xfId="454" xr:uid="{00000000-0005-0000-0000-000098040000}"/>
    <cellStyle name="0_April SoMP File_Filing 2 2 2" xfId="2060" xr:uid="{00000000-0005-0000-0000-000099040000}"/>
    <cellStyle name="0_April SoMP File_Filing 2 3" xfId="2059" xr:uid="{00000000-0005-0000-0000-00009A040000}"/>
    <cellStyle name="0_April SoMP File_Filing 3" xfId="455" xr:uid="{00000000-0005-0000-0000-00009B040000}"/>
    <cellStyle name="0_April SoMP File_Filing 3 2" xfId="2061" xr:uid="{00000000-0005-0000-0000-00009C040000}"/>
    <cellStyle name="0_April SoMP_V227" xfId="456" xr:uid="{00000000-0005-0000-0000-00009D040000}"/>
    <cellStyle name="0_April SoMP_V227 2" xfId="457" xr:uid="{00000000-0005-0000-0000-00009E040000}"/>
    <cellStyle name="0_April SoMP_V227 2 2" xfId="458" xr:uid="{00000000-0005-0000-0000-00009F040000}"/>
    <cellStyle name="0_April SoMP_V227 2 2 2" xfId="2063" xr:uid="{00000000-0005-0000-0000-0000A0040000}"/>
    <cellStyle name="0_April SoMP_V227 2 3" xfId="2062" xr:uid="{00000000-0005-0000-0000-0000A1040000}"/>
    <cellStyle name="0_April SoMP_V227 3" xfId="459" xr:uid="{00000000-0005-0000-0000-0000A2040000}"/>
    <cellStyle name="0_April SoMP_V227 3 2" xfId="2064" xr:uid="{00000000-0005-0000-0000-0000A3040000}"/>
    <cellStyle name="0_B2XX_June_SOMP_Draft_1" xfId="460" xr:uid="{00000000-0005-0000-0000-0000A4040000}"/>
    <cellStyle name="0_B2XX_June_SOMP_Draft_1 2" xfId="461" xr:uid="{00000000-0005-0000-0000-0000A5040000}"/>
    <cellStyle name="0_B2XX_June_SOMP_Draft_1 2 2" xfId="462" xr:uid="{00000000-0005-0000-0000-0000A6040000}"/>
    <cellStyle name="0_B2XX_June_SOMP_Draft_1 2 2 2" xfId="2066" xr:uid="{00000000-0005-0000-0000-0000A7040000}"/>
    <cellStyle name="0_B2XX_June_SOMP_Draft_1 2 3" xfId="2065" xr:uid="{00000000-0005-0000-0000-0000A8040000}"/>
    <cellStyle name="0_B2XX_June_SOMP_Draft_1 3" xfId="463" xr:uid="{00000000-0005-0000-0000-0000A9040000}"/>
    <cellStyle name="0_B2XX_June_SOMP_Draft_1 3 2" xfId="2067" xr:uid="{00000000-0005-0000-0000-0000AA040000}"/>
    <cellStyle name="0_B2XXAugSOMPGlidepathNewvsAugSOMP" xfId="464" xr:uid="{00000000-0005-0000-0000-0000AB040000}"/>
    <cellStyle name="0_B2XXAugSOMPGlidepathNewvsAugSOMP 2" xfId="465" xr:uid="{00000000-0005-0000-0000-0000AC040000}"/>
    <cellStyle name="0_B2XXAugSOMPGlidepathNewvsAugSOMP 2 2" xfId="466" xr:uid="{00000000-0005-0000-0000-0000AD040000}"/>
    <cellStyle name="0_B2XXAugSOMPGlidepathNewvsAugSOMP 2 2 2" xfId="2069" xr:uid="{00000000-0005-0000-0000-0000AE040000}"/>
    <cellStyle name="0_B2XXAugSOMPGlidepathNewvsAugSOMP 2 3" xfId="2068" xr:uid="{00000000-0005-0000-0000-0000AF040000}"/>
    <cellStyle name="0_B2XXAugSOMPGlidepathNewvsAugSOMP 3" xfId="467" xr:uid="{00000000-0005-0000-0000-0000B0040000}"/>
    <cellStyle name="0_B2XXAugSOMPGlidepathNewvsAugSOMP 3 2" xfId="2070" xr:uid="{00000000-0005-0000-0000-0000B1040000}"/>
    <cellStyle name="0_B2XXJanuary2002SOMPGlidepathNew" xfId="468" xr:uid="{00000000-0005-0000-0000-0000B2040000}"/>
    <cellStyle name="0_B2XXJanuary2002SOMPGlidepathNew 2" xfId="469" xr:uid="{00000000-0005-0000-0000-0000B3040000}"/>
    <cellStyle name="0_B2XXJanuary2002SOMPGlidepathNew 2 2" xfId="470" xr:uid="{00000000-0005-0000-0000-0000B4040000}"/>
    <cellStyle name="0_B2XXJanuary2002SOMPGlidepathNew 2 2 2" xfId="2072" xr:uid="{00000000-0005-0000-0000-0000B5040000}"/>
    <cellStyle name="0_B2XXJanuary2002SOMPGlidepathNew 2 3" xfId="2071" xr:uid="{00000000-0005-0000-0000-0000B6040000}"/>
    <cellStyle name="0_B2XXJanuary2002SOMPGlidepathNew 3" xfId="471" xr:uid="{00000000-0005-0000-0000-0000B7040000}"/>
    <cellStyle name="0_B2XXJanuary2002SOMPGlidepathNew 3 2" xfId="2073" xr:uid="{00000000-0005-0000-0000-0000B8040000}"/>
    <cellStyle name="0_B2XXJulySOMPGlidepathNew" xfId="472" xr:uid="{00000000-0005-0000-0000-0000B9040000}"/>
    <cellStyle name="0_B2XXJulySOMPGlidepathNew 2" xfId="473" xr:uid="{00000000-0005-0000-0000-0000BA040000}"/>
    <cellStyle name="0_B2XXJulySOMPGlidepathNew 2 2" xfId="474" xr:uid="{00000000-0005-0000-0000-0000BB040000}"/>
    <cellStyle name="0_B2XXJulySOMPGlidepathNew 2 2 2" xfId="2075" xr:uid="{00000000-0005-0000-0000-0000BC040000}"/>
    <cellStyle name="0_B2XXJulySOMPGlidepathNew 2 3" xfId="2074" xr:uid="{00000000-0005-0000-0000-0000BD040000}"/>
    <cellStyle name="0_B2XXJulySOMPGlidepathNew 3" xfId="475" xr:uid="{00000000-0005-0000-0000-0000BE040000}"/>
    <cellStyle name="0_B2XXJulySOMPGlidepathNew 3 2" xfId="2076" xr:uid="{00000000-0005-0000-0000-0000BF040000}"/>
    <cellStyle name="0_B2XXOctoberSOMPGlidepathNew" xfId="476" xr:uid="{00000000-0005-0000-0000-0000C0040000}"/>
    <cellStyle name="0_B2XXOctoberSOMPGlidepathNew 2" xfId="477" xr:uid="{00000000-0005-0000-0000-0000C1040000}"/>
    <cellStyle name="0_B2XXOctoberSOMPGlidepathNew 2 2" xfId="478" xr:uid="{00000000-0005-0000-0000-0000C2040000}"/>
    <cellStyle name="0_B2XXOctoberSOMPGlidepathNew 2 2 2" xfId="2078" xr:uid="{00000000-0005-0000-0000-0000C3040000}"/>
    <cellStyle name="0_B2XXOctoberSOMPGlidepathNew 2 3" xfId="2077" xr:uid="{00000000-0005-0000-0000-0000C4040000}"/>
    <cellStyle name="0_B2XXOctoberSOMPGlidepathNew 3" xfId="479" xr:uid="{00000000-0005-0000-0000-0000C5040000}"/>
    <cellStyle name="0_B2XXOctoberSOMPGlidepathNew 3 2" xfId="2079" xr:uid="{00000000-0005-0000-0000-0000C6040000}"/>
    <cellStyle name="0_B2XXSeptSOMPGlidepathNewvsAugSOMP" xfId="480" xr:uid="{00000000-0005-0000-0000-0000C7040000}"/>
    <cellStyle name="0_B2XXSeptSOMPGlidepathNewvsAugSOMP 2" xfId="481" xr:uid="{00000000-0005-0000-0000-0000C8040000}"/>
    <cellStyle name="0_B2XXSeptSOMPGlidepathNewvsAugSOMP 2 2" xfId="482" xr:uid="{00000000-0005-0000-0000-0000C9040000}"/>
    <cellStyle name="0_B2XXSeptSOMPGlidepathNewvsAugSOMP 2 2 2" xfId="2081" xr:uid="{00000000-0005-0000-0000-0000CA040000}"/>
    <cellStyle name="0_B2XXSeptSOMPGlidepathNewvsAugSOMP 2 3" xfId="2080" xr:uid="{00000000-0005-0000-0000-0000CB040000}"/>
    <cellStyle name="0_B2XXSeptSOMPGlidepathNewvsAugSOMP 3" xfId="483" xr:uid="{00000000-0005-0000-0000-0000CC040000}"/>
    <cellStyle name="0_B2XXSeptSOMPGlidepathNewvsAugSOMP 3 2" xfId="2082" xr:uid="{00000000-0005-0000-0000-0000CD040000}"/>
    <cellStyle name="0_B2XXSOMPGlidepath_01_05" xfId="484" xr:uid="{00000000-0005-0000-0000-0000CE040000}"/>
    <cellStyle name="0_B2XXSOMPGlidepath_01_05 2" xfId="485" xr:uid="{00000000-0005-0000-0000-0000CF040000}"/>
    <cellStyle name="0_B2XXSOMPGlidepath_01_05 2 2" xfId="486" xr:uid="{00000000-0005-0000-0000-0000D0040000}"/>
    <cellStyle name="0_B2XXSOMPGlidepath_01_05 2 2 2" xfId="2084" xr:uid="{00000000-0005-0000-0000-0000D1040000}"/>
    <cellStyle name="0_B2XXSOMPGlidepath_01_05 2 3" xfId="2083" xr:uid="{00000000-0005-0000-0000-0000D2040000}"/>
    <cellStyle name="0_B2XXSOMPGlidepath_01_05 3" xfId="487" xr:uid="{00000000-0005-0000-0000-0000D3040000}"/>
    <cellStyle name="0_B2XXSOMPGlidepath_01_05 3 2" xfId="2085" xr:uid="{00000000-0005-0000-0000-0000D4040000}"/>
    <cellStyle name="0_Big graph" xfId="488" xr:uid="{00000000-0005-0000-0000-0000D5040000}"/>
    <cellStyle name="0_Big graph 2" xfId="489" xr:uid="{00000000-0005-0000-0000-0000D6040000}"/>
    <cellStyle name="0_Big graph 2 2" xfId="490" xr:uid="{00000000-0005-0000-0000-0000D7040000}"/>
    <cellStyle name="0_Big graph 2 2 2" xfId="2087" xr:uid="{00000000-0005-0000-0000-0000D8040000}"/>
    <cellStyle name="0_Big graph 2 3" xfId="2086" xr:uid="{00000000-0005-0000-0000-0000D9040000}"/>
    <cellStyle name="0_Big graph 3" xfId="491" xr:uid="{00000000-0005-0000-0000-0000DA040000}"/>
    <cellStyle name="0_Big graph 3 2" xfId="2088" xr:uid="{00000000-0005-0000-0000-0000DB040000}"/>
    <cellStyle name="0_Big graph_Page 1f" xfId="492" xr:uid="{00000000-0005-0000-0000-0000DC040000}"/>
    <cellStyle name="0_Big graph_Page 1f 2" xfId="493" xr:uid="{00000000-0005-0000-0000-0000DD040000}"/>
    <cellStyle name="0_Big graph_Page 1f 2 2" xfId="494" xr:uid="{00000000-0005-0000-0000-0000DE040000}"/>
    <cellStyle name="0_Big graph_Page 1f 2 2 2" xfId="2090" xr:uid="{00000000-0005-0000-0000-0000DF040000}"/>
    <cellStyle name="0_Big graph_Page 1f 2 3" xfId="2089" xr:uid="{00000000-0005-0000-0000-0000E0040000}"/>
    <cellStyle name="0_Big graph_Page 1f 3" xfId="495" xr:uid="{00000000-0005-0000-0000-0000E1040000}"/>
    <cellStyle name="0_Big graph_Page 1f 3 2" xfId="2091" xr:uid="{00000000-0005-0000-0000-0000E2040000}"/>
    <cellStyle name="0_CD132 SVA-Red 15-03-01" xfId="496" xr:uid="{00000000-0005-0000-0000-0000E3040000}"/>
    <cellStyle name="0_CD132 SVA-Red 15-03-01 2" xfId="497" xr:uid="{00000000-0005-0000-0000-0000E4040000}"/>
    <cellStyle name="0_CD132 SVA-Red 15-03-01 2 2" xfId="498" xr:uid="{00000000-0005-0000-0000-0000E5040000}"/>
    <cellStyle name="0_CD132 SVA-Red 15-03-01 2 2 2" xfId="2093" xr:uid="{00000000-0005-0000-0000-0000E6040000}"/>
    <cellStyle name="0_CD132 SVA-Red 15-03-01 2 3" xfId="2092" xr:uid="{00000000-0005-0000-0000-0000E7040000}"/>
    <cellStyle name="0_CD132 SVA-Red 15-03-01 3" xfId="499" xr:uid="{00000000-0005-0000-0000-0000E8040000}"/>
    <cellStyle name="0_CD132 SVA-Red 15-03-01 3 2" xfId="2094" xr:uid="{00000000-0005-0000-0000-0000E9040000}"/>
    <cellStyle name="0_Cost Walk 11-20" xfId="500" xr:uid="{00000000-0005-0000-0000-0000EA040000}"/>
    <cellStyle name="0_Cost Walk 11-20 2" xfId="501" xr:uid="{00000000-0005-0000-0000-0000EB040000}"/>
    <cellStyle name="0_Cost Walk 11-20 2 2" xfId="502" xr:uid="{00000000-0005-0000-0000-0000EC040000}"/>
    <cellStyle name="0_Cost Walk 11-20 2 2 2" xfId="2096" xr:uid="{00000000-0005-0000-0000-0000ED040000}"/>
    <cellStyle name="0_Cost Walk 11-20 2 3" xfId="2095" xr:uid="{00000000-0005-0000-0000-0000EE040000}"/>
    <cellStyle name="0_Cost Walk 11-20 3" xfId="503" xr:uid="{00000000-0005-0000-0000-0000EF040000}"/>
    <cellStyle name="0_Cost Walk 11-20 3 2" xfId="2097" xr:uid="{00000000-0005-0000-0000-0000F0040000}"/>
    <cellStyle name="0_costs020702" xfId="504" xr:uid="{00000000-0005-0000-0000-0000F1040000}"/>
    <cellStyle name="0_costs020702 2" xfId="505" xr:uid="{00000000-0005-0000-0000-0000F2040000}"/>
    <cellStyle name="0_costs020702 2 2" xfId="506" xr:uid="{00000000-0005-0000-0000-0000F3040000}"/>
    <cellStyle name="0_costs020702 2 2 2" xfId="2099" xr:uid="{00000000-0005-0000-0000-0000F4040000}"/>
    <cellStyle name="0_costs020702 2 3" xfId="2098" xr:uid="{00000000-0005-0000-0000-0000F5040000}"/>
    <cellStyle name="0_costs020702 3" xfId="507" xr:uid="{00000000-0005-0000-0000-0000F6040000}"/>
    <cellStyle name="0_costs020702 3 2" xfId="2100" xr:uid="{00000000-0005-0000-0000-0000F7040000}"/>
    <cellStyle name="0_ESC Common format (future model) 20 01 2006" xfId="508" xr:uid="{00000000-0005-0000-0000-0000F8040000}"/>
    <cellStyle name="0_ESC Common format (future model) 20 01 2006 2" xfId="509" xr:uid="{00000000-0005-0000-0000-0000F9040000}"/>
    <cellStyle name="0_ESC Common format (future model) 20 01 2006 2 2" xfId="510" xr:uid="{00000000-0005-0000-0000-0000FA040000}"/>
    <cellStyle name="0_ESC Common format (future model) 20 01 2006 2 2 2" xfId="2102" xr:uid="{00000000-0005-0000-0000-0000FB040000}"/>
    <cellStyle name="0_ESC Common format (future model) 20 01 2006 2 3" xfId="2101" xr:uid="{00000000-0005-0000-0000-0000FC040000}"/>
    <cellStyle name="0_ESC Common format (future model) 20 01 2006 3" xfId="511" xr:uid="{00000000-0005-0000-0000-0000FD040000}"/>
    <cellStyle name="0_ESC Common format (future model) 20 01 2006 3 2" xfId="2103" xr:uid="{00000000-0005-0000-0000-0000FE040000}"/>
    <cellStyle name="0_ESC Common format (future model)_v2" xfId="512" xr:uid="{00000000-0005-0000-0000-0000FF040000}"/>
    <cellStyle name="0_ESC Common format (future model)_v2 2" xfId="513" xr:uid="{00000000-0005-0000-0000-000000050000}"/>
    <cellStyle name="0_ESC Common format (future model)_v2 2 2" xfId="514" xr:uid="{00000000-0005-0000-0000-000001050000}"/>
    <cellStyle name="0_ESC Common format (future model)_v2 2 2 2" xfId="2105" xr:uid="{00000000-0005-0000-0000-000002050000}"/>
    <cellStyle name="0_ESC Common format (future model)_v2 2 3" xfId="2104" xr:uid="{00000000-0005-0000-0000-000003050000}"/>
    <cellStyle name="0_ESC Common format (future model)_v2 3" xfId="515" xr:uid="{00000000-0005-0000-0000-000004050000}"/>
    <cellStyle name="0_ESC Common format (future model)_v2 3 2" xfId="2106" xr:uid="{00000000-0005-0000-0000-000005050000}"/>
    <cellStyle name="0_Finance deck CESC August 04 (13aug)" xfId="516" xr:uid="{00000000-0005-0000-0000-000006050000}"/>
    <cellStyle name="0_Finance deck CESC August 04 (13aug) 2" xfId="517" xr:uid="{00000000-0005-0000-0000-000007050000}"/>
    <cellStyle name="0_Finance deck CESC August 04 (13aug) 2 2" xfId="518" xr:uid="{00000000-0005-0000-0000-000008050000}"/>
    <cellStyle name="0_Finance deck CESC August 04 (13aug) 2 2 2" xfId="2108" xr:uid="{00000000-0005-0000-0000-000009050000}"/>
    <cellStyle name="0_Finance deck CESC August 04 (13aug) 2 3" xfId="2107" xr:uid="{00000000-0005-0000-0000-00000A050000}"/>
    <cellStyle name="0_Finance deck CESC August 04 (13aug) 3" xfId="519" xr:uid="{00000000-0005-0000-0000-00000B050000}"/>
    <cellStyle name="0_Finance deck CESC August 04 (13aug) 3 2" xfId="2109" xr:uid="{00000000-0005-0000-0000-00000C050000}"/>
    <cellStyle name="0_Investissements DW12C DW12BE5 DW12ME5_V12" xfId="520" xr:uid="{00000000-0005-0000-0000-00000D050000}"/>
    <cellStyle name="0_Investissements DW12C DW12BE5 DW12ME5_V12 2" xfId="521" xr:uid="{00000000-0005-0000-0000-00000E050000}"/>
    <cellStyle name="0_Investissements DW12C DW12BE5 DW12ME5_V12 2 2" xfId="522" xr:uid="{00000000-0005-0000-0000-00000F050000}"/>
    <cellStyle name="0_Investissements DW12C DW12BE5 DW12ME5_V12 2 2 2" xfId="2111" xr:uid="{00000000-0005-0000-0000-000010050000}"/>
    <cellStyle name="0_Investissements DW12C DW12BE5 DW12ME5_V12 2 3" xfId="2110" xr:uid="{00000000-0005-0000-0000-000011050000}"/>
    <cellStyle name="0_Investissements DW12C DW12BE5 DW12ME5_V12 3" xfId="523" xr:uid="{00000000-0005-0000-0000-000012050000}"/>
    <cellStyle name="0_Investissements DW12C DW12BE5 DW12ME5_V12 3 2" xfId="2112" xr:uid="{00000000-0005-0000-0000-000013050000}"/>
    <cellStyle name="0_June 2001 SOMP V8V10 r2" xfId="524" xr:uid="{00000000-0005-0000-0000-000014050000}"/>
    <cellStyle name="0_June 2001 SOMP V8V10 r2 2" xfId="525" xr:uid="{00000000-0005-0000-0000-000015050000}"/>
    <cellStyle name="0_June 2001 SOMP V8V10 r2 2 2" xfId="526" xr:uid="{00000000-0005-0000-0000-000016050000}"/>
    <cellStyle name="0_June 2001 SOMP V8V10 r2 2 2 2" xfId="2114" xr:uid="{00000000-0005-0000-0000-000017050000}"/>
    <cellStyle name="0_June 2001 SOMP V8V10 r2 2 3" xfId="2113" xr:uid="{00000000-0005-0000-0000-000018050000}"/>
    <cellStyle name="0_June 2001 SOMP V8V10 r2 3" xfId="527" xr:uid="{00000000-0005-0000-0000-000019050000}"/>
    <cellStyle name="0_June 2001 SOMP V8V10 r2 3 2" xfId="2115" xr:uid="{00000000-0005-0000-0000-00001A050000}"/>
    <cellStyle name="0_Lion Investment and Allocations 02 05 02" xfId="528" xr:uid="{00000000-0005-0000-0000-00001B050000}"/>
    <cellStyle name="0_Lion Investment and Allocations 02 05 02 2" xfId="529" xr:uid="{00000000-0005-0000-0000-00001C050000}"/>
    <cellStyle name="0_Lion Investment and Allocations 02 05 02 2 2" xfId="530" xr:uid="{00000000-0005-0000-0000-00001D050000}"/>
    <cellStyle name="0_Lion Investment and Allocations 02 05 02 2 2 2" xfId="2117" xr:uid="{00000000-0005-0000-0000-00001E050000}"/>
    <cellStyle name="0_Lion Investment and Allocations 02 05 02 2 3" xfId="2116" xr:uid="{00000000-0005-0000-0000-00001F050000}"/>
    <cellStyle name="0_Lion Investment and Allocations 02 05 02 3" xfId="531" xr:uid="{00000000-0005-0000-0000-000020050000}"/>
    <cellStyle name="0_Lion Investment and Allocations 02 05 02 3 2" xfId="2118" xr:uid="{00000000-0005-0000-0000-000021050000}"/>
    <cellStyle name="0_Lion V6 Volumes - Supplier Info Comparison" xfId="532" xr:uid="{00000000-0005-0000-0000-000022050000}"/>
    <cellStyle name="0_Lion V6 Volumes - Supplier Info Comparison 2" xfId="533" xr:uid="{00000000-0005-0000-0000-000023050000}"/>
    <cellStyle name="0_Lion V6 Volumes - Supplier Info Comparison 2 2" xfId="534" xr:uid="{00000000-0005-0000-0000-000024050000}"/>
    <cellStyle name="0_Lion V6 Volumes - Supplier Info Comparison 2 2 2" xfId="2120" xr:uid="{00000000-0005-0000-0000-000025050000}"/>
    <cellStyle name="0_Lion V6 Volumes - Supplier Info Comparison 2 3" xfId="2119" xr:uid="{00000000-0005-0000-0000-000026050000}"/>
    <cellStyle name="0_Lion V6 Volumes - Supplier Info Comparison 3" xfId="535" xr:uid="{00000000-0005-0000-0000-000027050000}"/>
    <cellStyle name="0_Lion V6 Volumes - Supplier Info Comparison 3 2" xfId="2121" xr:uid="{00000000-0005-0000-0000-000028050000}"/>
    <cellStyle name="0_M205 FS SOMP - Jan 2002" xfId="536" xr:uid="{00000000-0005-0000-0000-000029050000}"/>
    <cellStyle name="0_M205 FS SOMP - Jan 2002 2" xfId="537" xr:uid="{00000000-0005-0000-0000-00002A050000}"/>
    <cellStyle name="0_M205 FS SOMP - Jan 2002 2 2" xfId="538" xr:uid="{00000000-0005-0000-0000-00002B050000}"/>
    <cellStyle name="0_M205 FS SOMP - Jan 2002 2 2 2" xfId="2123" xr:uid="{00000000-0005-0000-0000-00002C050000}"/>
    <cellStyle name="0_M205 FS SOMP - Jan 2002 2 3" xfId="2122" xr:uid="{00000000-0005-0000-0000-00002D050000}"/>
    <cellStyle name="0_M205 FS SOMP - Jan 2002 3" xfId="539" xr:uid="{00000000-0005-0000-0000-00002E050000}"/>
    <cellStyle name="0_M205 FS SOMP - Jan 2002 3 2" xfId="2124" xr:uid="{00000000-0005-0000-0000-00002F050000}"/>
    <cellStyle name="0_Mar SoMP File_Final" xfId="540" xr:uid="{00000000-0005-0000-0000-000030050000}"/>
    <cellStyle name="0_Mar SoMP File_Final 2" xfId="541" xr:uid="{00000000-0005-0000-0000-000031050000}"/>
    <cellStyle name="0_Mar SoMP File_Final 2 2" xfId="542" xr:uid="{00000000-0005-0000-0000-000032050000}"/>
    <cellStyle name="0_Mar SoMP File_Final 2 2 2" xfId="2126" xr:uid="{00000000-0005-0000-0000-000033050000}"/>
    <cellStyle name="0_Mar SoMP File_Final 2 3" xfId="2125" xr:uid="{00000000-0005-0000-0000-000034050000}"/>
    <cellStyle name="0_Mar SoMP File_Final 3" xfId="543" xr:uid="{00000000-0005-0000-0000-000035050000}"/>
    <cellStyle name="0_Mar SoMP File_Final 3 2" xfId="2127" xr:uid="{00000000-0005-0000-0000-000036050000}"/>
    <cellStyle name="0_Mar15_glidepath_draft5" xfId="544" xr:uid="{00000000-0005-0000-0000-000037050000}"/>
    <cellStyle name="0_Mar15_glidepath_draft5 2" xfId="545" xr:uid="{00000000-0005-0000-0000-000038050000}"/>
    <cellStyle name="0_Mar15_glidepath_draft5 2 2" xfId="546" xr:uid="{00000000-0005-0000-0000-000039050000}"/>
    <cellStyle name="0_Mar15_glidepath_draft5 2 2 2" xfId="2129" xr:uid="{00000000-0005-0000-0000-00003A050000}"/>
    <cellStyle name="0_Mar15_glidepath_draft5 2 3" xfId="2128" xr:uid="{00000000-0005-0000-0000-00003B050000}"/>
    <cellStyle name="0_Mar15_glidepath_draft5 3" xfId="547" xr:uid="{00000000-0005-0000-0000-00003C050000}"/>
    <cellStyle name="0_Mar15_glidepath_draft5 3 2" xfId="2130" xr:uid="{00000000-0005-0000-0000-00003D050000}"/>
    <cellStyle name="0_Mars" xfId="548" xr:uid="{00000000-0005-0000-0000-00003E050000}"/>
    <cellStyle name="0_Mars 2" xfId="549" xr:uid="{00000000-0005-0000-0000-00003F050000}"/>
    <cellStyle name="0_Mars 2 2" xfId="550" xr:uid="{00000000-0005-0000-0000-000040050000}"/>
    <cellStyle name="0_Mars 2 2 2" xfId="2132" xr:uid="{00000000-0005-0000-0000-000041050000}"/>
    <cellStyle name="0_Mars 2 3" xfId="2131" xr:uid="{00000000-0005-0000-0000-000042050000}"/>
    <cellStyle name="0_Mars 3" xfId="551" xr:uid="{00000000-0005-0000-0000-000043050000}"/>
    <cellStyle name="0_Mars 3 2" xfId="2133" xr:uid="{00000000-0005-0000-0000-000044050000}"/>
    <cellStyle name="0_May 16 VLR Financials_FINAL" xfId="552" xr:uid="{00000000-0005-0000-0000-000045050000}"/>
    <cellStyle name="0_May 16 VLR Financials_FINAL 2" xfId="553" xr:uid="{00000000-0005-0000-0000-000046050000}"/>
    <cellStyle name="0_May 16 VLR Financials_FINAL 2 2" xfId="554" xr:uid="{00000000-0005-0000-0000-000047050000}"/>
    <cellStyle name="0_May 16 VLR Financials_FINAL 2 2 2" xfId="2135" xr:uid="{00000000-0005-0000-0000-000048050000}"/>
    <cellStyle name="0_May 16 VLR Financials_FINAL 2 3" xfId="2134" xr:uid="{00000000-0005-0000-0000-000049050000}"/>
    <cellStyle name="0_May 16 VLR Financials_FINAL 3" xfId="555" xr:uid="{00000000-0005-0000-0000-00004A050000}"/>
    <cellStyle name="0_May 16 VLR Financials_FINAL 3 2" xfId="2136" xr:uid="{00000000-0005-0000-0000-00004B050000}"/>
    <cellStyle name="0_NA Truck CBG Total -- Jan 2001 SoMP -- 1-8 OCM1" xfId="556" xr:uid="{00000000-0005-0000-0000-00004C050000}"/>
    <cellStyle name="0_NA Truck CBG Total -- Jan 2001 SoMP -- 1-8 OCM1 2" xfId="557" xr:uid="{00000000-0005-0000-0000-00004D050000}"/>
    <cellStyle name="0_NA Truck CBG Total -- Jan 2001 SoMP -- 1-8 OCM1 2 2" xfId="558" xr:uid="{00000000-0005-0000-0000-00004E050000}"/>
    <cellStyle name="0_NA Truck CBG Total -- Jan 2001 SoMP -- 1-8 OCM1 2 2 2" xfId="2138" xr:uid="{00000000-0005-0000-0000-00004F050000}"/>
    <cellStyle name="0_NA Truck CBG Total -- Jan 2001 SoMP -- 1-8 OCM1 2 3" xfId="2137" xr:uid="{00000000-0005-0000-0000-000050050000}"/>
    <cellStyle name="0_NA Truck CBG Total -- Jan 2001 SoMP -- 1-8 OCM1 3" xfId="559" xr:uid="{00000000-0005-0000-0000-000051050000}"/>
    <cellStyle name="0_NA Truck CBG Total -- Jan 2001 SoMP -- 1-8 OCM1 3 2" xfId="2139" xr:uid="{00000000-0005-0000-0000-000052050000}"/>
    <cellStyle name="0_onepager - 2004 thru 2006 l+oh_141004" xfId="560" xr:uid="{00000000-0005-0000-0000-000053050000}"/>
    <cellStyle name="0_onepager - 2004 thru 2006 l+oh_141004 2" xfId="561" xr:uid="{00000000-0005-0000-0000-000054050000}"/>
    <cellStyle name="0_onepager - 2004 thru 2006 l+oh_141004 2 2" xfId="562" xr:uid="{00000000-0005-0000-0000-000055050000}"/>
    <cellStyle name="0_onepager - 2004 thru 2006 l+oh_141004 2 2 2" xfId="2141" xr:uid="{00000000-0005-0000-0000-000056050000}"/>
    <cellStyle name="0_onepager - 2004 thru 2006 l+oh_141004 2 3" xfId="2140" xr:uid="{00000000-0005-0000-0000-000057050000}"/>
    <cellStyle name="0_onepager - 2004 thru 2006 l+oh_141004 3" xfId="563" xr:uid="{00000000-0005-0000-0000-000058050000}"/>
    <cellStyle name="0_onepager - 2004 thru 2006 l+oh_141004 3 2" xfId="2142" xr:uid="{00000000-0005-0000-0000-000059050000}"/>
    <cellStyle name="0_P221_SOMP_01_12_Calc" xfId="564" xr:uid="{00000000-0005-0000-0000-00005A050000}"/>
    <cellStyle name="0_P221_SOMP_01_12_Calc 2" xfId="565" xr:uid="{00000000-0005-0000-0000-00005B050000}"/>
    <cellStyle name="0_P221_SOMP_01_12_Calc 2 2" xfId="566" xr:uid="{00000000-0005-0000-0000-00005C050000}"/>
    <cellStyle name="0_P221_SOMP_01_12_Calc 2 2 2" xfId="2144" xr:uid="{00000000-0005-0000-0000-00005D050000}"/>
    <cellStyle name="0_P221_SOMP_01_12_Calc 2 3" xfId="2143" xr:uid="{00000000-0005-0000-0000-00005E050000}"/>
    <cellStyle name="0_P221_SOMP_01_12_Calc 3" xfId="567" xr:uid="{00000000-0005-0000-0000-00005F050000}"/>
    <cellStyle name="0_P221_SOMP_01_12_Calc 3 2" xfId="2145" xr:uid="{00000000-0005-0000-0000-000060050000}"/>
    <cellStyle name="0_Page 1f" xfId="568" xr:uid="{00000000-0005-0000-0000-000061050000}"/>
    <cellStyle name="0_Page 1f 2" xfId="569" xr:uid="{00000000-0005-0000-0000-000062050000}"/>
    <cellStyle name="0_Page 1f 2 2" xfId="570" xr:uid="{00000000-0005-0000-0000-000063050000}"/>
    <cellStyle name="0_Page 1f 2 2 2" xfId="2147" xr:uid="{00000000-0005-0000-0000-000064050000}"/>
    <cellStyle name="0_Page 1f 2 3" xfId="2146" xr:uid="{00000000-0005-0000-0000-000065050000}"/>
    <cellStyle name="0_Page 1f 3" xfId="571" xr:uid="{00000000-0005-0000-0000-000066050000}"/>
    <cellStyle name="0_Page 1f 3 2" xfId="2148" xr:uid="{00000000-0005-0000-0000-000067050000}"/>
    <cellStyle name="0_powertrain_260301" xfId="572" xr:uid="{00000000-0005-0000-0000-000068050000}"/>
    <cellStyle name="0_powertrain_260301 2" xfId="573" xr:uid="{00000000-0005-0000-0000-000069050000}"/>
    <cellStyle name="0_program_volumes_010302" xfId="574" xr:uid="{00000000-0005-0000-0000-00006A050000}"/>
    <cellStyle name="0_program_volumes_090201" xfId="575" xr:uid="{00000000-0005-0000-0000-00006B050000}"/>
    <cellStyle name="0_statusroadmap bw prior" xfId="576" xr:uid="{00000000-0005-0000-0000-00006C050000}"/>
    <cellStyle name="0_statusroadmap bw prior 2" xfId="577" xr:uid="{00000000-0005-0000-0000-00006D050000}"/>
    <cellStyle name="0_statusroadmap bw prior 2 2" xfId="578" xr:uid="{00000000-0005-0000-0000-00006E050000}"/>
    <cellStyle name="0_statusroadmap bw prior 2 2 2" xfId="2150" xr:uid="{00000000-0005-0000-0000-00006F050000}"/>
    <cellStyle name="0_statusroadmap bw prior 2 3" xfId="2149" xr:uid="{00000000-0005-0000-0000-000070050000}"/>
    <cellStyle name="0_statusroadmap bw prior 3" xfId="579" xr:uid="{00000000-0005-0000-0000-000071050000}"/>
    <cellStyle name="0_statusroadmap bw prior 3 2" xfId="2151" xr:uid="{00000000-0005-0000-0000-000072050000}"/>
    <cellStyle name="0_Sub B" xfId="580" xr:uid="{00000000-0005-0000-0000-000073050000}"/>
    <cellStyle name="0_Sub B 2" xfId="581" xr:uid="{00000000-0005-0000-0000-000074050000}"/>
    <cellStyle name="0_Sub B 2 2" xfId="582" xr:uid="{00000000-0005-0000-0000-000075050000}"/>
    <cellStyle name="0_Sub B 2 2 2" xfId="2153" xr:uid="{00000000-0005-0000-0000-000076050000}"/>
    <cellStyle name="0_Sub B 2 3" xfId="2152" xr:uid="{00000000-0005-0000-0000-000077050000}"/>
    <cellStyle name="0_Sub B 3" xfId="583" xr:uid="{00000000-0005-0000-0000-000078050000}"/>
    <cellStyle name="0_Sub B 3 2" xfId="2154" xr:uid="{00000000-0005-0000-0000-000079050000}"/>
    <cellStyle name="0_Sub B_1" xfId="584" xr:uid="{00000000-0005-0000-0000-00007A050000}"/>
    <cellStyle name="0_Sub B_1 2" xfId="585" xr:uid="{00000000-0005-0000-0000-00007B050000}"/>
    <cellStyle name="0_Sub B_1 2 2" xfId="586" xr:uid="{00000000-0005-0000-0000-00007C050000}"/>
    <cellStyle name="0_Sub B_1 2 2 2" xfId="2156" xr:uid="{00000000-0005-0000-0000-00007D050000}"/>
    <cellStyle name="0_Sub B_1 2 3" xfId="2155" xr:uid="{00000000-0005-0000-0000-00007E050000}"/>
    <cellStyle name="0_Sub B_1 3" xfId="587" xr:uid="{00000000-0005-0000-0000-00007F050000}"/>
    <cellStyle name="0_Sub B_1 3 2" xfId="2157" xr:uid="{00000000-0005-0000-0000-000080050000}"/>
    <cellStyle name="0_Sub B_1_Page 1f" xfId="588" xr:uid="{00000000-0005-0000-0000-000081050000}"/>
    <cellStyle name="0_Sub B_1_Page 1f 2" xfId="589" xr:uid="{00000000-0005-0000-0000-000082050000}"/>
    <cellStyle name="0_Sub B_1_Page 1f 2 2" xfId="590" xr:uid="{00000000-0005-0000-0000-000083050000}"/>
    <cellStyle name="0_Sub B_1_Page 1f 2 2 2" xfId="2159" xr:uid="{00000000-0005-0000-0000-000084050000}"/>
    <cellStyle name="0_Sub B_1_Page 1f 2 3" xfId="2158" xr:uid="{00000000-0005-0000-0000-000085050000}"/>
    <cellStyle name="0_Sub B_1_Page 1f 3" xfId="591" xr:uid="{00000000-0005-0000-0000-000086050000}"/>
    <cellStyle name="0_Sub B_1_Page 1f 3 2" xfId="2160" xr:uid="{00000000-0005-0000-0000-000087050000}"/>
    <cellStyle name="0_Sub B_Page 1f" xfId="592" xr:uid="{00000000-0005-0000-0000-000088050000}"/>
    <cellStyle name="0_Sub B_Page 1f 2" xfId="593" xr:uid="{00000000-0005-0000-0000-000089050000}"/>
    <cellStyle name="0_Sub B_Page 1f 2 2" xfId="594" xr:uid="{00000000-0005-0000-0000-00008A050000}"/>
    <cellStyle name="0_Sub B_Page 1f 2 2 2" xfId="2162" xr:uid="{00000000-0005-0000-0000-00008B050000}"/>
    <cellStyle name="0_Sub B_Page 1f 2 3" xfId="2161" xr:uid="{00000000-0005-0000-0000-00008C050000}"/>
    <cellStyle name="0_Sub B_Page 1f 3" xfId="595" xr:uid="{00000000-0005-0000-0000-00008D050000}"/>
    <cellStyle name="0_Sub B_Page 1f 3 2" xfId="2163" xr:uid="{00000000-0005-0000-0000-00008E050000}"/>
    <cellStyle name="0_Summary - April SoMP - Filed" xfId="596" xr:uid="{00000000-0005-0000-0000-00008F050000}"/>
    <cellStyle name="0_Summary - April SoMP - Filed 2" xfId="597" xr:uid="{00000000-0005-0000-0000-000090050000}"/>
    <cellStyle name="0_Summary - April SoMP - Filed 2 2" xfId="598" xr:uid="{00000000-0005-0000-0000-000091050000}"/>
    <cellStyle name="0_Summary - April SoMP - Filed 2 2 2" xfId="2165" xr:uid="{00000000-0005-0000-0000-000092050000}"/>
    <cellStyle name="0_Summary - April SoMP - Filed 2 3" xfId="2164" xr:uid="{00000000-0005-0000-0000-000093050000}"/>
    <cellStyle name="0_Summary - April SoMP - Filed 3" xfId="599" xr:uid="{00000000-0005-0000-0000-000094050000}"/>
    <cellStyle name="0_Summary - April SoMP - Filed 3 2" xfId="2166" xr:uid="{00000000-0005-0000-0000-000095050000}"/>
    <cellStyle name="0_Summary Words Rewrite" xfId="600" xr:uid="{00000000-0005-0000-0000-000096050000}"/>
    <cellStyle name="0_Summary Words Rewrite 2" xfId="601" xr:uid="{00000000-0005-0000-0000-000097050000}"/>
    <cellStyle name="0_Summary Words Rewrite 2 2" xfId="602" xr:uid="{00000000-0005-0000-0000-000098050000}"/>
    <cellStyle name="0_Summary Words Rewrite 2 2 2" xfId="2168" xr:uid="{00000000-0005-0000-0000-000099050000}"/>
    <cellStyle name="0_Summary Words Rewrite 2 3" xfId="2167" xr:uid="{00000000-0005-0000-0000-00009A050000}"/>
    <cellStyle name="0_Summary Words Rewrite 3" xfId="603" xr:uid="{00000000-0005-0000-0000-00009B050000}"/>
    <cellStyle name="0_Summary Words Rewrite 3 2" xfId="2169" xr:uid="{00000000-0005-0000-0000-00009C050000}"/>
    <cellStyle name="0_TDB protos CIMD 2006 25-10-2005" xfId="604" xr:uid="{00000000-0005-0000-0000-00009D050000}"/>
    <cellStyle name="0_TDB protos CIMD 2006 25-10-2005 2" xfId="605" xr:uid="{00000000-0005-0000-0000-00009E050000}"/>
    <cellStyle name="0_TDB protos CIMD 2006 25-10-2005 2 2" xfId="606" xr:uid="{00000000-0005-0000-0000-00009F050000}"/>
    <cellStyle name="0_TDB protos CIMD 2006 25-10-2005 2 2 2" xfId="2171" xr:uid="{00000000-0005-0000-0000-0000A0050000}"/>
    <cellStyle name="0_TDB protos CIMD 2006 25-10-2005 2 3" xfId="2170" xr:uid="{00000000-0005-0000-0000-0000A1050000}"/>
    <cellStyle name="0_TDB protos CIMD 2006 25-10-2005 3" xfId="607" xr:uid="{00000000-0005-0000-0000-0000A2050000}"/>
    <cellStyle name="0_TDB protos CIMD 2006 25-10-2005 3 2" xfId="2172" xr:uid="{00000000-0005-0000-0000-0000A3050000}"/>
    <cellStyle name="0_Transit Answer" xfId="608" xr:uid="{00000000-0005-0000-0000-0000A4050000}"/>
    <cellStyle name="0_Transit Answer 2" xfId="609" xr:uid="{00000000-0005-0000-0000-0000A5050000}"/>
    <cellStyle name="0_Transit Answer 2 2" xfId="610" xr:uid="{00000000-0005-0000-0000-0000A6050000}"/>
    <cellStyle name="0_Transit Answer 2 2 2" xfId="2174" xr:uid="{00000000-0005-0000-0000-0000A7050000}"/>
    <cellStyle name="0_Transit Answer 2 3" xfId="2173" xr:uid="{00000000-0005-0000-0000-0000A8050000}"/>
    <cellStyle name="0_Transit Answer 3" xfId="611" xr:uid="{00000000-0005-0000-0000-0000A9050000}"/>
    <cellStyle name="0_Transit Answer 3 2" xfId="2175" xr:uid="{00000000-0005-0000-0000-0000AA050000}"/>
    <cellStyle name="0_Volumes - Gemini Planning Deck - Lion V6" xfId="612" xr:uid="{00000000-0005-0000-0000-0000AB050000}"/>
    <cellStyle name="0_Volumes - Gemini Planning Deck - Lion V6 2" xfId="613" xr:uid="{00000000-0005-0000-0000-0000AC050000}"/>
    <cellStyle name="0_Volumes - Gemini Planning Deck - Lion V6 2 2" xfId="614" xr:uid="{00000000-0005-0000-0000-0000AD050000}"/>
    <cellStyle name="0_Volumes - Gemini Planning Deck - Lion V6 2 2 2" xfId="2177" xr:uid="{00000000-0005-0000-0000-0000AE050000}"/>
    <cellStyle name="0_Volumes - Gemini Planning Deck - Lion V6 2 3" xfId="2176" xr:uid="{00000000-0005-0000-0000-0000AF050000}"/>
    <cellStyle name="0_Volumes - Gemini Planning Deck - Lion V6 3" xfId="615" xr:uid="{00000000-0005-0000-0000-0000B0050000}"/>
    <cellStyle name="0_Volumes - Gemini Planning Deck - Lion V6 3 2" xfId="2178" xr:uid="{00000000-0005-0000-0000-0000B1050000}"/>
    <cellStyle name="0_XX98CALB" xfId="616" xr:uid="{00000000-0005-0000-0000-0000B2050000}"/>
    <cellStyle name="0_XX98CALB 2" xfId="617" xr:uid="{00000000-0005-0000-0000-0000B3050000}"/>
    <cellStyle name="0_XX98CALB 2 2" xfId="618" xr:uid="{00000000-0005-0000-0000-0000B4050000}"/>
    <cellStyle name="0_XX98CALB 2 2 2" xfId="2180" xr:uid="{00000000-0005-0000-0000-0000B5050000}"/>
    <cellStyle name="0_XX98CALB 2 3" xfId="2179" xr:uid="{00000000-0005-0000-0000-0000B6050000}"/>
    <cellStyle name="0_XX98CALB 3" xfId="619" xr:uid="{00000000-0005-0000-0000-0000B7050000}"/>
    <cellStyle name="0_XX98CALB 3 2" xfId="2181" xr:uid="{00000000-0005-0000-0000-0000B8050000}"/>
    <cellStyle name="0_XX98CALB_ATO_ROADMAP12" xfId="620" xr:uid="{00000000-0005-0000-0000-0000B9050000}"/>
    <cellStyle name="20 % - Accent1 2" xfId="3534" xr:uid="{00000000-0005-0000-0000-0000BB050000}"/>
    <cellStyle name="20 % - Accent1 2 10" xfId="36316" xr:uid="{00000000-0005-0000-0000-0000BC050000}"/>
    <cellStyle name="20 % - Accent1 2 2" xfId="3535" xr:uid="{00000000-0005-0000-0000-0000BD050000}"/>
    <cellStyle name="20 % - Accent1 2 2 2" xfId="3536" xr:uid="{00000000-0005-0000-0000-0000BE050000}"/>
    <cellStyle name="20 % - Accent1 2 2 2 2" xfId="3537" xr:uid="{00000000-0005-0000-0000-0000BF050000}"/>
    <cellStyle name="20 % - Accent1 2 2 2 2 2" xfId="10744" xr:uid="{00000000-0005-0000-0000-0000C0050000}"/>
    <cellStyle name="20 % - Accent1 2 2 2 2 2 2" xfId="26410" xr:uid="{00000000-0005-0000-0000-0000C1050000}"/>
    <cellStyle name="20 % - Accent1 2 2 2 2 2 3" xfId="32969" xr:uid="{00000000-0005-0000-0000-0000C2050000}"/>
    <cellStyle name="20 % - Accent1 2 2 2 2 2 4" xfId="39527" xr:uid="{00000000-0005-0000-0000-0000C3050000}"/>
    <cellStyle name="20 % - Accent1 2 2 2 2 3" xfId="23145" xr:uid="{00000000-0005-0000-0000-0000C4050000}"/>
    <cellStyle name="20 % - Accent1 2 2 2 2 4" xfId="29761" xr:uid="{00000000-0005-0000-0000-0000C5050000}"/>
    <cellStyle name="20 % - Accent1 2 2 2 2 5" xfId="36319" xr:uid="{00000000-0005-0000-0000-0000C6050000}"/>
    <cellStyle name="20 % - Accent1 2 2 2 3" xfId="3538" xr:uid="{00000000-0005-0000-0000-0000C7050000}"/>
    <cellStyle name="20 % - Accent1 2 2 2 3 2" xfId="10745" xr:uid="{00000000-0005-0000-0000-0000C8050000}"/>
    <cellStyle name="20 % - Accent1 2 2 2 3 2 2" xfId="26411" xr:uid="{00000000-0005-0000-0000-0000C9050000}"/>
    <cellStyle name="20 % - Accent1 2 2 2 3 2 3" xfId="32970" xr:uid="{00000000-0005-0000-0000-0000CA050000}"/>
    <cellStyle name="20 % - Accent1 2 2 2 3 2 4" xfId="39528" xr:uid="{00000000-0005-0000-0000-0000CB050000}"/>
    <cellStyle name="20 % - Accent1 2 2 2 3 3" xfId="23146" xr:uid="{00000000-0005-0000-0000-0000CC050000}"/>
    <cellStyle name="20 % - Accent1 2 2 2 3 4" xfId="29762" xr:uid="{00000000-0005-0000-0000-0000CD050000}"/>
    <cellStyle name="20 % - Accent1 2 2 2 3 5" xfId="36320" xr:uid="{00000000-0005-0000-0000-0000CE050000}"/>
    <cellStyle name="20 % - Accent1 2 2 2 4" xfId="10743" xr:uid="{00000000-0005-0000-0000-0000CF050000}"/>
    <cellStyle name="20 % - Accent1 2 2 2 4 2" xfId="26409" xr:uid="{00000000-0005-0000-0000-0000D0050000}"/>
    <cellStyle name="20 % - Accent1 2 2 2 4 3" xfId="32968" xr:uid="{00000000-0005-0000-0000-0000D1050000}"/>
    <cellStyle name="20 % - Accent1 2 2 2 4 4" xfId="39526" xr:uid="{00000000-0005-0000-0000-0000D2050000}"/>
    <cellStyle name="20 % - Accent1 2 2 2 5" xfId="23144" xr:uid="{00000000-0005-0000-0000-0000D3050000}"/>
    <cellStyle name="20 % - Accent1 2 2 2 6" xfId="29760" xr:uid="{00000000-0005-0000-0000-0000D4050000}"/>
    <cellStyle name="20 % - Accent1 2 2 2 7" xfId="36318" xr:uid="{00000000-0005-0000-0000-0000D5050000}"/>
    <cellStyle name="20 % - Accent1 2 2 3" xfId="3539" xr:uid="{00000000-0005-0000-0000-0000D6050000}"/>
    <cellStyle name="20 % - Accent1 2 2 3 2" xfId="3540" xr:uid="{00000000-0005-0000-0000-0000D7050000}"/>
    <cellStyle name="20 % - Accent1 2 2 3 2 2" xfId="10747" xr:uid="{00000000-0005-0000-0000-0000D8050000}"/>
    <cellStyle name="20 % - Accent1 2 2 3 2 2 2" xfId="26413" xr:uid="{00000000-0005-0000-0000-0000D9050000}"/>
    <cellStyle name="20 % - Accent1 2 2 3 2 2 3" xfId="32972" xr:uid="{00000000-0005-0000-0000-0000DA050000}"/>
    <cellStyle name="20 % - Accent1 2 2 3 2 2 4" xfId="39530" xr:uid="{00000000-0005-0000-0000-0000DB050000}"/>
    <cellStyle name="20 % - Accent1 2 2 3 2 3" xfId="23148" xr:uid="{00000000-0005-0000-0000-0000DC050000}"/>
    <cellStyle name="20 % - Accent1 2 2 3 2 4" xfId="29764" xr:uid="{00000000-0005-0000-0000-0000DD050000}"/>
    <cellStyle name="20 % - Accent1 2 2 3 2 5" xfId="36322" xr:uid="{00000000-0005-0000-0000-0000DE050000}"/>
    <cellStyle name="20 % - Accent1 2 2 3 3" xfId="3541" xr:uid="{00000000-0005-0000-0000-0000DF050000}"/>
    <cellStyle name="20 % - Accent1 2 2 3 3 2" xfId="10748" xr:uid="{00000000-0005-0000-0000-0000E0050000}"/>
    <cellStyle name="20 % - Accent1 2 2 3 3 2 2" xfId="26414" xr:uid="{00000000-0005-0000-0000-0000E1050000}"/>
    <cellStyle name="20 % - Accent1 2 2 3 3 2 3" xfId="32973" xr:uid="{00000000-0005-0000-0000-0000E2050000}"/>
    <cellStyle name="20 % - Accent1 2 2 3 3 2 4" xfId="39531" xr:uid="{00000000-0005-0000-0000-0000E3050000}"/>
    <cellStyle name="20 % - Accent1 2 2 3 3 3" xfId="23149" xr:uid="{00000000-0005-0000-0000-0000E4050000}"/>
    <cellStyle name="20 % - Accent1 2 2 3 3 4" xfId="29765" xr:uid="{00000000-0005-0000-0000-0000E5050000}"/>
    <cellStyle name="20 % - Accent1 2 2 3 3 5" xfId="36323" xr:uid="{00000000-0005-0000-0000-0000E6050000}"/>
    <cellStyle name="20 % - Accent1 2 2 3 4" xfId="10746" xr:uid="{00000000-0005-0000-0000-0000E7050000}"/>
    <cellStyle name="20 % - Accent1 2 2 3 4 2" xfId="26412" xr:uid="{00000000-0005-0000-0000-0000E8050000}"/>
    <cellStyle name="20 % - Accent1 2 2 3 4 3" xfId="32971" xr:uid="{00000000-0005-0000-0000-0000E9050000}"/>
    <cellStyle name="20 % - Accent1 2 2 3 4 4" xfId="39529" xr:uid="{00000000-0005-0000-0000-0000EA050000}"/>
    <cellStyle name="20 % - Accent1 2 2 3 5" xfId="23147" xr:uid="{00000000-0005-0000-0000-0000EB050000}"/>
    <cellStyle name="20 % - Accent1 2 2 3 6" xfId="29763" xr:uid="{00000000-0005-0000-0000-0000EC050000}"/>
    <cellStyle name="20 % - Accent1 2 2 3 7" xfId="36321" xr:uid="{00000000-0005-0000-0000-0000ED050000}"/>
    <cellStyle name="20 % - Accent1 2 2 4" xfId="3542" xr:uid="{00000000-0005-0000-0000-0000EE050000}"/>
    <cellStyle name="20 % - Accent1 2 2 4 2" xfId="10749" xr:uid="{00000000-0005-0000-0000-0000EF050000}"/>
    <cellStyle name="20 % - Accent1 2 2 4 2 2" xfId="26415" xr:uid="{00000000-0005-0000-0000-0000F0050000}"/>
    <cellStyle name="20 % - Accent1 2 2 4 2 3" xfId="32974" xr:uid="{00000000-0005-0000-0000-0000F1050000}"/>
    <cellStyle name="20 % - Accent1 2 2 4 2 4" xfId="39532" xr:uid="{00000000-0005-0000-0000-0000F2050000}"/>
    <cellStyle name="20 % - Accent1 2 2 4 3" xfId="23150" xr:uid="{00000000-0005-0000-0000-0000F3050000}"/>
    <cellStyle name="20 % - Accent1 2 2 4 4" xfId="29766" xr:uid="{00000000-0005-0000-0000-0000F4050000}"/>
    <cellStyle name="20 % - Accent1 2 2 4 5" xfId="36324" xr:uid="{00000000-0005-0000-0000-0000F5050000}"/>
    <cellStyle name="20 % - Accent1 2 2 5" xfId="3543" xr:uid="{00000000-0005-0000-0000-0000F6050000}"/>
    <cellStyle name="20 % - Accent1 2 2 5 2" xfId="10750" xr:uid="{00000000-0005-0000-0000-0000F7050000}"/>
    <cellStyle name="20 % - Accent1 2 2 5 2 2" xfId="26416" xr:uid="{00000000-0005-0000-0000-0000F8050000}"/>
    <cellStyle name="20 % - Accent1 2 2 5 2 3" xfId="32975" xr:uid="{00000000-0005-0000-0000-0000F9050000}"/>
    <cellStyle name="20 % - Accent1 2 2 5 2 4" xfId="39533" xr:uid="{00000000-0005-0000-0000-0000FA050000}"/>
    <cellStyle name="20 % - Accent1 2 2 5 3" xfId="23151" xr:uid="{00000000-0005-0000-0000-0000FB050000}"/>
    <cellStyle name="20 % - Accent1 2 2 5 4" xfId="29767" xr:uid="{00000000-0005-0000-0000-0000FC050000}"/>
    <cellStyle name="20 % - Accent1 2 2 5 5" xfId="36325" xr:uid="{00000000-0005-0000-0000-0000FD050000}"/>
    <cellStyle name="20 % - Accent1 2 2 6" xfId="10742" xr:uid="{00000000-0005-0000-0000-0000FE050000}"/>
    <cellStyle name="20 % - Accent1 2 2 6 2" xfId="26408" xr:uid="{00000000-0005-0000-0000-0000FF050000}"/>
    <cellStyle name="20 % - Accent1 2 2 6 3" xfId="32967" xr:uid="{00000000-0005-0000-0000-000000060000}"/>
    <cellStyle name="20 % - Accent1 2 2 6 4" xfId="39525" xr:uid="{00000000-0005-0000-0000-000001060000}"/>
    <cellStyle name="20 % - Accent1 2 2 7" xfId="23143" xr:uid="{00000000-0005-0000-0000-000002060000}"/>
    <cellStyle name="20 % - Accent1 2 2 8" xfId="29759" xr:uid="{00000000-0005-0000-0000-000003060000}"/>
    <cellStyle name="20 % - Accent1 2 2 9" xfId="36317" xr:uid="{00000000-0005-0000-0000-000004060000}"/>
    <cellStyle name="20 % - Accent1 2 3" xfId="3544" xr:uid="{00000000-0005-0000-0000-000005060000}"/>
    <cellStyle name="20 % - Accent1 2 3 2" xfId="3545" xr:uid="{00000000-0005-0000-0000-000006060000}"/>
    <cellStyle name="20 % - Accent1 2 3 2 2" xfId="10752" xr:uid="{00000000-0005-0000-0000-000007060000}"/>
    <cellStyle name="20 % - Accent1 2 3 2 2 2" xfId="26418" xr:uid="{00000000-0005-0000-0000-000008060000}"/>
    <cellStyle name="20 % - Accent1 2 3 2 2 3" xfId="32977" xr:uid="{00000000-0005-0000-0000-000009060000}"/>
    <cellStyle name="20 % - Accent1 2 3 2 2 4" xfId="39535" xr:uid="{00000000-0005-0000-0000-00000A060000}"/>
    <cellStyle name="20 % - Accent1 2 3 2 3" xfId="23153" xr:uid="{00000000-0005-0000-0000-00000B060000}"/>
    <cellStyle name="20 % - Accent1 2 3 2 4" xfId="29769" xr:uid="{00000000-0005-0000-0000-00000C060000}"/>
    <cellStyle name="20 % - Accent1 2 3 2 5" xfId="36327" xr:uid="{00000000-0005-0000-0000-00000D060000}"/>
    <cellStyle name="20 % - Accent1 2 3 3" xfId="3546" xr:uid="{00000000-0005-0000-0000-00000E060000}"/>
    <cellStyle name="20 % - Accent1 2 3 3 2" xfId="10753" xr:uid="{00000000-0005-0000-0000-00000F060000}"/>
    <cellStyle name="20 % - Accent1 2 3 3 2 2" xfId="26419" xr:uid="{00000000-0005-0000-0000-000010060000}"/>
    <cellStyle name="20 % - Accent1 2 3 3 2 3" xfId="32978" xr:uid="{00000000-0005-0000-0000-000011060000}"/>
    <cellStyle name="20 % - Accent1 2 3 3 2 4" xfId="39536" xr:uid="{00000000-0005-0000-0000-000012060000}"/>
    <cellStyle name="20 % - Accent1 2 3 3 3" xfId="23154" xr:uid="{00000000-0005-0000-0000-000013060000}"/>
    <cellStyle name="20 % - Accent1 2 3 3 4" xfId="29770" xr:uid="{00000000-0005-0000-0000-000014060000}"/>
    <cellStyle name="20 % - Accent1 2 3 3 5" xfId="36328" xr:uid="{00000000-0005-0000-0000-000015060000}"/>
    <cellStyle name="20 % - Accent1 2 3 4" xfId="10751" xr:uid="{00000000-0005-0000-0000-000016060000}"/>
    <cellStyle name="20 % - Accent1 2 3 4 2" xfId="26417" xr:uid="{00000000-0005-0000-0000-000017060000}"/>
    <cellStyle name="20 % - Accent1 2 3 4 3" xfId="32976" xr:uid="{00000000-0005-0000-0000-000018060000}"/>
    <cellStyle name="20 % - Accent1 2 3 4 4" xfId="39534" xr:uid="{00000000-0005-0000-0000-000019060000}"/>
    <cellStyle name="20 % - Accent1 2 3 5" xfId="23152" xr:uid="{00000000-0005-0000-0000-00001A060000}"/>
    <cellStyle name="20 % - Accent1 2 3 6" xfId="29768" xr:uid="{00000000-0005-0000-0000-00001B060000}"/>
    <cellStyle name="20 % - Accent1 2 3 7" xfId="36326" xr:uid="{00000000-0005-0000-0000-00001C060000}"/>
    <cellStyle name="20 % - Accent1 2 4" xfId="3547" xr:uid="{00000000-0005-0000-0000-00001D060000}"/>
    <cellStyle name="20 % - Accent1 2 4 2" xfId="3548" xr:uid="{00000000-0005-0000-0000-00001E060000}"/>
    <cellStyle name="20 % - Accent1 2 4 2 2" xfId="10755" xr:uid="{00000000-0005-0000-0000-00001F060000}"/>
    <cellStyle name="20 % - Accent1 2 4 2 2 2" xfId="26421" xr:uid="{00000000-0005-0000-0000-000020060000}"/>
    <cellStyle name="20 % - Accent1 2 4 2 2 3" xfId="32980" xr:uid="{00000000-0005-0000-0000-000021060000}"/>
    <cellStyle name="20 % - Accent1 2 4 2 2 4" xfId="39538" xr:uid="{00000000-0005-0000-0000-000022060000}"/>
    <cellStyle name="20 % - Accent1 2 4 2 3" xfId="23156" xr:uid="{00000000-0005-0000-0000-000023060000}"/>
    <cellStyle name="20 % - Accent1 2 4 2 4" xfId="29772" xr:uid="{00000000-0005-0000-0000-000024060000}"/>
    <cellStyle name="20 % - Accent1 2 4 2 5" xfId="36330" xr:uid="{00000000-0005-0000-0000-000025060000}"/>
    <cellStyle name="20 % - Accent1 2 4 3" xfId="3549" xr:uid="{00000000-0005-0000-0000-000026060000}"/>
    <cellStyle name="20 % - Accent1 2 4 3 2" xfId="10756" xr:uid="{00000000-0005-0000-0000-000027060000}"/>
    <cellStyle name="20 % - Accent1 2 4 3 2 2" xfId="26422" xr:uid="{00000000-0005-0000-0000-000028060000}"/>
    <cellStyle name="20 % - Accent1 2 4 3 2 3" xfId="32981" xr:uid="{00000000-0005-0000-0000-000029060000}"/>
    <cellStyle name="20 % - Accent1 2 4 3 2 4" xfId="39539" xr:uid="{00000000-0005-0000-0000-00002A060000}"/>
    <cellStyle name="20 % - Accent1 2 4 3 3" xfId="23157" xr:uid="{00000000-0005-0000-0000-00002B060000}"/>
    <cellStyle name="20 % - Accent1 2 4 3 4" xfId="29773" xr:uid="{00000000-0005-0000-0000-00002C060000}"/>
    <cellStyle name="20 % - Accent1 2 4 3 5" xfId="36331" xr:uid="{00000000-0005-0000-0000-00002D060000}"/>
    <cellStyle name="20 % - Accent1 2 4 4" xfId="10754" xr:uid="{00000000-0005-0000-0000-00002E060000}"/>
    <cellStyle name="20 % - Accent1 2 4 4 2" xfId="26420" xr:uid="{00000000-0005-0000-0000-00002F060000}"/>
    <cellStyle name="20 % - Accent1 2 4 4 3" xfId="32979" xr:uid="{00000000-0005-0000-0000-000030060000}"/>
    <cellStyle name="20 % - Accent1 2 4 4 4" xfId="39537" xr:uid="{00000000-0005-0000-0000-000031060000}"/>
    <cellStyle name="20 % - Accent1 2 4 5" xfId="23155" xr:uid="{00000000-0005-0000-0000-000032060000}"/>
    <cellStyle name="20 % - Accent1 2 4 6" xfId="29771" xr:uid="{00000000-0005-0000-0000-000033060000}"/>
    <cellStyle name="20 % - Accent1 2 4 7" xfId="36329" xr:uid="{00000000-0005-0000-0000-000034060000}"/>
    <cellStyle name="20 % - Accent1 2 5" xfId="3550" xr:uid="{00000000-0005-0000-0000-000035060000}"/>
    <cellStyle name="20 % - Accent1 2 5 2" xfId="10757" xr:uid="{00000000-0005-0000-0000-000036060000}"/>
    <cellStyle name="20 % - Accent1 2 5 2 2" xfId="26423" xr:uid="{00000000-0005-0000-0000-000037060000}"/>
    <cellStyle name="20 % - Accent1 2 5 2 3" xfId="32982" xr:uid="{00000000-0005-0000-0000-000038060000}"/>
    <cellStyle name="20 % - Accent1 2 5 2 4" xfId="39540" xr:uid="{00000000-0005-0000-0000-000039060000}"/>
    <cellStyle name="20 % - Accent1 2 5 3" xfId="23158" xr:uid="{00000000-0005-0000-0000-00003A060000}"/>
    <cellStyle name="20 % - Accent1 2 5 4" xfId="29774" xr:uid="{00000000-0005-0000-0000-00003B060000}"/>
    <cellStyle name="20 % - Accent1 2 5 5" xfId="36332" xr:uid="{00000000-0005-0000-0000-00003C060000}"/>
    <cellStyle name="20 % - Accent1 2 6" xfId="3551" xr:uid="{00000000-0005-0000-0000-00003D060000}"/>
    <cellStyle name="20 % - Accent1 2 6 2" xfId="10758" xr:uid="{00000000-0005-0000-0000-00003E060000}"/>
    <cellStyle name="20 % - Accent1 2 6 2 2" xfId="26424" xr:uid="{00000000-0005-0000-0000-00003F060000}"/>
    <cellStyle name="20 % - Accent1 2 6 2 3" xfId="32983" xr:uid="{00000000-0005-0000-0000-000040060000}"/>
    <cellStyle name="20 % - Accent1 2 6 2 4" xfId="39541" xr:uid="{00000000-0005-0000-0000-000041060000}"/>
    <cellStyle name="20 % - Accent1 2 6 3" xfId="23159" xr:uid="{00000000-0005-0000-0000-000042060000}"/>
    <cellStyle name="20 % - Accent1 2 6 4" xfId="29775" xr:uid="{00000000-0005-0000-0000-000043060000}"/>
    <cellStyle name="20 % - Accent1 2 6 5" xfId="36333" xr:uid="{00000000-0005-0000-0000-000044060000}"/>
    <cellStyle name="20 % - Accent1 2 7" xfId="10741" xr:uid="{00000000-0005-0000-0000-000045060000}"/>
    <cellStyle name="20 % - Accent1 2 7 2" xfId="26407" xr:uid="{00000000-0005-0000-0000-000046060000}"/>
    <cellStyle name="20 % - Accent1 2 7 3" xfId="32966" xr:uid="{00000000-0005-0000-0000-000047060000}"/>
    <cellStyle name="20 % - Accent1 2 7 4" xfId="39524" xr:uid="{00000000-0005-0000-0000-000048060000}"/>
    <cellStyle name="20 % - Accent1 2 8" xfId="23142" xr:uid="{00000000-0005-0000-0000-000049060000}"/>
    <cellStyle name="20 % - Accent1 2 9" xfId="29758" xr:uid="{00000000-0005-0000-0000-00004A060000}"/>
    <cellStyle name="20 % - Accent1 3" xfId="3552" xr:uid="{00000000-0005-0000-0000-00004B060000}"/>
    <cellStyle name="20 % - Accent1 3 2" xfId="3553" xr:uid="{00000000-0005-0000-0000-00004C060000}"/>
    <cellStyle name="20 % - Accent1 3 2 2" xfId="3554" xr:uid="{00000000-0005-0000-0000-00004D060000}"/>
    <cellStyle name="20 % - Accent1 3 2 2 2" xfId="10761" xr:uid="{00000000-0005-0000-0000-00004E060000}"/>
    <cellStyle name="20 % - Accent1 3 2 2 2 2" xfId="26427" xr:uid="{00000000-0005-0000-0000-00004F060000}"/>
    <cellStyle name="20 % - Accent1 3 2 2 2 3" xfId="32986" xr:uid="{00000000-0005-0000-0000-000050060000}"/>
    <cellStyle name="20 % - Accent1 3 2 2 2 4" xfId="39544" xr:uid="{00000000-0005-0000-0000-000051060000}"/>
    <cellStyle name="20 % - Accent1 3 2 2 3" xfId="23162" xr:uid="{00000000-0005-0000-0000-000052060000}"/>
    <cellStyle name="20 % - Accent1 3 2 2 4" xfId="29778" xr:uid="{00000000-0005-0000-0000-000053060000}"/>
    <cellStyle name="20 % - Accent1 3 2 2 5" xfId="36336" xr:uid="{00000000-0005-0000-0000-000054060000}"/>
    <cellStyle name="20 % - Accent1 3 2 3" xfId="3555" xr:uid="{00000000-0005-0000-0000-000055060000}"/>
    <cellStyle name="20 % - Accent1 3 2 3 2" xfId="10762" xr:uid="{00000000-0005-0000-0000-000056060000}"/>
    <cellStyle name="20 % - Accent1 3 2 3 2 2" xfId="26428" xr:uid="{00000000-0005-0000-0000-000057060000}"/>
    <cellStyle name="20 % - Accent1 3 2 3 2 3" xfId="32987" xr:uid="{00000000-0005-0000-0000-000058060000}"/>
    <cellStyle name="20 % - Accent1 3 2 3 2 4" xfId="39545" xr:uid="{00000000-0005-0000-0000-000059060000}"/>
    <cellStyle name="20 % - Accent1 3 2 3 3" xfId="23163" xr:uid="{00000000-0005-0000-0000-00005A060000}"/>
    <cellStyle name="20 % - Accent1 3 2 3 4" xfId="29779" xr:uid="{00000000-0005-0000-0000-00005B060000}"/>
    <cellStyle name="20 % - Accent1 3 2 3 5" xfId="36337" xr:uid="{00000000-0005-0000-0000-00005C060000}"/>
    <cellStyle name="20 % - Accent1 3 2 4" xfId="10760" xr:uid="{00000000-0005-0000-0000-00005D060000}"/>
    <cellStyle name="20 % - Accent1 3 2 4 2" xfId="26426" xr:uid="{00000000-0005-0000-0000-00005E060000}"/>
    <cellStyle name="20 % - Accent1 3 2 4 3" xfId="32985" xr:uid="{00000000-0005-0000-0000-00005F060000}"/>
    <cellStyle name="20 % - Accent1 3 2 4 4" xfId="39543" xr:uid="{00000000-0005-0000-0000-000060060000}"/>
    <cellStyle name="20 % - Accent1 3 2 5" xfId="23161" xr:uid="{00000000-0005-0000-0000-000061060000}"/>
    <cellStyle name="20 % - Accent1 3 2 6" xfId="29777" xr:uid="{00000000-0005-0000-0000-000062060000}"/>
    <cellStyle name="20 % - Accent1 3 2 7" xfId="36335" xr:uid="{00000000-0005-0000-0000-000063060000}"/>
    <cellStyle name="20 % - Accent1 3 3" xfId="3556" xr:uid="{00000000-0005-0000-0000-000064060000}"/>
    <cellStyle name="20 % - Accent1 3 3 2" xfId="3557" xr:uid="{00000000-0005-0000-0000-000065060000}"/>
    <cellStyle name="20 % - Accent1 3 3 2 2" xfId="10764" xr:uid="{00000000-0005-0000-0000-000066060000}"/>
    <cellStyle name="20 % - Accent1 3 3 2 2 2" xfId="26430" xr:uid="{00000000-0005-0000-0000-000067060000}"/>
    <cellStyle name="20 % - Accent1 3 3 2 2 3" xfId="32989" xr:uid="{00000000-0005-0000-0000-000068060000}"/>
    <cellStyle name="20 % - Accent1 3 3 2 2 4" xfId="39547" xr:uid="{00000000-0005-0000-0000-000069060000}"/>
    <cellStyle name="20 % - Accent1 3 3 2 3" xfId="23165" xr:uid="{00000000-0005-0000-0000-00006A060000}"/>
    <cellStyle name="20 % - Accent1 3 3 2 4" xfId="29781" xr:uid="{00000000-0005-0000-0000-00006B060000}"/>
    <cellStyle name="20 % - Accent1 3 3 2 5" xfId="36339" xr:uid="{00000000-0005-0000-0000-00006C060000}"/>
    <cellStyle name="20 % - Accent1 3 3 3" xfId="3558" xr:uid="{00000000-0005-0000-0000-00006D060000}"/>
    <cellStyle name="20 % - Accent1 3 3 3 2" xfId="10765" xr:uid="{00000000-0005-0000-0000-00006E060000}"/>
    <cellStyle name="20 % - Accent1 3 3 3 2 2" xfId="26431" xr:uid="{00000000-0005-0000-0000-00006F060000}"/>
    <cellStyle name="20 % - Accent1 3 3 3 2 3" xfId="32990" xr:uid="{00000000-0005-0000-0000-000070060000}"/>
    <cellStyle name="20 % - Accent1 3 3 3 2 4" xfId="39548" xr:uid="{00000000-0005-0000-0000-000071060000}"/>
    <cellStyle name="20 % - Accent1 3 3 3 3" xfId="23166" xr:uid="{00000000-0005-0000-0000-000072060000}"/>
    <cellStyle name="20 % - Accent1 3 3 3 4" xfId="29782" xr:uid="{00000000-0005-0000-0000-000073060000}"/>
    <cellStyle name="20 % - Accent1 3 3 3 5" xfId="36340" xr:uid="{00000000-0005-0000-0000-000074060000}"/>
    <cellStyle name="20 % - Accent1 3 3 4" xfId="10763" xr:uid="{00000000-0005-0000-0000-000075060000}"/>
    <cellStyle name="20 % - Accent1 3 3 4 2" xfId="26429" xr:uid="{00000000-0005-0000-0000-000076060000}"/>
    <cellStyle name="20 % - Accent1 3 3 4 3" xfId="32988" xr:uid="{00000000-0005-0000-0000-000077060000}"/>
    <cellStyle name="20 % - Accent1 3 3 4 4" xfId="39546" xr:uid="{00000000-0005-0000-0000-000078060000}"/>
    <cellStyle name="20 % - Accent1 3 3 5" xfId="23164" xr:uid="{00000000-0005-0000-0000-000079060000}"/>
    <cellStyle name="20 % - Accent1 3 3 6" xfId="29780" xr:uid="{00000000-0005-0000-0000-00007A060000}"/>
    <cellStyle name="20 % - Accent1 3 3 7" xfId="36338" xr:uid="{00000000-0005-0000-0000-00007B060000}"/>
    <cellStyle name="20 % - Accent1 3 4" xfId="3559" xr:uid="{00000000-0005-0000-0000-00007C060000}"/>
    <cellStyle name="20 % - Accent1 3 4 2" xfId="10766" xr:uid="{00000000-0005-0000-0000-00007D060000}"/>
    <cellStyle name="20 % - Accent1 3 4 2 2" xfId="26432" xr:uid="{00000000-0005-0000-0000-00007E060000}"/>
    <cellStyle name="20 % - Accent1 3 4 2 3" xfId="32991" xr:uid="{00000000-0005-0000-0000-00007F060000}"/>
    <cellStyle name="20 % - Accent1 3 4 2 4" xfId="39549" xr:uid="{00000000-0005-0000-0000-000080060000}"/>
    <cellStyle name="20 % - Accent1 3 4 3" xfId="23167" xr:uid="{00000000-0005-0000-0000-000081060000}"/>
    <cellStyle name="20 % - Accent1 3 4 4" xfId="29783" xr:uid="{00000000-0005-0000-0000-000082060000}"/>
    <cellStyle name="20 % - Accent1 3 4 5" xfId="36341" xr:uid="{00000000-0005-0000-0000-000083060000}"/>
    <cellStyle name="20 % - Accent1 3 5" xfId="3560" xr:uid="{00000000-0005-0000-0000-000084060000}"/>
    <cellStyle name="20 % - Accent1 3 5 2" xfId="10767" xr:uid="{00000000-0005-0000-0000-000085060000}"/>
    <cellStyle name="20 % - Accent1 3 5 2 2" xfId="26433" xr:uid="{00000000-0005-0000-0000-000086060000}"/>
    <cellStyle name="20 % - Accent1 3 5 2 3" xfId="32992" xr:uid="{00000000-0005-0000-0000-000087060000}"/>
    <cellStyle name="20 % - Accent1 3 5 2 4" xfId="39550" xr:uid="{00000000-0005-0000-0000-000088060000}"/>
    <cellStyle name="20 % - Accent1 3 5 3" xfId="23168" xr:uid="{00000000-0005-0000-0000-000089060000}"/>
    <cellStyle name="20 % - Accent1 3 5 4" xfId="29784" xr:uid="{00000000-0005-0000-0000-00008A060000}"/>
    <cellStyle name="20 % - Accent1 3 5 5" xfId="36342" xr:uid="{00000000-0005-0000-0000-00008B060000}"/>
    <cellStyle name="20 % - Accent1 3 6" xfId="10759" xr:uid="{00000000-0005-0000-0000-00008C060000}"/>
    <cellStyle name="20 % - Accent1 3 6 2" xfId="26425" xr:uid="{00000000-0005-0000-0000-00008D060000}"/>
    <cellStyle name="20 % - Accent1 3 6 3" xfId="32984" xr:uid="{00000000-0005-0000-0000-00008E060000}"/>
    <cellStyle name="20 % - Accent1 3 6 4" xfId="39542" xr:uid="{00000000-0005-0000-0000-00008F060000}"/>
    <cellStyle name="20 % - Accent1 3 7" xfId="23160" xr:uid="{00000000-0005-0000-0000-000090060000}"/>
    <cellStyle name="20 % - Accent1 3 8" xfId="29776" xr:uid="{00000000-0005-0000-0000-000091060000}"/>
    <cellStyle name="20 % - Accent1 3 9" xfId="36334" xr:uid="{00000000-0005-0000-0000-000092060000}"/>
    <cellStyle name="20 % - Accent1 4" xfId="3561" xr:uid="{00000000-0005-0000-0000-000093060000}"/>
    <cellStyle name="20 % - Accent1 4 2" xfId="3562" xr:uid="{00000000-0005-0000-0000-000094060000}"/>
    <cellStyle name="20 % - Accent1 4 2 2" xfId="10769" xr:uid="{00000000-0005-0000-0000-000095060000}"/>
    <cellStyle name="20 % - Accent1 4 2 2 2" xfId="26435" xr:uid="{00000000-0005-0000-0000-000096060000}"/>
    <cellStyle name="20 % - Accent1 4 2 2 3" xfId="32994" xr:uid="{00000000-0005-0000-0000-000097060000}"/>
    <cellStyle name="20 % - Accent1 4 2 2 4" xfId="39552" xr:uid="{00000000-0005-0000-0000-000098060000}"/>
    <cellStyle name="20 % - Accent1 4 2 3" xfId="23170" xr:uid="{00000000-0005-0000-0000-000099060000}"/>
    <cellStyle name="20 % - Accent1 4 2 4" xfId="29786" xr:uid="{00000000-0005-0000-0000-00009A060000}"/>
    <cellStyle name="20 % - Accent1 4 2 5" xfId="36344" xr:uid="{00000000-0005-0000-0000-00009B060000}"/>
    <cellStyle name="20 % - Accent1 4 3" xfId="3563" xr:uid="{00000000-0005-0000-0000-00009C060000}"/>
    <cellStyle name="20 % - Accent1 4 3 2" xfId="10770" xr:uid="{00000000-0005-0000-0000-00009D060000}"/>
    <cellStyle name="20 % - Accent1 4 3 2 2" xfId="26436" xr:uid="{00000000-0005-0000-0000-00009E060000}"/>
    <cellStyle name="20 % - Accent1 4 3 2 3" xfId="32995" xr:uid="{00000000-0005-0000-0000-00009F060000}"/>
    <cellStyle name="20 % - Accent1 4 3 2 4" xfId="39553" xr:uid="{00000000-0005-0000-0000-0000A0060000}"/>
    <cellStyle name="20 % - Accent1 4 3 3" xfId="23171" xr:uid="{00000000-0005-0000-0000-0000A1060000}"/>
    <cellStyle name="20 % - Accent1 4 3 4" xfId="29787" xr:uid="{00000000-0005-0000-0000-0000A2060000}"/>
    <cellStyle name="20 % - Accent1 4 3 5" xfId="36345" xr:uid="{00000000-0005-0000-0000-0000A3060000}"/>
    <cellStyle name="20 % - Accent1 4 4" xfId="10768" xr:uid="{00000000-0005-0000-0000-0000A4060000}"/>
    <cellStyle name="20 % - Accent1 4 4 2" xfId="26434" xr:uid="{00000000-0005-0000-0000-0000A5060000}"/>
    <cellStyle name="20 % - Accent1 4 4 3" xfId="32993" xr:uid="{00000000-0005-0000-0000-0000A6060000}"/>
    <cellStyle name="20 % - Accent1 4 4 4" xfId="39551" xr:uid="{00000000-0005-0000-0000-0000A7060000}"/>
    <cellStyle name="20 % - Accent1 4 5" xfId="23169" xr:uid="{00000000-0005-0000-0000-0000A8060000}"/>
    <cellStyle name="20 % - Accent1 4 6" xfId="29785" xr:uid="{00000000-0005-0000-0000-0000A9060000}"/>
    <cellStyle name="20 % - Accent1 4 7" xfId="36343" xr:uid="{00000000-0005-0000-0000-0000AA060000}"/>
    <cellStyle name="20 % - Accent1 5" xfId="3564" xr:uid="{00000000-0005-0000-0000-0000AB060000}"/>
    <cellStyle name="20 % - Accent1 5 2" xfId="3565" xr:uid="{00000000-0005-0000-0000-0000AC060000}"/>
    <cellStyle name="20 % - Accent1 5 2 2" xfId="10772" xr:uid="{00000000-0005-0000-0000-0000AD060000}"/>
    <cellStyle name="20 % - Accent1 5 2 2 2" xfId="26438" xr:uid="{00000000-0005-0000-0000-0000AE060000}"/>
    <cellStyle name="20 % - Accent1 5 2 2 3" xfId="32997" xr:uid="{00000000-0005-0000-0000-0000AF060000}"/>
    <cellStyle name="20 % - Accent1 5 2 2 4" xfId="39555" xr:uid="{00000000-0005-0000-0000-0000B0060000}"/>
    <cellStyle name="20 % - Accent1 5 2 3" xfId="23173" xr:uid="{00000000-0005-0000-0000-0000B1060000}"/>
    <cellStyle name="20 % - Accent1 5 2 4" xfId="29789" xr:uid="{00000000-0005-0000-0000-0000B2060000}"/>
    <cellStyle name="20 % - Accent1 5 2 5" xfId="36347" xr:uid="{00000000-0005-0000-0000-0000B3060000}"/>
    <cellStyle name="20 % - Accent1 5 3" xfId="3566" xr:uid="{00000000-0005-0000-0000-0000B4060000}"/>
    <cellStyle name="20 % - Accent1 5 3 2" xfId="10773" xr:uid="{00000000-0005-0000-0000-0000B5060000}"/>
    <cellStyle name="20 % - Accent1 5 3 2 2" xfId="26439" xr:uid="{00000000-0005-0000-0000-0000B6060000}"/>
    <cellStyle name="20 % - Accent1 5 3 2 3" xfId="32998" xr:uid="{00000000-0005-0000-0000-0000B7060000}"/>
    <cellStyle name="20 % - Accent1 5 3 2 4" xfId="39556" xr:uid="{00000000-0005-0000-0000-0000B8060000}"/>
    <cellStyle name="20 % - Accent1 5 3 3" xfId="23174" xr:uid="{00000000-0005-0000-0000-0000B9060000}"/>
    <cellStyle name="20 % - Accent1 5 3 4" xfId="29790" xr:uid="{00000000-0005-0000-0000-0000BA060000}"/>
    <cellStyle name="20 % - Accent1 5 3 5" xfId="36348" xr:uid="{00000000-0005-0000-0000-0000BB060000}"/>
    <cellStyle name="20 % - Accent1 5 4" xfId="10771" xr:uid="{00000000-0005-0000-0000-0000BC060000}"/>
    <cellStyle name="20 % - Accent1 5 4 2" xfId="26437" xr:uid="{00000000-0005-0000-0000-0000BD060000}"/>
    <cellStyle name="20 % - Accent1 5 4 3" xfId="32996" xr:uid="{00000000-0005-0000-0000-0000BE060000}"/>
    <cellStyle name="20 % - Accent1 5 4 4" xfId="39554" xr:uid="{00000000-0005-0000-0000-0000BF060000}"/>
    <cellStyle name="20 % - Accent1 5 5" xfId="23172" xr:uid="{00000000-0005-0000-0000-0000C0060000}"/>
    <cellStyle name="20 % - Accent1 5 6" xfId="29788" xr:uid="{00000000-0005-0000-0000-0000C1060000}"/>
    <cellStyle name="20 % - Accent1 5 7" xfId="36346" xr:uid="{00000000-0005-0000-0000-0000C2060000}"/>
    <cellStyle name="20 % - Accent1 6" xfId="3567" xr:uid="{00000000-0005-0000-0000-0000C3060000}"/>
    <cellStyle name="20 % - Accent1 6 2" xfId="10774" xr:uid="{00000000-0005-0000-0000-0000C4060000}"/>
    <cellStyle name="20 % - Accent1 6 2 2" xfId="26440" xr:uid="{00000000-0005-0000-0000-0000C5060000}"/>
    <cellStyle name="20 % - Accent1 6 2 3" xfId="32999" xr:uid="{00000000-0005-0000-0000-0000C6060000}"/>
    <cellStyle name="20 % - Accent1 6 2 4" xfId="39557" xr:uid="{00000000-0005-0000-0000-0000C7060000}"/>
    <cellStyle name="20 % - Accent1 6 3" xfId="23175" xr:uid="{00000000-0005-0000-0000-0000C8060000}"/>
    <cellStyle name="20 % - Accent1 6 4" xfId="29791" xr:uid="{00000000-0005-0000-0000-0000C9060000}"/>
    <cellStyle name="20 % - Accent1 6 5" xfId="36349" xr:uid="{00000000-0005-0000-0000-0000CA060000}"/>
    <cellStyle name="20 % - Accent1 7" xfId="3568" xr:uid="{00000000-0005-0000-0000-0000CB060000}"/>
    <cellStyle name="20 % - Accent2 2" xfId="3569" xr:uid="{00000000-0005-0000-0000-0000CD060000}"/>
    <cellStyle name="20 % - Accent2 2 10" xfId="36350" xr:uid="{00000000-0005-0000-0000-0000CE060000}"/>
    <cellStyle name="20 % - Accent2 2 2" xfId="3570" xr:uid="{00000000-0005-0000-0000-0000CF060000}"/>
    <cellStyle name="20 % - Accent2 2 2 2" xfId="3571" xr:uid="{00000000-0005-0000-0000-0000D0060000}"/>
    <cellStyle name="20 % - Accent2 2 2 2 2" xfId="3572" xr:uid="{00000000-0005-0000-0000-0000D1060000}"/>
    <cellStyle name="20 % - Accent2 2 2 2 2 2" xfId="10778" xr:uid="{00000000-0005-0000-0000-0000D2060000}"/>
    <cellStyle name="20 % - Accent2 2 2 2 2 2 2" xfId="26444" xr:uid="{00000000-0005-0000-0000-0000D3060000}"/>
    <cellStyle name="20 % - Accent2 2 2 2 2 2 3" xfId="33003" xr:uid="{00000000-0005-0000-0000-0000D4060000}"/>
    <cellStyle name="20 % - Accent2 2 2 2 2 2 4" xfId="39561" xr:uid="{00000000-0005-0000-0000-0000D5060000}"/>
    <cellStyle name="20 % - Accent2 2 2 2 2 3" xfId="23179" xr:uid="{00000000-0005-0000-0000-0000D6060000}"/>
    <cellStyle name="20 % - Accent2 2 2 2 2 4" xfId="29795" xr:uid="{00000000-0005-0000-0000-0000D7060000}"/>
    <cellStyle name="20 % - Accent2 2 2 2 2 5" xfId="36353" xr:uid="{00000000-0005-0000-0000-0000D8060000}"/>
    <cellStyle name="20 % - Accent2 2 2 2 3" xfId="3573" xr:uid="{00000000-0005-0000-0000-0000D9060000}"/>
    <cellStyle name="20 % - Accent2 2 2 2 3 2" xfId="10779" xr:uid="{00000000-0005-0000-0000-0000DA060000}"/>
    <cellStyle name="20 % - Accent2 2 2 2 3 2 2" xfId="26445" xr:uid="{00000000-0005-0000-0000-0000DB060000}"/>
    <cellStyle name="20 % - Accent2 2 2 2 3 2 3" xfId="33004" xr:uid="{00000000-0005-0000-0000-0000DC060000}"/>
    <cellStyle name="20 % - Accent2 2 2 2 3 2 4" xfId="39562" xr:uid="{00000000-0005-0000-0000-0000DD060000}"/>
    <cellStyle name="20 % - Accent2 2 2 2 3 3" xfId="23180" xr:uid="{00000000-0005-0000-0000-0000DE060000}"/>
    <cellStyle name="20 % - Accent2 2 2 2 3 4" xfId="29796" xr:uid="{00000000-0005-0000-0000-0000DF060000}"/>
    <cellStyle name="20 % - Accent2 2 2 2 3 5" xfId="36354" xr:uid="{00000000-0005-0000-0000-0000E0060000}"/>
    <cellStyle name="20 % - Accent2 2 2 2 4" xfId="10777" xr:uid="{00000000-0005-0000-0000-0000E1060000}"/>
    <cellStyle name="20 % - Accent2 2 2 2 4 2" xfId="26443" xr:uid="{00000000-0005-0000-0000-0000E2060000}"/>
    <cellStyle name="20 % - Accent2 2 2 2 4 3" xfId="33002" xr:uid="{00000000-0005-0000-0000-0000E3060000}"/>
    <cellStyle name="20 % - Accent2 2 2 2 4 4" xfId="39560" xr:uid="{00000000-0005-0000-0000-0000E4060000}"/>
    <cellStyle name="20 % - Accent2 2 2 2 5" xfId="23178" xr:uid="{00000000-0005-0000-0000-0000E5060000}"/>
    <cellStyle name="20 % - Accent2 2 2 2 6" xfId="29794" xr:uid="{00000000-0005-0000-0000-0000E6060000}"/>
    <cellStyle name="20 % - Accent2 2 2 2 7" xfId="36352" xr:uid="{00000000-0005-0000-0000-0000E7060000}"/>
    <cellStyle name="20 % - Accent2 2 2 3" xfId="3574" xr:uid="{00000000-0005-0000-0000-0000E8060000}"/>
    <cellStyle name="20 % - Accent2 2 2 3 2" xfId="3575" xr:uid="{00000000-0005-0000-0000-0000E9060000}"/>
    <cellStyle name="20 % - Accent2 2 2 3 2 2" xfId="10781" xr:uid="{00000000-0005-0000-0000-0000EA060000}"/>
    <cellStyle name="20 % - Accent2 2 2 3 2 2 2" xfId="26447" xr:uid="{00000000-0005-0000-0000-0000EB060000}"/>
    <cellStyle name="20 % - Accent2 2 2 3 2 2 3" xfId="33006" xr:uid="{00000000-0005-0000-0000-0000EC060000}"/>
    <cellStyle name="20 % - Accent2 2 2 3 2 2 4" xfId="39564" xr:uid="{00000000-0005-0000-0000-0000ED060000}"/>
    <cellStyle name="20 % - Accent2 2 2 3 2 3" xfId="23182" xr:uid="{00000000-0005-0000-0000-0000EE060000}"/>
    <cellStyle name="20 % - Accent2 2 2 3 2 4" xfId="29798" xr:uid="{00000000-0005-0000-0000-0000EF060000}"/>
    <cellStyle name="20 % - Accent2 2 2 3 2 5" xfId="36356" xr:uid="{00000000-0005-0000-0000-0000F0060000}"/>
    <cellStyle name="20 % - Accent2 2 2 3 3" xfId="3576" xr:uid="{00000000-0005-0000-0000-0000F1060000}"/>
    <cellStyle name="20 % - Accent2 2 2 3 3 2" xfId="10782" xr:uid="{00000000-0005-0000-0000-0000F2060000}"/>
    <cellStyle name="20 % - Accent2 2 2 3 3 2 2" xfId="26448" xr:uid="{00000000-0005-0000-0000-0000F3060000}"/>
    <cellStyle name="20 % - Accent2 2 2 3 3 2 3" xfId="33007" xr:uid="{00000000-0005-0000-0000-0000F4060000}"/>
    <cellStyle name="20 % - Accent2 2 2 3 3 2 4" xfId="39565" xr:uid="{00000000-0005-0000-0000-0000F5060000}"/>
    <cellStyle name="20 % - Accent2 2 2 3 3 3" xfId="23183" xr:uid="{00000000-0005-0000-0000-0000F6060000}"/>
    <cellStyle name="20 % - Accent2 2 2 3 3 4" xfId="29799" xr:uid="{00000000-0005-0000-0000-0000F7060000}"/>
    <cellStyle name="20 % - Accent2 2 2 3 3 5" xfId="36357" xr:uid="{00000000-0005-0000-0000-0000F8060000}"/>
    <cellStyle name="20 % - Accent2 2 2 3 4" xfId="10780" xr:uid="{00000000-0005-0000-0000-0000F9060000}"/>
    <cellStyle name="20 % - Accent2 2 2 3 4 2" xfId="26446" xr:uid="{00000000-0005-0000-0000-0000FA060000}"/>
    <cellStyle name="20 % - Accent2 2 2 3 4 3" xfId="33005" xr:uid="{00000000-0005-0000-0000-0000FB060000}"/>
    <cellStyle name="20 % - Accent2 2 2 3 4 4" xfId="39563" xr:uid="{00000000-0005-0000-0000-0000FC060000}"/>
    <cellStyle name="20 % - Accent2 2 2 3 5" xfId="23181" xr:uid="{00000000-0005-0000-0000-0000FD060000}"/>
    <cellStyle name="20 % - Accent2 2 2 3 6" xfId="29797" xr:uid="{00000000-0005-0000-0000-0000FE060000}"/>
    <cellStyle name="20 % - Accent2 2 2 3 7" xfId="36355" xr:uid="{00000000-0005-0000-0000-0000FF060000}"/>
    <cellStyle name="20 % - Accent2 2 2 4" xfId="3577" xr:uid="{00000000-0005-0000-0000-000000070000}"/>
    <cellStyle name="20 % - Accent2 2 2 4 2" xfId="10783" xr:uid="{00000000-0005-0000-0000-000001070000}"/>
    <cellStyle name="20 % - Accent2 2 2 4 2 2" xfId="26449" xr:uid="{00000000-0005-0000-0000-000002070000}"/>
    <cellStyle name="20 % - Accent2 2 2 4 2 3" xfId="33008" xr:uid="{00000000-0005-0000-0000-000003070000}"/>
    <cellStyle name="20 % - Accent2 2 2 4 2 4" xfId="39566" xr:uid="{00000000-0005-0000-0000-000004070000}"/>
    <cellStyle name="20 % - Accent2 2 2 4 3" xfId="23184" xr:uid="{00000000-0005-0000-0000-000005070000}"/>
    <cellStyle name="20 % - Accent2 2 2 4 4" xfId="29800" xr:uid="{00000000-0005-0000-0000-000006070000}"/>
    <cellStyle name="20 % - Accent2 2 2 4 5" xfId="36358" xr:uid="{00000000-0005-0000-0000-000007070000}"/>
    <cellStyle name="20 % - Accent2 2 2 5" xfId="3578" xr:uid="{00000000-0005-0000-0000-000008070000}"/>
    <cellStyle name="20 % - Accent2 2 2 5 2" xfId="10784" xr:uid="{00000000-0005-0000-0000-000009070000}"/>
    <cellStyle name="20 % - Accent2 2 2 5 2 2" xfId="26450" xr:uid="{00000000-0005-0000-0000-00000A070000}"/>
    <cellStyle name="20 % - Accent2 2 2 5 2 3" xfId="33009" xr:uid="{00000000-0005-0000-0000-00000B070000}"/>
    <cellStyle name="20 % - Accent2 2 2 5 2 4" xfId="39567" xr:uid="{00000000-0005-0000-0000-00000C070000}"/>
    <cellStyle name="20 % - Accent2 2 2 5 3" xfId="23185" xr:uid="{00000000-0005-0000-0000-00000D070000}"/>
    <cellStyle name="20 % - Accent2 2 2 5 4" xfId="29801" xr:uid="{00000000-0005-0000-0000-00000E070000}"/>
    <cellStyle name="20 % - Accent2 2 2 5 5" xfId="36359" xr:uid="{00000000-0005-0000-0000-00000F070000}"/>
    <cellStyle name="20 % - Accent2 2 2 6" xfId="10776" xr:uid="{00000000-0005-0000-0000-000010070000}"/>
    <cellStyle name="20 % - Accent2 2 2 6 2" xfId="26442" xr:uid="{00000000-0005-0000-0000-000011070000}"/>
    <cellStyle name="20 % - Accent2 2 2 6 3" xfId="33001" xr:uid="{00000000-0005-0000-0000-000012070000}"/>
    <cellStyle name="20 % - Accent2 2 2 6 4" xfId="39559" xr:uid="{00000000-0005-0000-0000-000013070000}"/>
    <cellStyle name="20 % - Accent2 2 2 7" xfId="23177" xr:uid="{00000000-0005-0000-0000-000014070000}"/>
    <cellStyle name="20 % - Accent2 2 2 8" xfId="29793" xr:uid="{00000000-0005-0000-0000-000015070000}"/>
    <cellStyle name="20 % - Accent2 2 2 9" xfId="36351" xr:uid="{00000000-0005-0000-0000-000016070000}"/>
    <cellStyle name="20 % - Accent2 2 3" xfId="3579" xr:uid="{00000000-0005-0000-0000-000017070000}"/>
    <cellStyle name="20 % - Accent2 2 3 2" xfId="3580" xr:uid="{00000000-0005-0000-0000-000018070000}"/>
    <cellStyle name="20 % - Accent2 2 3 2 2" xfId="10786" xr:uid="{00000000-0005-0000-0000-000019070000}"/>
    <cellStyle name="20 % - Accent2 2 3 2 2 2" xfId="26452" xr:uid="{00000000-0005-0000-0000-00001A070000}"/>
    <cellStyle name="20 % - Accent2 2 3 2 2 3" xfId="33011" xr:uid="{00000000-0005-0000-0000-00001B070000}"/>
    <cellStyle name="20 % - Accent2 2 3 2 2 4" xfId="39569" xr:uid="{00000000-0005-0000-0000-00001C070000}"/>
    <cellStyle name="20 % - Accent2 2 3 2 3" xfId="23187" xr:uid="{00000000-0005-0000-0000-00001D070000}"/>
    <cellStyle name="20 % - Accent2 2 3 2 4" xfId="29803" xr:uid="{00000000-0005-0000-0000-00001E070000}"/>
    <cellStyle name="20 % - Accent2 2 3 2 5" xfId="36361" xr:uid="{00000000-0005-0000-0000-00001F070000}"/>
    <cellStyle name="20 % - Accent2 2 3 3" xfId="3581" xr:uid="{00000000-0005-0000-0000-000020070000}"/>
    <cellStyle name="20 % - Accent2 2 3 3 2" xfId="10787" xr:uid="{00000000-0005-0000-0000-000021070000}"/>
    <cellStyle name="20 % - Accent2 2 3 3 2 2" xfId="26453" xr:uid="{00000000-0005-0000-0000-000022070000}"/>
    <cellStyle name="20 % - Accent2 2 3 3 2 3" xfId="33012" xr:uid="{00000000-0005-0000-0000-000023070000}"/>
    <cellStyle name="20 % - Accent2 2 3 3 2 4" xfId="39570" xr:uid="{00000000-0005-0000-0000-000024070000}"/>
    <cellStyle name="20 % - Accent2 2 3 3 3" xfId="23188" xr:uid="{00000000-0005-0000-0000-000025070000}"/>
    <cellStyle name="20 % - Accent2 2 3 3 4" xfId="29804" xr:uid="{00000000-0005-0000-0000-000026070000}"/>
    <cellStyle name="20 % - Accent2 2 3 3 5" xfId="36362" xr:uid="{00000000-0005-0000-0000-000027070000}"/>
    <cellStyle name="20 % - Accent2 2 3 4" xfId="10785" xr:uid="{00000000-0005-0000-0000-000028070000}"/>
    <cellStyle name="20 % - Accent2 2 3 4 2" xfId="26451" xr:uid="{00000000-0005-0000-0000-000029070000}"/>
    <cellStyle name="20 % - Accent2 2 3 4 3" xfId="33010" xr:uid="{00000000-0005-0000-0000-00002A070000}"/>
    <cellStyle name="20 % - Accent2 2 3 4 4" xfId="39568" xr:uid="{00000000-0005-0000-0000-00002B070000}"/>
    <cellStyle name="20 % - Accent2 2 3 5" xfId="23186" xr:uid="{00000000-0005-0000-0000-00002C070000}"/>
    <cellStyle name="20 % - Accent2 2 3 6" xfId="29802" xr:uid="{00000000-0005-0000-0000-00002D070000}"/>
    <cellStyle name="20 % - Accent2 2 3 7" xfId="36360" xr:uid="{00000000-0005-0000-0000-00002E070000}"/>
    <cellStyle name="20 % - Accent2 2 4" xfId="3582" xr:uid="{00000000-0005-0000-0000-00002F070000}"/>
    <cellStyle name="20 % - Accent2 2 4 2" xfId="3583" xr:uid="{00000000-0005-0000-0000-000030070000}"/>
    <cellStyle name="20 % - Accent2 2 4 2 2" xfId="10789" xr:uid="{00000000-0005-0000-0000-000031070000}"/>
    <cellStyle name="20 % - Accent2 2 4 2 2 2" xfId="26455" xr:uid="{00000000-0005-0000-0000-000032070000}"/>
    <cellStyle name="20 % - Accent2 2 4 2 2 3" xfId="33014" xr:uid="{00000000-0005-0000-0000-000033070000}"/>
    <cellStyle name="20 % - Accent2 2 4 2 2 4" xfId="39572" xr:uid="{00000000-0005-0000-0000-000034070000}"/>
    <cellStyle name="20 % - Accent2 2 4 2 3" xfId="23190" xr:uid="{00000000-0005-0000-0000-000035070000}"/>
    <cellStyle name="20 % - Accent2 2 4 2 4" xfId="29806" xr:uid="{00000000-0005-0000-0000-000036070000}"/>
    <cellStyle name="20 % - Accent2 2 4 2 5" xfId="36364" xr:uid="{00000000-0005-0000-0000-000037070000}"/>
    <cellStyle name="20 % - Accent2 2 4 3" xfId="3584" xr:uid="{00000000-0005-0000-0000-000038070000}"/>
    <cellStyle name="20 % - Accent2 2 4 3 2" xfId="10790" xr:uid="{00000000-0005-0000-0000-000039070000}"/>
    <cellStyle name="20 % - Accent2 2 4 3 2 2" xfId="26456" xr:uid="{00000000-0005-0000-0000-00003A070000}"/>
    <cellStyle name="20 % - Accent2 2 4 3 2 3" xfId="33015" xr:uid="{00000000-0005-0000-0000-00003B070000}"/>
    <cellStyle name="20 % - Accent2 2 4 3 2 4" xfId="39573" xr:uid="{00000000-0005-0000-0000-00003C070000}"/>
    <cellStyle name="20 % - Accent2 2 4 3 3" xfId="23191" xr:uid="{00000000-0005-0000-0000-00003D070000}"/>
    <cellStyle name="20 % - Accent2 2 4 3 4" xfId="29807" xr:uid="{00000000-0005-0000-0000-00003E070000}"/>
    <cellStyle name="20 % - Accent2 2 4 3 5" xfId="36365" xr:uid="{00000000-0005-0000-0000-00003F070000}"/>
    <cellStyle name="20 % - Accent2 2 4 4" xfId="10788" xr:uid="{00000000-0005-0000-0000-000040070000}"/>
    <cellStyle name="20 % - Accent2 2 4 4 2" xfId="26454" xr:uid="{00000000-0005-0000-0000-000041070000}"/>
    <cellStyle name="20 % - Accent2 2 4 4 3" xfId="33013" xr:uid="{00000000-0005-0000-0000-000042070000}"/>
    <cellStyle name="20 % - Accent2 2 4 4 4" xfId="39571" xr:uid="{00000000-0005-0000-0000-000043070000}"/>
    <cellStyle name="20 % - Accent2 2 4 5" xfId="23189" xr:uid="{00000000-0005-0000-0000-000044070000}"/>
    <cellStyle name="20 % - Accent2 2 4 6" xfId="29805" xr:uid="{00000000-0005-0000-0000-000045070000}"/>
    <cellStyle name="20 % - Accent2 2 4 7" xfId="36363" xr:uid="{00000000-0005-0000-0000-000046070000}"/>
    <cellStyle name="20 % - Accent2 2 5" xfId="3585" xr:uid="{00000000-0005-0000-0000-000047070000}"/>
    <cellStyle name="20 % - Accent2 2 5 2" xfId="10791" xr:uid="{00000000-0005-0000-0000-000048070000}"/>
    <cellStyle name="20 % - Accent2 2 5 2 2" xfId="26457" xr:uid="{00000000-0005-0000-0000-000049070000}"/>
    <cellStyle name="20 % - Accent2 2 5 2 3" xfId="33016" xr:uid="{00000000-0005-0000-0000-00004A070000}"/>
    <cellStyle name="20 % - Accent2 2 5 2 4" xfId="39574" xr:uid="{00000000-0005-0000-0000-00004B070000}"/>
    <cellStyle name="20 % - Accent2 2 5 3" xfId="23192" xr:uid="{00000000-0005-0000-0000-00004C070000}"/>
    <cellStyle name="20 % - Accent2 2 5 4" xfId="29808" xr:uid="{00000000-0005-0000-0000-00004D070000}"/>
    <cellStyle name="20 % - Accent2 2 5 5" xfId="36366" xr:uid="{00000000-0005-0000-0000-00004E070000}"/>
    <cellStyle name="20 % - Accent2 2 6" xfId="3586" xr:uid="{00000000-0005-0000-0000-00004F070000}"/>
    <cellStyle name="20 % - Accent2 2 6 2" xfId="10792" xr:uid="{00000000-0005-0000-0000-000050070000}"/>
    <cellStyle name="20 % - Accent2 2 6 2 2" xfId="26458" xr:uid="{00000000-0005-0000-0000-000051070000}"/>
    <cellStyle name="20 % - Accent2 2 6 2 3" xfId="33017" xr:uid="{00000000-0005-0000-0000-000052070000}"/>
    <cellStyle name="20 % - Accent2 2 6 2 4" xfId="39575" xr:uid="{00000000-0005-0000-0000-000053070000}"/>
    <cellStyle name="20 % - Accent2 2 6 3" xfId="23193" xr:uid="{00000000-0005-0000-0000-000054070000}"/>
    <cellStyle name="20 % - Accent2 2 6 4" xfId="29809" xr:uid="{00000000-0005-0000-0000-000055070000}"/>
    <cellStyle name="20 % - Accent2 2 6 5" xfId="36367" xr:uid="{00000000-0005-0000-0000-000056070000}"/>
    <cellStyle name="20 % - Accent2 2 7" xfId="10775" xr:uid="{00000000-0005-0000-0000-000057070000}"/>
    <cellStyle name="20 % - Accent2 2 7 2" xfId="26441" xr:uid="{00000000-0005-0000-0000-000058070000}"/>
    <cellStyle name="20 % - Accent2 2 7 3" xfId="33000" xr:uid="{00000000-0005-0000-0000-000059070000}"/>
    <cellStyle name="20 % - Accent2 2 7 4" xfId="39558" xr:uid="{00000000-0005-0000-0000-00005A070000}"/>
    <cellStyle name="20 % - Accent2 2 8" xfId="23176" xr:uid="{00000000-0005-0000-0000-00005B070000}"/>
    <cellStyle name="20 % - Accent2 2 9" xfId="29792" xr:uid="{00000000-0005-0000-0000-00005C070000}"/>
    <cellStyle name="20 % - Accent2 3" xfId="3587" xr:uid="{00000000-0005-0000-0000-00005D070000}"/>
    <cellStyle name="20 % - Accent2 3 2" xfId="3588" xr:uid="{00000000-0005-0000-0000-00005E070000}"/>
    <cellStyle name="20 % - Accent2 3 2 2" xfId="3589" xr:uid="{00000000-0005-0000-0000-00005F070000}"/>
    <cellStyle name="20 % - Accent2 3 2 2 2" xfId="10795" xr:uid="{00000000-0005-0000-0000-000060070000}"/>
    <cellStyle name="20 % - Accent2 3 2 2 2 2" xfId="26461" xr:uid="{00000000-0005-0000-0000-000061070000}"/>
    <cellStyle name="20 % - Accent2 3 2 2 2 3" xfId="33020" xr:uid="{00000000-0005-0000-0000-000062070000}"/>
    <cellStyle name="20 % - Accent2 3 2 2 2 4" xfId="39578" xr:uid="{00000000-0005-0000-0000-000063070000}"/>
    <cellStyle name="20 % - Accent2 3 2 2 3" xfId="23196" xr:uid="{00000000-0005-0000-0000-000064070000}"/>
    <cellStyle name="20 % - Accent2 3 2 2 4" xfId="29812" xr:uid="{00000000-0005-0000-0000-000065070000}"/>
    <cellStyle name="20 % - Accent2 3 2 2 5" xfId="36370" xr:uid="{00000000-0005-0000-0000-000066070000}"/>
    <cellStyle name="20 % - Accent2 3 2 3" xfId="3590" xr:uid="{00000000-0005-0000-0000-000067070000}"/>
    <cellStyle name="20 % - Accent2 3 2 3 2" xfId="10796" xr:uid="{00000000-0005-0000-0000-000068070000}"/>
    <cellStyle name="20 % - Accent2 3 2 3 2 2" xfId="26462" xr:uid="{00000000-0005-0000-0000-000069070000}"/>
    <cellStyle name="20 % - Accent2 3 2 3 2 3" xfId="33021" xr:uid="{00000000-0005-0000-0000-00006A070000}"/>
    <cellStyle name="20 % - Accent2 3 2 3 2 4" xfId="39579" xr:uid="{00000000-0005-0000-0000-00006B070000}"/>
    <cellStyle name="20 % - Accent2 3 2 3 3" xfId="23197" xr:uid="{00000000-0005-0000-0000-00006C070000}"/>
    <cellStyle name="20 % - Accent2 3 2 3 4" xfId="29813" xr:uid="{00000000-0005-0000-0000-00006D070000}"/>
    <cellStyle name="20 % - Accent2 3 2 3 5" xfId="36371" xr:uid="{00000000-0005-0000-0000-00006E070000}"/>
    <cellStyle name="20 % - Accent2 3 2 4" xfId="10794" xr:uid="{00000000-0005-0000-0000-00006F070000}"/>
    <cellStyle name="20 % - Accent2 3 2 4 2" xfId="26460" xr:uid="{00000000-0005-0000-0000-000070070000}"/>
    <cellStyle name="20 % - Accent2 3 2 4 3" xfId="33019" xr:uid="{00000000-0005-0000-0000-000071070000}"/>
    <cellStyle name="20 % - Accent2 3 2 4 4" xfId="39577" xr:uid="{00000000-0005-0000-0000-000072070000}"/>
    <cellStyle name="20 % - Accent2 3 2 5" xfId="23195" xr:uid="{00000000-0005-0000-0000-000073070000}"/>
    <cellStyle name="20 % - Accent2 3 2 6" xfId="29811" xr:uid="{00000000-0005-0000-0000-000074070000}"/>
    <cellStyle name="20 % - Accent2 3 2 7" xfId="36369" xr:uid="{00000000-0005-0000-0000-000075070000}"/>
    <cellStyle name="20 % - Accent2 3 3" xfId="3591" xr:uid="{00000000-0005-0000-0000-000076070000}"/>
    <cellStyle name="20 % - Accent2 3 3 2" xfId="3592" xr:uid="{00000000-0005-0000-0000-000077070000}"/>
    <cellStyle name="20 % - Accent2 3 3 2 2" xfId="10798" xr:uid="{00000000-0005-0000-0000-000078070000}"/>
    <cellStyle name="20 % - Accent2 3 3 2 2 2" xfId="26464" xr:uid="{00000000-0005-0000-0000-000079070000}"/>
    <cellStyle name="20 % - Accent2 3 3 2 2 3" xfId="33023" xr:uid="{00000000-0005-0000-0000-00007A070000}"/>
    <cellStyle name="20 % - Accent2 3 3 2 2 4" xfId="39581" xr:uid="{00000000-0005-0000-0000-00007B070000}"/>
    <cellStyle name="20 % - Accent2 3 3 2 3" xfId="23199" xr:uid="{00000000-0005-0000-0000-00007C070000}"/>
    <cellStyle name="20 % - Accent2 3 3 2 4" xfId="29815" xr:uid="{00000000-0005-0000-0000-00007D070000}"/>
    <cellStyle name="20 % - Accent2 3 3 2 5" xfId="36373" xr:uid="{00000000-0005-0000-0000-00007E070000}"/>
    <cellStyle name="20 % - Accent2 3 3 3" xfId="3593" xr:uid="{00000000-0005-0000-0000-00007F070000}"/>
    <cellStyle name="20 % - Accent2 3 3 3 2" xfId="10799" xr:uid="{00000000-0005-0000-0000-000080070000}"/>
    <cellStyle name="20 % - Accent2 3 3 3 2 2" xfId="26465" xr:uid="{00000000-0005-0000-0000-000081070000}"/>
    <cellStyle name="20 % - Accent2 3 3 3 2 3" xfId="33024" xr:uid="{00000000-0005-0000-0000-000082070000}"/>
    <cellStyle name="20 % - Accent2 3 3 3 2 4" xfId="39582" xr:uid="{00000000-0005-0000-0000-000083070000}"/>
    <cellStyle name="20 % - Accent2 3 3 3 3" xfId="23200" xr:uid="{00000000-0005-0000-0000-000084070000}"/>
    <cellStyle name="20 % - Accent2 3 3 3 4" xfId="29816" xr:uid="{00000000-0005-0000-0000-000085070000}"/>
    <cellStyle name="20 % - Accent2 3 3 3 5" xfId="36374" xr:uid="{00000000-0005-0000-0000-000086070000}"/>
    <cellStyle name="20 % - Accent2 3 3 4" xfId="10797" xr:uid="{00000000-0005-0000-0000-000087070000}"/>
    <cellStyle name="20 % - Accent2 3 3 4 2" xfId="26463" xr:uid="{00000000-0005-0000-0000-000088070000}"/>
    <cellStyle name="20 % - Accent2 3 3 4 3" xfId="33022" xr:uid="{00000000-0005-0000-0000-000089070000}"/>
    <cellStyle name="20 % - Accent2 3 3 4 4" xfId="39580" xr:uid="{00000000-0005-0000-0000-00008A070000}"/>
    <cellStyle name="20 % - Accent2 3 3 5" xfId="23198" xr:uid="{00000000-0005-0000-0000-00008B070000}"/>
    <cellStyle name="20 % - Accent2 3 3 6" xfId="29814" xr:uid="{00000000-0005-0000-0000-00008C070000}"/>
    <cellStyle name="20 % - Accent2 3 3 7" xfId="36372" xr:uid="{00000000-0005-0000-0000-00008D070000}"/>
    <cellStyle name="20 % - Accent2 3 4" xfId="3594" xr:uid="{00000000-0005-0000-0000-00008E070000}"/>
    <cellStyle name="20 % - Accent2 3 4 2" xfId="10800" xr:uid="{00000000-0005-0000-0000-00008F070000}"/>
    <cellStyle name="20 % - Accent2 3 4 2 2" xfId="26466" xr:uid="{00000000-0005-0000-0000-000090070000}"/>
    <cellStyle name="20 % - Accent2 3 4 2 3" xfId="33025" xr:uid="{00000000-0005-0000-0000-000091070000}"/>
    <cellStyle name="20 % - Accent2 3 4 2 4" xfId="39583" xr:uid="{00000000-0005-0000-0000-000092070000}"/>
    <cellStyle name="20 % - Accent2 3 4 3" xfId="23201" xr:uid="{00000000-0005-0000-0000-000093070000}"/>
    <cellStyle name="20 % - Accent2 3 4 4" xfId="29817" xr:uid="{00000000-0005-0000-0000-000094070000}"/>
    <cellStyle name="20 % - Accent2 3 4 5" xfId="36375" xr:uid="{00000000-0005-0000-0000-000095070000}"/>
    <cellStyle name="20 % - Accent2 3 5" xfId="3595" xr:uid="{00000000-0005-0000-0000-000096070000}"/>
    <cellStyle name="20 % - Accent2 3 5 2" xfId="10801" xr:uid="{00000000-0005-0000-0000-000097070000}"/>
    <cellStyle name="20 % - Accent2 3 5 2 2" xfId="26467" xr:uid="{00000000-0005-0000-0000-000098070000}"/>
    <cellStyle name="20 % - Accent2 3 5 2 3" xfId="33026" xr:uid="{00000000-0005-0000-0000-000099070000}"/>
    <cellStyle name="20 % - Accent2 3 5 2 4" xfId="39584" xr:uid="{00000000-0005-0000-0000-00009A070000}"/>
    <cellStyle name="20 % - Accent2 3 5 3" xfId="23202" xr:uid="{00000000-0005-0000-0000-00009B070000}"/>
    <cellStyle name="20 % - Accent2 3 5 4" xfId="29818" xr:uid="{00000000-0005-0000-0000-00009C070000}"/>
    <cellStyle name="20 % - Accent2 3 5 5" xfId="36376" xr:uid="{00000000-0005-0000-0000-00009D070000}"/>
    <cellStyle name="20 % - Accent2 3 6" xfId="10793" xr:uid="{00000000-0005-0000-0000-00009E070000}"/>
    <cellStyle name="20 % - Accent2 3 6 2" xfId="26459" xr:uid="{00000000-0005-0000-0000-00009F070000}"/>
    <cellStyle name="20 % - Accent2 3 6 3" xfId="33018" xr:uid="{00000000-0005-0000-0000-0000A0070000}"/>
    <cellStyle name="20 % - Accent2 3 6 4" xfId="39576" xr:uid="{00000000-0005-0000-0000-0000A1070000}"/>
    <cellStyle name="20 % - Accent2 3 7" xfId="23194" xr:uid="{00000000-0005-0000-0000-0000A2070000}"/>
    <cellStyle name="20 % - Accent2 3 8" xfId="29810" xr:uid="{00000000-0005-0000-0000-0000A3070000}"/>
    <cellStyle name="20 % - Accent2 3 9" xfId="36368" xr:uid="{00000000-0005-0000-0000-0000A4070000}"/>
    <cellStyle name="20 % - Accent2 4" xfId="3596" xr:uid="{00000000-0005-0000-0000-0000A5070000}"/>
    <cellStyle name="20 % - Accent2 4 2" xfId="3597" xr:uid="{00000000-0005-0000-0000-0000A6070000}"/>
    <cellStyle name="20 % - Accent2 4 2 2" xfId="10803" xr:uid="{00000000-0005-0000-0000-0000A7070000}"/>
    <cellStyle name="20 % - Accent2 4 2 2 2" xfId="26469" xr:uid="{00000000-0005-0000-0000-0000A8070000}"/>
    <cellStyle name="20 % - Accent2 4 2 2 3" xfId="33028" xr:uid="{00000000-0005-0000-0000-0000A9070000}"/>
    <cellStyle name="20 % - Accent2 4 2 2 4" xfId="39586" xr:uid="{00000000-0005-0000-0000-0000AA070000}"/>
    <cellStyle name="20 % - Accent2 4 2 3" xfId="23204" xr:uid="{00000000-0005-0000-0000-0000AB070000}"/>
    <cellStyle name="20 % - Accent2 4 2 4" xfId="29820" xr:uid="{00000000-0005-0000-0000-0000AC070000}"/>
    <cellStyle name="20 % - Accent2 4 2 5" xfId="36378" xr:uid="{00000000-0005-0000-0000-0000AD070000}"/>
    <cellStyle name="20 % - Accent2 4 3" xfId="3598" xr:uid="{00000000-0005-0000-0000-0000AE070000}"/>
    <cellStyle name="20 % - Accent2 4 3 2" xfId="10804" xr:uid="{00000000-0005-0000-0000-0000AF070000}"/>
    <cellStyle name="20 % - Accent2 4 3 2 2" xfId="26470" xr:uid="{00000000-0005-0000-0000-0000B0070000}"/>
    <cellStyle name="20 % - Accent2 4 3 2 3" xfId="33029" xr:uid="{00000000-0005-0000-0000-0000B1070000}"/>
    <cellStyle name="20 % - Accent2 4 3 2 4" xfId="39587" xr:uid="{00000000-0005-0000-0000-0000B2070000}"/>
    <cellStyle name="20 % - Accent2 4 3 3" xfId="23205" xr:uid="{00000000-0005-0000-0000-0000B3070000}"/>
    <cellStyle name="20 % - Accent2 4 3 4" xfId="29821" xr:uid="{00000000-0005-0000-0000-0000B4070000}"/>
    <cellStyle name="20 % - Accent2 4 3 5" xfId="36379" xr:uid="{00000000-0005-0000-0000-0000B5070000}"/>
    <cellStyle name="20 % - Accent2 4 4" xfId="10802" xr:uid="{00000000-0005-0000-0000-0000B6070000}"/>
    <cellStyle name="20 % - Accent2 4 4 2" xfId="26468" xr:uid="{00000000-0005-0000-0000-0000B7070000}"/>
    <cellStyle name="20 % - Accent2 4 4 3" xfId="33027" xr:uid="{00000000-0005-0000-0000-0000B8070000}"/>
    <cellStyle name="20 % - Accent2 4 4 4" xfId="39585" xr:uid="{00000000-0005-0000-0000-0000B9070000}"/>
    <cellStyle name="20 % - Accent2 4 5" xfId="23203" xr:uid="{00000000-0005-0000-0000-0000BA070000}"/>
    <cellStyle name="20 % - Accent2 4 6" xfId="29819" xr:uid="{00000000-0005-0000-0000-0000BB070000}"/>
    <cellStyle name="20 % - Accent2 4 7" xfId="36377" xr:uid="{00000000-0005-0000-0000-0000BC070000}"/>
    <cellStyle name="20 % - Accent2 5" xfId="3599" xr:uid="{00000000-0005-0000-0000-0000BD070000}"/>
    <cellStyle name="20 % - Accent2 5 2" xfId="3600" xr:uid="{00000000-0005-0000-0000-0000BE070000}"/>
    <cellStyle name="20 % - Accent2 5 2 2" xfId="10806" xr:uid="{00000000-0005-0000-0000-0000BF070000}"/>
    <cellStyle name="20 % - Accent2 5 2 2 2" xfId="26472" xr:uid="{00000000-0005-0000-0000-0000C0070000}"/>
    <cellStyle name="20 % - Accent2 5 2 2 3" xfId="33031" xr:uid="{00000000-0005-0000-0000-0000C1070000}"/>
    <cellStyle name="20 % - Accent2 5 2 2 4" xfId="39589" xr:uid="{00000000-0005-0000-0000-0000C2070000}"/>
    <cellStyle name="20 % - Accent2 5 2 3" xfId="23207" xr:uid="{00000000-0005-0000-0000-0000C3070000}"/>
    <cellStyle name="20 % - Accent2 5 2 4" xfId="29823" xr:uid="{00000000-0005-0000-0000-0000C4070000}"/>
    <cellStyle name="20 % - Accent2 5 2 5" xfId="36381" xr:uid="{00000000-0005-0000-0000-0000C5070000}"/>
    <cellStyle name="20 % - Accent2 5 3" xfId="3601" xr:uid="{00000000-0005-0000-0000-0000C6070000}"/>
    <cellStyle name="20 % - Accent2 5 3 2" xfId="10807" xr:uid="{00000000-0005-0000-0000-0000C7070000}"/>
    <cellStyle name="20 % - Accent2 5 3 2 2" xfId="26473" xr:uid="{00000000-0005-0000-0000-0000C8070000}"/>
    <cellStyle name="20 % - Accent2 5 3 2 3" xfId="33032" xr:uid="{00000000-0005-0000-0000-0000C9070000}"/>
    <cellStyle name="20 % - Accent2 5 3 2 4" xfId="39590" xr:uid="{00000000-0005-0000-0000-0000CA070000}"/>
    <cellStyle name="20 % - Accent2 5 3 3" xfId="23208" xr:uid="{00000000-0005-0000-0000-0000CB070000}"/>
    <cellStyle name="20 % - Accent2 5 3 4" xfId="29824" xr:uid="{00000000-0005-0000-0000-0000CC070000}"/>
    <cellStyle name="20 % - Accent2 5 3 5" xfId="36382" xr:uid="{00000000-0005-0000-0000-0000CD070000}"/>
    <cellStyle name="20 % - Accent2 5 4" xfId="10805" xr:uid="{00000000-0005-0000-0000-0000CE070000}"/>
    <cellStyle name="20 % - Accent2 5 4 2" xfId="26471" xr:uid="{00000000-0005-0000-0000-0000CF070000}"/>
    <cellStyle name="20 % - Accent2 5 4 3" xfId="33030" xr:uid="{00000000-0005-0000-0000-0000D0070000}"/>
    <cellStyle name="20 % - Accent2 5 4 4" xfId="39588" xr:uid="{00000000-0005-0000-0000-0000D1070000}"/>
    <cellStyle name="20 % - Accent2 5 5" xfId="23206" xr:uid="{00000000-0005-0000-0000-0000D2070000}"/>
    <cellStyle name="20 % - Accent2 5 6" xfId="29822" xr:uid="{00000000-0005-0000-0000-0000D3070000}"/>
    <cellStyle name="20 % - Accent2 5 7" xfId="36380" xr:uid="{00000000-0005-0000-0000-0000D4070000}"/>
    <cellStyle name="20 % - Accent2 6" xfId="3602" xr:uid="{00000000-0005-0000-0000-0000D5070000}"/>
    <cellStyle name="20 % - Accent2 6 2" xfId="10808" xr:uid="{00000000-0005-0000-0000-0000D6070000}"/>
    <cellStyle name="20 % - Accent2 6 2 2" xfId="26474" xr:uid="{00000000-0005-0000-0000-0000D7070000}"/>
    <cellStyle name="20 % - Accent2 6 2 3" xfId="33033" xr:uid="{00000000-0005-0000-0000-0000D8070000}"/>
    <cellStyle name="20 % - Accent2 6 2 4" xfId="39591" xr:uid="{00000000-0005-0000-0000-0000D9070000}"/>
    <cellStyle name="20 % - Accent2 6 3" xfId="23209" xr:uid="{00000000-0005-0000-0000-0000DA070000}"/>
    <cellStyle name="20 % - Accent2 6 4" xfId="29825" xr:uid="{00000000-0005-0000-0000-0000DB070000}"/>
    <cellStyle name="20 % - Accent2 6 5" xfId="36383" xr:uid="{00000000-0005-0000-0000-0000DC070000}"/>
    <cellStyle name="20 % - Accent2 7" xfId="3603" xr:uid="{00000000-0005-0000-0000-0000DD070000}"/>
    <cellStyle name="20 % - Accent3 2" xfId="3604" xr:uid="{00000000-0005-0000-0000-0000DF070000}"/>
    <cellStyle name="20 % - Accent3 2 10" xfId="36384" xr:uid="{00000000-0005-0000-0000-0000E0070000}"/>
    <cellStyle name="20 % - Accent3 2 2" xfId="3605" xr:uid="{00000000-0005-0000-0000-0000E1070000}"/>
    <cellStyle name="20 % - Accent3 2 2 2" xfId="3606" xr:uid="{00000000-0005-0000-0000-0000E2070000}"/>
    <cellStyle name="20 % - Accent3 2 2 2 2" xfId="3607" xr:uid="{00000000-0005-0000-0000-0000E3070000}"/>
    <cellStyle name="20 % - Accent3 2 2 2 2 2" xfId="10812" xr:uid="{00000000-0005-0000-0000-0000E4070000}"/>
    <cellStyle name="20 % - Accent3 2 2 2 2 2 2" xfId="26478" xr:uid="{00000000-0005-0000-0000-0000E5070000}"/>
    <cellStyle name="20 % - Accent3 2 2 2 2 2 3" xfId="33037" xr:uid="{00000000-0005-0000-0000-0000E6070000}"/>
    <cellStyle name="20 % - Accent3 2 2 2 2 2 4" xfId="39595" xr:uid="{00000000-0005-0000-0000-0000E7070000}"/>
    <cellStyle name="20 % - Accent3 2 2 2 2 3" xfId="23213" xr:uid="{00000000-0005-0000-0000-0000E8070000}"/>
    <cellStyle name="20 % - Accent3 2 2 2 2 4" xfId="29829" xr:uid="{00000000-0005-0000-0000-0000E9070000}"/>
    <cellStyle name="20 % - Accent3 2 2 2 2 5" xfId="36387" xr:uid="{00000000-0005-0000-0000-0000EA070000}"/>
    <cellStyle name="20 % - Accent3 2 2 2 3" xfId="3608" xr:uid="{00000000-0005-0000-0000-0000EB070000}"/>
    <cellStyle name="20 % - Accent3 2 2 2 3 2" xfId="10813" xr:uid="{00000000-0005-0000-0000-0000EC070000}"/>
    <cellStyle name="20 % - Accent3 2 2 2 3 2 2" xfId="26479" xr:uid="{00000000-0005-0000-0000-0000ED070000}"/>
    <cellStyle name="20 % - Accent3 2 2 2 3 2 3" xfId="33038" xr:uid="{00000000-0005-0000-0000-0000EE070000}"/>
    <cellStyle name="20 % - Accent3 2 2 2 3 2 4" xfId="39596" xr:uid="{00000000-0005-0000-0000-0000EF070000}"/>
    <cellStyle name="20 % - Accent3 2 2 2 3 3" xfId="23214" xr:uid="{00000000-0005-0000-0000-0000F0070000}"/>
    <cellStyle name="20 % - Accent3 2 2 2 3 4" xfId="29830" xr:uid="{00000000-0005-0000-0000-0000F1070000}"/>
    <cellStyle name="20 % - Accent3 2 2 2 3 5" xfId="36388" xr:uid="{00000000-0005-0000-0000-0000F2070000}"/>
    <cellStyle name="20 % - Accent3 2 2 2 4" xfId="10811" xr:uid="{00000000-0005-0000-0000-0000F3070000}"/>
    <cellStyle name="20 % - Accent3 2 2 2 4 2" xfId="26477" xr:uid="{00000000-0005-0000-0000-0000F4070000}"/>
    <cellStyle name="20 % - Accent3 2 2 2 4 3" xfId="33036" xr:uid="{00000000-0005-0000-0000-0000F5070000}"/>
    <cellStyle name="20 % - Accent3 2 2 2 4 4" xfId="39594" xr:uid="{00000000-0005-0000-0000-0000F6070000}"/>
    <cellStyle name="20 % - Accent3 2 2 2 5" xfId="23212" xr:uid="{00000000-0005-0000-0000-0000F7070000}"/>
    <cellStyle name="20 % - Accent3 2 2 2 6" xfId="29828" xr:uid="{00000000-0005-0000-0000-0000F8070000}"/>
    <cellStyle name="20 % - Accent3 2 2 2 7" xfId="36386" xr:uid="{00000000-0005-0000-0000-0000F9070000}"/>
    <cellStyle name="20 % - Accent3 2 2 3" xfId="3609" xr:uid="{00000000-0005-0000-0000-0000FA070000}"/>
    <cellStyle name="20 % - Accent3 2 2 3 2" xfId="3610" xr:uid="{00000000-0005-0000-0000-0000FB070000}"/>
    <cellStyle name="20 % - Accent3 2 2 3 2 2" xfId="10815" xr:uid="{00000000-0005-0000-0000-0000FC070000}"/>
    <cellStyle name="20 % - Accent3 2 2 3 2 2 2" xfId="26481" xr:uid="{00000000-0005-0000-0000-0000FD070000}"/>
    <cellStyle name="20 % - Accent3 2 2 3 2 2 3" xfId="33040" xr:uid="{00000000-0005-0000-0000-0000FE070000}"/>
    <cellStyle name="20 % - Accent3 2 2 3 2 2 4" xfId="39598" xr:uid="{00000000-0005-0000-0000-0000FF070000}"/>
    <cellStyle name="20 % - Accent3 2 2 3 2 3" xfId="23216" xr:uid="{00000000-0005-0000-0000-000000080000}"/>
    <cellStyle name="20 % - Accent3 2 2 3 2 4" xfId="29832" xr:uid="{00000000-0005-0000-0000-000001080000}"/>
    <cellStyle name="20 % - Accent3 2 2 3 2 5" xfId="36390" xr:uid="{00000000-0005-0000-0000-000002080000}"/>
    <cellStyle name="20 % - Accent3 2 2 3 3" xfId="3611" xr:uid="{00000000-0005-0000-0000-000003080000}"/>
    <cellStyle name="20 % - Accent3 2 2 3 3 2" xfId="10816" xr:uid="{00000000-0005-0000-0000-000004080000}"/>
    <cellStyle name="20 % - Accent3 2 2 3 3 2 2" xfId="26482" xr:uid="{00000000-0005-0000-0000-000005080000}"/>
    <cellStyle name="20 % - Accent3 2 2 3 3 2 3" xfId="33041" xr:uid="{00000000-0005-0000-0000-000006080000}"/>
    <cellStyle name="20 % - Accent3 2 2 3 3 2 4" xfId="39599" xr:uid="{00000000-0005-0000-0000-000007080000}"/>
    <cellStyle name="20 % - Accent3 2 2 3 3 3" xfId="23217" xr:uid="{00000000-0005-0000-0000-000008080000}"/>
    <cellStyle name="20 % - Accent3 2 2 3 3 4" xfId="29833" xr:uid="{00000000-0005-0000-0000-000009080000}"/>
    <cellStyle name="20 % - Accent3 2 2 3 3 5" xfId="36391" xr:uid="{00000000-0005-0000-0000-00000A080000}"/>
    <cellStyle name="20 % - Accent3 2 2 3 4" xfId="10814" xr:uid="{00000000-0005-0000-0000-00000B080000}"/>
    <cellStyle name="20 % - Accent3 2 2 3 4 2" xfId="26480" xr:uid="{00000000-0005-0000-0000-00000C080000}"/>
    <cellStyle name="20 % - Accent3 2 2 3 4 3" xfId="33039" xr:uid="{00000000-0005-0000-0000-00000D080000}"/>
    <cellStyle name="20 % - Accent3 2 2 3 4 4" xfId="39597" xr:uid="{00000000-0005-0000-0000-00000E080000}"/>
    <cellStyle name="20 % - Accent3 2 2 3 5" xfId="23215" xr:uid="{00000000-0005-0000-0000-00000F080000}"/>
    <cellStyle name="20 % - Accent3 2 2 3 6" xfId="29831" xr:uid="{00000000-0005-0000-0000-000010080000}"/>
    <cellStyle name="20 % - Accent3 2 2 3 7" xfId="36389" xr:uid="{00000000-0005-0000-0000-000011080000}"/>
    <cellStyle name="20 % - Accent3 2 2 4" xfId="3612" xr:uid="{00000000-0005-0000-0000-000012080000}"/>
    <cellStyle name="20 % - Accent3 2 2 4 2" xfId="10817" xr:uid="{00000000-0005-0000-0000-000013080000}"/>
    <cellStyle name="20 % - Accent3 2 2 4 2 2" xfId="26483" xr:uid="{00000000-0005-0000-0000-000014080000}"/>
    <cellStyle name="20 % - Accent3 2 2 4 2 3" xfId="33042" xr:uid="{00000000-0005-0000-0000-000015080000}"/>
    <cellStyle name="20 % - Accent3 2 2 4 2 4" xfId="39600" xr:uid="{00000000-0005-0000-0000-000016080000}"/>
    <cellStyle name="20 % - Accent3 2 2 4 3" xfId="23218" xr:uid="{00000000-0005-0000-0000-000017080000}"/>
    <cellStyle name="20 % - Accent3 2 2 4 4" xfId="29834" xr:uid="{00000000-0005-0000-0000-000018080000}"/>
    <cellStyle name="20 % - Accent3 2 2 4 5" xfId="36392" xr:uid="{00000000-0005-0000-0000-000019080000}"/>
    <cellStyle name="20 % - Accent3 2 2 5" xfId="3613" xr:uid="{00000000-0005-0000-0000-00001A080000}"/>
    <cellStyle name="20 % - Accent3 2 2 5 2" xfId="10818" xr:uid="{00000000-0005-0000-0000-00001B080000}"/>
    <cellStyle name="20 % - Accent3 2 2 5 2 2" xfId="26484" xr:uid="{00000000-0005-0000-0000-00001C080000}"/>
    <cellStyle name="20 % - Accent3 2 2 5 2 3" xfId="33043" xr:uid="{00000000-0005-0000-0000-00001D080000}"/>
    <cellStyle name="20 % - Accent3 2 2 5 2 4" xfId="39601" xr:uid="{00000000-0005-0000-0000-00001E080000}"/>
    <cellStyle name="20 % - Accent3 2 2 5 3" xfId="23219" xr:uid="{00000000-0005-0000-0000-00001F080000}"/>
    <cellStyle name="20 % - Accent3 2 2 5 4" xfId="29835" xr:uid="{00000000-0005-0000-0000-000020080000}"/>
    <cellStyle name="20 % - Accent3 2 2 5 5" xfId="36393" xr:uid="{00000000-0005-0000-0000-000021080000}"/>
    <cellStyle name="20 % - Accent3 2 2 6" xfId="10810" xr:uid="{00000000-0005-0000-0000-000022080000}"/>
    <cellStyle name="20 % - Accent3 2 2 6 2" xfId="26476" xr:uid="{00000000-0005-0000-0000-000023080000}"/>
    <cellStyle name="20 % - Accent3 2 2 6 3" xfId="33035" xr:uid="{00000000-0005-0000-0000-000024080000}"/>
    <cellStyle name="20 % - Accent3 2 2 6 4" xfId="39593" xr:uid="{00000000-0005-0000-0000-000025080000}"/>
    <cellStyle name="20 % - Accent3 2 2 7" xfId="23211" xr:uid="{00000000-0005-0000-0000-000026080000}"/>
    <cellStyle name="20 % - Accent3 2 2 8" xfId="29827" xr:uid="{00000000-0005-0000-0000-000027080000}"/>
    <cellStyle name="20 % - Accent3 2 2 9" xfId="36385" xr:uid="{00000000-0005-0000-0000-000028080000}"/>
    <cellStyle name="20 % - Accent3 2 3" xfId="3614" xr:uid="{00000000-0005-0000-0000-000029080000}"/>
    <cellStyle name="20 % - Accent3 2 3 2" xfId="3615" xr:uid="{00000000-0005-0000-0000-00002A080000}"/>
    <cellStyle name="20 % - Accent3 2 3 2 2" xfId="10820" xr:uid="{00000000-0005-0000-0000-00002B080000}"/>
    <cellStyle name="20 % - Accent3 2 3 2 2 2" xfId="26486" xr:uid="{00000000-0005-0000-0000-00002C080000}"/>
    <cellStyle name="20 % - Accent3 2 3 2 2 3" xfId="33045" xr:uid="{00000000-0005-0000-0000-00002D080000}"/>
    <cellStyle name="20 % - Accent3 2 3 2 2 4" xfId="39603" xr:uid="{00000000-0005-0000-0000-00002E080000}"/>
    <cellStyle name="20 % - Accent3 2 3 2 3" xfId="23221" xr:uid="{00000000-0005-0000-0000-00002F080000}"/>
    <cellStyle name="20 % - Accent3 2 3 2 4" xfId="29837" xr:uid="{00000000-0005-0000-0000-000030080000}"/>
    <cellStyle name="20 % - Accent3 2 3 2 5" xfId="36395" xr:uid="{00000000-0005-0000-0000-000031080000}"/>
    <cellStyle name="20 % - Accent3 2 3 3" xfId="3616" xr:uid="{00000000-0005-0000-0000-000032080000}"/>
    <cellStyle name="20 % - Accent3 2 3 3 2" xfId="10821" xr:uid="{00000000-0005-0000-0000-000033080000}"/>
    <cellStyle name="20 % - Accent3 2 3 3 2 2" xfId="26487" xr:uid="{00000000-0005-0000-0000-000034080000}"/>
    <cellStyle name="20 % - Accent3 2 3 3 2 3" xfId="33046" xr:uid="{00000000-0005-0000-0000-000035080000}"/>
    <cellStyle name="20 % - Accent3 2 3 3 2 4" xfId="39604" xr:uid="{00000000-0005-0000-0000-000036080000}"/>
    <cellStyle name="20 % - Accent3 2 3 3 3" xfId="23222" xr:uid="{00000000-0005-0000-0000-000037080000}"/>
    <cellStyle name="20 % - Accent3 2 3 3 4" xfId="29838" xr:uid="{00000000-0005-0000-0000-000038080000}"/>
    <cellStyle name="20 % - Accent3 2 3 3 5" xfId="36396" xr:uid="{00000000-0005-0000-0000-000039080000}"/>
    <cellStyle name="20 % - Accent3 2 3 4" xfId="10819" xr:uid="{00000000-0005-0000-0000-00003A080000}"/>
    <cellStyle name="20 % - Accent3 2 3 4 2" xfId="26485" xr:uid="{00000000-0005-0000-0000-00003B080000}"/>
    <cellStyle name="20 % - Accent3 2 3 4 3" xfId="33044" xr:uid="{00000000-0005-0000-0000-00003C080000}"/>
    <cellStyle name="20 % - Accent3 2 3 4 4" xfId="39602" xr:uid="{00000000-0005-0000-0000-00003D080000}"/>
    <cellStyle name="20 % - Accent3 2 3 5" xfId="23220" xr:uid="{00000000-0005-0000-0000-00003E080000}"/>
    <cellStyle name="20 % - Accent3 2 3 6" xfId="29836" xr:uid="{00000000-0005-0000-0000-00003F080000}"/>
    <cellStyle name="20 % - Accent3 2 3 7" xfId="36394" xr:uid="{00000000-0005-0000-0000-000040080000}"/>
    <cellStyle name="20 % - Accent3 2 4" xfId="3617" xr:uid="{00000000-0005-0000-0000-000041080000}"/>
    <cellStyle name="20 % - Accent3 2 4 2" xfId="3618" xr:uid="{00000000-0005-0000-0000-000042080000}"/>
    <cellStyle name="20 % - Accent3 2 4 2 2" xfId="10823" xr:uid="{00000000-0005-0000-0000-000043080000}"/>
    <cellStyle name="20 % - Accent3 2 4 2 2 2" xfId="26489" xr:uid="{00000000-0005-0000-0000-000044080000}"/>
    <cellStyle name="20 % - Accent3 2 4 2 2 3" xfId="33048" xr:uid="{00000000-0005-0000-0000-000045080000}"/>
    <cellStyle name="20 % - Accent3 2 4 2 2 4" xfId="39606" xr:uid="{00000000-0005-0000-0000-000046080000}"/>
    <cellStyle name="20 % - Accent3 2 4 2 3" xfId="23224" xr:uid="{00000000-0005-0000-0000-000047080000}"/>
    <cellStyle name="20 % - Accent3 2 4 2 4" xfId="29840" xr:uid="{00000000-0005-0000-0000-000048080000}"/>
    <cellStyle name="20 % - Accent3 2 4 2 5" xfId="36398" xr:uid="{00000000-0005-0000-0000-000049080000}"/>
    <cellStyle name="20 % - Accent3 2 4 3" xfId="3619" xr:uid="{00000000-0005-0000-0000-00004A080000}"/>
    <cellStyle name="20 % - Accent3 2 4 3 2" xfId="10824" xr:uid="{00000000-0005-0000-0000-00004B080000}"/>
    <cellStyle name="20 % - Accent3 2 4 3 2 2" xfId="26490" xr:uid="{00000000-0005-0000-0000-00004C080000}"/>
    <cellStyle name="20 % - Accent3 2 4 3 2 3" xfId="33049" xr:uid="{00000000-0005-0000-0000-00004D080000}"/>
    <cellStyle name="20 % - Accent3 2 4 3 2 4" xfId="39607" xr:uid="{00000000-0005-0000-0000-00004E080000}"/>
    <cellStyle name="20 % - Accent3 2 4 3 3" xfId="23225" xr:uid="{00000000-0005-0000-0000-00004F080000}"/>
    <cellStyle name="20 % - Accent3 2 4 3 4" xfId="29841" xr:uid="{00000000-0005-0000-0000-000050080000}"/>
    <cellStyle name="20 % - Accent3 2 4 3 5" xfId="36399" xr:uid="{00000000-0005-0000-0000-000051080000}"/>
    <cellStyle name="20 % - Accent3 2 4 4" xfId="10822" xr:uid="{00000000-0005-0000-0000-000052080000}"/>
    <cellStyle name="20 % - Accent3 2 4 4 2" xfId="26488" xr:uid="{00000000-0005-0000-0000-000053080000}"/>
    <cellStyle name="20 % - Accent3 2 4 4 3" xfId="33047" xr:uid="{00000000-0005-0000-0000-000054080000}"/>
    <cellStyle name="20 % - Accent3 2 4 4 4" xfId="39605" xr:uid="{00000000-0005-0000-0000-000055080000}"/>
    <cellStyle name="20 % - Accent3 2 4 5" xfId="23223" xr:uid="{00000000-0005-0000-0000-000056080000}"/>
    <cellStyle name="20 % - Accent3 2 4 6" xfId="29839" xr:uid="{00000000-0005-0000-0000-000057080000}"/>
    <cellStyle name="20 % - Accent3 2 4 7" xfId="36397" xr:uid="{00000000-0005-0000-0000-000058080000}"/>
    <cellStyle name="20 % - Accent3 2 5" xfId="3620" xr:uid="{00000000-0005-0000-0000-000059080000}"/>
    <cellStyle name="20 % - Accent3 2 5 2" xfId="10825" xr:uid="{00000000-0005-0000-0000-00005A080000}"/>
    <cellStyle name="20 % - Accent3 2 5 2 2" xfId="26491" xr:uid="{00000000-0005-0000-0000-00005B080000}"/>
    <cellStyle name="20 % - Accent3 2 5 2 3" xfId="33050" xr:uid="{00000000-0005-0000-0000-00005C080000}"/>
    <cellStyle name="20 % - Accent3 2 5 2 4" xfId="39608" xr:uid="{00000000-0005-0000-0000-00005D080000}"/>
    <cellStyle name="20 % - Accent3 2 5 3" xfId="23226" xr:uid="{00000000-0005-0000-0000-00005E080000}"/>
    <cellStyle name="20 % - Accent3 2 5 4" xfId="29842" xr:uid="{00000000-0005-0000-0000-00005F080000}"/>
    <cellStyle name="20 % - Accent3 2 5 5" xfId="36400" xr:uid="{00000000-0005-0000-0000-000060080000}"/>
    <cellStyle name="20 % - Accent3 2 6" xfId="3621" xr:uid="{00000000-0005-0000-0000-000061080000}"/>
    <cellStyle name="20 % - Accent3 2 6 2" xfId="10826" xr:uid="{00000000-0005-0000-0000-000062080000}"/>
    <cellStyle name="20 % - Accent3 2 6 2 2" xfId="26492" xr:uid="{00000000-0005-0000-0000-000063080000}"/>
    <cellStyle name="20 % - Accent3 2 6 2 3" xfId="33051" xr:uid="{00000000-0005-0000-0000-000064080000}"/>
    <cellStyle name="20 % - Accent3 2 6 2 4" xfId="39609" xr:uid="{00000000-0005-0000-0000-000065080000}"/>
    <cellStyle name="20 % - Accent3 2 6 3" xfId="23227" xr:uid="{00000000-0005-0000-0000-000066080000}"/>
    <cellStyle name="20 % - Accent3 2 6 4" xfId="29843" xr:uid="{00000000-0005-0000-0000-000067080000}"/>
    <cellStyle name="20 % - Accent3 2 6 5" xfId="36401" xr:uid="{00000000-0005-0000-0000-000068080000}"/>
    <cellStyle name="20 % - Accent3 2 7" xfId="10809" xr:uid="{00000000-0005-0000-0000-000069080000}"/>
    <cellStyle name="20 % - Accent3 2 7 2" xfId="26475" xr:uid="{00000000-0005-0000-0000-00006A080000}"/>
    <cellStyle name="20 % - Accent3 2 7 3" xfId="33034" xr:uid="{00000000-0005-0000-0000-00006B080000}"/>
    <cellStyle name="20 % - Accent3 2 7 4" xfId="39592" xr:uid="{00000000-0005-0000-0000-00006C080000}"/>
    <cellStyle name="20 % - Accent3 2 8" xfId="23210" xr:uid="{00000000-0005-0000-0000-00006D080000}"/>
    <cellStyle name="20 % - Accent3 2 9" xfId="29826" xr:uid="{00000000-0005-0000-0000-00006E080000}"/>
    <cellStyle name="20 % - Accent3 3" xfId="3622" xr:uid="{00000000-0005-0000-0000-00006F080000}"/>
    <cellStyle name="20 % - Accent3 3 2" xfId="3623" xr:uid="{00000000-0005-0000-0000-000070080000}"/>
    <cellStyle name="20 % - Accent3 3 2 2" xfId="3624" xr:uid="{00000000-0005-0000-0000-000071080000}"/>
    <cellStyle name="20 % - Accent3 3 2 2 2" xfId="10829" xr:uid="{00000000-0005-0000-0000-000072080000}"/>
    <cellStyle name="20 % - Accent3 3 2 2 2 2" xfId="26495" xr:uid="{00000000-0005-0000-0000-000073080000}"/>
    <cellStyle name="20 % - Accent3 3 2 2 2 3" xfId="33054" xr:uid="{00000000-0005-0000-0000-000074080000}"/>
    <cellStyle name="20 % - Accent3 3 2 2 2 4" xfId="39612" xr:uid="{00000000-0005-0000-0000-000075080000}"/>
    <cellStyle name="20 % - Accent3 3 2 2 3" xfId="23230" xr:uid="{00000000-0005-0000-0000-000076080000}"/>
    <cellStyle name="20 % - Accent3 3 2 2 4" xfId="29846" xr:uid="{00000000-0005-0000-0000-000077080000}"/>
    <cellStyle name="20 % - Accent3 3 2 2 5" xfId="36404" xr:uid="{00000000-0005-0000-0000-000078080000}"/>
    <cellStyle name="20 % - Accent3 3 2 3" xfId="3625" xr:uid="{00000000-0005-0000-0000-000079080000}"/>
    <cellStyle name="20 % - Accent3 3 2 3 2" xfId="10830" xr:uid="{00000000-0005-0000-0000-00007A080000}"/>
    <cellStyle name="20 % - Accent3 3 2 3 2 2" xfId="26496" xr:uid="{00000000-0005-0000-0000-00007B080000}"/>
    <cellStyle name="20 % - Accent3 3 2 3 2 3" xfId="33055" xr:uid="{00000000-0005-0000-0000-00007C080000}"/>
    <cellStyle name="20 % - Accent3 3 2 3 2 4" xfId="39613" xr:uid="{00000000-0005-0000-0000-00007D080000}"/>
    <cellStyle name="20 % - Accent3 3 2 3 3" xfId="23231" xr:uid="{00000000-0005-0000-0000-00007E080000}"/>
    <cellStyle name="20 % - Accent3 3 2 3 4" xfId="29847" xr:uid="{00000000-0005-0000-0000-00007F080000}"/>
    <cellStyle name="20 % - Accent3 3 2 3 5" xfId="36405" xr:uid="{00000000-0005-0000-0000-000080080000}"/>
    <cellStyle name="20 % - Accent3 3 2 4" xfId="10828" xr:uid="{00000000-0005-0000-0000-000081080000}"/>
    <cellStyle name="20 % - Accent3 3 2 4 2" xfId="26494" xr:uid="{00000000-0005-0000-0000-000082080000}"/>
    <cellStyle name="20 % - Accent3 3 2 4 3" xfId="33053" xr:uid="{00000000-0005-0000-0000-000083080000}"/>
    <cellStyle name="20 % - Accent3 3 2 4 4" xfId="39611" xr:uid="{00000000-0005-0000-0000-000084080000}"/>
    <cellStyle name="20 % - Accent3 3 2 5" xfId="23229" xr:uid="{00000000-0005-0000-0000-000085080000}"/>
    <cellStyle name="20 % - Accent3 3 2 6" xfId="29845" xr:uid="{00000000-0005-0000-0000-000086080000}"/>
    <cellStyle name="20 % - Accent3 3 2 7" xfId="36403" xr:uid="{00000000-0005-0000-0000-000087080000}"/>
    <cellStyle name="20 % - Accent3 3 3" xfId="3626" xr:uid="{00000000-0005-0000-0000-000088080000}"/>
    <cellStyle name="20 % - Accent3 3 3 2" xfId="3627" xr:uid="{00000000-0005-0000-0000-000089080000}"/>
    <cellStyle name="20 % - Accent3 3 3 2 2" xfId="10832" xr:uid="{00000000-0005-0000-0000-00008A080000}"/>
    <cellStyle name="20 % - Accent3 3 3 2 2 2" xfId="26498" xr:uid="{00000000-0005-0000-0000-00008B080000}"/>
    <cellStyle name="20 % - Accent3 3 3 2 2 3" xfId="33057" xr:uid="{00000000-0005-0000-0000-00008C080000}"/>
    <cellStyle name="20 % - Accent3 3 3 2 2 4" xfId="39615" xr:uid="{00000000-0005-0000-0000-00008D080000}"/>
    <cellStyle name="20 % - Accent3 3 3 2 3" xfId="23233" xr:uid="{00000000-0005-0000-0000-00008E080000}"/>
    <cellStyle name="20 % - Accent3 3 3 2 4" xfId="29849" xr:uid="{00000000-0005-0000-0000-00008F080000}"/>
    <cellStyle name="20 % - Accent3 3 3 2 5" xfId="36407" xr:uid="{00000000-0005-0000-0000-000090080000}"/>
    <cellStyle name="20 % - Accent3 3 3 3" xfId="3628" xr:uid="{00000000-0005-0000-0000-000091080000}"/>
    <cellStyle name="20 % - Accent3 3 3 3 2" xfId="10833" xr:uid="{00000000-0005-0000-0000-000092080000}"/>
    <cellStyle name="20 % - Accent3 3 3 3 2 2" xfId="26499" xr:uid="{00000000-0005-0000-0000-000093080000}"/>
    <cellStyle name="20 % - Accent3 3 3 3 2 3" xfId="33058" xr:uid="{00000000-0005-0000-0000-000094080000}"/>
    <cellStyle name="20 % - Accent3 3 3 3 2 4" xfId="39616" xr:uid="{00000000-0005-0000-0000-000095080000}"/>
    <cellStyle name="20 % - Accent3 3 3 3 3" xfId="23234" xr:uid="{00000000-0005-0000-0000-000096080000}"/>
    <cellStyle name="20 % - Accent3 3 3 3 4" xfId="29850" xr:uid="{00000000-0005-0000-0000-000097080000}"/>
    <cellStyle name="20 % - Accent3 3 3 3 5" xfId="36408" xr:uid="{00000000-0005-0000-0000-000098080000}"/>
    <cellStyle name="20 % - Accent3 3 3 4" xfId="10831" xr:uid="{00000000-0005-0000-0000-000099080000}"/>
    <cellStyle name="20 % - Accent3 3 3 4 2" xfId="26497" xr:uid="{00000000-0005-0000-0000-00009A080000}"/>
    <cellStyle name="20 % - Accent3 3 3 4 3" xfId="33056" xr:uid="{00000000-0005-0000-0000-00009B080000}"/>
    <cellStyle name="20 % - Accent3 3 3 4 4" xfId="39614" xr:uid="{00000000-0005-0000-0000-00009C080000}"/>
    <cellStyle name="20 % - Accent3 3 3 5" xfId="23232" xr:uid="{00000000-0005-0000-0000-00009D080000}"/>
    <cellStyle name="20 % - Accent3 3 3 6" xfId="29848" xr:uid="{00000000-0005-0000-0000-00009E080000}"/>
    <cellStyle name="20 % - Accent3 3 3 7" xfId="36406" xr:uid="{00000000-0005-0000-0000-00009F080000}"/>
    <cellStyle name="20 % - Accent3 3 4" xfId="3629" xr:uid="{00000000-0005-0000-0000-0000A0080000}"/>
    <cellStyle name="20 % - Accent3 3 4 2" xfId="10834" xr:uid="{00000000-0005-0000-0000-0000A1080000}"/>
    <cellStyle name="20 % - Accent3 3 4 2 2" xfId="26500" xr:uid="{00000000-0005-0000-0000-0000A2080000}"/>
    <cellStyle name="20 % - Accent3 3 4 2 3" xfId="33059" xr:uid="{00000000-0005-0000-0000-0000A3080000}"/>
    <cellStyle name="20 % - Accent3 3 4 2 4" xfId="39617" xr:uid="{00000000-0005-0000-0000-0000A4080000}"/>
    <cellStyle name="20 % - Accent3 3 4 3" xfId="23235" xr:uid="{00000000-0005-0000-0000-0000A5080000}"/>
    <cellStyle name="20 % - Accent3 3 4 4" xfId="29851" xr:uid="{00000000-0005-0000-0000-0000A6080000}"/>
    <cellStyle name="20 % - Accent3 3 4 5" xfId="36409" xr:uid="{00000000-0005-0000-0000-0000A7080000}"/>
    <cellStyle name="20 % - Accent3 3 5" xfId="3630" xr:uid="{00000000-0005-0000-0000-0000A8080000}"/>
    <cellStyle name="20 % - Accent3 3 5 2" xfId="10835" xr:uid="{00000000-0005-0000-0000-0000A9080000}"/>
    <cellStyle name="20 % - Accent3 3 5 2 2" xfId="26501" xr:uid="{00000000-0005-0000-0000-0000AA080000}"/>
    <cellStyle name="20 % - Accent3 3 5 2 3" xfId="33060" xr:uid="{00000000-0005-0000-0000-0000AB080000}"/>
    <cellStyle name="20 % - Accent3 3 5 2 4" xfId="39618" xr:uid="{00000000-0005-0000-0000-0000AC080000}"/>
    <cellStyle name="20 % - Accent3 3 5 3" xfId="23236" xr:uid="{00000000-0005-0000-0000-0000AD080000}"/>
    <cellStyle name="20 % - Accent3 3 5 4" xfId="29852" xr:uid="{00000000-0005-0000-0000-0000AE080000}"/>
    <cellStyle name="20 % - Accent3 3 5 5" xfId="36410" xr:uid="{00000000-0005-0000-0000-0000AF080000}"/>
    <cellStyle name="20 % - Accent3 3 6" xfId="10827" xr:uid="{00000000-0005-0000-0000-0000B0080000}"/>
    <cellStyle name="20 % - Accent3 3 6 2" xfId="26493" xr:uid="{00000000-0005-0000-0000-0000B1080000}"/>
    <cellStyle name="20 % - Accent3 3 6 3" xfId="33052" xr:uid="{00000000-0005-0000-0000-0000B2080000}"/>
    <cellStyle name="20 % - Accent3 3 6 4" xfId="39610" xr:uid="{00000000-0005-0000-0000-0000B3080000}"/>
    <cellStyle name="20 % - Accent3 3 7" xfId="23228" xr:uid="{00000000-0005-0000-0000-0000B4080000}"/>
    <cellStyle name="20 % - Accent3 3 8" xfId="29844" xr:uid="{00000000-0005-0000-0000-0000B5080000}"/>
    <cellStyle name="20 % - Accent3 3 9" xfId="36402" xr:uid="{00000000-0005-0000-0000-0000B6080000}"/>
    <cellStyle name="20 % - Accent3 4" xfId="3631" xr:uid="{00000000-0005-0000-0000-0000B7080000}"/>
    <cellStyle name="20 % - Accent3 4 2" xfId="3632" xr:uid="{00000000-0005-0000-0000-0000B8080000}"/>
    <cellStyle name="20 % - Accent3 4 2 2" xfId="10837" xr:uid="{00000000-0005-0000-0000-0000B9080000}"/>
    <cellStyle name="20 % - Accent3 4 2 2 2" xfId="26503" xr:uid="{00000000-0005-0000-0000-0000BA080000}"/>
    <cellStyle name="20 % - Accent3 4 2 2 3" xfId="33062" xr:uid="{00000000-0005-0000-0000-0000BB080000}"/>
    <cellStyle name="20 % - Accent3 4 2 2 4" xfId="39620" xr:uid="{00000000-0005-0000-0000-0000BC080000}"/>
    <cellStyle name="20 % - Accent3 4 2 3" xfId="23238" xr:uid="{00000000-0005-0000-0000-0000BD080000}"/>
    <cellStyle name="20 % - Accent3 4 2 4" xfId="29854" xr:uid="{00000000-0005-0000-0000-0000BE080000}"/>
    <cellStyle name="20 % - Accent3 4 2 5" xfId="36412" xr:uid="{00000000-0005-0000-0000-0000BF080000}"/>
    <cellStyle name="20 % - Accent3 4 3" xfId="3633" xr:uid="{00000000-0005-0000-0000-0000C0080000}"/>
    <cellStyle name="20 % - Accent3 4 3 2" xfId="10838" xr:uid="{00000000-0005-0000-0000-0000C1080000}"/>
    <cellStyle name="20 % - Accent3 4 3 2 2" xfId="26504" xr:uid="{00000000-0005-0000-0000-0000C2080000}"/>
    <cellStyle name="20 % - Accent3 4 3 2 3" xfId="33063" xr:uid="{00000000-0005-0000-0000-0000C3080000}"/>
    <cellStyle name="20 % - Accent3 4 3 2 4" xfId="39621" xr:uid="{00000000-0005-0000-0000-0000C4080000}"/>
    <cellStyle name="20 % - Accent3 4 3 3" xfId="23239" xr:uid="{00000000-0005-0000-0000-0000C5080000}"/>
    <cellStyle name="20 % - Accent3 4 3 4" xfId="29855" xr:uid="{00000000-0005-0000-0000-0000C6080000}"/>
    <cellStyle name="20 % - Accent3 4 3 5" xfId="36413" xr:uid="{00000000-0005-0000-0000-0000C7080000}"/>
    <cellStyle name="20 % - Accent3 4 4" xfId="10836" xr:uid="{00000000-0005-0000-0000-0000C8080000}"/>
    <cellStyle name="20 % - Accent3 4 4 2" xfId="26502" xr:uid="{00000000-0005-0000-0000-0000C9080000}"/>
    <cellStyle name="20 % - Accent3 4 4 3" xfId="33061" xr:uid="{00000000-0005-0000-0000-0000CA080000}"/>
    <cellStyle name="20 % - Accent3 4 4 4" xfId="39619" xr:uid="{00000000-0005-0000-0000-0000CB080000}"/>
    <cellStyle name="20 % - Accent3 4 5" xfId="23237" xr:uid="{00000000-0005-0000-0000-0000CC080000}"/>
    <cellStyle name="20 % - Accent3 4 6" xfId="29853" xr:uid="{00000000-0005-0000-0000-0000CD080000}"/>
    <cellStyle name="20 % - Accent3 4 7" xfId="36411" xr:uid="{00000000-0005-0000-0000-0000CE080000}"/>
    <cellStyle name="20 % - Accent3 5" xfId="3634" xr:uid="{00000000-0005-0000-0000-0000CF080000}"/>
    <cellStyle name="20 % - Accent3 5 2" xfId="3635" xr:uid="{00000000-0005-0000-0000-0000D0080000}"/>
    <cellStyle name="20 % - Accent3 5 2 2" xfId="10840" xr:uid="{00000000-0005-0000-0000-0000D1080000}"/>
    <cellStyle name="20 % - Accent3 5 2 2 2" xfId="26506" xr:uid="{00000000-0005-0000-0000-0000D2080000}"/>
    <cellStyle name="20 % - Accent3 5 2 2 3" xfId="33065" xr:uid="{00000000-0005-0000-0000-0000D3080000}"/>
    <cellStyle name="20 % - Accent3 5 2 2 4" xfId="39623" xr:uid="{00000000-0005-0000-0000-0000D4080000}"/>
    <cellStyle name="20 % - Accent3 5 2 3" xfId="23241" xr:uid="{00000000-0005-0000-0000-0000D5080000}"/>
    <cellStyle name="20 % - Accent3 5 2 4" xfId="29857" xr:uid="{00000000-0005-0000-0000-0000D6080000}"/>
    <cellStyle name="20 % - Accent3 5 2 5" xfId="36415" xr:uid="{00000000-0005-0000-0000-0000D7080000}"/>
    <cellStyle name="20 % - Accent3 5 3" xfId="3636" xr:uid="{00000000-0005-0000-0000-0000D8080000}"/>
    <cellStyle name="20 % - Accent3 5 3 2" xfId="10841" xr:uid="{00000000-0005-0000-0000-0000D9080000}"/>
    <cellStyle name="20 % - Accent3 5 3 2 2" xfId="26507" xr:uid="{00000000-0005-0000-0000-0000DA080000}"/>
    <cellStyle name="20 % - Accent3 5 3 2 3" xfId="33066" xr:uid="{00000000-0005-0000-0000-0000DB080000}"/>
    <cellStyle name="20 % - Accent3 5 3 2 4" xfId="39624" xr:uid="{00000000-0005-0000-0000-0000DC080000}"/>
    <cellStyle name="20 % - Accent3 5 3 3" xfId="23242" xr:uid="{00000000-0005-0000-0000-0000DD080000}"/>
    <cellStyle name="20 % - Accent3 5 3 4" xfId="29858" xr:uid="{00000000-0005-0000-0000-0000DE080000}"/>
    <cellStyle name="20 % - Accent3 5 3 5" xfId="36416" xr:uid="{00000000-0005-0000-0000-0000DF080000}"/>
    <cellStyle name="20 % - Accent3 5 4" xfId="10839" xr:uid="{00000000-0005-0000-0000-0000E0080000}"/>
    <cellStyle name="20 % - Accent3 5 4 2" xfId="26505" xr:uid="{00000000-0005-0000-0000-0000E1080000}"/>
    <cellStyle name="20 % - Accent3 5 4 3" xfId="33064" xr:uid="{00000000-0005-0000-0000-0000E2080000}"/>
    <cellStyle name="20 % - Accent3 5 4 4" xfId="39622" xr:uid="{00000000-0005-0000-0000-0000E3080000}"/>
    <cellStyle name="20 % - Accent3 5 5" xfId="23240" xr:uid="{00000000-0005-0000-0000-0000E4080000}"/>
    <cellStyle name="20 % - Accent3 5 6" xfId="29856" xr:uid="{00000000-0005-0000-0000-0000E5080000}"/>
    <cellStyle name="20 % - Accent3 5 7" xfId="36414" xr:uid="{00000000-0005-0000-0000-0000E6080000}"/>
    <cellStyle name="20 % - Accent3 6" xfId="3637" xr:uid="{00000000-0005-0000-0000-0000E7080000}"/>
    <cellStyle name="20 % - Accent3 6 2" xfId="10842" xr:uid="{00000000-0005-0000-0000-0000E8080000}"/>
    <cellStyle name="20 % - Accent3 6 2 2" xfId="26508" xr:uid="{00000000-0005-0000-0000-0000E9080000}"/>
    <cellStyle name="20 % - Accent3 6 2 3" xfId="33067" xr:uid="{00000000-0005-0000-0000-0000EA080000}"/>
    <cellStyle name="20 % - Accent3 6 2 4" xfId="39625" xr:uid="{00000000-0005-0000-0000-0000EB080000}"/>
    <cellStyle name="20 % - Accent3 6 3" xfId="23243" xr:uid="{00000000-0005-0000-0000-0000EC080000}"/>
    <cellStyle name="20 % - Accent3 6 4" xfId="29859" xr:uid="{00000000-0005-0000-0000-0000ED080000}"/>
    <cellStyle name="20 % - Accent3 6 5" xfId="36417" xr:uid="{00000000-0005-0000-0000-0000EE080000}"/>
    <cellStyle name="20 % - Accent3 7" xfId="3638" xr:uid="{00000000-0005-0000-0000-0000EF080000}"/>
    <cellStyle name="20 % - Accent4 2" xfId="3639" xr:uid="{00000000-0005-0000-0000-0000F1080000}"/>
    <cellStyle name="20 % - Accent4 2 10" xfId="36418" xr:uid="{00000000-0005-0000-0000-0000F2080000}"/>
    <cellStyle name="20 % - Accent4 2 2" xfId="3640" xr:uid="{00000000-0005-0000-0000-0000F3080000}"/>
    <cellStyle name="20 % - Accent4 2 2 2" xfId="3641" xr:uid="{00000000-0005-0000-0000-0000F4080000}"/>
    <cellStyle name="20 % - Accent4 2 2 2 2" xfId="3642" xr:uid="{00000000-0005-0000-0000-0000F5080000}"/>
    <cellStyle name="20 % - Accent4 2 2 2 2 2" xfId="10846" xr:uid="{00000000-0005-0000-0000-0000F6080000}"/>
    <cellStyle name="20 % - Accent4 2 2 2 2 2 2" xfId="26512" xr:uid="{00000000-0005-0000-0000-0000F7080000}"/>
    <cellStyle name="20 % - Accent4 2 2 2 2 2 3" xfId="33071" xr:uid="{00000000-0005-0000-0000-0000F8080000}"/>
    <cellStyle name="20 % - Accent4 2 2 2 2 2 4" xfId="39629" xr:uid="{00000000-0005-0000-0000-0000F9080000}"/>
    <cellStyle name="20 % - Accent4 2 2 2 2 3" xfId="23247" xr:uid="{00000000-0005-0000-0000-0000FA080000}"/>
    <cellStyle name="20 % - Accent4 2 2 2 2 4" xfId="29863" xr:uid="{00000000-0005-0000-0000-0000FB080000}"/>
    <cellStyle name="20 % - Accent4 2 2 2 2 5" xfId="36421" xr:uid="{00000000-0005-0000-0000-0000FC080000}"/>
    <cellStyle name="20 % - Accent4 2 2 2 3" xfId="3643" xr:uid="{00000000-0005-0000-0000-0000FD080000}"/>
    <cellStyle name="20 % - Accent4 2 2 2 3 2" xfId="10847" xr:uid="{00000000-0005-0000-0000-0000FE080000}"/>
    <cellStyle name="20 % - Accent4 2 2 2 3 2 2" xfId="26513" xr:uid="{00000000-0005-0000-0000-0000FF080000}"/>
    <cellStyle name="20 % - Accent4 2 2 2 3 2 3" xfId="33072" xr:uid="{00000000-0005-0000-0000-000000090000}"/>
    <cellStyle name="20 % - Accent4 2 2 2 3 2 4" xfId="39630" xr:uid="{00000000-0005-0000-0000-000001090000}"/>
    <cellStyle name="20 % - Accent4 2 2 2 3 3" xfId="23248" xr:uid="{00000000-0005-0000-0000-000002090000}"/>
    <cellStyle name="20 % - Accent4 2 2 2 3 4" xfId="29864" xr:uid="{00000000-0005-0000-0000-000003090000}"/>
    <cellStyle name="20 % - Accent4 2 2 2 3 5" xfId="36422" xr:uid="{00000000-0005-0000-0000-000004090000}"/>
    <cellStyle name="20 % - Accent4 2 2 2 4" xfId="10845" xr:uid="{00000000-0005-0000-0000-000005090000}"/>
    <cellStyle name="20 % - Accent4 2 2 2 4 2" xfId="26511" xr:uid="{00000000-0005-0000-0000-000006090000}"/>
    <cellStyle name="20 % - Accent4 2 2 2 4 3" xfId="33070" xr:uid="{00000000-0005-0000-0000-000007090000}"/>
    <cellStyle name="20 % - Accent4 2 2 2 4 4" xfId="39628" xr:uid="{00000000-0005-0000-0000-000008090000}"/>
    <cellStyle name="20 % - Accent4 2 2 2 5" xfId="23246" xr:uid="{00000000-0005-0000-0000-000009090000}"/>
    <cellStyle name="20 % - Accent4 2 2 2 6" xfId="29862" xr:uid="{00000000-0005-0000-0000-00000A090000}"/>
    <cellStyle name="20 % - Accent4 2 2 2 7" xfId="36420" xr:uid="{00000000-0005-0000-0000-00000B090000}"/>
    <cellStyle name="20 % - Accent4 2 2 3" xfId="3644" xr:uid="{00000000-0005-0000-0000-00000C090000}"/>
    <cellStyle name="20 % - Accent4 2 2 3 2" xfId="3645" xr:uid="{00000000-0005-0000-0000-00000D090000}"/>
    <cellStyle name="20 % - Accent4 2 2 3 2 2" xfId="10849" xr:uid="{00000000-0005-0000-0000-00000E090000}"/>
    <cellStyle name="20 % - Accent4 2 2 3 2 2 2" xfId="26515" xr:uid="{00000000-0005-0000-0000-00000F090000}"/>
    <cellStyle name="20 % - Accent4 2 2 3 2 2 3" xfId="33074" xr:uid="{00000000-0005-0000-0000-000010090000}"/>
    <cellStyle name="20 % - Accent4 2 2 3 2 2 4" xfId="39632" xr:uid="{00000000-0005-0000-0000-000011090000}"/>
    <cellStyle name="20 % - Accent4 2 2 3 2 3" xfId="23250" xr:uid="{00000000-0005-0000-0000-000012090000}"/>
    <cellStyle name="20 % - Accent4 2 2 3 2 4" xfId="29866" xr:uid="{00000000-0005-0000-0000-000013090000}"/>
    <cellStyle name="20 % - Accent4 2 2 3 2 5" xfId="36424" xr:uid="{00000000-0005-0000-0000-000014090000}"/>
    <cellStyle name="20 % - Accent4 2 2 3 3" xfId="3646" xr:uid="{00000000-0005-0000-0000-000015090000}"/>
    <cellStyle name="20 % - Accent4 2 2 3 3 2" xfId="10850" xr:uid="{00000000-0005-0000-0000-000016090000}"/>
    <cellStyle name="20 % - Accent4 2 2 3 3 2 2" xfId="26516" xr:uid="{00000000-0005-0000-0000-000017090000}"/>
    <cellStyle name="20 % - Accent4 2 2 3 3 2 3" xfId="33075" xr:uid="{00000000-0005-0000-0000-000018090000}"/>
    <cellStyle name="20 % - Accent4 2 2 3 3 2 4" xfId="39633" xr:uid="{00000000-0005-0000-0000-000019090000}"/>
    <cellStyle name="20 % - Accent4 2 2 3 3 3" xfId="23251" xr:uid="{00000000-0005-0000-0000-00001A090000}"/>
    <cellStyle name="20 % - Accent4 2 2 3 3 4" xfId="29867" xr:uid="{00000000-0005-0000-0000-00001B090000}"/>
    <cellStyle name="20 % - Accent4 2 2 3 3 5" xfId="36425" xr:uid="{00000000-0005-0000-0000-00001C090000}"/>
    <cellStyle name="20 % - Accent4 2 2 3 4" xfId="10848" xr:uid="{00000000-0005-0000-0000-00001D090000}"/>
    <cellStyle name="20 % - Accent4 2 2 3 4 2" xfId="26514" xr:uid="{00000000-0005-0000-0000-00001E090000}"/>
    <cellStyle name="20 % - Accent4 2 2 3 4 3" xfId="33073" xr:uid="{00000000-0005-0000-0000-00001F090000}"/>
    <cellStyle name="20 % - Accent4 2 2 3 4 4" xfId="39631" xr:uid="{00000000-0005-0000-0000-000020090000}"/>
    <cellStyle name="20 % - Accent4 2 2 3 5" xfId="23249" xr:uid="{00000000-0005-0000-0000-000021090000}"/>
    <cellStyle name="20 % - Accent4 2 2 3 6" xfId="29865" xr:uid="{00000000-0005-0000-0000-000022090000}"/>
    <cellStyle name="20 % - Accent4 2 2 3 7" xfId="36423" xr:uid="{00000000-0005-0000-0000-000023090000}"/>
    <cellStyle name="20 % - Accent4 2 2 4" xfId="3647" xr:uid="{00000000-0005-0000-0000-000024090000}"/>
    <cellStyle name="20 % - Accent4 2 2 4 2" xfId="10851" xr:uid="{00000000-0005-0000-0000-000025090000}"/>
    <cellStyle name="20 % - Accent4 2 2 4 2 2" xfId="26517" xr:uid="{00000000-0005-0000-0000-000026090000}"/>
    <cellStyle name="20 % - Accent4 2 2 4 2 3" xfId="33076" xr:uid="{00000000-0005-0000-0000-000027090000}"/>
    <cellStyle name="20 % - Accent4 2 2 4 2 4" xfId="39634" xr:uid="{00000000-0005-0000-0000-000028090000}"/>
    <cellStyle name="20 % - Accent4 2 2 4 3" xfId="23252" xr:uid="{00000000-0005-0000-0000-000029090000}"/>
    <cellStyle name="20 % - Accent4 2 2 4 4" xfId="29868" xr:uid="{00000000-0005-0000-0000-00002A090000}"/>
    <cellStyle name="20 % - Accent4 2 2 4 5" xfId="36426" xr:uid="{00000000-0005-0000-0000-00002B090000}"/>
    <cellStyle name="20 % - Accent4 2 2 5" xfId="3648" xr:uid="{00000000-0005-0000-0000-00002C090000}"/>
    <cellStyle name="20 % - Accent4 2 2 5 2" xfId="10852" xr:uid="{00000000-0005-0000-0000-00002D090000}"/>
    <cellStyle name="20 % - Accent4 2 2 5 2 2" xfId="26518" xr:uid="{00000000-0005-0000-0000-00002E090000}"/>
    <cellStyle name="20 % - Accent4 2 2 5 2 3" xfId="33077" xr:uid="{00000000-0005-0000-0000-00002F090000}"/>
    <cellStyle name="20 % - Accent4 2 2 5 2 4" xfId="39635" xr:uid="{00000000-0005-0000-0000-000030090000}"/>
    <cellStyle name="20 % - Accent4 2 2 5 3" xfId="23253" xr:uid="{00000000-0005-0000-0000-000031090000}"/>
    <cellStyle name="20 % - Accent4 2 2 5 4" xfId="29869" xr:uid="{00000000-0005-0000-0000-000032090000}"/>
    <cellStyle name="20 % - Accent4 2 2 5 5" xfId="36427" xr:uid="{00000000-0005-0000-0000-000033090000}"/>
    <cellStyle name="20 % - Accent4 2 2 6" xfId="10844" xr:uid="{00000000-0005-0000-0000-000034090000}"/>
    <cellStyle name="20 % - Accent4 2 2 6 2" xfId="26510" xr:uid="{00000000-0005-0000-0000-000035090000}"/>
    <cellStyle name="20 % - Accent4 2 2 6 3" xfId="33069" xr:uid="{00000000-0005-0000-0000-000036090000}"/>
    <cellStyle name="20 % - Accent4 2 2 6 4" xfId="39627" xr:uid="{00000000-0005-0000-0000-000037090000}"/>
    <cellStyle name="20 % - Accent4 2 2 7" xfId="23245" xr:uid="{00000000-0005-0000-0000-000038090000}"/>
    <cellStyle name="20 % - Accent4 2 2 8" xfId="29861" xr:uid="{00000000-0005-0000-0000-000039090000}"/>
    <cellStyle name="20 % - Accent4 2 2 9" xfId="36419" xr:uid="{00000000-0005-0000-0000-00003A090000}"/>
    <cellStyle name="20 % - Accent4 2 3" xfId="3649" xr:uid="{00000000-0005-0000-0000-00003B090000}"/>
    <cellStyle name="20 % - Accent4 2 3 2" xfId="3650" xr:uid="{00000000-0005-0000-0000-00003C090000}"/>
    <cellStyle name="20 % - Accent4 2 3 2 2" xfId="10854" xr:uid="{00000000-0005-0000-0000-00003D090000}"/>
    <cellStyle name="20 % - Accent4 2 3 2 2 2" xfId="26520" xr:uid="{00000000-0005-0000-0000-00003E090000}"/>
    <cellStyle name="20 % - Accent4 2 3 2 2 3" xfId="33079" xr:uid="{00000000-0005-0000-0000-00003F090000}"/>
    <cellStyle name="20 % - Accent4 2 3 2 2 4" xfId="39637" xr:uid="{00000000-0005-0000-0000-000040090000}"/>
    <cellStyle name="20 % - Accent4 2 3 2 3" xfId="23255" xr:uid="{00000000-0005-0000-0000-000041090000}"/>
    <cellStyle name="20 % - Accent4 2 3 2 4" xfId="29871" xr:uid="{00000000-0005-0000-0000-000042090000}"/>
    <cellStyle name="20 % - Accent4 2 3 2 5" xfId="36429" xr:uid="{00000000-0005-0000-0000-000043090000}"/>
    <cellStyle name="20 % - Accent4 2 3 3" xfId="3651" xr:uid="{00000000-0005-0000-0000-000044090000}"/>
    <cellStyle name="20 % - Accent4 2 3 3 2" xfId="10855" xr:uid="{00000000-0005-0000-0000-000045090000}"/>
    <cellStyle name="20 % - Accent4 2 3 3 2 2" xfId="26521" xr:uid="{00000000-0005-0000-0000-000046090000}"/>
    <cellStyle name="20 % - Accent4 2 3 3 2 3" xfId="33080" xr:uid="{00000000-0005-0000-0000-000047090000}"/>
    <cellStyle name="20 % - Accent4 2 3 3 2 4" xfId="39638" xr:uid="{00000000-0005-0000-0000-000048090000}"/>
    <cellStyle name="20 % - Accent4 2 3 3 3" xfId="23256" xr:uid="{00000000-0005-0000-0000-000049090000}"/>
    <cellStyle name="20 % - Accent4 2 3 3 4" xfId="29872" xr:uid="{00000000-0005-0000-0000-00004A090000}"/>
    <cellStyle name="20 % - Accent4 2 3 3 5" xfId="36430" xr:uid="{00000000-0005-0000-0000-00004B090000}"/>
    <cellStyle name="20 % - Accent4 2 3 4" xfId="10853" xr:uid="{00000000-0005-0000-0000-00004C090000}"/>
    <cellStyle name="20 % - Accent4 2 3 4 2" xfId="26519" xr:uid="{00000000-0005-0000-0000-00004D090000}"/>
    <cellStyle name="20 % - Accent4 2 3 4 3" xfId="33078" xr:uid="{00000000-0005-0000-0000-00004E090000}"/>
    <cellStyle name="20 % - Accent4 2 3 4 4" xfId="39636" xr:uid="{00000000-0005-0000-0000-00004F090000}"/>
    <cellStyle name="20 % - Accent4 2 3 5" xfId="23254" xr:uid="{00000000-0005-0000-0000-000050090000}"/>
    <cellStyle name="20 % - Accent4 2 3 6" xfId="29870" xr:uid="{00000000-0005-0000-0000-000051090000}"/>
    <cellStyle name="20 % - Accent4 2 3 7" xfId="36428" xr:uid="{00000000-0005-0000-0000-000052090000}"/>
    <cellStyle name="20 % - Accent4 2 4" xfId="3652" xr:uid="{00000000-0005-0000-0000-000053090000}"/>
    <cellStyle name="20 % - Accent4 2 4 2" xfId="3653" xr:uid="{00000000-0005-0000-0000-000054090000}"/>
    <cellStyle name="20 % - Accent4 2 4 2 2" xfId="10857" xr:uid="{00000000-0005-0000-0000-000055090000}"/>
    <cellStyle name="20 % - Accent4 2 4 2 2 2" xfId="26523" xr:uid="{00000000-0005-0000-0000-000056090000}"/>
    <cellStyle name="20 % - Accent4 2 4 2 2 3" xfId="33082" xr:uid="{00000000-0005-0000-0000-000057090000}"/>
    <cellStyle name="20 % - Accent4 2 4 2 2 4" xfId="39640" xr:uid="{00000000-0005-0000-0000-000058090000}"/>
    <cellStyle name="20 % - Accent4 2 4 2 3" xfId="23258" xr:uid="{00000000-0005-0000-0000-000059090000}"/>
    <cellStyle name="20 % - Accent4 2 4 2 4" xfId="29874" xr:uid="{00000000-0005-0000-0000-00005A090000}"/>
    <cellStyle name="20 % - Accent4 2 4 2 5" xfId="36432" xr:uid="{00000000-0005-0000-0000-00005B090000}"/>
    <cellStyle name="20 % - Accent4 2 4 3" xfId="3654" xr:uid="{00000000-0005-0000-0000-00005C090000}"/>
    <cellStyle name="20 % - Accent4 2 4 3 2" xfId="10858" xr:uid="{00000000-0005-0000-0000-00005D090000}"/>
    <cellStyle name="20 % - Accent4 2 4 3 2 2" xfId="26524" xr:uid="{00000000-0005-0000-0000-00005E090000}"/>
    <cellStyle name="20 % - Accent4 2 4 3 2 3" xfId="33083" xr:uid="{00000000-0005-0000-0000-00005F090000}"/>
    <cellStyle name="20 % - Accent4 2 4 3 2 4" xfId="39641" xr:uid="{00000000-0005-0000-0000-000060090000}"/>
    <cellStyle name="20 % - Accent4 2 4 3 3" xfId="23259" xr:uid="{00000000-0005-0000-0000-000061090000}"/>
    <cellStyle name="20 % - Accent4 2 4 3 4" xfId="29875" xr:uid="{00000000-0005-0000-0000-000062090000}"/>
    <cellStyle name="20 % - Accent4 2 4 3 5" xfId="36433" xr:uid="{00000000-0005-0000-0000-000063090000}"/>
    <cellStyle name="20 % - Accent4 2 4 4" xfId="10856" xr:uid="{00000000-0005-0000-0000-000064090000}"/>
    <cellStyle name="20 % - Accent4 2 4 4 2" xfId="26522" xr:uid="{00000000-0005-0000-0000-000065090000}"/>
    <cellStyle name="20 % - Accent4 2 4 4 3" xfId="33081" xr:uid="{00000000-0005-0000-0000-000066090000}"/>
    <cellStyle name="20 % - Accent4 2 4 4 4" xfId="39639" xr:uid="{00000000-0005-0000-0000-000067090000}"/>
    <cellStyle name="20 % - Accent4 2 4 5" xfId="23257" xr:uid="{00000000-0005-0000-0000-000068090000}"/>
    <cellStyle name="20 % - Accent4 2 4 6" xfId="29873" xr:uid="{00000000-0005-0000-0000-000069090000}"/>
    <cellStyle name="20 % - Accent4 2 4 7" xfId="36431" xr:uid="{00000000-0005-0000-0000-00006A090000}"/>
    <cellStyle name="20 % - Accent4 2 5" xfId="3655" xr:uid="{00000000-0005-0000-0000-00006B090000}"/>
    <cellStyle name="20 % - Accent4 2 5 2" xfId="10859" xr:uid="{00000000-0005-0000-0000-00006C090000}"/>
    <cellStyle name="20 % - Accent4 2 5 2 2" xfId="26525" xr:uid="{00000000-0005-0000-0000-00006D090000}"/>
    <cellStyle name="20 % - Accent4 2 5 2 3" xfId="33084" xr:uid="{00000000-0005-0000-0000-00006E090000}"/>
    <cellStyle name="20 % - Accent4 2 5 2 4" xfId="39642" xr:uid="{00000000-0005-0000-0000-00006F090000}"/>
    <cellStyle name="20 % - Accent4 2 5 3" xfId="23260" xr:uid="{00000000-0005-0000-0000-000070090000}"/>
    <cellStyle name="20 % - Accent4 2 5 4" xfId="29876" xr:uid="{00000000-0005-0000-0000-000071090000}"/>
    <cellStyle name="20 % - Accent4 2 5 5" xfId="36434" xr:uid="{00000000-0005-0000-0000-000072090000}"/>
    <cellStyle name="20 % - Accent4 2 6" xfId="3656" xr:uid="{00000000-0005-0000-0000-000073090000}"/>
    <cellStyle name="20 % - Accent4 2 6 2" xfId="10860" xr:uid="{00000000-0005-0000-0000-000074090000}"/>
    <cellStyle name="20 % - Accent4 2 6 2 2" xfId="26526" xr:uid="{00000000-0005-0000-0000-000075090000}"/>
    <cellStyle name="20 % - Accent4 2 6 2 3" xfId="33085" xr:uid="{00000000-0005-0000-0000-000076090000}"/>
    <cellStyle name="20 % - Accent4 2 6 2 4" xfId="39643" xr:uid="{00000000-0005-0000-0000-000077090000}"/>
    <cellStyle name="20 % - Accent4 2 6 3" xfId="23261" xr:uid="{00000000-0005-0000-0000-000078090000}"/>
    <cellStyle name="20 % - Accent4 2 6 4" xfId="29877" xr:uid="{00000000-0005-0000-0000-000079090000}"/>
    <cellStyle name="20 % - Accent4 2 6 5" xfId="36435" xr:uid="{00000000-0005-0000-0000-00007A090000}"/>
    <cellStyle name="20 % - Accent4 2 7" xfId="10843" xr:uid="{00000000-0005-0000-0000-00007B090000}"/>
    <cellStyle name="20 % - Accent4 2 7 2" xfId="26509" xr:uid="{00000000-0005-0000-0000-00007C090000}"/>
    <cellStyle name="20 % - Accent4 2 7 3" xfId="33068" xr:uid="{00000000-0005-0000-0000-00007D090000}"/>
    <cellStyle name="20 % - Accent4 2 7 4" xfId="39626" xr:uid="{00000000-0005-0000-0000-00007E090000}"/>
    <cellStyle name="20 % - Accent4 2 8" xfId="23244" xr:uid="{00000000-0005-0000-0000-00007F090000}"/>
    <cellStyle name="20 % - Accent4 2 9" xfId="29860" xr:uid="{00000000-0005-0000-0000-000080090000}"/>
    <cellStyle name="20 % - Accent4 3" xfId="3657" xr:uid="{00000000-0005-0000-0000-000081090000}"/>
    <cellStyle name="20 % - Accent4 3 2" xfId="3658" xr:uid="{00000000-0005-0000-0000-000082090000}"/>
    <cellStyle name="20 % - Accent4 3 2 2" xfId="3659" xr:uid="{00000000-0005-0000-0000-000083090000}"/>
    <cellStyle name="20 % - Accent4 3 2 2 2" xfId="10863" xr:uid="{00000000-0005-0000-0000-000084090000}"/>
    <cellStyle name="20 % - Accent4 3 2 2 2 2" xfId="26529" xr:uid="{00000000-0005-0000-0000-000085090000}"/>
    <cellStyle name="20 % - Accent4 3 2 2 2 3" xfId="33088" xr:uid="{00000000-0005-0000-0000-000086090000}"/>
    <cellStyle name="20 % - Accent4 3 2 2 2 4" xfId="39646" xr:uid="{00000000-0005-0000-0000-000087090000}"/>
    <cellStyle name="20 % - Accent4 3 2 2 3" xfId="23264" xr:uid="{00000000-0005-0000-0000-000088090000}"/>
    <cellStyle name="20 % - Accent4 3 2 2 4" xfId="29880" xr:uid="{00000000-0005-0000-0000-000089090000}"/>
    <cellStyle name="20 % - Accent4 3 2 2 5" xfId="36438" xr:uid="{00000000-0005-0000-0000-00008A090000}"/>
    <cellStyle name="20 % - Accent4 3 2 3" xfId="3660" xr:uid="{00000000-0005-0000-0000-00008B090000}"/>
    <cellStyle name="20 % - Accent4 3 2 3 2" xfId="10864" xr:uid="{00000000-0005-0000-0000-00008C090000}"/>
    <cellStyle name="20 % - Accent4 3 2 3 2 2" xfId="26530" xr:uid="{00000000-0005-0000-0000-00008D090000}"/>
    <cellStyle name="20 % - Accent4 3 2 3 2 3" xfId="33089" xr:uid="{00000000-0005-0000-0000-00008E090000}"/>
    <cellStyle name="20 % - Accent4 3 2 3 2 4" xfId="39647" xr:uid="{00000000-0005-0000-0000-00008F090000}"/>
    <cellStyle name="20 % - Accent4 3 2 3 3" xfId="23265" xr:uid="{00000000-0005-0000-0000-000090090000}"/>
    <cellStyle name="20 % - Accent4 3 2 3 4" xfId="29881" xr:uid="{00000000-0005-0000-0000-000091090000}"/>
    <cellStyle name="20 % - Accent4 3 2 3 5" xfId="36439" xr:uid="{00000000-0005-0000-0000-000092090000}"/>
    <cellStyle name="20 % - Accent4 3 2 4" xfId="10862" xr:uid="{00000000-0005-0000-0000-000093090000}"/>
    <cellStyle name="20 % - Accent4 3 2 4 2" xfId="26528" xr:uid="{00000000-0005-0000-0000-000094090000}"/>
    <cellStyle name="20 % - Accent4 3 2 4 3" xfId="33087" xr:uid="{00000000-0005-0000-0000-000095090000}"/>
    <cellStyle name="20 % - Accent4 3 2 4 4" xfId="39645" xr:uid="{00000000-0005-0000-0000-000096090000}"/>
    <cellStyle name="20 % - Accent4 3 2 5" xfId="23263" xr:uid="{00000000-0005-0000-0000-000097090000}"/>
    <cellStyle name="20 % - Accent4 3 2 6" xfId="29879" xr:uid="{00000000-0005-0000-0000-000098090000}"/>
    <cellStyle name="20 % - Accent4 3 2 7" xfId="36437" xr:uid="{00000000-0005-0000-0000-000099090000}"/>
    <cellStyle name="20 % - Accent4 3 3" xfId="3661" xr:uid="{00000000-0005-0000-0000-00009A090000}"/>
    <cellStyle name="20 % - Accent4 3 3 2" xfId="3662" xr:uid="{00000000-0005-0000-0000-00009B090000}"/>
    <cellStyle name="20 % - Accent4 3 3 2 2" xfId="10866" xr:uid="{00000000-0005-0000-0000-00009C090000}"/>
    <cellStyle name="20 % - Accent4 3 3 2 2 2" xfId="26532" xr:uid="{00000000-0005-0000-0000-00009D090000}"/>
    <cellStyle name="20 % - Accent4 3 3 2 2 3" xfId="33091" xr:uid="{00000000-0005-0000-0000-00009E090000}"/>
    <cellStyle name="20 % - Accent4 3 3 2 2 4" xfId="39649" xr:uid="{00000000-0005-0000-0000-00009F090000}"/>
    <cellStyle name="20 % - Accent4 3 3 2 3" xfId="23267" xr:uid="{00000000-0005-0000-0000-0000A0090000}"/>
    <cellStyle name="20 % - Accent4 3 3 2 4" xfId="29883" xr:uid="{00000000-0005-0000-0000-0000A1090000}"/>
    <cellStyle name="20 % - Accent4 3 3 2 5" xfId="36441" xr:uid="{00000000-0005-0000-0000-0000A2090000}"/>
    <cellStyle name="20 % - Accent4 3 3 3" xfId="3663" xr:uid="{00000000-0005-0000-0000-0000A3090000}"/>
    <cellStyle name="20 % - Accent4 3 3 3 2" xfId="10867" xr:uid="{00000000-0005-0000-0000-0000A4090000}"/>
    <cellStyle name="20 % - Accent4 3 3 3 2 2" xfId="26533" xr:uid="{00000000-0005-0000-0000-0000A5090000}"/>
    <cellStyle name="20 % - Accent4 3 3 3 2 3" xfId="33092" xr:uid="{00000000-0005-0000-0000-0000A6090000}"/>
    <cellStyle name="20 % - Accent4 3 3 3 2 4" xfId="39650" xr:uid="{00000000-0005-0000-0000-0000A7090000}"/>
    <cellStyle name="20 % - Accent4 3 3 3 3" xfId="23268" xr:uid="{00000000-0005-0000-0000-0000A8090000}"/>
    <cellStyle name="20 % - Accent4 3 3 3 4" xfId="29884" xr:uid="{00000000-0005-0000-0000-0000A9090000}"/>
    <cellStyle name="20 % - Accent4 3 3 3 5" xfId="36442" xr:uid="{00000000-0005-0000-0000-0000AA090000}"/>
    <cellStyle name="20 % - Accent4 3 3 4" xfId="10865" xr:uid="{00000000-0005-0000-0000-0000AB090000}"/>
    <cellStyle name="20 % - Accent4 3 3 4 2" xfId="26531" xr:uid="{00000000-0005-0000-0000-0000AC090000}"/>
    <cellStyle name="20 % - Accent4 3 3 4 3" xfId="33090" xr:uid="{00000000-0005-0000-0000-0000AD090000}"/>
    <cellStyle name="20 % - Accent4 3 3 4 4" xfId="39648" xr:uid="{00000000-0005-0000-0000-0000AE090000}"/>
    <cellStyle name="20 % - Accent4 3 3 5" xfId="23266" xr:uid="{00000000-0005-0000-0000-0000AF090000}"/>
    <cellStyle name="20 % - Accent4 3 3 6" xfId="29882" xr:uid="{00000000-0005-0000-0000-0000B0090000}"/>
    <cellStyle name="20 % - Accent4 3 3 7" xfId="36440" xr:uid="{00000000-0005-0000-0000-0000B1090000}"/>
    <cellStyle name="20 % - Accent4 3 4" xfId="3664" xr:uid="{00000000-0005-0000-0000-0000B2090000}"/>
    <cellStyle name="20 % - Accent4 3 4 2" xfId="10868" xr:uid="{00000000-0005-0000-0000-0000B3090000}"/>
    <cellStyle name="20 % - Accent4 3 4 2 2" xfId="26534" xr:uid="{00000000-0005-0000-0000-0000B4090000}"/>
    <cellStyle name="20 % - Accent4 3 4 2 3" xfId="33093" xr:uid="{00000000-0005-0000-0000-0000B5090000}"/>
    <cellStyle name="20 % - Accent4 3 4 2 4" xfId="39651" xr:uid="{00000000-0005-0000-0000-0000B6090000}"/>
    <cellStyle name="20 % - Accent4 3 4 3" xfId="23269" xr:uid="{00000000-0005-0000-0000-0000B7090000}"/>
    <cellStyle name="20 % - Accent4 3 4 4" xfId="29885" xr:uid="{00000000-0005-0000-0000-0000B8090000}"/>
    <cellStyle name="20 % - Accent4 3 4 5" xfId="36443" xr:uid="{00000000-0005-0000-0000-0000B9090000}"/>
    <cellStyle name="20 % - Accent4 3 5" xfId="3665" xr:uid="{00000000-0005-0000-0000-0000BA090000}"/>
    <cellStyle name="20 % - Accent4 3 5 2" xfId="10869" xr:uid="{00000000-0005-0000-0000-0000BB090000}"/>
    <cellStyle name="20 % - Accent4 3 5 2 2" xfId="26535" xr:uid="{00000000-0005-0000-0000-0000BC090000}"/>
    <cellStyle name="20 % - Accent4 3 5 2 3" xfId="33094" xr:uid="{00000000-0005-0000-0000-0000BD090000}"/>
    <cellStyle name="20 % - Accent4 3 5 2 4" xfId="39652" xr:uid="{00000000-0005-0000-0000-0000BE090000}"/>
    <cellStyle name="20 % - Accent4 3 5 3" xfId="23270" xr:uid="{00000000-0005-0000-0000-0000BF090000}"/>
    <cellStyle name="20 % - Accent4 3 5 4" xfId="29886" xr:uid="{00000000-0005-0000-0000-0000C0090000}"/>
    <cellStyle name="20 % - Accent4 3 5 5" xfId="36444" xr:uid="{00000000-0005-0000-0000-0000C1090000}"/>
    <cellStyle name="20 % - Accent4 3 6" xfId="10861" xr:uid="{00000000-0005-0000-0000-0000C2090000}"/>
    <cellStyle name="20 % - Accent4 3 6 2" xfId="26527" xr:uid="{00000000-0005-0000-0000-0000C3090000}"/>
    <cellStyle name="20 % - Accent4 3 6 3" xfId="33086" xr:uid="{00000000-0005-0000-0000-0000C4090000}"/>
    <cellStyle name="20 % - Accent4 3 6 4" xfId="39644" xr:uid="{00000000-0005-0000-0000-0000C5090000}"/>
    <cellStyle name="20 % - Accent4 3 7" xfId="23262" xr:uid="{00000000-0005-0000-0000-0000C6090000}"/>
    <cellStyle name="20 % - Accent4 3 8" xfId="29878" xr:uid="{00000000-0005-0000-0000-0000C7090000}"/>
    <cellStyle name="20 % - Accent4 3 9" xfId="36436" xr:uid="{00000000-0005-0000-0000-0000C8090000}"/>
    <cellStyle name="20 % - Accent4 4" xfId="3666" xr:uid="{00000000-0005-0000-0000-0000C9090000}"/>
    <cellStyle name="20 % - Accent4 4 2" xfId="3667" xr:uid="{00000000-0005-0000-0000-0000CA090000}"/>
    <cellStyle name="20 % - Accent4 4 2 2" xfId="10871" xr:uid="{00000000-0005-0000-0000-0000CB090000}"/>
    <cellStyle name="20 % - Accent4 4 2 2 2" xfId="26537" xr:uid="{00000000-0005-0000-0000-0000CC090000}"/>
    <cellStyle name="20 % - Accent4 4 2 2 3" xfId="33096" xr:uid="{00000000-0005-0000-0000-0000CD090000}"/>
    <cellStyle name="20 % - Accent4 4 2 2 4" xfId="39654" xr:uid="{00000000-0005-0000-0000-0000CE090000}"/>
    <cellStyle name="20 % - Accent4 4 2 3" xfId="23272" xr:uid="{00000000-0005-0000-0000-0000CF090000}"/>
    <cellStyle name="20 % - Accent4 4 2 4" xfId="29888" xr:uid="{00000000-0005-0000-0000-0000D0090000}"/>
    <cellStyle name="20 % - Accent4 4 2 5" xfId="36446" xr:uid="{00000000-0005-0000-0000-0000D1090000}"/>
    <cellStyle name="20 % - Accent4 4 3" xfId="3668" xr:uid="{00000000-0005-0000-0000-0000D2090000}"/>
    <cellStyle name="20 % - Accent4 4 3 2" xfId="10872" xr:uid="{00000000-0005-0000-0000-0000D3090000}"/>
    <cellStyle name="20 % - Accent4 4 3 2 2" xfId="26538" xr:uid="{00000000-0005-0000-0000-0000D4090000}"/>
    <cellStyle name="20 % - Accent4 4 3 2 3" xfId="33097" xr:uid="{00000000-0005-0000-0000-0000D5090000}"/>
    <cellStyle name="20 % - Accent4 4 3 2 4" xfId="39655" xr:uid="{00000000-0005-0000-0000-0000D6090000}"/>
    <cellStyle name="20 % - Accent4 4 3 3" xfId="23273" xr:uid="{00000000-0005-0000-0000-0000D7090000}"/>
    <cellStyle name="20 % - Accent4 4 3 4" xfId="29889" xr:uid="{00000000-0005-0000-0000-0000D8090000}"/>
    <cellStyle name="20 % - Accent4 4 3 5" xfId="36447" xr:uid="{00000000-0005-0000-0000-0000D9090000}"/>
    <cellStyle name="20 % - Accent4 4 4" xfId="10870" xr:uid="{00000000-0005-0000-0000-0000DA090000}"/>
    <cellStyle name="20 % - Accent4 4 4 2" xfId="26536" xr:uid="{00000000-0005-0000-0000-0000DB090000}"/>
    <cellStyle name="20 % - Accent4 4 4 3" xfId="33095" xr:uid="{00000000-0005-0000-0000-0000DC090000}"/>
    <cellStyle name="20 % - Accent4 4 4 4" xfId="39653" xr:uid="{00000000-0005-0000-0000-0000DD090000}"/>
    <cellStyle name="20 % - Accent4 4 5" xfId="23271" xr:uid="{00000000-0005-0000-0000-0000DE090000}"/>
    <cellStyle name="20 % - Accent4 4 6" xfId="29887" xr:uid="{00000000-0005-0000-0000-0000DF090000}"/>
    <cellStyle name="20 % - Accent4 4 7" xfId="36445" xr:uid="{00000000-0005-0000-0000-0000E0090000}"/>
    <cellStyle name="20 % - Accent4 5" xfId="3669" xr:uid="{00000000-0005-0000-0000-0000E1090000}"/>
    <cellStyle name="20 % - Accent4 5 2" xfId="3670" xr:uid="{00000000-0005-0000-0000-0000E2090000}"/>
    <cellStyle name="20 % - Accent4 5 2 2" xfId="10874" xr:uid="{00000000-0005-0000-0000-0000E3090000}"/>
    <cellStyle name="20 % - Accent4 5 2 2 2" xfId="26540" xr:uid="{00000000-0005-0000-0000-0000E4090000}"/>
    <cellStyle name="20 % - Accent4 5 2 2 3" xfId="33099" xr:uid="{00000000-0005-0000-0000-0000E5090000}"/>
    <cellStyle name="20 % - Accent4 5 2 2 4" xfId="39657" xr:uid="{00000000-0005-0000-0000-0000E6090000}"/>
    <cellStyle name="20 % - Accent4 5 2 3" xfId="23275" xr:uid="{00000000-0005-0000-0000-0000E7090000}"/>
    <cellStyle name="20 % - Accent4 5 2 4" xfId="29891" xr:uid="{00000000-0005-0000-0000-0000E8090000}"/>
    <cellStyle name="20 % - Accent4 5 2 5" xfId="36449" xr:uid="{00000000-0005-0000-0000-0000E9090000}"/>
    <cellStyle name="20 % - Accent4 5 3" xfId="3671" xr:uid="{00000000-0005-0000-0000-0000EA090000}"/>
    <cellStyle name="20 % - Accent4 5 3 2" xfId="10875" xr:uid="{00000000-0005-0000-0000-0000EB090000}"/>
    <cellStyle name="20 % - Accent4 5 3 2 2" xfId="26541" xr:uid="{00000000-0005-0000-0000-0000EC090000}"/>
    <cellStyle name="20 % - Accent4 5 3 2 3" xfId="33100" xr:uid="{00000000-0005-0000-0000-0000ED090000}"/>
    <cellStyle name="20 % - Accent4 5 3 2 4" xfId="39658" xr:uid="{00000000-0005-0000-0000-0000EE090000}"/>
    <cellStyle name="20 % - Accent4 5 3 3" xfId="23276" xr:uid="{00000000-0005-0000-0000-0000EF090000}"/>
    <cellStyle name="20 % - Accent4 5 3 4" xfId="29892" xr:uid="{00000000-0005-0000-0000-0000F0090000}"/>
    <cellStyle name="20 % - Accent4 5 3 5" xfId="36450" xr:uid="{00000000-0005-0000-0000-0000F1090000}"/>
    <cellStyle name="20 % - Accent4 5 4" xfId="10873" xr:uid="{00000000-0005-0000-0000-0000F2090000}"/>
    <cellStyle name="20 % - Accent4 5 4 2" xfId="26539" xr:uid="{00000000-0005-0000-0000-0000F3090000}"/>
    <cellStyle name="20 % - Accent4 5 4 3" xfId="33098" xr:uid="{00000000-0005-0000-0000-0000F4090000}"/>
    <cellStyle name="20 % - Accent4 5 4 4" xfId="39656" xr:uid="{00000000-0005-0000-0000-0000F5090000}"/>
    <cellStyle name="20 % - Accent4 5 5" xfId="23274" xr:uid="{00000000-0005-0000-0000-0000F6090000}"/>
    <cellStyle name="20 % - Accent4 5 6" xfId="29890" xr:uid="{00000000-0005-0000-0000-0000F7090000}"/>
    <cellStyle name="20 % - Accent4 5 7" xfId="36448" xr:uid="{00000000-0005-0000-0000-0000F8090000}"/>
    <cellStyle name="20 % - Accent4 6" xfId="3672" xr:uid="{00000000-0005-0000-0000-0000F9090000}"/>
    <cellStyle name="20 % - Accent4 6 2" xfId="10876" xr:uid="{00000000-0005-0000-0000-0000FA090000}"/>
    <cellStyle name="20 % - Accent4 6 2 2" xfId="26542" xr:uid="{00000000-0005-0000-0000-0000FB090000}"/>
    <cellStyle name="20 % - Accent4 6 2 3" xfId="33101" xr:uid="{00000000-0005-0000-0000-0000FC090000}"/>
    <cellStyle name="20 % - Accent4 6 2 4" xfId="39659" xr:uid="{00000000-0005-0000-0000-0000FD090000}"/>
    <cellStyle name="20 % - Accent4 6 3" xfId="23277" xr:uid="{00000000-0005-0000-0000-0000FE090000}"/>
    <cellStyle name="20 % - Accent4 6 4" xfId="29893" xr:uid="{00000000-0005-0000-0000-0000FF090000}"/>
    <cellStyle name="20 % - Accent4 6 5" xfId="36451" xr:uid="{00000000-0005-0000-0000-0000000A0000}"/>
    <cellStyle name="20 % - Accent4 7" xfId="3673" xr:uid="{00000000-0005-0000-0000-0000010A0000}"/>
    <cellStyle name="20 % - Accent5 2" xfId="3674" xr:uid="{00000000-0005-0000-0000-0000030A0000}"/>
    <cellStyle name="20 % - Accent5 2 10" xfId="36452" xr:uid="{00000000-0005-0000-0000-0000040A0000}"/>
    <cellStyle name="20 % - Accent5 2 2" xfId="3675" xr:uid="{00000000-0005-0000-0000-0000050A0000}"/>
    <cellStyle name="20 % - Accent5 2 2 2" xfId="3676" xr:uid="{00000000-0005-0000-0000-0000060A0000}"/>
    <cellStyle name="20 % - Accent5 2 2 2 2" xfId="3677" xr:uid="{00000000-0005-0000-0000-0000070A0000}"/>
    <cellStyle name="20 % - Accent5 2 2 2 2 2" xfId="10880" xr:uid="{00000000-0005-0000-0000-0000080A0000}"/>
    <cellStyle name="20 % - Accent5 2 2 2 2 2 2" xfId="26546" xr:uid="{00000000-0005-0000-0000-0000090A0000}"/>
    <cellStyle name="20 % - Accent5 2 2 2 2 2 3" xfId="33105" xr:uid="{00000000-0005-0000-0000-00000A0A0000}"/>
    <cellStyle name="20 % - Accent5 2 2 2 2 2 4" xfId="39663" xr:uid="{00000000-0005-0000-0000-00000B0A0000}"/>
    <cellStyle name="20 % - Accent5 2 2 2 2 3" xfId="23281" xr:uid="{00000000-0005-0000-0000-00000C0A0000}"/>
    <cellStyle name="20 % - Accent5 2 2 2 2 4" xfId="29897" xr:uid="{00000000-0005-0000-0000-00000D0A0000}"/>
    <cellStyle name="20 % - Accent5 2 2 2 2 5" xfId="36455" xr:uid="{00000000-0005-0000-0000-00000E0A0000}"/>
    <cellStyle name="20 % - Accent5 2 2 2 3" xfId="3678" xr:uid="{00000000-0005-0000-0000-00000F0A0000}"/>
    <cellStyle name="20 % - Accent5 2 2 2 3 2" xfId="10881" xr:uid="{00000000-0005-0000-0000-0000100A0000}"/>
    <cellStyle name="20 % - Accent5 2 2 2 3 2 2" xfId="26547" xr:uid="{00000000-0005-0000-0000-0000110A0000}"/>
    <cellStyle name="20 % - Accent5 2 2 2 3 2 3" xfId="33106" xr:uid="{00000000-0005-0000-0000-0000120A0000}"/>
    <cellStyle name="20 % - Accent5 2 2 2 3 2 4" xfId="39664" xr:uid="{00000000-0005-0000-0000-0000130A0000}"/>
    <cellStyle name="20 % - Accent5 2 2 2 3 3" xfId="23282" xr:uid="{00000000-0005-0000-0000-0000140A0000}"/>
    <cellStyle name="20 % - Accent5 2 2 2 3 4" xfId="29898" xr:uid="{00000000-0005-0000-0000-0000150A0000}"/>
    <cellStyle name="20 % - Accent5 2 2 2 3 5" xfId="36456" xr:uid="{00000000-0005-0000-0000-0000160A0000}"/>
    <cellStyle name="20 % - Accent5 2 2 2 4" xfId="10879" xr:uid="{00000000-0005-0000-0000-0000170A0000}"/>
    <cellStyle name="20 % - Accent5 2 2 2 4 2" xfId="26545" xr:uid="{00000000-0005-0000-0000-0000180A0000}"/>
    <cellStyle name="20 % - Accent5 2 2 2 4 3" xfId="33104" xr:uid="{00000000-0005-0000-0000-0000190A0000}"/>
    <cellStyle name="20 % - Accent5 2 2 2 4 4" xfId="39662" xr:uid="{00000000-0005-0000-0000-00001A0A0000}"/>
    <cellStyle name="20 % - Accent5 2 2 2 5" xfId="23280" xr:uid="{00000000-0005-0000-0000-00001B0A0000}"/>
    <cellStyle name="20 % - Accent5 2 2 2 6" xfId="29896" xr:uid="{00000000-0005-0000-0000-00001C0A0000}"/>
    <cellStyle name="20 % - Accent5 2 2 2 7" xfId="36454" xr:uid="{00000000-0005-0000-0000-00001D0A0000}"/>
    <cellStyle name="20 % - Accent5 2 2 3" xfId="3679" xr:uid="{00000000-0005-0000-0000-00001E0A0000}"/>
    <cellStyle name="20 % - Accent5 2 2 3 2" xfId="3680" xr:uid="{00000000-0005-0000-0000-00001F0A0000}"/>
    <cellStyle name="20 % - Accent5 2 2 3 2 2" xfId="10883" xr:uid="{00000000-0005-0000-0000-0000200A0000}"/>
    <cellStyle name="20 % - Accent5 2 2 3 2 2 2" xfId="26549" xr:uid="{00000000-0005-0000-0000-0000210A0000}"/>
    <cellStyle name="20 % - Accent5 2 2 3 2 2 3" xfId="33108" xr:uid="{00000000-0005-0000-0000-0000220A0000}"/>
    <cellStyle name="20 % - Accent5 2 2 3 2 2 4" xfId="39666" xr:uid="{00000000-0005-0000-0000-0000230A0000}"/>
    <cellStyle name="20 % - Accent5 2 2 3 2 3" xfId="23284" xr:uid="{00000000-0005-0000-0000-0000240A0000}"/>
    <cellStyle name="20 % - Accent5 2 2 3 2 4" xfId="29900" xr:uid="{00000000-0005-0000-0000-0000250A0000}"/>
    <cellStyle name="20 % - Accent5 2 2 3 2 5" xfId="36458" xr:uid="{00000000-0005-0000-0000-0000260A0000}"/>
    <cellStyle name="20 % - Accent5 2 2 3 3" xfId="3681" xr:uid="{00000000-0005-0000-0000-0000270A0000}"/>
    <cellStyle name="20 % - Accent5 2 2 3 3 2" xfId="10884" xr:uid="{00000000-0005-0000-0000-0000280A0000}"/>
    <cellStyle name="20 % - Accent5 2 2 3 3 2 2" xfId="26550" xr:uid="{00000000-0005-0000-0000-0000290A0000}"/>
    <cellStyle name="20 % - Accent5 2 2 3 3 2 3" xfId="33109" xr:uid="{00000000-0005-0000-0000-00002A0A0000}"/>
    <cellStyle name="20 % - Accent5 2 2 3 3 2 4" xfId="39667" xr:uid="{00000000-0005-0000-0000-00002B0A0000}"/>
    <cellStyle name="20 % - Accent5 2 2 3 3 3" xfId="23285" xr:uid="{00000000-0005-0000-0000-00002C0A0000}"/>
    <cellStyle name="20 % - Accent5 2 2 3 3 4" xfId="29901" xr:uid="{00000000-0005-0000-0000-00002D0A0000}"/>
    <cellStyle name="20 % - Accent5 2 2 3 3 5" xfId="36459" xr:uid="{00000000-0005-0000-0000-00002E0A0000}"/>
    <cellStyle name="20 % - Accent5 2 2 3 4" xfId="10882" xr:uid="{00000000-0005-0000-0000-00002F0A0000}"/>
    <cellStyle name="20 % - Accent5 2 2 3 4 2" xfId="26548" xr:uid="{00000000-0005-0000-0000-0000300A0000}"/>
    <cellStyle name="20 % - Accent5 2 2 3 4 3" xfId="33107" xr:uid="{00000000-0005-0000-0000-0000310A0000}"/>
    <cellStyle name="20 % - Accent5 2 2 3 4 4" xfId="39665" xr:uid="{00000000-0005-0000-0000-0000320A0000}"/>
    <cellStyle name="20 % - Accent5 2 2 3 5" xfId="23283" xr:uid="{00000000-0005-0000-0000-0000330A0000}"/>
    <cellStyle name="20 % - Accent5 2 2 3 6" xfId="29899" xr:uid="{00000000-0005-0000-0000-0000340A0000}"/>
    <cellStyle name="20 % - Accent5 2 2 3 7" xfId="36457" xr:uid="{00000000-0005-0000-0000-0000350A0000}"/>
    <cellStyle name="20 % - Accent5 2 2 4" xfId="3682" xr:uid="{00000000-0005-0000-0000-0000360A0000}"/>
    <cellStyle name="20 % - Accent5 2 2 4 2" xfId="10885" xr:uid="{00000000-0005-0000-0000-0000370A0000}"/>
    <cellStyle name="20 % - Accent5 2 2 4 2 2" xfId="26551" xr:uid="{00000000-0005-0000-0000-0000380A0000}"/>
    <cellStyle name="20 % - Accent5 2 2 4 2 3" xfId="33110" xr:uid="{00000000-0005-0000-0000-0000390A0000}"/>
    <cellStyle name="20 % - Accent5 2 2 4 2 4" xfId="39668" xr:uid="{00000000-0005-0000-0000-00003A0A0000}"/>
    <cellStyle name="20 % - Accent5 2 2 4 3" xfId="23286" xr:uid="{00000000-0005-0000-0000-00003B0A0000}"/>
    <cellStyle name="20 % - Accent5 2 2 4 4" xfId="29902" xr:uid="{00000000-0005-0000-0000-00003C0A0000}"/>
    <cellStyle name="20 % - Accent5 2 2 4 5" xfId="36460" xr:uid="{00000000-0005-0000-0000-00003D0A0000}"/>
    <cellStyle name="20 % - Accent5 2 2 5" xfId="3683" xr:uid="{00000000-0005-0000-0000-00003E0A0000}"/>
    <cellStyle name="20 % - Accent5 2 2 5 2" xfId="10886" xr:uid="{00000000-0005-0000-0000-00003F0A0000}"/>
    <cellStyle name="20 % - Accent5 2 2 5 2 2" xfId="26552" xr:uid="{00000000-0005-0000-0000-0000400A0000}"/>
    <cellStyle name="20 % - Accent5 2 2 5 2 3" xfId="33111" xr:uid="{00000000-0005-0000-0000-0000410A0000}"/>
    <cellStyle name="20 % - Accent5 2 2 5 2 4" xfId="39669" xr:uid="{00000000-0005-0000-0000-0000420A0000}"/>
    <cellStyle name="20 % - Accent5 2 2 5 3" xfId="23287" xr:uid="{00000000-0005-0000-0000-0000430A0000}"/>
    <cellStyle name="20 % - Accent5 2 2 5 4" xfId="29903" xr:uid="{00000000-0005-0000-0000-0000440A0000}"/>
    <cellStyle name="20 % - Accent5 2 2 5 5" xfId="36461" xr:uid="{00000000-0005-0000-0000-0000450A0000}"/>
    <cellStyle name="20 % - Accent5 2 2 6" xfId="10878" xr:uid="{00000000-0005-0000-0000-0000460A0000}"/>
    <cellStyle name="20 % - Accent5 2 2 6 2" xfId="26544" xr:uid="{00000000-0005-0000-0000-0000470A0000}"/>
    <cellStyle name="20 % - Accent5 2 2 6 3" xfId="33103" xr:uid="{00000000-0005-0000-0000-0000480A0000}"/>
    <cellStyle name="20 % - Accent5 2 2 6 4" xfId="39661" xr:uid="{00000000-0005-0000-0000-0000490A0000}"/>
    <cellStyle name="20 % - Accent5 2 2 7" xfId="23279" xr:uid="{00000000-0005-0000-0000-00004A0A0000}"/>
    <cellStyle name="20 % - Accent5 2 2 8" xfId="29895" xr:uid="{00000000-0005-0000-0000-00004B0A0000}"/>
    <cellStyle name="20 % - Accent5 2 2 9" xfId="36453" xr:uid="{00000000-0005-0000-0000-00004C0A0000}"/>
    <cellStyle name="20 % - Accent5 2 3" xfId="3684" xr:uid="{00000000-0005-0000-0000-00004D0A0000}"/>
    <cellStyle name="20 % - Accent5 2 3 2" xfId="3685" xr:uid="{00000000-0005-0000-0000-00004E0A0000}"/>
    <cellStyle name="20 % - Accent5 2 3 2 2" xfId="10888" xr:uid="{00000000-0005-0000-0000-00004F0A0000}"/>
    <cellStyle name="20 % - Accent5 2 3 2 2 2" xfId="26554" xr:uid="{00000000-0005-0000-0000-0000500A0000}"/>
    <cellStyle name="20 % - Accent5 2 3 2 2 3" xfId="33113" xr:uid="{00000000-0005-0000-0000-0000510A0000}"/>
    <cellStyle name="20 % - Accent5 2 3 2 2 4" xfId="39671" xr:uid="{00000000-0005-0000-0000-0000520A0000}"/>
    <cellStyle name="20 % - Accent5 2 3 2 3" xfId="23289" xr:uid="{00000000-0005-0000-0000-0000530A0000}"/>
    <cellStyle name="20 % - Accent5 2 3 2 4" xfId="29905" xr:uid="{00000000-0005-0000-0000-0000540A0000}"/>
    <cellStyle name="20 % - Accent5 2 3 2 5" xfId="36463" xr:uid="{00000000-0005-0000-0000-0000550A0000}"/>
    <cellStyle name="20 % - Accent5 2 3 3" xfId="3686" xr:uid="{00000000-0005-0000-0000-0000560A0000}"/>
    <cellStyle name="20 % - Accent5 2 3 3 2" xfId="10889" xr:uid="{00000000-0005-0000-0000-0000570A0000}"/>
    <cellStyle name="20 % - Accent5 2 3 3 2 2" xfId="26555" xr:uid="{00000000-0005-0000-0000-0000580A0000}"/>
    <cellStyle name="20 % - Accent5 2 3 3 2 3" xfId="33114" xr:uid="{00000000-0005-0000-0000-0000590A0000}"/>
    <cellStyle name="20 % - Accent5 2 3 3 2 4" xfId="39672" xr:uid="{00000000-0005-0000-0000-00005A0A0000}"/>
    <cellStyle name="20 % - Accent5 2 3 3 3" xfId="23290" xr:uid="{00000000-0005-0000-0000-00005B0A0000}"/>
    <cellStyle name="20 % - Accent5 2 3 3 4" xfId="29906" xr:uid="{00000000-0005-0000-0000-00005C0A0000}"/>
    <cellStyle name="20 % - Accent5 2 3 3 5" xfId="36464" xr:uid="{00000000-0005-0000-0000-00005D0A0000}"/>
    <cellStyle name="20 % - Accent5 2 3 4" xfId="10887" xr:uid="{00000000-0005-0000-0000-00005E0A0000}"/>
    <cellStyle name="20 % - Accent5 2 3 4 2" xfId="26553" xr:uid="{00000000-0005-0000-0000-00005F0A0000}"/>
    <cellStyle name="20 % - Accent5 2 3 4 3" xfId="33112" xr:uid="{00000000-0005-0000-0000-0000600A0000}"/>
    <cellStyle name="20 % - Accent5 2 3 4 4" xfId="39670" xr:uid="{00000000-0005-0000-0000-0000610A0000}"/>
    <cellStyle name="20 % - Accent5 2 3 5" xfId="23288" xr:uid="{00000000-0005-0000-0000-0000620A0000}"/>
    <cellStyle name="20 % - Accent5 2 3 6" xfId="29904" xr:uid="{00000000-0005-0000-0000-0000630A0000}"/>
    <cellStyle name="20 % - Accent5 2 3 7" xfId="36462" xr:uid="{00000000-0005-0000-0000-0000640A0000}"/>
    <cellStyle name="20 % - Accent5 2 4" xfId="3687" xr:uid="{00000000-0005-0000-0000-0000650A0000}"/>
    <cellStyle name="20 % - Accent5 2 4 2" xfId="3688" xr:uid="{00000000-0005-0000-0000-0000660A0000}"/>
    <cellStyle name="20 % - Accent5 2 4 2 2" xfId="10891" xr:uid="{00000000-0005-0000-0000-0000670A0000}"/>
    <cellStyle name="20 % - Accent5 2 4 2 2 2" xfId="26557" xr:uid="{00000000-0005-0000-0000-0000680A0000}"/>
    <cellStyle name="20 % - Accent5 2 4 2 2 3" xfId="33116" xr:uid="{00000000-0005-0000-0000-0000690A0000}"/>
    <cellStyle name="20 % - Accent5 2 4 2 2 4" xfId="39674" xr:uid="{00000000-0005-0000-0000-00006A0A0000}"/>
    <cellStyle name="20 % - Accent5 2 4 2 3" xfId="23292" xr:uid="{00000000-0005-0000-0000-00006B0A0000}"/>
    <cellStyle name="20 % - Accent5 2 4 2 4" xfId="29908" xr:uid="{00000000-0005-0000-0000-00006C0A0000}"/>
    <cellStyle name="20 % - Accent5 2 4 2 5" xfId="36466" xr:uid="{00000000-0005-0000-0000-00006D0A0000}"/>
    <cellStyle name="20 % - Accent5 2 4 3" xfId="3689" xr:uid="{00000000-0005-0000-0000-00006E0A0000}"/>
    <cellStyle name="20 % - Accent5 2 4 3 2" xfId="10892" xr:uid="{00000000-0005-0000-0000-00006F0A0000}"/>
    <cellStyle name="20 % - Accent5 2 4 3 2 2" xfId="26558" xr:uid="{00000000-0005-0000-0000-0000700A0000}"/>
    <cellStyle name="20 % - Accent5 2 4 3 2 3" xfId="33117" xr:uid="{00000000-0005-0000-0000-0000710A0000}"/>
    <cellStyle name="20 % - Accent5 2 4 3 2 4" xfId="39675" xr:uid="{00000000-0005-0000-0000-0000720A0000}"/>
    <cellStyle name="20 % - Accent5 2 4 3 3" xfId="23293" xr:uid="{00000000-0005-0000-0000-0000730A0000}"/>
    <cellStyle name="20 % - Accent5 2 4 3 4" xfId="29909" xr:uid="{00000000-0005-0000-0000-0000740A0000}"/>
    <cellStyle name="20 % - Accent5 2 4 3 5" xfId="36467" xr:uid="{00000000-0005-0000-0000-0000750A0000}"/>
    <cellStyle name="20 % - Accent5 2 4 4" xfId="10890" xr:uid="{00000000-0005-0000-0000-0000760A0000}"/>
    <cellStyle name="20 % - Accent5 2 4 4 2" xfId="26556" xr:uid="{00000000-0005-0000-0000-0000770A0000}"/>
    <cellStyle name="20 % - Accent5 2 4 4 3" xfId="33115" xr:uid="{00000000-0005-0000-0000-0000780A0000}"/>
    <cellStyle name="20 % - Accent5 2 4 4 4" xfId="39673" xr:uid="{00000000-0005-0000-0000-0000790A0000}"/>
    <cellStyle name="20 % - Accent5 2 4 5" xfId="23291" xr:uid="{00000000-0005-0000-0000-00007A0A0000}"/>
    <cellStyle name="20 % - Accent5 2 4 6" xfId="29907" xr:uid="{00000000-0005-0000-0000-00007B0A0000}"/>
    <cellStyle name="20 % - Accent5 2 4 7" xfId="36465" xr:uid="{00000000-0005-0000-0000-00007C0A0000}"/>
    <cellStyle name="20 % - Accent5 2 5" xfId="3690" xr:uid="{00000000-0005-0000-0000-00007D0A0000}"/>
    <cellStyle name="20 % - Accent5 2 5 2" xfId="10893" xr:uid="{00000000-0005-0000-0000-00007E0A0000}"/>
    <cellStyle name="20 % - Accent5 2 5 2 2" xfId="26559" xr:uid="{00000000-0005-0000-0000-00007F0A0000}"/>
    <cellStyle name="20 % - Accent5 2 5 2 3" xfId="33118" xr:uid="{00000000-0005-0000-0000-0000800A0000}"/>
    <cellStyle name="20 % - Accent5 2 5 2 4" xfId="39676" xr:uid="{00000000-0005-0000-0000-0000810A0000}"/>
    <cellStyle name="20 % - Accent5 2 5 3" xfId="23294" xr:uid="{00000000-0005-0000-0000-0000820A0000}"/>
    <cellStyle name="20 % - Accent5 2 5 4" xfId="29910" xr:uid="{00000000-0005-0000-0000-0000830A0000}"/>
    <cellStyle name="20 % - Accent5 2 5 5" xfId="36468" xr:uid="{00000000-0005-0000-0000-0000840A0000}"/>
    <cellStyle name="20 % - Accent5 2 6" xfId="3691" xr:uid="{00000000-0005-0000-0000-0000850A0000}"/>
    <cellStyle name="20 % - Accent5 2 6 2" xfId="10894" xr:uid="{00000000-0005-0000-0000-0000860A0000}"/>
    <cellStyle name="20 % - Accent5 2 6 2 2" xfId="26560" xr:uid="{00000000-0005-0000-0000-0000870A0000}"/>
    <cellStyle name="20 % - Accent5 2 6 2 3" xfId="33119" xr:uid="{00000000-0005-0000-0000-0000880A0000}"/>
    <cellStyle name="20 % - Accent5 2 6 2 4" xfId="39677" xr:uid="{00000000-0005-0000-0000-0000890A0000}"/>
    <cellStyle name="20 % - Accent5 2 6 3" xfId="23295" xr:uid="{00000000-0005-0000-0000-00008A0A0000}"/>
    <cellStyle name="20 % - Accent5 2 6 4" xfId="29911" xr:uid="{00000000-0005-0000-0000-00008B0A0000}"/>
    <cellStyle name="20 % - Accent5 2 6 5" xfId="36469" xr:uid="{00000000-0005-0000-0000-00008C0A0000}"/>
    <cellStyle name="20 % - Accent5 2 7" xfId="10877" xr:uid="{00000000-0005-0000-0000-00008D0A0000}"/>
    <cellStyle name="20 % - Accent5 2 7 2" xfId="26543" xr:uid="{00000000-0005-0000-0000-00008E0A0000}"/>
    <cellStyle name="20 % - Accent5 2 7 3" xfId="33102" xr:uid="{00000000-0005-0000-0000-00008F0A0000}"/>
    <cellStyle name="20 % - Accent5 2 7 4" xfId="39660" xr:uid="{00000000-0005-0000-0000-0000900A0000}"/>
    <cellStyle name="20 % - Accent5 2 8" xfId="23278" xr:uid="{00000000-0005-0000-0000-0000910A0000}"/>
    <cellStyle name="20 % - Accent5 2 9" xfId="29894" xr:uid="{00000000-0005-0000-0000-0000920A0000}"/>
    <cellStyle name="20 % - Accent5 3" xfId="3692" xr:uid="{00000000-0005-0000-0000-0000930A0000}"/>
    <cellStyle name="20 % - Accent5 3 2" xfId="3693" xr:uid="{00000000-0005-0000-0000-0000940A0000}"/>
    <cellStyle name="20 % - Accent5 3 2 2" xfId="3694" xr:uid="{00000000-0005-0000-0000-0000950A0000}"/>
    <cellStyle name="20 % - Accent5 3 2 2 2" xfId="10897" xr:uid="{00000000-0005-0000-0000-0000960A0000}"/>
    <cellStyle name="20 % - Accent5 3 2 2 2 2" xfId="26563" xr:uid="{00000000-0005-0000-0000-0000970A0000}"/>
    <cellStyle name="20 % - Accent5 3 2 2 2 3" xfId="33122" xr:uid="{00000000-0005-0000-0000-0000980A0000}"/>
    <cellStyle name="20 % - Accent5 3 2 2 2 4" xfId="39680" xr:uid="{00000000-0005-0000-0000-0000990A0000}"/>
    <cellStyle name="20 % - Accent5 3 2 2 3" xfId="23298" xr:uid="{00000000-0005-0000-0000-00009A0A0000}"/>
    <cellStyle name="20 % - Accent5 3 2 2 4" xfId="29914" xr:uid="{00000000-0005-0000-0000-00009B0A0000}"/>
    <cellStyle name="20 % - Accent5 3 2 2 5" xfId="36472" xr:uid="{00000000-0005-0000-0000-00009C0A0000}"/>
    <cellStyle name="20 % - Accent5 3 2 3" xfId="3695" xr:uid="{00000000-0005-0000-0000-00009D0A0000}"/>
    <cellStyle name="20 % - Accent5 3 2 3 2" xfId="10898" xr:uid="{00000000-0005-0000-0000-00009E0A0000}"/>
    <cellStyle name="20 % - Accent5 3 2 3 2 2" xfId="26564" xr:uid="{00000000-0005-0000-0000-00009F0A0000}"/>
    <cellStyle name="20 % - Accent5 3 2 3 2 3" xfId="33123" xr:uid="{00000000-0005-0000-0000-0000A00A0000}"/>
    <cellStyle name="20 % - Accent5 3 2 3 2 4" xfId="39681" xr:uid="{00000000-0005-0000-0000-0000A10A0000}"/>
    <cellStyle name="20 % - Accent5 3 2 3 3" xfId="23299" xr:uid="{00000000-0005-0000-0000-0000A20A0000}"/>
    <cellStyle name="20 % - Accent5 3 2 3 4" xfId="29915" xr:uid="{00000000-0005-0000-0000-0000A30A0000}"/>
    <cellStyle name="20 % - Accent5 3 2 3 5" xfId="36473" xr:uid="{00000000-0005-0000-0000-0000A40A0000}"/>
    <cellStyle name="20 % - Accent5 3 2 4" xfId="10896" xr:uid="{00000000-0005-0000-0000-0000A50A0000}"/>
    <cellStyle name="20 % - Accent5 3 2 4 2" xfId="26562" xr:uid="{00000000-0005-0000-0000-0000A60A0000}"/>
    <cellStyle name="20 % - Accent5 3 2 4 3" xfId="33121" xr:uid="{00000000-0005-0000-0000-0000A70A0000}"/>
    <cellStyle name="20 % - Accent5 3 2 4 4" xfId="39679" xr:uid="{00000000-0005-0000-0000-0000A80A0000}"/>
    <cellStyle name="20 % - Accent5 3 2 5" xfId="23297" xr:uid="{00000000-0005-0000-0000-0000A90A0000}"/>
    <cellStyle name="20 % - Accent5 3 2 6" xfId="29913" xr:uid="{00000000-0005-0000-0000-0000AA0A0000}"/>
    <cellStyle name="20 % - Accent5 3 2 7" xfId="36471" xr:uid="{00000000-0005-0000-0000-0000AB0A0000}"/>
    <cellStyle name="20 % - Accent5 3 3" xfId="3696" xr:uid="{00000000-0005-0000-0000-0000AC0A0000}"/>
    <cellStyle name="20 % - Accent5 3 3 2" xfId="3697" xr:uid="{00000000-0005-0000-0000-0000AD0A0000}"/>
    <cellStyle name="20 % - Accent5 3 3 2 2" xfId="10900" xr:uid="{00000000-0005-0000-0000-0000AE0A0000}"/>
    <cellStyle name="20 % - Accent5 3 3 2 2 2" xfId="26566" xr:uid="{00000000-0005-0000-0000-0000AF0A0000}"/>
    <cellStyle name="20 % - Accent5 3 3 2 2 3" xfId="33125" xr:uid="{00000000-0005-0000-0000-0000B00A0000}"/>
    <cellStyle name="20 % - Accent5 3 3 2 2 4" xfId="39683" xr:uid="{00000000-0005-0000-0000-0000B10A0000}"/>
    <cellStyle name="20 % - Accent5 3 3 2 3" xfId="23301" xr:uid="{00000000-0005-0000-0000-0000B20A0000}"/>
    <cellStyle name="20 % - Accent5 3 3 2 4" xfId="29917" xr:uid="{00000000-0005-0000-0000-0000B30A0000}"/>
    <cellStyle name="20 % - Accent5 3 3 2 5" xfId="36475" xr:uid="{00000000-0005-0000-0000-0000B40A0000}"/>
    <cellStyle name="20 % - Accent5 3 3 3" xfId="3698" xr:uid="{00000000-0005-0000-0000-0000B50A0000}"/>
    <cellStyle name="20 % - Accent5 3 3 3 2" xfId="10901" xr:uid="{00000000-0005-0000-0000-0000B60A0000}"/>
    <cellStyle name="20 % - Accent5 3 3 3 2 2" xfId="26567" xr:uid="{00000000-0005-0000-0000-0000B70A0000}"/>
    <cellStyle name="20 % - Accent5 3 3 3 2 3" xfId="33126" xr:uid="{00000000-0005-0000-0000-0000B80A0000}"/>
    <cellStyle name="20 % - Accent5 3 3 3 2 4" xfId="39684" xr:uid="{00000000-0005-0000-0000-0000B90A0000}"/>
    <cellStyle name="20 % - Accent5 3 3 3 3" xfId="23302" xr:uid="{00000000-0005-0000-0000-0000BA0A0000}"/>
    <cellStyle name="20 % - Accent5 3 3 3 4" xfId="29918" xr:uid="{00000000-0005-0000-0000-0000BB0A0000}"/>
    <cellStyle name="20 % - Accent5 3 3 3 5" xfId="36476" xr:uid="{00000000-0005-0000-0000-0000BC0A0000}"/>
    <cellStyle name="20 % - Accent5 3 3 4" xfId="10899" xr:uid="{00000000-0005-0000-0000-0000BD0A0000}"/>
    <cellStyle name="20 % - Accent5 3 3 4 2" xfId="26565" xr:uid="{00000000-0005-0000-0000-0000BE0A0000}"/>
    <cellStyle name="20 % - Accent5 3 3 4 3" xfId="33124" xr:uid="{00000000-0005-0000-0000-0000BF0A0000}"/>
    <cellStyle name="20 % - Accent5 3 3 4 4" xfId="39682" xr:uid="{00000000-0005-0000-0000-0000C00A0000}"/>
    <cellStyle name="20 % - Accent5 3 3 5" xfId="23300" xr:uid="{00000000-0005-0000-0000-0000C10A0000}"/>
    <cellStyle name="20 % - Accent5 3 3 6" xfId="29916" xr:uid="{00000000-0005-0000-0000-0000C20A0000}"/>
    <cellStyle name="20 % - Accent5 3 3 7" xfId="36474" xr:uid="{00000000-0005-0000-0000-0000C30A0000}"/>
    <cellStyle name="20 % - Accent5 3 4" xfId="3699" xr:uid="{00000000-0005-0000-0000-0000C40A0000}"/>
    <cellStyle name="20 % - Accent5 3 4 2" xfId="10902" xr:uid="{00000000-0005-0000-0000-0000C50A0000}"/>
    <cellStyle name="20 % - Accent5 3 4 2 2" xfId="26568" xr:uid="{00000000-0005-0000-0000-0000C60A0000}"/>
    <cellStyle name="20 % - Accent5 3 4 2 3" xfId="33127" xr:uid="{00000000-0005-0000-0000-0000C70A0000}"/>
    <cellStyle name="20 % - Accent5 3 4 2 4" xfId="39685" xr:uid="{00000000-0005-0000-0000-0000C80A0000}"/>
    <cellStyle name="20 % - Accent5 3 4 3" xfId="23303" xr:uid="{00000000-0005-0000-0000-0000C90A0000}"/>
    <cellStyle name="20 % - Accent5 3 4 4" xfId="29919" xr:uid="{00000000-0005-0000-0000-0000CA0A0000}"/>
    <cellStyle name="20 % - Accent5 3 4 5" xfId="36477" xr:uid="{00000000-0005-0000-0000-0000CB0A0000}"/>
    <cellStyle name="20 % - Accent5 3 5" xfId="3700" xr:uid="{00000000-0005-0000-0000-0000CC0A0000}"/>
    <cellStyle name="20 % - Accent5 3 5 2" xfId="10903" xr:uid="{00000000-0005-0000-0000-0000CD0A0000}"/>
    <cellStyle name="20 % - Accent5 3 5 2 2" xfId="26569" xr:uid="{00000000-0005-0000-0000-0000CE0A0000}"/>
    <cellStyle name="20 % - Accent5 3 5 2 3" xfId="33128" xr:uid="{00000000-0005-0000-0000-0000CF0A0000}"/>
    <cellStyle name="20 % - Accent5 3 5 2 4" xfId="39686" xr:uid="{00000000-0005-0000-0000-0000D00A0000}"/>
    <cellStyle name="20 % - Accent5 3 5 3" xfId="23304" xr:uid="{00000000-0005-0000-0000-0000D10A0000}"/>
    <cellStyle name="20 % - Accent5 3 5 4" xfId="29920" xr:uid="{00000000-0005-0000-0000-0000D20A0000}"/>
    <cellStyle name="20 % - Accent5 3 5 5" xfId="36478" xr:uid="{00000000-0005-0000-0000-0000D30A0000}"/>
    <cellStyle name="20 % - Accent5 3 6" xfId="10895" xr:uid="{00000000-0005-0000-0000-0000D40A0000}"/>
    <cellStyle name="20 % - Accent5 3 6 2" xfId="26561" xr:uid="{00000000-0005-0000-0000-0000D50A0000}"/>
    <cellStyle name="20 % - Accent5 3 6 3" xfId="33120" xr:uid="{00000000-0005-0000-0000-0000D60A0000}"/>
    <cellStyle name="20 % - Accent5 3 6 4" xfId="39678" xr:uid="{00000000-0005-0000-0000-0000D70A0000}"/>
    <cellStyle name="20 % - Accent5 3 7" xfId="23296" xr:uid="{00000000-0005-0000-0000-0000D80A0000}"/>
    <cellStyle name="20 % - Accent5 3 8" xfId="29912" xr:uid="{00000000-0005-0000-0000-0000D90A0000}"/>
    <cellStyle name="20 % - Accent5 3 9" xfId="36470" xr:uid="{00000000-0005-0000-0000-0000DA0A0000}"/>
    <cellStyle name="20 % - Accent5 4" xfId="3701" xr:uid="{00000000-0005-0000-0000-0000DB0A0000}"/>
    <cellStyle name="20 % - Accent5 4 2" xfId="3702" xr:uid="{00000000-0005-0000-0000-0000DC0A0000}"/>
    <cellStyle name="20 % - Accent5 4 2 2" xfId="10905" xr:uid="{00000000-0005-0000-0000-0000DD0A0000}"/>
    <cellStyle name="20 % - Accent5 4 2 2 2" xfId="26571" xr:uid="{00000000-0005-0000-0000-0000DE0A0000}"/>
    <cellStyle name="20 % - Accent5 4 2 2 3" xfId="33130" xr:uid="{00000000-0005-0000-0000-0000DF0A0000}"/>
    <cellStyle name="20 % - Accent5 4 2 2 4" xfId="39688" xr:uid="{00000000-0005-0000-0000-0000E00A0000}"/>
    <cellStyle name="20 % - Accent5 4 2 3" xfId="23306" xr:uid="{00000000-0005-0000-0000-0000E10A0000}"/>
    <cellStyle name="20 % - Accent5 4 2 4" xfId="29922" xr:uid="{00000000-0005-0000-0000-0000E20A0000}"/>
    <cellStyle name="20 % - Accent5 4 2 5" xfId="36480" xr:uid="{00000000-0005-0000-0000-0000E30A0000}"/>
    <cellStyle name="20 % - Accent5 4 3" xfId="3703" xr:uid="{00000000-0005-0000-0000-0000E40A0000}"/>
    <cellStyle name="20 % - Accent5 4 3 2" xfId="10906" xr:uid="{00000000-0005-0000-0000-0000E50A0000}"/>
    <cellStyle name="20 % - Accent5 4 3 2 2" xfId="26572" xr:uid="{00000000-0005-0000-0000-0000E60A0000}"/>
    <cellStyle name="20 % - Accent5 4 3 2 3" xfId="33131" xr:uid="{00000000-0005-0000-0000-0000E70A0000}"/>
    <cellStyle name="20 % - Accent5 4 3 2 4" xfId="39689" xr:uid="{00000000-0005-0000-0000-0000E80A0000}"/>
    <cellStyle name="20 % - Accent5 4 3 3" xfId="23307" xr:uid="{00000000-0005-0000-0000-0000E90A0000}"/>
    <cellStyle name="20 % - Accent5 4 3 4" xfId="29923" xr:uid="{00000000-0005-0000-0000-0000EA0A0000}"/>
    <cellStyle name="20 % - Accent5 4 3 5" xfId="36481" xr:uid="{00000000-0005-0000-0000-0000EB0A0000}"/>
    <cellStyle name="20 % - Accent5 4 4" xfId="10904" xr:uid="{00000000-0005-0000-0000-0000EC0A0000}"/>
    <cellStyle name="20 % - Accent5 4 4 2" xfId="26570" xr:uid="{00000000-0005-0000-0000-0000ED0A0000}"/>
    <cellStyle name="20 % - Accent5 4 4 3" xfId="33129" xr:uid="{00000000-0005-0000-0000-0000EE0A0000}"/>
    <cellStyle name="20 % - Accent5 4 4 4" xfId="39687" xr:uid="{00000000-0005-0000-0000-0000EF0A0000}"/>
    <cellStyle name="20 % - Accent5 4 5" xfId="23305" xr:uid="{00000000-0005-0000-0000-0000F00A0000}"/>
    <cellStyle name="20 % - Accent5 4 6" xfId="29921" xr:uid="{00000000-0005-0000-0000-0000F10A0000}"/>
    <cellStyle name="20 % - Accent5 4 7" xfId="36479" xr:uid="{00000000-0005-0000-0000-0000F20A0000}"/>
    <cellStyle name="20 % - Accent5 5" xfId="3704" xr:uid="{00000000-0005-0000-0000-0000F30A0000}"/>
    <cellStyle name="20 % - Accent5 5 2" xfId="3705" xr:uid="{00000000-0005-0000-0000-0000F40A0000}"/>
    <cellStyle name="20 % - Accent5 5 2 2" xfId="10908" xr:uid="{00000000-0005-0000-0000-0000F50A0000}"/>
    <cellStyle name="20 % - Accent5 5 2 2 2" xfId="26574" xr:uid="{00000000-0005-0000-0000-0000F60A0000}"/>
    <cellStyle name="20 % - Accent5 5 2 2 3" xfId="33133" xr:uid="{00000000-0005-0000-0000-0000F70A0000}"/>
    <cellStyle name="20 % - Accent5 5 2 2 4" xfId="39691" xr:uid="{00000000-0005-0000-0000-0000F80A0000}"/>
    <cellStyle name="20 % - Accent5 5 2 3" xfId="23309" xr:uid="{00000000-0005-0000-0000-0000F90A0000}"/>
    <cellStyle name="20 % - Accent5 5 2 4" xfId="29925" xr:uid="{00000000-0005-0000-0000-0000FA0A0000}"/>
    <cellStyle name="20 % - Accent5 5 2 5" xfId="36483" xr:uid="{00000000-0005-0000-0000-0000FB0A0000}"/>
    <cellStyle name="20 % - Accent5 5 3" xfId="3706" xr:uid="{00000000-0005-0000-0000-0000FC0A0000}"/>
    <cellStyle name="20 % - Accent5 5 3 2" xfId="10909" xr:uid="{00000000-0005-0000-0000-0000FD0A0000}"/>
    <cellStyle name="20 % - Accent5 5 3 2 2" xfId="26575" xr:uid="{00000000-0005-0000-0000-0000FE0A0000}"/>
    <cellStyle name="20 % - Accent5 5 3 2 3" xfId="33134" xr:uid="{00000000-0005-0000-0000-0000FF0A0000}"/>
    <cellStyle name="20 % - Accent5 5 3 2 4" xfId="39692" xr:uid="{00000000-0005-0000-0000-0000000B0000}"/>
    <cellStyle name="20 % - Accent5 5 3 3" xfId="23310" xr:uid="{00000000-0005-0000-0000-0000010B0000}"/>
    <cellStyle name="20 % - Accent5 5 3 4" xfId="29926" xr:uid="{00000000-0005-0000-0000-0000020B0000}"/>
    <cellStyle name="20 % - Accent5 5 3 5" xfId="36484" xr:uid="{00000000-0005-0000-0000-0000030B0000}"/>
    <cellStyle name="20 % - Accent5 5 4" xfId="10907" xr:uid="{00000000-0005-0000-0000-0000040B0000}"/>
    <cellStyle name="20 % - Accent5 5 4 2" xfId="26573" xr:uid="{00000000-0005-0000-0000-0000050B0000}"/>
    <cellStyle name="20 % - Accent5 5 4 3" xfId="33132" xr:uid="{00000000-0005-0000-0000-0000060B0000}"/>
    <cellStyle name="20 % - Accent5 5 4 4" xfId="39690" xr:uid="{00000000-0005-0000-0000-0000070B0000}"/>
    <cellStyle name="20 % - Accent5 5 5" xfId="23308" xr:uid="{00000000-0005-0000-0000-0000080B0000}"/>
    <cellStyle name="20 % - Accent5 5 6" xfId="29924" xr:uid="{00000000-0005-0000-0000-0000090B0000}"/>
    <cellStyle name="20 % - Accent5 5 7" xfId="36482" xr:uid="{00000000-0005-0000-0000-00000A0B0000}"/>
    <cellStyle name="20 % - Accent5 6" xfId="3707" xr:uid="{00000000-0005-0000-0000-00000B0B0000}"/>
    <cellStyle name="20 % - Accent5 6 2" xfId="10910" xr:uid="{00000000-0005-0000-0000-00000C0B0000}"/>
    <cellStyle name="20 % - Accent5 6 2 2" xfId="26576" xr:uid="{00000000-0005-0000-0000-00000D0B0000}"/>
    <cellStyle name="20 % - Accent5 6 2 3" xfId="33135" xr:uid="{00000000-0005-0000-0000-00000E0B0000}"/>
    <cellStyle name="20 % - Accent5 6 2 4" xfId="39693" xr:uid="{00000000-0005-0000-0000-00000F0B0000}"/>
    <cellStyle name="20 % - Accent5 6 3" xfId="23311" xr:uid="{00000000-0005-0000-0000-0000100B0000}"/>
    <cellStyle name="20 % - Accent5 6 4" xfId="29927" xr:uid="{00000000-0005-0000-0000-0000110B0000}"/>
    <cellStyle name="20 % - Accent5 6 5" xfId="36485" xr:uid="{00000000-0005-0000-0000-0000120B0000}"/>
    <cellStyle name="20 % - Accent5 7" xfId="3708" xr:uid="{00000000-0005-0000-0000-0000130B0000}"/>
    <cellStyle name="20 % - Accent6 2" xfId="3709" xr:uid="{00000000-0005-0000-0000-0000150B0000}"/>
    <cellStyle name="20 % - Accent6 2 10" xfId="36486" xr:uid="{00000000-0005-0000-0000-0000160B0000}"/>
    <cellStyle name="20 % - Accent6 2 2" xfId="3710" xr:uid="{00000000-0005-0000-0000-0000170B0000}"/>
    <cellStyle name="20 % - Accent6 2 2 2" xfId="3711" xr:uid="{00000000-0005-0000-0000-0000180B0000}"/>
    <cellStyle name="20 % - Accent6 2 2 2 2" xfId="3712" xr:uid="{00000000-0005-0000-0000-0000190B0000}"/>
    <cellStyle name="20 % - Accent6 2 2 2 2 2" xfId="10914" xr:uid="{00000000-0005-0000-0000-00001A0B0000}"/>
    <cellStyle name="20 % - Accent6 2 2 2 2 2 2" xfId="26580" xr:uid="{00000000-0005-0000-0000-00001B0B0000}"/>
    <cellStyle name="20 % - Accent6 2 2 2 2 2 3" xfId="33139" xr:uid="{00000000-0005-0000-0000-00001C0B0000}"/>
    <cellStyle name="20 % - Accent6 2 2 2 2 2 4" xfId="39697" xr:uid="{00000000-0005-0000-0000-00001D0B0000}"/>
    <cellStyle name="20 % - Accent6 2 2 2 2 3" xfId="23315" xr:uid="{00000000-0005-0000-0000-00001E0B0000}"/>
    <cellStyle name="20 % - Accent6 2 2 2 2 4" xfId="29931" xr:uid="{00000000-0005-0000-0000-00001F0B0000}"/>
    <cellStyle name="20 % - Accent6 2 2 2 2 5" xfId="36489" xr:uid="{00000000-0005-0000-0000-0000200B0000}"/>
    <cellStyle name="20 % - Accent6 2 2 2 3" xfId="3713" xr:uid="{00000000-0005-0000-0000-0000210B0000}"/>
    <cellStyle name="20 % - Accent6 2 2 2 3 2" xfId="10915" xr:uid="{00000000-0005-0000-0000-0000220B0000}"/>
    <cellStyle name="20 % - Accent6 2 2 2 3 2 2" xfId="26581" xr:uid="{00000000-0005-0000-0000-0000230B0000}"/>
    <cellStyle name="20 % - Accent6 2 2 2 3 2 3" xfId="33140" xr:uid="{00000000-0005-0000-0000-0000240B0000}"/>
    <cellStyle name="20 % - Accent6 2 2 2 3 2 4" xfId="39698" xr:uid="{00000000-0005-0000-0000-0000250B0000}"/>
    <cellStyle name="20 % - Accent6 2 2 2 3 3" xfId="23316" xr:uid="{00000000-0005-0000-0000-0000260B0000}"/>
    <cellStyle name="20 % - Accent6 2 2 2 3 4" xfId="29932" xr:uid="{00000000-0005-0000-0000-0000270B0000}"/>
    <cellStyle name="20 % - Accent6 2 2 2 3 5" xfId="36490" xr:uid="{00000000-0005-0000-0000-0000280B0000}"/>
    <cellStyle name="20 % - Accent6 2 2 2 4" xfId="10913" xr:uid="{00000000-0005-0000-0000-0000290B0000}"/>
    <cellStyle name="20 % - Accent6 2 2 2 4 2" xfId="26579" xr:uid="{00000000-0005-0000-0000-00002A0B0000}"/>
    <cellStyle name="20 % - Accent6 2 2 2 4 3" xfId="33138" xr:uid="{00000000-0005-0000-0000-00002B0B0000}"/>
    <cellStyle name="20 % - Accent6 2 2 2 4 4" xfId="39696" xr:uid="{00000000-0005-0000-0000-00002C0B0000}"/>
    <cellStyle name="20 % - Accent6 2 2 2 5" xfId="23314" xr:uid="{00000000-0005-0000-0000-00002D0B0000}"/>
    <cellStyle name="20 % - Accent6 2 2 2 6" xfId="29930" xr:uid="{00000000-0005-0000-0000-00002E0B0000}"/>
    <cellStyle name="20 % - Accent6 2 2 2 7" xfId="36488" xr:uid="{00000000-0005-0000-0000-00002F0B0000}"/>
    <cellStyle name="20 % - Accent6 2 2 3" xfId="3714" xr:uid="{00000000-0005-0000-0000-0000300B0000}"/>
    <cellStyle name="20 % - Accent6 2 2 3 2" xfId="3715" xr:uid="{00000000-0005-0000-0000-0000310B0000}"/>
    <cellStyle name="20 % - Accent6 2 2 3 2 2" xfId="10917" xr:uid="{00000000-0005-0000-0000-0000320B0000}"/>
    <cellStyle name="20 % - Accent6 2 2 3 2 2 2" xfId="26583" xr:uid="{00000000-0005-0000-0000-0000330B0000}"/>
    <cellStyle name="20 % - Accent6 2 2 3 2 2 3" xfId="33142" xr:uid="{00000000-0005-0000-0000-0000340B0000}"/>
    <cellStyle name="20 % - Accent6 2 2 3 2 2 4" xfId="39700" xr:uid="{00000000-0005-0000-0000-0000350B0000}"/>
    <cellStyle name="20 % - Accent6 2 2 3 2 3" xfId="23318" xr:uid="{00000000-0005-0000-0000-0000360B0000}"/>
    <cellStyle name="20 % - Accent6 2 2 3 2 4" xfId="29934" xr:uid="{00000000-0005-0000-0000-0000370B0000}"/>
    <cellStyle name="20 % - Accent6 2 2 3 2 5" xfId="36492" xr:uid="{00000000-0005-0000-0000-0000380B0000}"/>
    <cellStyle name="20 % - Accent6 2 2 3 3" xfId="3716" xr:uid="{00000000-0005-0000-0000-0000390B0000}"/>
    <cellStyle name="20 % - Accent6 2 2 3 3 2" xfId="10918" xr:uid="{00000000-0005-0000-0000-00003A0B0000}"/>
    <cellStyle name="20 % - Accent6 2 2 3 3 2 2" xfId="26584" xr:uid="{00000000-0005-0000-0000-00003B0B0000}"/>
    <cellStyle name="20 % - Accent6 2 2 3 3 2 3" xfId="33143" xr:uid="{00000000-0005-0000-0000-00003C0B0000}"/>
    <cellStyle name="20 % - Accent6 2 2 3 3 2 4" xfId="39701" xr:uid="{00000000-0005-0000-0000-00003D0B0000}"/>
    <cellStyle name="20 % - Accent6 2 2 3 3 3" xfId="23319" xr:uid="{00000000-0005-0000-0000-00003E0B0000}"/>
    <cellStyle name="20 % - Accent6 2 2 3 3 4" xfId="29935" xr:uid="{00000000-0005-0000-0000-00003F0B0000}"/>
    <cellStyle name="20 % - Accent6 2 2 3 3 5" xfId="36493" xr:uid="{00000000-0005-0000-0000-0000400B0000}"/>
    <cellStyle name="20 % - Accent6 2 2 3 4" xfId="10916" xr:uid="{00000000-0005-0000-0000-0000410B0000}"/>
    <cellStyle name="20 % - Accent6 2 2 3 4 2" xfId="26582" xr:uid="{00000000-0005-0000-0000-0000420B0000}"/>
    <cellStyle name="20 % - Accent6 2 2 3 4 3" xfId="33141" xr:uid="{00000000-0005-0000-0000-0000430B0000}"/>
    <cellStyle name="20 % - Accent6 2 2 3 4 4" xfId="39699" xr:uid="{00000000-0005-0000-0000-0000440B0000}"/>
    <cellStyle name="20 % - Accent6 2 2 3 5" xfId="23317" xr:uid="{00000000-0005-0000-0000-0000450B0000}"/>
    <cellStyle name="20 % - Accent6 2 2 3 6" xfId="29933" xr:uid="{00000000-0005-0000-0000-0000460B0000}"/>
    <cellStyle name="20 % - Accent6 2 2 3 7" xfId="36491" xr:uid="{00000000-0005-0000-0000-0000470B0000}"/>
    <cellStyle name="20 % - Accent6 2 2 4" xfId="3717" xr:uid="{00000000-0005-0000-0000-0000480B0000}"/>
    <cellStyle name="20 % - Accent6 2 2 4 2" xfId="10919" xr:uid="{00000000-0005-0000-0000-0000490B0000}"/>
    <cellStyle name="20 % - Accent6 2 2 4 2 2" xfId="26585" xr:uid="{00000000-0005-0000-0000-00004A0B0000}"/>
    <cellStyle name="20 % - Accent6 2 2 4 2 3" xfId="33144" xr:uid="{00000000-0005-0000-0000-00004B0B0000}"/>
    <cellStyle name="20 % - Accent6 2 2 4 2 4" xfId="39702" xr:uid="{00000000-0005-0000-0000-00004C0B0000}"/>
    <cellStyle name="20 % - Accent6 2 2 4 3" xfId="23320" xr:uid="{00000000-0005-0000-0000-00004D0B0000}"/>
    <cellStyle name="20 % - Accent6 2 2 4 4" xfId="29936" xr:uid="{00000000-0005-0000-0000-00004E0B0000}"/>
    <cellStyle name="20 % - Accent6 2 2 4 5" xfId="36494" xr:uid="{00000000-0005-0000-0000-00004F0B0000}"/>
    <cellStyle name="20 % - Accent6 2 2 5" xfId="3718" xr:uid="{00000000-0005-0000-0000-0000500B0000}"/>
    <cellStyle name="20 % - Accent6 2 2 5 2" xfId="10920" xr:uid="{00000000-0005-0000-0000-0000510B0000}"/>
    <cellStyle name="20 % - Accent6 2 2 5 2 2" xfId="26586" xr:uid="{00000000-0005-0000-0000-0000520B0000}"/>
    <cellStyle name="20 % - Accent6 2 2 5 2 3" xfId="33145" xr:uid="{00000000-0005-0000-0000-0000530B0000}"/>
    <cellStyle name="20 % - Accent6 2 2 5 2 4" xfId="39703" xr:uid="{00000000-0005-0000-0000-0000540B0000}"/>
    <cellStyle name="20 % - Accent6 2 2 5 3" xfId="23321" xr:uid="{00000000-0005-0000-0000-0000550B0000}"/>
    <cellStyle name="20 % - Accent6 2 2 5 4" xfId="29937" xr:uid="{00000000-0005-0000-0000-0000560B0000}"/>
    <cellStyle name="20 % - Accent6 2 2 5 5" xfId="36495" xr:uid="{00000000-0005-0000-0000-0000570B0000}"/>
    <cellStyle name="20 % - Accent6 2 2 6" xfId="10912" xr:uid="{00000000-0005-0000-0000-0000580B0000}"/>
    <cellStyle name="20 % - Accent6 2 2 6 2" xfId="26578" xr:uid="{00000000-0005-0000-0000-0000590B0000}"/>
    <cellStyle name="20 % - Accent6 2 2 6 3" xfId="33137" xr:uid="{00000000-0005-0000-0000-00005A0B0000}"/>
    <cellStyle name="20 % - Accent6 2 2 6 4" xfId="39695" xr:uid="{00000000-0005-0000-0000-00005B0B0000}"/>
    <cellStyle name="20 % - Accent6 2 2 7" xfId="23313" xr:uid="{00000000-0005-0000-0000-00005C0B0000}"/>
    <cellStyle name="20 % - Accent6 2 2 8" xfId="29929" xr:uid="{00000000-0005-0000-0000-00005D0B0000}"/>
    <cellStyle name="20 % - Accent6 2 2 9" xfId="36487" xr:uid="{00000000-0005-0000-0000-00005E0B0000}"/>
    <cellStyle name="20 % - Accent6 2 3" xfId="3719" xr:uid="{00000000-0005-0000-0000-00005F0B0000}"/>
    <cellStyle name="20 % - Accent6 2 3 2" xfId="3720" xr:uid="{00000000-0005-0000-0000-0000600B0000}"/>
    <cellStyle name="20 % - Accent6 2 3 2 2" xfId="10922" xr:uid="{00000000-0005-0000-0000-0000610B0000}"/>
    <cellStyle name="20 % - Accent6 2 3 2 2 2" xfId="26588" xr:uid="{00000000-0005-0000-0000-0000620B0000}"/>
    <cellStyle name="20 % - Accent6 2 3 2 2 3" xfId="33147" xr:uid="{00000000-0005-0000-0000-0000630B0000}"/>
    <cellStyle name="20 % - Accent6 2 3 2 2 4" xfId="39705" xr:uid="{00000000-0005-0000-0000-0000640B0000}"/>
    <cellStyle name="20 % - Accent6 2 3 2 3" xfId="23323" xr:uid="{00000000-0005-0000-0000-0000650B0000}"/>
    <cellStyle name="20 % - Accent6 2 3 2 4" xfId="29939" xr:uid="{00000000-0005-0000-0000-0000660B0000}"/>
    <cellStyle name="20 % - Accent6 2 3 2 5" xfId="36497" xr:uid="{00000000-0005-0000-0000-0000670B0000}"/>
    <cellStyle name="20 % - Accent6 2 3 3" xfId="3721" xr:uid="{00000000-0005-0000-0000-0000680B0000}"/>
    <cellStyle name="20 % - Accent6 2 3 3 2" xfId="10923" xr:uid="{00000000-0005-0000-0000-0000690B0000}"/>
    <cellStyle name="20 % - Accent6 2 3 3 2 2" xfId="26589" xr:uid="{00000000-0005-0000-0000-00006A0B0000}"/>
    <cellStyle name="20 % - Accent6 2 3 3 2 3" xfId="33148" xr:uid="{00000000-0005-0000-0000-00006B0B0000}"/>
    <cellStyle name="20 % - Accent6 2 3 3 2 4" xfId="39706" xr:uid="{00000000-0005-0000-0000-00006C0B0000}"/>
    <cellStyle name="20 % - Accent6 2 3 3 3" xfId="23324" xr:uid="{00000000-0005-0000-0000-00006D0B0000}"/>
    <cellStyle name="20 % - Accent6 2 3 3 4" xfId="29940" xr:uid="{00000000-0005-0000-0000-00006E0B0000}"/>
    <cellStyle name="20 % - Accent6 2 3 3 5" xfId="36498" xr:uid="{00000000-0005-0000-0000-00006F0B0000}"/>
    <cellStyle name="20 % - Accent6 2 3 4" xfId="10921" xr:uid="{00000000-0005-0000-0000-0000700B0000}"/>
    <cellStyle name="20 % - Accent6 2 3 4 2" xfId="26587" xr:uid="{00000000-0005-0000-0000-0000710B0000}"/>
    <cellStyle name="20 % - Accent6 2 3 4 3" xfId="33146" xr:uid="{00000000-0005-0000-0000-0000720B0000}"/>
    <cellStyle name="20 % - Accent6 2 3 4 4" xfId="39704" xr:uid="{00000000-0005-0000-0000-0000730B0000}"/>
    <cellStyle name="20 % - Accent6 2 3 5" xfId="23322" xr:uid="{00000000-0005-0000-0000-0000740B0000}"/>
    <cellStyle name="20 % - Accent6 2 3 6" xfId="29938" xr:uid="{00000000-0005-0000-0000-0000750B0000}"/>
    <cellStyle name="20 % - Accent6 2 3 7" xfId="36496" xr:uid="{00000000-0005-0000-0000-0000760B0000}"/>
    <cellStyle name="20 % - Accent6 2 4" xfId="3722" xr:uid="{00000000-0005-0000-0000-0000770B0000}"/>
    <cellStyle name="20 % - Accent6 2 4 2" xfId="3723" xr:uid="{00000000-0005-0000-0000-0000780B0000}"/>
    <cellStyle name="20 % - Accent6 2 4 2 2" xfId="10925" xr:uid="{00000000-0005-0000-0000-0000790B0000}"/>
    <cellStyle name="20 % - Accent6 2 4 2 2 2" xfId="26591" xr:uid="{00000000-0005-0000-0000-00007A0B0000}"/>
    <cellStyle name="20 % - Accent6 2 4 2 2 3" xfId="33150" xr:uid="{00000000-0005-0000-0000-00007B0B0000}"/>
    <cellStyle name="20 % - Accent6 2 4 2 2 4" xfId="39708" xr:uid="{00000000-0005-0000-0000-00007C0B0000}"/>
    <cellStyle name="20 % - Accent6 2 4 2 3" xfId="23326" xr:uid="{00000000-0005-0000-0000-00007D0B0000}"/>
    <cellStyle name="20 % - Accent6 2 4 2 4" xfId="29942" xr:uid="{00000000-0005-0000-0000-00007E0B0000}"/>
    <cellStyle name="20 % - Accent6 2 4 2 5" xfId="36500" xr:uid="{00000000-0005-0000-0000-00007F0B0000}"/>
    <cellStyle name="20 % - Accent6 2 4 3" xfId="3724" xr:uid="{00000000-0005-0000-0000-0000800B0000}"/>
    <cellStyle name="20 % - Accent6 2 4 3 2" xfId="10926" xr:uid="{00000000-0005-0000-0000-0000810B0000}"/>
    <cellStyle name="20 % - Accent6 2 4 3 2 2" xfId="26592" xr:uid="{00000000-0005-0000-0000-0000820B0000}"/>
    <cellStyle name="20 % - Accent6 2 4 3 2 3" xfId="33151" xr:uid="{00000000-0005-0000-0000-0000830B0000}"/>
    <cellStyle name="20 % - Accent6 2 4 3 2 4" xfId="39709" xr:uid="{00000000-0005-0000-0000-0000840B0000}"/>
    <cellStyle name="20 % - Accent6 2 4 3 3" xfId="23327" xr:uid="{00000000-0005-0000-0000-0000850B0000}"/>
    <cellStyle name="20 % - Accent6 2 4 3 4" xfId="29943" xr:uid="{00000000-0005-0000-0000-0000860B0000}"/>
    <cellStyle name="20 % - Accent6 2 4 3 5" xfId="36501" xr:uid="{00000000-0005-0000-0000-0000870B0000}"/>
    <cellStyle name="20 % - Accent6 2 4 4" xfId="10924" xr:uid="{00000000-0005-0000-0000-0000880B0000}"/>
    <cellStyle name="20 % - Accent6 2 4 4 2" xfId="26590" xr:uid="{00000000-0005-0000-0000-0000890B0000}"/>
    <cellStyle name="20 % - Accent6 2 4 4 3" xfId="33149" xr:uid="{00000000-0005-0000-0000-00008A0B0000}"/>
    <cellStyle name="20 % - Accent6 2 4 4 4" xfId="39707" xr:uid="{00000000-0005-0000-0000-00008B0B0000}"/>
    <cellStyle name="20 % - Accent6 2 4 5" xfId="23325" xr:uid="{00000000-0005-0000-0000-00008C0B0000}"/>
    <cellStyle name="20 % - Accent6 2 4 6" xfId="29941" xr:uid="{00000000-0005-0000-0000-00008D0B0000}"/>
    <cellStyle name="20 % - Accent6 2 4 7" xfId="36499" xr:uid="{00000000-0005-0000-0000-00008E0B0000}"/>
    <cellStyle name="20 % - Accent6 2 5" xfId="3725" xr:uid="{00000000-0005-0000-0000-00008F0B0000}"/>
    <cellStyle name="20 % - Accent6 2 5 2" xfId="10927" xr:uid="{00000000-0005-0000-0000-0000900B0000}"/>
    <cellStyle name="20 % - Accent6 2 5 2 2" xfId="26593" xr:uid="{00000000-0005-0000-0000-0000910B0000}"/>
    <cellStyle name="20 % - Accent6 2 5 2 3" xfId="33152" xr:uid="{00000000-0005-0000-0000-0000920B0000}"/>
    <cellStyle name="20 % - Accent6 2 5 2 4" xfId="39710" xr:uid="{00000000-0005-0000-0000-0000930B0000}"/>
    <cellStyle name="20 % - Accent6 2 5 3" xfId="23328" xr:uid="{00000000-0005-0000-0000-0000940B0000}"/>
    <cellStyle name="20 % - Accent6 2 5 4" xfId="29944" xr:uid="{00000000-0005-0000-0000-0000950B0000}"/>
    <cellStyle name="20 % - Accent6 2 5 5" xfId="36502" xr:uid="{00000000-0005-0000-0000-0000960B0000}"/>
    <cellStyle name="20 % - Accent6 2 6" xfId="3726" xr:uid="{00000000-0005-0000-0000-0000970B0000}"/>
    <cellStyle name="20 % - Accent6 2 6 2" xfId="10928" xr:uid="{00000000-0005-0000-0000-0000980B0000}"/>
    <cellStyle name="20 % - Accent6 2 6 2 2" xfId="26594" xr:uid="{00000000-0005-0000-0000-0000990B0000}"/>
    <cellStyle name="20 % - Accent6 2 6 2 3" xfId="33153" xr:uid="{00000000-0005-0000-0000-00009A0B0000}"/>
    <cellStyle name="20 % - Accent6 2 6 2 4" xfId="39711" xr:uid="{00000000-0005-0000-0000-00009B0B0000}"/>
    <cellStyle name="20 % - Accent6 2 6 3" xfId="23329" xr:uid="{00000000-0005-0000-0000-00009C0B0000}"/>
    <cellStyle name="20 % - Accent6 2 6 4" xfId="29945" xr:uid="{00000000-0005-0000-0000-00009D0B0000}"/>
    <cellStyle name="20 % - Accent6 2 6 5" xfId="36503" xr:uid="{00000000-0005-0000-0000-00009E0B0000}"/>
    <cellStyle name="20 % - Accent6 2 7" xfId="10911" xr:uid="{00000000-0005-0000-0000-00009F0B0000}"/>
    <cellStyle name="20 % - Accent6 2 7 2" xfId="26577" xr:uid="{00000000-0005-0000-0000-0000A00B0000}"/>
    <cellStyle name="20 % - Accent6 2 7 3" xfId="33136" xr:uid="{00000000-0005-0000-0000-0000A10B0000}"/>
    <cellStyle name="20 % - Accent6 2 7 4" xfId="39694" xr:uid="{00000000-0005-0000-0000-0000A20B0000}"/>
    <cellStyle name="20 % - Accent6 2 8" xfId="23312" xr:uid="{00000000-0005-0000-0000-0000A30B0000}"/>
    <cellStyle name="20 % - Accent6 2 9" xfId="29928" xr:uid="{00000000-0005-0000-0000-0000A40B0000}"/>
    <cellStyle name="20 % - Accent6 3" xfId="3727" xr:uid="{00000000-0005-0000-0000-0000A50B0000}"/>
    <cellStyle name="20 % - Accent6 3 2" xfId="3728" xr:uid="{00000000-0005-0000-0000-0000A60B0000}"/>
    <cellStyle name="20 % - Accent6 3 2 2" xfId="3729" xr:uid="{00000000-0005-0000-0000-0000A70B0000}"/>
    <cellStyle name="20 % - Accent6 3 2 2 2" xfId="10931" xr:uid="{00000000-0005-0000-0000-0000A80B0000}"/>
    <cellStyle name="20 % - Accent6 3 2 2 2 2" xfId="26597" xr:uid="{00000000-0005-0000-0000-0000A90B0000}"/>
    <cellStyle name="20 % - Accent6 3 2 2 2 3" xfId="33156" xr:uid="{00000000-0005-0000-0000-0000AA0B0000}"/>
    <cellStyle name="20 % - Accent6 3 2 2 2 4" xfId="39714" xr:uid="{00000000-0005-0000-0000-0000AB0B0000}"/>
    <cellStyle name="20 % - Accent6 3 2 2 3" xfId="23332" xr:uid="{00000000-0005-0000-0000-0000AC0B0000}"/>
    <cellStyle name="20 % - Accent6 3 2 2 4" xfId="29948" xr:uid="{00000000-0005-0000-0000-0000AD0B0000}"/>
    <cellStyle name="20 % - Accent6 3 2 2 5" xfId="36506" xr:uid="{00000000-0005-0000-0000-0000AE0B0000}"/>
    <cellStyle name="20 % - Accent6 3 2 3" xfId="3730" xr:uid="{00000000-0005-0000-0000-0000AF0B0000}"/>
    <cellStyle name="20 % - Accent6 3 2 3 2" xfId="10932" xr:uid="{00000000-0005-0000-0000-0000B00B0000}"/>
    <cellStyle name="20 % - Accent6 3 2 3 2 2" xfId="26598" xr:uid="{00000000-0005-0000-0000-0000B10B0000}"/>
    <cellStyle name="20 % - Accent6 3 2 3 2 3" xfId="33157" xr:uid="{00000000-0005-0000-0000-0000B20B0000}"/>
    <cellStyle name="20 % - Accent6 3 2 3 2 4" xfId="39715" xr:uid="{00000000-0005-0000-0000-0000B30B0000}"/>
    <cellStyle name="20 % - Accent6 3 2 3 3" xfId="23333" xr:uid="{00000000-0005-0000-0000-0000B40B0000}"/>
    <cellStyle name="20 % - Accent6 3 2 3 4" xfId="29949" xr:uid="{00000000-0005-0000-0000-0000B50B0000}"/>
    <cellStyle name="20 % - Accent6 3 2 3 5" xfId="36507" xr:uid="{00000000-0005-0000-0000-0000B60B0000}"/>
    <cellStyle name="20 % - Accent6 3 2 4" xfId="10930" xr:uid="{00000000-0005-0000-0000-0000B70B0000}"/>
    <cellStyle name="20 % - Accent6 3 2 4 2" xfId="26596" xr:uid="{00000000-0005-0000-0000-0000B80B0000}"/>
    <cellStyle name="20 % - Accent6 3 2 4 3" xfId="33155" xr:uid="{00000000-0005-0000-0000-0000B90B0000}"/>
    <cellStyle name="20 % - Accent6 3 2 4 4" xfId="39713" xr:uid="{00000000-0005-0000-0000-0000BA0B0000}"/>
    <cellStyle name="20 % - Accent6 3 2 5" xfId="23331" xr:uid="{00000000-0005-0000-0000-0000BB0B0000}"/>
    <cellStyle name="20 % - Accent6 3 2 6" xfId="29947" xr:uid="{00000000-0005-0000-0000-0000BC0B0000}"/>
    <cellStyle name="20 % - Accent6 3 2 7" xfId="36505" xr:uid="{00000000-0005-0000-0000-0000BD0B0000}"/>
    <cellStyle name="20 % - Accent6 3 3" xfId="3731" xr:uid="{00000000-0005-0000-0000-0000BE0B0000}"/>
    <cellStyle name="20 % - Accent6 3 3 2" xfId="3732" xr:uid="{00000000-0005-0000-0000-0000BF0B0000}"/>
    <cellStyle name="20 % - Accent6 3 3 2 2" xfId="10934" xr:uid="{00000000-0005-0000-0000-0000C00B0000}"/>
    <cellStyle name="20 % - Accent6 3 3 2 2 2" xfId="26600" xr:uid="{00000000-0005-0000-0000-0000C10B0000}"/>
    <cellStyle name="20 % - Accent6 3 3 2 2 3" xfId="33159" xr:uid="{00000000-0005-0000-0000-0000C20B0000}"/>
    <cellStyle name="20 % - Accent6 3 3 2 2 4" xfId="39717" xr:uid="{00000000-0005-0000-0000-0000C30B0000}"/>
    <cellStyle name="20 % - Accent6 3 3 2 3" xfId="23335" xr:uid="{00000000-0005-0000-0000-0000C40B0000}"/>
    <cellStyle name="20 % - Accent6 3 3 2 4" xfId="29951" xr:uid="{00000000-0005-0000-0000-0000C50B0000}"/>
    <cellStyle name="20 % - Accent6 3 3 2 5" xfId="36509" xr:uid="{00000000-0005-0000-0000-0000C60B0000}"/>
    <cellStyle name="20 % - Accent6 3 3 3" xfId="3733" xr:uid="{00000000-0005-0000-0000-0000C70B0000}"/>
    <cellStyle name="20 % - Accent6 3 3 3 2" xfId="10935" xr:uid="{00000000-0005-0000-0000-0000C80B0000}"/>
    <cellStyle name="20 % - Accent6 3 3 3 2 2" xfId="26601" xr:uid="{00000000-0005-0000-0000-0000C90B0000}"/>
    <cellStyle name="20 % - Accent6 3 3 3 2 3" xfId="33160" xr:uid="{00000000-0005-0000-0000-0000CA0B0000}"/>
    <cellStyle name="20 % - Accent6 3 3 3 2 4" xfId="39718" xr:uid="{00000000-0005-0000-0000-0000CB0B0000}"/>
    <cellStyle name="20 % - Accent6 3 3 3 3" xfId="23336" xr:uid="{00000000-0005-0000-0000-0000CC0B0000}"/>
    <cellStyle name="20 % - Accent6 3 3 3 4" xfId="29952" xr:uid="{00000000-0005-0000-0000-0000CD0B0000}"/>
    <cellStyle name="20 % - Accent6 3 3 3 5" xfId="36510" xr:uid="{00000000-0005-0000-0000-0000CE0B0000}"/>
    <cellStyle name="20 % - Accent6 3 3 4" xfId="10933" xr:uid="{00000000-0005-0000-0000-0000CF0B0000}"/>
    <cellStyle name="20 % - Accent6 3 3 4 2" xfId="26599" xr:uid="{00000000-0005-0000-0000-0000D00B0000}"/>
    <cellStyle name="20 % - Accent6 3 3 4 3" xfId="33158" xr:uid="{00000000-0005-0000-0000-0000D10B0000}"/>
    <cellStyle name="20 % - Accent6 3 3 4 4" xfId="39716" xr:uid="{00000000-0005-0000-0000-0000D20B0000}"/>
    <cellStyle name="20 % - Accent6 3 3 5" xfId="23334" xr:uid="{00000000-0005-0000-0000-0000D30B0000}"/>
    <cellStyle name="20 % - Accent6 3 3 6" xfId="29950" xr:uid="{00000000-0005-0000-0000-0000D40B0000}"/>
    <cellStyle name="20 % - Accent6 3 3 7" xfId="36508" xr:uid="{00000000-0005-0000-0000-0000D50B0000}"/>
    <cellStyle name="20 % - Accent6 3 4" xfId="3734" xr:uid="{00000000-0005-0000-0000-0000D60B0000}"/>
    <cellStyle name="20 % - Accent6 3 4 2" xfId="10936" xr:uid="{00000000-0005-0000-0000-0000D70B0000}"/>
    <cellStyle name="20 % - Accent6 3 4 2 2" xfId="26602" xr:uid="{00000000-0005-0000-0000-0000D80B0000}"/>
    <cellStyle name="20 % - Accent6 3 4 2 3" xfId="33161" xr:uid="{00000000-0005-0000-0000-0000D90B0000}"/>
    <cellStyle name="20 % - Accent6 3 4 2 4" xfId="39719" xr:uid="{00000000-0005-0000-0000-0000DA0B0000}"/>
    <cellStyle name="20 % - Accent6 3 4 3" xfId="23337" xr:uid="{00000000-0005-0000-0000-0000DB0B0000}"/>
    <cellStyle name="20 % - Accent6 3 4 4" xfId="29953" xr:uid="{00000000-0005-0000-0000-0000DC0B0000}"/>
    <cellStyle name="20 % - Accent6 3 4 5" xfId="36511" xr:uid="{00000000-0005-0000-0000-0000DD0B0000}"/>
    <cellStyle name="20 % - Accent6 3 5" xfId="3735" xr:uid="{00000000-0005-0000-0000-0000DE0B0000}"/>
    <cellStyle name="20 % - Accent6 3 5 2" xfId="10937" xr:uid="{00000000-0005-0000-0000-0000DF0B0000}"/>
    <cellStyle name="20 % - Accent6 3 5 2 2" xfId="26603" xr:uid="{00000000-0005-0000-0000-0000E00B0000}"/>
    <cellStyle name="20 % - Accent6 3 5 2 3" xfId="33162" xr:uid="{00000000-0005-0000-0000-0000E10B0000}"/>
    <cellStyle name="20 % - Accent6 3 5 2 4" xfId="39720" xr:uid="{00000000-0005-0000-0000-0000E20B0000}"/>
    <cellStyle name="20 % - Accent6 3 5 3" xfId="23338" xr:uid="{00000000-0005-0000-0000-0000E30B0000}"/>
    <cellStyle name="20 % - Accent6 3 5 4" xfId="29954" xr:uid="{00000000-0005-0000-0000-0000E40B0000}"/>
    <cellStyle name="20 % - Accent6 3 5 5" xfId="36512" xr:uid="{00000000-0005-0000-0000-0000E50B0000}"/>
    <cellStyle name="20 % - Accent6 3 6" xfId="10929" xr:uid="{00000000-0005-0000-0000-0000E60B0000}"/>
    <cellStyle name="20 % - Accent6 3 6 2" xfId="26595" xr:uid="{00000000-0005-0000-0000-0000E70B0000}"/>
    <cellStyle name="20 % - Accent6 3 6 3" xfId="33154" xr:uid="{00000000-0005-0000-0000-0000E80B0000}"/>
    <cellStyle name="20 % - Accent6 3 6 4" xfId="39712" xr:uid="{00000000-0005-0000-0000-0000E90B0000}"/>
    <cellStyle name="20 % - Accent6 3 7" xfId="23330" xr:uid="{00000000-0005-0000-0000-0000EA0B0000}"/>
    <cellStyle name="20 % - Accent6 3 8" xfId="29946" xr:uid="{00000000-0005-0000-0000-0000EB0B0000}"/>
    <cellStyle name="20 % - Accent6 3 9" xfId="36504" xr:uid="{00000000-0005-0000-0000-0000EC0B0000}"/>
    <cellStyle name="20 % - Accent6 4" xfId="3736" xr:uid="{00000000-0005-0000-0000-0000ED0B0000}"/>
    <cellStyle name="20 % - Accent6 4 2" xfId="3737" xr:uid="{00000000-0005-0000-0000-0000EE0B0000}"/>
    <cellStyle name="20 % - Accent6 4 2 2" xfId="10939" xr:uid="{00000000-0005-0000-0000-0000EF0B0000}"/>
    <cellStyle name="20 % - Accent6 4 2 2 2" xfId="26605" xr:uid="{00000000-0005-0000-0000-0000F00B0000}"/>
    <cellStyle name="20 % - Accent6 4 2 2 3" xfId="33164" xr:uid="{00000000-0005-0000-0000-0000F10B0000}"/>
    <cellStyle name="20 % - Accent6 4 2 2 4" xfId="39722" xr:uid="{00000000-0005-0000-0000-0000F20B0000}"/>
    <cellStyle name="20 % - Accent6 4 2 3" xfId="23340" xr:uid="{00000000-0005-0000-0000-0000F30B0000}"/>
    <cellStyle name="20 % - Accent6 4 2 4" xfId="29956" xr:uid="{00000000-0005-0000-0000-0000F40B0000}"/>
    <cellStyle name="20 % - Accent6 4 2 5" xfId="36514" xr:uid="{00000000-0005-0000-0000-0000F50B0000}"/>
    <cellStyle name="20 % - Accent6 4 3" xfId="3738" xr:uid="{00000000-0005-0000-0000-0000F60B0000}"/>
    <cellStyle name="20 % - Accent6 4 3 2" xfId="10940" xr:uid="{00000000-0005-0000-0000-0000F70B0000}"/>
    <cellStyle name="20 % - Accent6 4 3 2 2" xfId="26606" xr:uid="{00000000-0005-0000-0000-0000F80B0000}"/>
    <cellStyle name="20 % - Accent6 4 3 2 3" xfId="33165" xr:uid="{00000000-0005-0000-0000-0000F90B0000}"/>
    <cellStyle name="20 % - Accent6 4 3 2 4" xfId="39723" xr:uid="{00000000-0005-0000-0000-0000FA0B0000}"/>
    <cellStyle name="20 % - Accent6 4 3 3" xfId="23341" xr:uid="{00000000-0005-0000-0000-0000FB0B0000}"/>
    <cellStyle name="20 % - Accent6 4 3 4" xfId="29957" xr:uid="{00000000-0005-0000-0000-0000FC0B0000}"/>
    <cellStyle name="20 % - Accent6 4 3 5" xfId="36515" xr:uid="{00000000-0005-0000-0000-0000FD0B0000}"/>
    <cellStyle name="20 % - Accent6 4 4" xfId="10938" xr:uid="{00000000-0005-0000-0000-0000FE0B0000}"/>
    <cellStyle name="20 % - Accent6 4 4 2" xfId="26604" xr:uid="{00000000-0005-0000-0000-0000FF0B0000}"/>
    <cellStyle name="20 % - Accent6 4 4 3" xfId="33163" xr:uid="{00000000-0005-0000-0000-0000000C0000}"/>
    <cellStyle name="20 % - Accent6 4 4 4" xfId="39721" xr:uid="{00000000-0005-0000-0000-0000010C0000}"/>
    <cellStyle name="20 % - Accent6 4 5" xfId="23339" xr:uid="{00000000-0005-0000-0000-0000020C0000}"/>
    <cellStyle name="20 % - Accent6 4 6" xfId="29955" xr:uid="{00000000-0005-0000-0000-0000030C0000}"/>
    <cellStyle name="20 % - Accent6 4 7" xfId="36513" xr:uid="{00000000-0005-0000-0000-0000040C0000}"/>
    <cellStyle name="20 % - Accent6 5" xfId="3739" xr:uid="{00000000-0005-0000-0000-0000050C0000}"/>
    <cellStyle name="20 % - Accent6 5 2" xfId="3740" xr:uid="{00000000-0005-0000-0000-0000060C0000}"/>
    <cellStyle name="20 % - Accent6 5 2 2" xfId="10942" xr:uid="{00000000-0005-0000-0000-0000070C0000}"/>
    <cellStyle name="20 % - Accent6 5 2 2 2" xfId="26608" xr:uid="{00000000-0005-0000-0000-0000080C0000}"/>
    <cellStyle name="20 % - Accent6 5 2 2 3" xfId="33167" xr:uid="{00000000-0005-0000-0000-0000090C0000}"/>
    <cellStyle name="20 % - Accent6 5 2 2 4" xfId="39725" xr:uid="{00000000-0005-0000-0000-00000A0C0000}"/>
    <cellStyle name="20 % - Accent6 5 2 3" xfId="23343" xr:uid="{00000000-0005-0000-0000-00000B0C0000}"/>
    <cellStyle name="20 % - Accent6 5 2 4" xfId="29959" xr:uid="{00000000-0005-0000-0000-00000C0C0000}"/>
    <cellStyle name="20 % - Accent6 5 2 5" xfId="36517" xr:uid="{00000000-0005-0000-0000-00000D0C0000}"/>
    <cellStyle name="20 % - Accent6 5 3" xfId="3741" xr:uid="{00000000-0005-0000-0000-00000E0C0000}"/>
    <cellStyle name="20 % - Accent6 5 3 2" xfId="10943" xr:uid="{00000000-0005-0000-0000-00000F0C0000}"/>
    <cellStyle name="20 % - Accent6 5 3 2 2" xfId="26609" xr:uid="{00000000-0005-0000-0000-0000100C0000}"/>
    <cellStyle name="20 % - Accent6 5 3 2 3" xfId="33168" xr:uid="{00000000-0005-0000-0000-0000110C0000}"/>
    <cellStyle name="20 % - Accent6 5 3 2 4" xfId="39726" xr:uid="{00000000-0005-0000-0000-0000120C0000}"/>
    <cellStyle name="20 % - Accent6 5 3 3" xfId="23344" xr:uid="{00000000-0005-0000-0000-0000130C0000}"/>
    <cellStyle name="20 % - Accent6 5 3 4" xfId="29960" xr:uid="{00000000-0005-0000-0000-0000140C0000}"/>
    <cellStyle name="20 % - Accent6 5 3 5" xfId="36518" xr:uid="{00000000-0005-0000-0000-0000150C0000}"/>
    <cellStyle name="20 % - Accent6 5 4" xfId="10941" xr:uid="{00000000-0005-0000-0000-0000160C0000}"/>
    <cellStyle name="20 % - Accent6 5 4 2" xfId="26607" xr:uid="{00000000-0005-0000-0000-0000170C0000}"/>
    <cellStyle name="20 % - Accent6 5 4 3" xfId="33166" xr:uid="{00000000-0005-0000-0000-0000180C0000}"/>
    <cellStyle name="20 % - Accent6 5 4 4" xfId="39724" xr:uid="{00000000-0005-0000-0000-0000190C0000}"/>
    <cellStyle name="20 % - Accent6 5 5" xfId="23342" xr:uid="{00000000-0005-0000-0000-00001A0C0000}"/>
    <cellStyle name="20 % - Accent6 5 6" xfId="29958" xr:uid="{00000000-0005-0000-0000-00001B0C0000}"/>
    <cellStyle name="20 % - Accent6 5 7" xfId="36516" xr:uid="{00000000-0005-0000-0000-00001C0C0000}"/>
    <cellStyle name="20 % - Accent6 6" xfId="3742" xr:uid="{00000000-0005-0000-0000-00001D0C0000}"/>
    <cellStyle name="20 % - Accent6 6 2" xfId="10944" xr:uid="{00000000-0005-0000-0000-00001E0C0000}"/>
    <cellStyle name="20 % - Accent6 6 2 2" xfId="26610" xr:uid="{00000000-0005-0000-0000-00001F0C0000}"/>
    <cellStyle name="20 % - Accent6 6 2 3" xfId="33169" xr:uid="{00000000-0005-0000-0000-0000200C0000}"/>
    <cellStyle name="20 % - Accent6 6 2 4" xfId="39727" xr:uid="{00000000-0005-0000-0000-0000210C0000}"/>
    <cellStyle name="20 % - Accent6 6 3" xfId="23345" xr:uid="{00000000-0005-0000-0000-0000220C0000}"/>
    <cellStyle name="20 % - Accent6 6 4" xfId="29961" xr:uid="{00000000-0005-0000-0000-0000230C0000}"/>
    <cellStyle name="20 % - Accent6 6 5" xfId="36519" xr:uid="{00000000-0005-0000-0000-0000240C0000}"/>
    <cellStyle name="20 % - Accent6 7" xfId="3743" xr:uid="{00000000-0005-0000-0000-0000250C0000}"/>
    <cellStyle name="20% - Accent1" xfId="621" builtinId="30" customBuiltin="1"/>
    <cellStyle name="20% - Accent1 2" xfId="3744" xr:uid="{00000000-0005-0000-0000-0000270C0000}"/>
    <cellStyle name="20% - Accent2" xfId="622" builtinId="34" customBuiltin="1"/>
    <cellStyle name="20% - Accent2 2" xfId="3745" xr:uid="{00000000-0005-0000-0000-0000290C0000}"/>
    <cellStyle name="20% - Accent3" xfId="623" builtinId="38" customBuiltin="1"/>
    <cellStyle name="20% - Accent3 2" xfId="3746" xr:uid="{00000000-0005-0000-0000-00002B0C0000}"/>
    <cellStyle name="20% - Accent4" xfId="624" builtinId="42" customBuiltin="1"/>
    <cellStyle name="20% - Accent4 2" xfId="3747" xr:uid="{00000000-0005-0000-0000-00002D0C0000}"/>
    <cellStyle name="20% - Accent5" xfId="625" builtinId="46" customBuiltin="1"/>
    <cellStyle name="20% - Accent6" xfId="626" builtinId="50" customBuiltin="1"/>
    <cellStyle name="20% - Accent6 2" xfId="3748" xr:uid="{00000000-0005-0000-0000-0000300C0000}"/>
    <cellStyle name="20% - Akzent1" xfId="627" xr:uid="{00000000-0005-0000-0000-0000310C0000}"/>
    <cellStyle name="20% - Akzent2" xfId="628" xr:uid="{00000000-0005-0000-0000-0000320C0000}"/>
    <cellStyle name="20% - Akzent3" xfId="629" xr:uid="{00000000-0005-0000-0000-0000330C0000}"/>
    <cellStyle name="20% - Akzent4" xfId="630" xr:uid="{00000000-0005-0000-0000-0000340C0000}"/>
    <cellStyle name="20% - Akzent5" xfId="631" xr:uid="{00000000-0005-0000-0000-0000350C0000}"/>
    <cellStyle name="20% - Akzent6" xfId="632" xr:uid="{00000000-0005-0000-0000-0000360C0000}"/>
    <cellStyle name="20% - Énfasis1 2" xfId="2182" xr:uid="{00000000-0005-0000-0000-0000370C0000}"/>
    <cellStyle name="20% - Énfasis1 3" xfId="22834" xr:uid="{00000000-0005-0000-0000-0000380C0000}"/>
    <cellStyle name="20% - Énfasis2 2" xfId="2183" xr:uid="{00000000-0005-0000-0000-0000390C0000}"/>
    <cellStyle name="20% - Énfasis2 3" xfId="22835" xr:uid="{00000000-0005-0000-0000-00003A0C0000}"/>
    <cellStyle name="20% - Énfasis3 2" xfId="2184" xr:uid="{00000000-0005-0000-0000-00003B0C0000}"/>
    <cellStyle name="20% - Énfasis3 3" xfId="22836" xr:uid="{00000000-0005-0000-0000-00003C0C0000}"/>
    <cellStyle name="20% - Énfasis4 2" xfId="2185" xr:uid="{00000000-0005-0000-0000-00003D0C0000}"/>
    <cellStyle name="20% - Énfasis4 3" xfId="22837" xr:uid="{00000000-0005-0000-0000-00003E0C0000}"/>
    <cellStyle name="20% - Énfasis5 2" xfId="2186" xr:uid="{00000000-0005-0000-0000-00003F0C0000}"/>
    <cellStyle name="20% - Énfasis5 3" xfId="22838" xr:uid="{00000000-0005-0000-0000-0000400C0000}"/>
    <cellStyle name="20% - Énfasis6 2" xfId="2187" xr:uid="{00000000-0005-0000-0000-0000410C0000}"/>
    <cellStyle name="20% - Énfasis6 3" xfId="22839" xr:uid="{00000000-0005-0000-0000-0000420C0000}"/>
    <cellStyle name="40 % - Accent1 2" xfId="3749" xr:uid="{00000000-0005-0000-0000-0000440C0000}"/>
    <cellStyle name="40 % - Accent1 2 10" xfId="36520" xr:uid="{00000000-0005-0000-0000-0000450C0000}"/>
    <cellStyle name="40 % - Accent1 2 2" xfId="3750" xr:uid="{00000000-0005-0000-0000-0000460C0000}"/>
    <cellStyle name="40 % - Accent1 2 2 2" xfId="3751" xr:uid="{00000000-0005-0000-0000-0000470C0000}"/>
    <cellStyle name="40 % - Accent1 2 2 2 2" xfId="3752" xr:uid="{00000000-0005-0000-0000-0000480C0000}"/>
    <cellStyle name="40 % - Accent1 2 2 2 2 2" xfId="10948" xr:uid="{00000000-0005-0000-0000-0000490C0000}"/>
    <cellStyle name="40 % - Accent1 2 2 2 2 2 2" xfId="26614" xr:uid="{00000000-0005-0000-0000-00004A0C0000}"/>
    <cellStyle name="40 % - Accent1 2 2 2 2 2 3" xfId="33173" xr:uid="{00000000-0005-0000-0000-00004B0C0000}"/>
    <cellStyle name="40 % - Accent1 2 2 2 2 2 4" xfId="39731" xr:uid="{00000000-0005-0000-0000-00004C0C0000}"/>
    <cellStyle name="40 % - Accent1 2 2 2 2 3" xfId="23349" xr:uid="{00000000-0005-0000-0000-00004D0C0000}"/>
    <cellStyle name="40 % - Accent1 2 2 2 2 4" xfId="29965" xr:uid="{00000000-0005-0000-0000-00004E0C0000}"/>
    <cellStyle name="40 % - Accent1 2 2 2 2 5" xfId="36523" xr:uid="{00000000-0005-0000-0000-00004F0C0000}"/>
    <cellStyle name="40 % - Accent1 2 2 2 3" xfId="3753" xr:uid="{00000000-0005-0000-0000-0000500C0000}"/>
    <cellStyle name="40 % - Accent1 2 2 2 3 2" xfId="10949" xr:uid="{00000000-0005-0000-0000-0000510C0000}"/>
    <cellStyle name="40 % - Accent1 2 2 2 3 2 2" xfId="26615" xr:uid="{00000000-0005-0000-0000-0000520C0000}"/>
    <cellStyle name="40 % - Accent1 2 2 2 3 2 3" xfId="33174" xr:uid="{00000000-0005-0000-0000-0000530C0000}"/>
    <cellStyle name="40 % - Accent1 2 2 2 3 2 4" xfId="39732" xr:uid="{00000000-0005-0000-0000-0000540C0000}"/>
    <cellStyle name="40 % - Accent1 2 2 2 3 3" xfId="23350" xr:uid="{00000000-0005-0000-0000-0000550C0000}"/>
    <cellStyle name="40 % - Accent1 2 2 2 3 4" xfId="29966" xr:uid="{00000000-0005-0000-0000-0000560C0000}"/>
    <cellStyle name="40 % - Accent1 2 2 2 3 5" xfId="36524" xr:uid="{00000000-0005-0000-0000-0000570C0000}"/>
    <cellStyle name="40 % - Accent1 2 2 2 4" xfId="10947" xr:uid="{00000000-0005-0000-0000-0000580C0000}"/>
    <cellStyle name="40 % - Accent1 2 2 2 4 2" xfId="26613" xr:uid="{00000000-0005-0000-0000-0000590C0000}"/>
    <cellStyle name="40 % - Accent1 2 2 2 4 3" xfId="33172" xr:uid="{00000000-0005-0000-0000-00005A0C0000}"/>
    <cellStyle name="40 % - Accent1 2 2 2 4 4" xfId="39730" xr:uid="{00000000-0005-0000-0000-00005B0C0000}"/>
    <cellStyle name="40 % - Accent1 2 2 2 5" xfId="23348" xr:uid="{00000000-0005-0000-0000-00005C0C0000}"/>
    <cellStyle name="40 % - Accent1 2 2 2 6" xfId="29964" xr:uid="{00000000-0005-0000-0000-00005D0C0000}"/>
    <cellStyle name="40 % - Accent1 2 2 2 7" xfId="36522" xr:uid="{00000000-0005-0000-0000-00005E0C0000}"/>
    <cellStyle name="40 % - Accent1 2 2 3" xfId="3754" xr:uid="{00000000-0005-0000-0000-00005F0C0000}"/>
    <cellStyle name="40 % - Accent1 2 2 3 2" xfId="3755" xr:uid="{00000000-0005-0000-0000-0000600C0000}"/>
    <cellStyle name="40 % - Accent1 2 2 3 2 2" xfId="10951" xr:uid="{00000000-0005-0000-0000-0000610C0000}"/>
    <cellStyle name="40 % - Accent1 2 2 3 2 2 2" xfId="26617" xr:uid="{00000000-0005-0000-0000-0000620C0000}"/>
    <cellStyle name="40 % - Accent1 2 2 3 2 2 3" xfId="33176" xr:uid="{00000000-0005-0000-0000-0000630C0000}"/>
    <cellStyle name="40 % - Accent1 2 2 3 2 2 4" xfId="39734" xr:uid="{00000000-0005-0000-0000-0000640C0000}"/>
    <cellStyle name="40 % - Accent1 2 2 3 2 3" xfId="23352" xr:uid="{00000000-0005-0000-0000-0000650C0000}"/>
    <cellStyle name="40 % - Accent1 2 2 3 2 4" xfId="29968" xr:uid="{00000000-0005-0000-0000-0000660C0000}"/>
    <cellStyle name="40 % - Accent1 2 2 3 2 5" xfId="36526" xr:uid="{00000000-0005-0000-0000-0000670C0000}"/>
    <cellStyle name="40 % - Accent1 2 2 3 3" xfId="3756" xr:uid="{00000000-0005-0000-0000-0000680C0000}"/>
    <cellStyle name="40 % - Accent1 2 2 3 3 2" xfId="10952" xr:uid="{00000000-0005-0000-0000-0000690C0000}"/>
    <cellStyle name="40 % - Accent1 2 2 3 3 2 2" xfId="26618" xr:uid="{00000000-0005-0000-0000-00006A0C0000}"/>
    <cellStyle name="40 % - Accent1 2 2 3 3 2 3" xfId="33177" xr:uid="{00000000-0005-0000-0000-00006B0C0000}"/>
    <cellStyle name="40 % - Accent1 2 2 3 3 2 4" xfId="39735" xr:uid="{00000000-0005-0000-0000-00006C0C0000}"/>
    <cellStyle name="40 % - Accent1 2 2 3 3 3" xfId="23353" xr:uid="{00000000-0005-0000-0000-00006D0C0000}"/>
    <cellStyle name="40 % - Accent1 2 2 3 3 4" xfId="29969" xr:uid="{00000000-0005-0000-0000-00006E0C0000}"/>
    <cellStyle name="40 % - Accent1 2 2 3 3 5" xfId="36527" xr:uid="{00000000-0005-0000-0000-00006F0C0000}"/>
    <cellStyle name="40 % - Accent1 2 2 3 4" xfId="10950" xr:uid="{00000000-0005-0000-0000-0000700C0000}"/>
    <cellStyle name="40 % - Accent1 2 2 3 4 2" xfId="26616" xr:uid="{00000000-0005-0000-0000-0000710C0000}"/>
    <cellStyle name="40 % - Accent1 2 2 3 4 3" xfId="33175" xr:uid="{00000000-0005-0000-0000-0000720C0000}"/>
    <cellStyle name="40 % - Accent1 2 2 3 4 4" xfId="39733" xr:uid="{00000000-0005-0000-0000-0000730C0000}"/>
    <cellStyle name="40 % - Accent1 2 2 3 5" xfId="23351" xr:uid="{00000000-0005-0000-0000-0000740C0000}"/>
    <cellStyle name="40 % - Accent1 2 2 3 6" xfId="29967" xr:uid="{00000000-0005-0000-0000-0000750C0000}"/>
    <cellStyle name="40 % - Accent1 2 2 3 7" xfId="36525" xr:uid="{00000000-0005-0000-0000-0000760C0000}"/>
    <cellStyle name="40 % - Accent1 2 2 4" xfId="3757" xr:uid="{00000000-0005-0000-0000-0000770C0000}"/>
    <cellStyle name="40 % - Accent1 2 2 4 2" xfId="10953" xr:uid="{00000000-0005-0000-0000-0000780C0000}"/>
    <cellStyle name="40 % - Accent1 2 2 4 2 2" xfId="26619" xr:uid="{00000000-0005-0000-0000-0000790C0000}"/>
    <cellStyle name="40 % - Accent1 2 2 4 2 3" xfId="33178" xr:uid="{00000000-0005-0000-0000-00007A0C0000}"/>
    <cellStyle name="40 % - Accent1 2 2 4 2 4" xfId="39736" xr:uid="{00000000-0005-0000-0000-00007B0C0000}"/>
    <cellStyle name="40 % - Accent1 2 2 4 3" xfId="23354" xr:uid="{00000000-0005-0000-0000-00007C0C0000}"/>
    <cellStyle name="40 % - Accent1 2 2 4 4" xfId="29970" xr:uid="{00000000-0005-0000-0000-00007D0C0000}"/>
    <cellStyle name="40 % - Accent1 2 2 4 5" xfId="36528" xr:uid="{00000000-0005-0000-0000-00007E0C0000}"/>
    <cellStyle name="40 % - Accent1 2 2 5" xfId="3758" xr:uid="{00000000-0005-0000-0000-00007F0C0000}"/>
    <cellStyle name="40 % - Accent1 2 2 5 2" xfId="10954" xr:uid="{00000000-0005-0000-0000-0000800C0000}"/>
    <cellStyle name="40 % - Accent1 2 2 5 2 2" xfId="26620" xr:uid="{00000000-0005-0000-0000-0000810C0000}"/>
    <cellStyle name="40 % - Accent1 2 2 5 2 3" xfId="33179" xr:uid="{00000000-0005-0000-0000-0000820C0000}"/>
    <cellStyle name="40 % - Accent1 2 2 5 2 4" xfId="39737" xr:uid="{00000000-0005-0000-0000-0000830C0000}"/>
    <cellStyle name="40 % - Accent1 2 2 5 3" xfId="23355" xr:uid="{00000000-0005-0000-0000-0000840C0000}"/>
    <cellStyle name="40 % - Accent1 2 2 5 4" xfId="29971" xr:uid="{00000000-0005-0000-0000-0000850C0000}"/>
    <cellStyle name="40 % - Accent1 2 2 5 5" xfId="36529" xr:uid="{00000000-0005-0000-0000-0000860C0000}"/>
    <cellStyle name="40 % - Accent1 2 2 6" xfId="10946" xr:uid="{00000000-0005-0000-0000-0000870C0000}"/>
    <cellStyle name="40 % - Accent1 2 2 6 2" xfId="26612" xr:uid="{00000000-0005-0000-0000-0000880C0000}"/>
    <cellStyle name="40 % - Accent1 2 2 6 3" xfId="33171" xr:uid="{00000000-0005-0000-0000-0000890C0000}"/>
    <cellStyle name="40 % - Accent1 2 2 6 4" xfId="39729" xr:uid="{00000000-0005-0000-0000-00008A0C0000}"/>
    <cellStyle name="40 % - Accent1 2 2 7" xfId="23347" xr:uid="{00000000-0005-0000-0000-00008B0C0000}"/>
    <cellStyle name="40 % - Accent1 2 2 8" xfId="29963" xr:uid="{00000000-0005-0000-0000-00008C0C0000}"/>
    <cellStyle name="40 % - Accent1 2 2 9" xfId="36521" xr:uid="{00000000-0005-0000-0000-00008D0C0000}"/>
    <cellStyle name="40 % - Accent1 2 3" xfId="3759" xr:uid="{00000000-0005-0000-0000-00008E0C0000}"/>
    <cellStyle name="40 % - Accent1 2 3 2" xfId="3760" xr:uid="{00000000-0005-0000-0000-00008F0C0000}"/>
    <cellStyle name="40 % - Accent1 2 3 2 2" xfId="10956" xr:uid="{00000000-0005-0000-0000-0000900C0000}"/>
    <cellStyle name="40 % - Accent1 2 3 2 2 2" xfId="26622" xr:uid="{00000000-0005-0000-0000-0000910C0000}"/>
    <cellStyle name="40 % - Accent1 2 3 2 2 3" xfId="33181" xr:uid="{00000000-0005-0000-0000-0000920C0000}"/>
    <cellStyle name="40 % - Accent1 2 3 2 2 4" xfId="39739" xr:uid="{00000000-0005-0000-0000-0000930C0000}"/>
    <cellStyle name="40 % - Accent1 2 3 2 3" xfId="23357" xr:uid="{00000000-0005-0000-0000-0000940C0000}"/>
    <cellStyle name="40 % - Accent1 2 3 2 4" xfId="29973" xr:uid="{00000000-0005-0000-0000-0000950C0000}"/>
    <cellStyle name="40 % - Accent1 2 3 2 5" xfId="36531" xr:uid="{00000000-0005-0000-0000-0000960C0000}"/>
    <cellStyle name="40 % - Accent1 2 3 3" xfId="3761" xr:uid="{00000000-0005-0000-0000-0000970C0000}"/>
    <cellStyle name="40 % - Accent1 2 3 3 2" xfId="10957" xr:uid="{00000000-0005-0000-0000-0000980C0000}"/>
    <cellStyle name="40 % - Accent1 2 3 3 2 2" xfId="26623" xr:uid="{00000000-0005-0000-0000-0000990C0000}"/>
    <cellStyle name="40 % - Accent1 2 3 3 2 3" xfId="33182" xr:uid="{00000000-0005-0000-0000-00009A0C0000}"/>
    <cellStyle name="40 % - Accent1 2 3 3 2 4" xfId="39740" xr:uid="{00000000-0005-0000-0000-00009B0C0000}"/>
    <cellStyle name="40 % - Accent1 2 3 3 3" xfId="23358" xr:uid="{00000000-0005-0000-0000-00009C0C0000}"/>
    <cellStyle name="40 % - Accent1 2 3 3 4" xfId="29974" xr:uid="{00000000-0005-0000-0000-00009D0C0000}"/>
    <cellStyle name="40 % - Accent1 2 3 3 5" xfId="36532" xr:uid="{00000000-0005-0000-0000-00009E0C0000}"/>
    <cellStyle name="40 % - Accent1 2 3 4" xfId="10955" xr:uid="{00000000-0005-0000-0000-00009F0C0000}"/>
    <cellStyle name="40 % - Accent1 2 3 4 2" xfId="26621" xr:uid="{00000000-0005-0000-0000-0000A00C0000}"/>
    <cellStyle name="40 % - Accent1 2 3 4 3" xfId="33180" xr:uid="{00000000-0005-0000-0000-0000A10C0000}"/>
    <cellStyle name="40 % - Accent1 2 3 4 4" xfId="39738" xr:uid="{00000000-0005-0000-0000-0000A20C0000}"/>
    <cellStyle name="40 % - Accent1 2 3 5" xfId="23356" xr:uid="{00000000-0005-0000-0000-0000A30C0000}"/>
    <cellStyle name="40 % - Accent1 2 3 6" xfId="29972" xr:uid="{00000000-0005-0000-0000-0000A40C0000}"/>
    <cellStyle name="40 % - Accent1 2 3 7" xfId="36530" xr:uid="{00000000-0005-0000-0000-0000A50C0000}"/>
    <cellStyle name="40 % - Accent1 2 4" xfId="3762" xr:uid="{00000000-0005-0000-0000-0000A60C0000}"/>
    <cellStyle name="40 % - Accent1 2 4 2" xfId="3763" xr:uid="{00000000-0005-0000-0000-0000A70C0000}"/>
    <cellStyle name="40 % - Accent1 2 4 2 2" xfId="10959" xr:uid="{00000000-0005-0000-0000-0000A80C0000}"/>
    <cellStyle name="40 % - Accent1 2 4 2 2 2" xfId="26625" xr:uid="{00000000-0005-0000-0000-0000A90C0000}"/>
    <cellStyle name="40 % - Accent1 2 4 2 2 3" xfId="33184" xr:uid="{00000000-0005-0000-0000-0000AA0C0000}"/>
    <cellStyle name="40 % - Accent1 2 4 2 2 4" xfId="39742" xr:uid="{00000000-0005-0000-0000-0000AB0C0000}"/>
    <cellStyle name="40 % - Accent1 2 4 2 3" xfId="23360" xr:uid="{00000000-0005-0000-0000-0000AC0C0000}"/>
    <cellStyle name="40 % - Accent1 2 4 2 4" xfId="29976" xr:uid="{00000000-0005-0000-0000-0000AD0C0000}"/>
    <cellStyle name="40 % - Accent1 2 4 2 5" xfId="36534" xr:uid="{00000000-0005-0000-0000-0000AE0C0000}"/>
    <cellStyle name="40 % - Accent1 2 4 3" xfId="3764" xr:uid="{00000000-0005-0000-0000-0000AF0C0000}"/>
    <cellStyle name="40 % - Accent1 2 4 3 2" xfId="10960" xr:uid="{00000000-0005-0000-0000-0000B00C0000}"/>
    <cellStyle name="40 % - Accent1 2 4 3 2 2" xfId="26626" xr:uid="{00000000-0005-0000-0000-0000B10C0000}"/>
    <cellStyle name="40 % - Accent1 2 4 3 2 3" xfId="33185" xr:uid="{00000000-0005-0000-0000-0000B20C0000}"/>
    <cellStyle name="40 % - Accent1 2 4 3 2 4" xfId="39743" xr:uid="{00000000-0005-0000-0000-0000B30C0000}"/>
    <cellStyle name="40 % - Accent1 2 4 3 3" xfId="23361" xr:uid="{00000000-0005-0000-0000-0000B40C0000}"/>
    <cellStyle name="40 % - Accent1 2 4 3 4" xfId="29977" xr:uid="{00000000-0005-0000-0000-0000B50C0000}"/>
    <cellStyle name="40 % - Accent1 2 4 3 5" xfId="36535" xr:uid="{00000000-0005-0000-0000-0000B60C0000}"/>
    <cellStyle name="40 % - Accent1 2 4 4" xfId="10958" xr:uid="{00000000-0005-0000-0000-0000B70C0000}"/>
    <cellStyle name="40 % - Accent1 2 4 4 2" xfId="26624" xr:uid="{00000000-0005-0000-0000-0000B80C0000}"/>
    <cellStyle name="40 % - Accent1 2 4 4 3" xfId="33183" xr:uid="{00000000-0005-0000-0000-0000B90C0000}"/>
    <cellStyle name="40 % - Accent1 2 4 4 4" xfId="39741" xr:uid="{00000000-0005-0000-0000-0000BA0C0000}"/>
    <cellStyle name="40 % - Accent1 2 4 5" xfId="23359" xr:uid="{00000000-0005-0000-0000-0000BB0C0000}"/>
    <cellStyle name="40 % - Accent1 2 4 6" xfId="29975" xr:uid="{00000000-0005-0000-0000-0000BC0C0000}"/>
    <cellStyle name="40 % - Accent1 2 4 7" xfId="36533" xr:uid="{00000000-0005-0000-0000-0000BD0C0000}"/>
    <cellStyle name="40 % - Accent1 2 5" xfId="3765" xr:uid="{00000000-0005-0000-0000-0000BE0C0000}"/>
    <cellStyle name="40 % - Accent1 2 5 2" xfId="10961" xr:uid="{00000000-0005-0000-0000-0000BF0C0000}"/>
    <cellStyle name="40 % - Accent1 2 5 2 2" xfId="26627" xr:uid="{00000000-0005-0000-0000-0000C00C0000}"/>
    <cellStyle name="40 % - Accent1 2 5 2 3" xfId="33186" xr:uid="{00000000-0005-0000-0000-0000C10C0000}"/>
    <cellStyle name="40 % - Accent1 2 5 2 4" xfId="39744" xr:uid="{00000000-0005-0000-0000-0000C20C0000}"/>
    <cellStyle name="40 % - Accent1 2 5 3" xfId="23362" xr:uid="{00000000-0005-0000-0000-0000C30C0000}"/>
    <cellStyle name="40 % - Accent1 2 5 4" xfId="29978" xr:uid="{00000000-0005-0000-0000-0000C40C0000}"/>
    <cellStyle name="40 % - Accent1 2 5 5" xfId="36536" xr:uid="{00000000-0005-0000-0000-0000C50C0000}"/>
    <cellStyle name="40 % - Accent1 2 6" xfId="3766" xr:uid="{00000000-0005-0000-0000-0000C60C0000}"/>
    <cellStyle name="40 % - Accent1 2 6 2" xfId="10962" xr:uid="{00000000-0005-0000-0000-0000C70C0000}"/>
    <cellStyle name="40 % - Accent1 2 6 2 2" xfId="26628" xr:uid="{00000000-0005-0000-0000-0000C80C0000}"/>
    <cellStyle name="40 % - Accent1 2 6 2 3" xfId="33187" xr:uid="{00000000-0005-0000-0000-0000C90C0000}"/>
    <cellStyle name="40 % - Accent1 2 6 2 4" xfId="39745" xr:uid="{00000000-0005-0000-0000-0000CA0C0000}"/>
    <cellStyle name="40 % - Accent1 2 6 3" xfId="23363" xr:uid="{00000000-0005-0000-0000-0000CB0C0000}"/>
    <cellStyle name="40 % - Accent1 2 6 4" xfId="29979" xr:uid="{00000000-0005-0000-0000-0000CC0C0000}"/>
    <cellStyle name="40 % - Accent1 2 6 5" xfId="36537" xr:uid="{00000000-0005-0000-0000-0000CD0C0000}"/>
    <cellStyle name="40 % - Accent1 2 7" xfId="10945" xr:uid="{00000000-0005-0000-0000-0000CE0C0000}"/>
    <cellStyle name="40 % - Accent1 2 7 2" xfId="26611" xr:uid="{00000000-0005-0000-0000-0000CF0C0000}"/>
    <cellStyle name="40 % - Accent1 2 7 3" xfId="33170" xr:uid="{00000000-0005-0000-0000-0000D00C0000}"/>
    <cellStyle name="40 % - Accent1 2 7 4" xfId="39728" xr:uid="{00000000-0005-0000-0000-0000D10C0000}"/>
    <cellStyle name="40 % - Accent1 2 8" xfId="23346" xr:uid="{00000000-0005-0000-0000-0000D20C0000}"/>
    <cellStyle name="40 % - Accent1 2 9" xfId="29962" xr:uid="{00000000-0005-0000-0000-0000D30C0000}"/>
    <cellStyle name="40 % - Accent1 3" xfId="3767" xr:uid="{00000000-0005-0000-0000-0000D40C0000}"/>
    <cellStyle name="40 % - Accent1 3 2" xfId="3768" xr:uid="{00000000-0005-0000-0000-0000D50C0000}"/>
    <cellStyle name="40 % - Accent1 3 2 2" xfId="3769" xr:uid="{00000000-0005-0000-0000-0000D60C0000}"/>
    <cellStyle name="40 % - Accent1 3 2 2 2" xfId="10965" xr:uid="{00000000-0005-0000-0000-0000D70C0000}"/>
    <cellStyle name="40 % - Accent1 3 2 2 2 2" xfId="26631" xr:uid="{00000000-0005-0000-0000-0000D80C0000}"/>
    <cellStyle name="40 % - Accent1 3 2 2 2 3" xfId="33190" xr:uid="{00000000-0005-0000-0000-0000D90C0000}"/>
    <cellStyle name="40 % - Accent1 3 2 2 2 4" xfId="39748" xr:uid="{00000000-0005-0000-0000-0000DA0C0000}"/>
    <cellStyle name="40 % - Accent1 3 2 2 3" xfId="23366" xr:uid="{00000000-0005-0000-0000-0000DB0C0000}"/>
    <cellStyle name="40 % - Accent1 3 2 2 4" xfId="29982" xr:uid="{00000000-0005-0000-0000-0000DC0C0000}"/>
    <cellStyle name="40 % - Accent1 3 2 2 5" xfId="36540" xr:uid="{00000000-0005-0000-0000-0000DD0C0000}"/>
    <cellStyle name="40 % - Accent1 3 2 3" xfId="3770" xr:uid="{00000000-0005-0000-0000-0000DE0C0000}"/>
    <cellStyle name="40 % - Accent1 3 2 3 2" xfId="10966" xr:uid="{00000000-0005-0000-0000-0000DF0C0000}"/>
    <cellStyle name="40 % - Accent1 3 2 3 2 2" xfId="26632" xr:uid="{00000000-0005-0000-0000-0000E00C0000}"/>
    <cellStyle name="40 % - Accent1 3 2 3 2 3" xfId="33191" xr:uid="{00000000-0005-0000-0000-0000E10C0000}"/>
    <cellStyle name="40 % - Accent1 3 2 3 2 4" xfId="39749" xr:uid="{00000000-0005-0000-0000-0000E20C0000}"/>
    <cellStyle name="40 % - Accent1 3 2 3 3" xfId="23367" xr:uid="{00000000-0005-0000-0000-0000E30C0000}"/>
    <cellStyle name="40 % - Accent1 3 2 3 4" xfId="29983" xr:uid="{00000000-0005-0000-0000-0000E40C0000}"/>
    <cellStyle name="40 % - Accent1 3 2 3 5" xfId="36541" xr:uid="{00000000-0005-0000-0000-0000E50C0000}"/>
    <cellStyle name="40 % - Accent1 3 2 4" xfId="10964" xr:uid="{00000000-0005-0000-0000-0000E60C0000}"/>
    <cellStyle name="40 % - Accent1 3 2 4 2" xfId="26630" xr:uid="{00000000-0005-0000-0000-0000E70C0000}"/>
    <cellStyle name="40 % - Accent1 3 2 4 3" xfId="33189" xr:uid="{00000000-0005-0000-0000-0000E80C0000}"/>
    <cellStyle name="40 % - Accent1 3 2 4 4" xfId="39747" xr:uid="{00000000-0005-0000-0000-0000E90C0000}"/>
    <cellStyle name="40 % - Accent1 3 2 5" xfId="23365" xr:uid="{00000000-0005-0000-0000-0000EA0C0000}"/>
    <cellStyle name="40 % - Accent1 3 2 6" xfId="29981" xr:uid="{00000000-0005-0000-0000-0000EB0C0000}"/>
    <cellStyle name="40 % - Accent1 3 2 7" xfId="36539" xr:uid="{00000000-0005-0000-0000-0000EC0C0000}"/>
    <cellStyle name="40 % - Accent1 3 3" xfId="3771" xr:uid="{00000000-0005-0000-0000-0000ED0C0000}"/>
    <cellStyle name="40 % - Accent1 3 3 2" xfId="3772" xr:uid="{00000000-0005-0000-0000-0000EE0C0000}"/>
    <cellStyle name="40 % - Accent1 3 3 2 2" xfId="10968" xr:uid="{00000000-0005-0000-0000-0000EF0C0000}"/>
    <cellStyle name="40 % - Accent1 3 3 2 2 2" xfId="26634" xr:uid="{00000000-0005-0000-0000-0000F00C0000}"/>
    <cellStyle name="40 % - Accent1 3 3 2 2 3" xfId="33193" xr:uid="{00000000-0005-0000-0000-0000F10C0000}"/>
    <cellStyle name="40 % - Accent1 3 3 2 2 4" xfId="39751" xr:uid="{00000000-0005-0000-0000-0000F20C0000}"/>
    <cellStyle name="40 % - Accent1 3 3 2 3" xfId="23369" xr:uid="{00000000-0005-0000-0000-0000F30C0000}"/>
    <cellStyle name="40 % - Accent1 3 3 2 4" xfId="29985" xr:uid="{00000000-0005-0000-0000-0000F40C0000}"/>
    <cellStyle name="40 % - Accent1 3 3 2 5" xfId="36543" xr:uid="{00000000-0005-0000-0000-0000F50C0000}"/>
    <cellStyle name="40 % - Accent1 3 3 3" xfId="3773" xr:uid="{00000000-0005-0000-0000-0000F60C0000}"/>
    <cellStyle name="40 % - Accent1 3 3 3 2" xfId="10969" xr:uid="{00000000-0005-0000-0000-0000F70C0000}"/>
    <cellStyle name="40 % - Accent1 3 3 3 2 2" xfId="26635" xr:uid="{00000000-0005-0000-0000-0000F80C0000}"/>
    <cellStyle name="40 % - Accent1 3 3 3 2 3" xfId="33194" xr:uid="{00000000-0005-0000-0000-0000F90C0000}"/>
    <cellStyle name="40 % - Accent1 3 3 3 2 4" xfId="39752" xr:uid="{00000000-0005-0000-0000-0000FA0C0000}"/>
    <cellStyle name="40 % - Accent1 3 3 3 3" xfId="23370" xr:uid="{00000000-0005-0000-0000-0000FB0C0000}"/>
    <cellStyle name="40 % - Accent1 3 3 3 4" xfId="29986" xr:uid="{00000000-0005-0000-0000-0000FC0C0000}"/>
    <cellStyle name="40 % - Accent1 3 3 3 5" xfId="36544" xr:uid="{00000000-0005-0000-0000-0000FD0C0000}"/>
    <cellStyle name="40 % - Accent1 3 3 4" xfId="10967" xr:uid="{00000000-0005-0000-0000-0000FE0C0000}"/>
    <cellStyle name="40 % - Accent1 3 3 4 2" xfId="26633" xr:uid="{00000000-0005-0000-0000-0000FF0C0000}"/>
    <cellStyle name="40 % - Accent1 3 3 4 3" xfId="33192" xr:uid="{00000000-0005-0000-0000-0000000D0000}"/>
    <cellStyle name="40 % - Accent1 3 3 4 4" xfId="39750" xr:uid="{00000000-0005-0000-0000-0000010D0000}"/>
    <cellStyle name="40 % - Accent1 3 3 5" xfId="23368" xr:uid="{00000000-0005-0000-0000-0000020D0000}"/>
    <cellStyle name="40 % - Accent1 3 3 6" xfId="29984" xr:uid="{00000000-0005-0000-0000-0000030D0000}"/>
    <cellStyle name="40 % - Accent1 3 3 7" xfId="36542" xr:uid="{00000000-0005-0000-0000-0000040D0000}"/>
    <cellStyle name="40 % - Accent1 3 4" xfId="3774" xr:uid="{00000000-0005-0000-0000-0000050D0000}"/>
    <cellStyle name="40 % - Accent1 3 4 2" xfId="10970" xr:uid="{00000000-0005-0000-0000-0000060D0000}"/>
    <cellStyle name="40 % - Accent1 3 4 2 2" xfId="26636" xr:uid="{00000000-0005-0000-0000-0000070D0000}"/>
    <cellStyle name="40 % - Accent1 3 4 2 3" xfId="33195" xr:uid="{00000000-0005-0000-0000-0000080D0000}"/>
    <cellStyle name="40 % - Accent1 3 4 2 4" xfId="39753" xr:uid="{00000000-0005-0000-0000-0000090D0000}"/>
    <cellStyle name="40 % - Accent1 3 4 3" xfId="23371" xr:uid="{00000000-0005-0000-0000-00000A0D0000}"/>
    <cellStyle name="40 % - Accent1 3 4 4" xfId="29987" xr:uid="{00000000-0005-0000-0000-00000B0D0000}"/>
    <cellStyle name="40 % - Accent1 3 4 5" xfId="36545" xr:uid="{00000000-0005-0000-0000-00000C0D0000}"/>
    <cellStyle name="40 % - Accent1 3 5" xfId="3775" xr:uid="{00000000-0005-0000-0000-00000D0D0000}"/>
    <cellStyle name="40 % - Accent1 3 5 2" xfId="10971" xr:uid="{00000000-0005-0000-0000-00000E0D0000}"/>
    <cellStyle name="40 % - Accent1 3 5 2 2" xfId="26637" xr:uid="{00000000-0005-0000-0000-00000F0D0000}"/>
    <cellStyle name="40 % - Accent1 3 5 2 3" xfId="33196" xr:uid="{00000000-0005-0000-0000-0000100D0000}"/>
    <cellStyle name="40 % - Accent1 3 5 2 4" xfId="39754" xr:uid="{00000000-0005-0000-0000-0000110D0000}"/>
    <cellStyle name="40 % - Accent1 3 5 3" xfId="23372" xr:uid="{00000000-0005-0000-0000-0000120D0000}"/>
    <cellStyle name="40 % - Accent1 3 5 4" xfId="29988" xr:uid="{00000000-0005-0000-0000-0000130D0000}"/>
    <cellStyle name="40 % - Accent1 3 5 5" xfId="36546" xr:uid="{00000000-0005-0000-0000-0000140D0000}"/>
    <cellStyle name="40 % - Accent1 3 6" xfId="10963" xr:uid="{00000000-0005-0000-0000-0000150D0000}"/>
    <cellStyle name="40 % - Accent1 3 6 2" xfId="26629" xr:uid="{00000000-0005-0000-0000-0000160D0000}"/>
    <cellStyle name="40 % - Accent1 3 6 3" xfId="33188" xr:uid="{00000000-0005-0000-0000-0000170D0000}"/>
    <cellStyle name="40 % - Accent1 3 6 4" xfId="39746" xr:uid="{00000000-0005-0000-0000-0000180D0000}"/>
    <cellStyle name="40 % - Accent1 3 7" xfId="23364" xr:uid="{00000000-0005-0000-0000-0000190D0000}"/>
    <cellStyle name="40 % - Accent1 3 8" xfId="29980" xr:uid="{00000000-0005-0000-0000-00001A0D0000}"/>
    <cellStyle name="40 % - Accent1 3 9" xfId="36538" xr:uid="{00000000-0005-0000-0000-00001B0D0000}"/>
    <cellStyle name="40 % - Accent1 4" xfId="3776" xr:uid="{00000000-0005-0000-0000-00001C0D0000}"/>
    <cellStyle name="40 % - Accent1 4 2" xfId="3777" xr:uid="{00000000-0005-0000-0000-00001D0D0000}"/>
    <cellStyle name="40 % - Accent1 4 2 2" xfId="10973" xr:uid="{00000000-0005-0000-0000-00001E0D0000}"/>
    <cellStyle name="40 % - Accent1 4 2 2 2" xfId="26639" xr:uid="{00000000-0005-0000-0000-00001F0D0000}"/>
    <cellStyle name="40 % - Accent1 4 2 2 3" xfId="33198" xr:uid="{00000000-0005-0000-0000-0000200D0000}"/>
    <cellStyle name="40 % - Accent1 4 2 2 4" xfId="39756" xr:uid="{00000000-0005-0000-0000-0000210D0000}"/>
    <cellStyle name="40 % - Accent1 4 2 3" xfId="23374" xr:uid="{00000000-0005-0000-0000-0000220D0000}"/>
    <cellStyle name="40 % - Accent1 4 2 4" xfId="29990" xr:uid="{00000000-0005-0000-0000-0000230D0000}"/>
    <cellStyle name="40 % - Accent1 4 2 5" xfId="36548" xr:uid="{00000000-0005-0000-0000-0000240D0000}"/>
    <cellStyle name="40 % - Accent1 4 3" xfId="3778" xr:uid="{00000000-0005-0000-0000-0000250D0000}"/>
    <cellStyle name="40 % - Accent1 4 3 2" xfId="10974" xr:uid="{00000000-0005-0000-0000-0000260D0000}"/>
    <cellStyle name="40 % - Accent1 4 3 2 2" xfId="26640" xr:uid="{00000000-0005-0000-0000-0000270D0000}"/>
    <cellStyle name="40 % - Accent1 4 3 2 3" xfId="33199" xr:uid="{00000000-0005-0000-0000-0000280D0000}"/>
    <cellStyle name="40 % - Accent1 4 3 2 4" xfId="39757" xr:uid="{00000000-0005-0000-0000-0000290D0000}"/>
    <cellStyle name="40 % - Accent1 4 3 3" xfId="23375" xr:uid="{00000000-0005-0000-0000-00002A0D0000}"/>
    <cellStyle name="40 % - Accent1 4 3 4" xfId="29991" xr:uid="{00000000-0005-0000-0000-00002B0D0000}"/>
    <cellStyle name="40 % - Accent1 4 3 5" xfId="36549" xr:uid="{00000000-0005-0000-0000-00002C0D0000}"/>
    <cellStyle name="40 % - Accent1 4 4" xfId="10972" xr:uid="{00000000-0005-0000-0000-00002D0D0000}"/>
    <cellStyle name="40 % - Accent1 4 4 2" xfId="26638" xr:uid="{00000000-0005-0000-0000-00002E0D0000}"/>
    <cellStyle name="40 % - Accent1 4 4 3" xfId="33197" xr:uid="{00000000-0005-0000-0000-00002F0D0000}"/>
    <cellStyle name="40 % - Accent1 4 4 4" xfId="39755" xr:uid="{00000000-0005-0000-0000-0000300D0000}"/>
    <cellStyle name="40 % - Accent1 4 5" xfId="23373" xr:uid="{00000000-0005-0000-0000-0000310D0000}"/>
    <cellStyle name="40 % - Accent1 4 6" xfId="29989" xr:uid="{00000000-0005-0000-0000-0000320D0000}"/>
    <cellStyle name="40 % - Accent1 4 7" xfId="36547" xr:uid="{00000000-0005-0000-0000-0000330D0000}"/>
    <cellStyle name="40 % - Accent1 5" xfId="3779" xr:uid="{00000000-0005-0000-0000-0000340D0000}"/>
    <cellStyle name="40 % - Accent1 5 2" xfId="3780" xr:uid="{00000000-0005-0000-0000-0000350D0000}"/>
    <cellStyle name="40 % - Accent1 5 2 2" xfId="10976" xr:uid="{00000000-0005-0000-0000-0000360D0000}"/>
    <cellStyle name="40 % - Accent1 5 2 2 2" xfId="26642" xr:uid="{00000000-0005-0000-0000-0000370D0000}"/>
    <cellStyle name="40 % - Accent1 5 2 2 3" xfId="33201" xr:uid="{00000000-0005-0000-0000-0000380D0000}"/>
    <cellStyle name="40 % - Accent1 5 2 2 4" xfId="39759" xr:uid="{00000000-0005-0000-0000-0000390D0000}"/>
    <cellStyle name="40 % - Accent1 5 2 3" xfId="23377" xr:uid="{00000000-0005-0000-0000-00003A0D0000}"/>
    <cellStyle name="40 % - Accent1 5 2 4" xfId="29993" xr:uid="{00000000-0005-0000-0000-00003B0D0000}"/>
    <cellStyle name="40 % - Accent1 5 2 5" xfId="36551" xr:uid="{00000000-0005-0000-0000-00003C0D0000}"/>
    <cellStyle name="40 % - Accent1 5 3" xfId="3781" xr:uid="{00000000-0005-0000-0000-00003D0D0000}"/>
    <cellStyle name="40 % - Accent1 5 3 2" xfId="10977" xr:uid="{00000000-0005-0000-0000-00003E0D0000}"/>
    <cellStyle name="40 % - Accent1 5 3 2 2" xfId="26643" xr:uid="{00000000-0005-0000-0000-00003F0D0000}"/>
    <cellStyle name="40 % - Accent1 5 3 2 3" xfId="33202" xr:uid="{00000000-0005-0000-0000-0000400D0000}"/>
    <cellStyle name="40 % - Accent1 5 3 2 4" xfId="39760" xr:uid="{00000000-0005-0000-0000-0000410D0000}"/>
    <cellStyle name="40 % - Accent1 5 3 3" xfId="23378" xr:uid="{00000000-0005-0000-0000-0000420D0000}"/>
    <cellStyle name="40 % - Accent1 5 3 4" xfId="29994" xr:uid="{00000000-0005-0000-0000-0000430D0000}"/>
    <cellStyle name="40 % - Accent1 5 3 5" xfId="36552" xr:uid="{00000000-0005-0000-0000-0000440D0000}"/>
    <cellStyle name="40 % - Accent1 5 4" xfId="10975" xr:uid="{00000000-0005-0000-0000-0000450D0000}"/>
    <cellStyle name="40 % - Accent1 5 4 2" xfId="26641" xr:uid="{00000000-0005-0000-0000-0000460D0000}"/>
    <cellStyle name="40 % - Accent1 5 4 3" xfId="33200" xr:uid="{00000000-0005-0000-0000-0000470D0000}"/>
    <cellStyle name="40 % - Accent1 5 4 4" xfId="39758" xr:uid="{00000000-0005-0000-0000-0000480D0000}"/>
    <cellStyle name="40 % - Accent1 5 5" xfId="23376" xr:uid="{00000000-0005-0000-0000-0000490D0000}"/>
    <cellStyle name="40 % - Accent1 5 6" xfId="29992" xr:uid="{00000000-0005-0000-0000-00004A0D0000}"/>
    <cellStyle name="40 % - Accent1 5 7" xfId="36550" xr:uid="{00000000-0005-0000-0000-00004B0D0000}"/>
    <cellStyle name="40 % - Accent1 6" xfId="3782" xr:uid="{00000000-0005-0000-0000-00004C0D0000}"/>
    <cellStyle name="40 % - Accent1 6 2" xfId="10978" xr:uid="{00000000-0005-0000-0000-00004D0D0000}"/>
    <cellStyle name="40 % - Accent1 6 2 2" xfId="26644" xr:uid="{00000000-0005-0000-0000-00004E0D0000}"/>
    <cellStyle name="40 % - Accent1 6 2 3" xfId="33203" xr:uid="{00000000-0005-0000-0000-00004F0D0000}"/>
    <cellStyle name="40 % - Accent1 6 2 4" xfId="39761" xr:uid="{00000000-0005-0000-0000-0000500D0000}"/>
    <cellStyle name="40 % - Accent1 6 3" xfId="23379" xr:uid="{00000000-0005-0000-0000-0000510D0000}"/>
    <cellStyle name="40 % - Accent1 6 4" xfId="29995" xr:uid="{00000000-0005-0000-0000-0000520D0000}"/>
    <cellStyle name="40 % - Accent1 6 5" xfId="36553" xr:uid="{00000000-0005-0000-0000-0000530D0000}"/>
    <cellStyle name="40 % - Accent1 7" xfId="3783" xr:uid="{00000000-0005-0000-0000-0000540D0000}"/>
    <cellStyle name="40 % - Accent2 2" xfId="3784" xr:uid="{00000000-0005-0000-0000-0000560D0000}"/>
    <cellStyle name="40 % - Accent2 2 10" xfId="36554" xr:uid="{00000000-0005-0000-0000-0000570D0000}"/>
    <cellStyle name="40 % - Accent2 2 2" xfId="3785" xr:uid="{00000000-0005-0000-0000-0000580D0000}"/>
    <cellStyle name="40 % - Accent2 2 2 2" xfId="3786" xr:uid="{00000000-0005-0000-0000-0000590D0000}"/>
    <cellStyle name="40 % - Accent2 2 2 2 2" xfId="3787" xr:uid="{00000000-0005-0000-0000-00005A0D0000}"/>
    <cellStyle name="40 % - Accent2 2 2 2 2 2" xfId="10982" xr:uid="{00000000-0005-0000-0000-00005B0D0000}"/>
    <cellStyle name="40 % - Accent2 2 2 2 2 2 2" xfId="26648" xr:uid="{00000000-0005-0000-0000-00005C0D0000}"/>
    <cellStyle name="40 % - Accent2 2 2 2 2 2 3" xfId="33207" xr:uid="{00000000-0005-0000-0000-00005D0D0000}"/>
    <cellStyle name="40 % - Accent2 2 2 2 2 2 4" xfId="39765" xr:uid="{00000000-0005-0000-0000-00005E0D0000}"/>
    <cellStyle name="40 % - Accent2 2 2 2 2 3" xfId="23383" xr:uid="{00000000-0005-0000-0000-00005F0D0000}"/>
    <cellStyle name="40 % - Accent2 2 2 2 2 4" xfId="29999" xr:uid="{00000000-0005-0000-0000-0000600D0000}"/>
    <cellStyle name="40 % - Accent2 2 2 2 2 5" xfId="36557" xr:uid="{00000000-0005-0000-0000-0000610D0000}"/>
    <cellStyle name="40 % - Accent2 2 2 2 3" xfId="3788" xr:uid="{00000000-0005-0000-0000-0000620D0000}"/>
    <cellStyle name="40 % - Accent2 2 2 2 3 2" xfId="10983" xr:uid="{00000000-0005-0000-0000-0000630D0000}"/>
    <cellStyle name="40 % - Accent2 2 2 2 3 2 2" xfId="26649" xr:uid="{00000000-0005-0000-0000-0000640D0000}"/>
    <cellStyle name="40 % - Accent2 2 2 2 3 2 3" xfId="33208" xr:uid="{00000000-0005-0000-0000-0000650D0000}"/>
    <cellStyle name="40 % - Accent2 2 2 2 3 2 4" xfId="39766" xr:uid="{00000000-0005-0000-0000-0000660D0000}"/>
    <cellStyle name="40 % - Accent2 2 2 2 3 3" xfId="23384" xr:uid="{00000000-0005-0000-0000-0000670D0000}"/>
    <cellStyle name="40 % - Accent2 2 2 2 3 4" xfId="30000" xr:uid="{00000000-0005-0000-0000-0000680D0000}"/>
    <cellStyle name="40 % - Accent2 2 2 2 3 5" xfId="36558" xr:uid="{00000000-0005-0000-0000-0000690D0000}"/>
    <cellStyle name="40 % - Accent2 2 2 2 4" xfId="10981" xr:uid="{00000000-0005-0000-0000-00006A0D0000}"/>
    <cellStyle name="40 % - Accent2 2 2 2 4 2" xfId="26647" xr:uid="{00000000-0005-0000-0000-00006B0D0000}"/>
    <cellStyle name="40 % - Accent2 2 2 2 4 3" xfId="33206" xr:uid="{00000000-0005-0000-0000-00006C0D0000}"/>
    <cellStyle name="40 % - Accent2 2 2 2 4 4" xfId="39764" xr:uid="{00000000-0005-0000-0000-00006D0D0000}"/>
    <cellStyle name="40 % - Accent2 2 2 2 5" xfId="23382" xr:uid="{00000000-0005-0000-0000-00006E0D0000}"/>
    <cellStyle name="40 % - Accent2 2 2 2 6" xfId="29998" xr:uid="{00000000-0005-0000-0000-00006F0D0000}"/>
    <cellStyle name="40 % - Accent2 2 2 2 7" xfId="36556" xr:uid="{00000000-0005-0000-0000-0000700D0000}"/>
    <cellStyle name="40 % - Accent2 2 2 3" xfId="3789" xr:uid="{00000000-0005-0000-0000-0000710D0000}"/>
    <cellStyle name="40 % - Accent2 2 2 3 2" xfId="3790" xr:uid="{00000000-0005-0000-0000-0000720D0000}"/>
    <cellStyle name="40 % - Accent2 2 2 3 2 2" xfId="10985" xr:uid="{00000000-0005-0000-0000-0000730D0000}"/>
    <cellStyle name="40 % - Accent2 2 2 3 2 2 2" xfId="26651" xr:uid="{00000000-0005-0000-0000-0000740D0000}"/>
    <cellStyle name="40 % - Accent2 2 2 3 2 2 3" xfId="33210" xr:uid="{00000000-0005-0000-0000-0000750D0000}"/>
    <cellStyle name="40 % - Accent2 2 2 3 2 2 4" xfId="39768" xr:uid="{00000000-0005-0000-0000-0000760D0000}"/>
    <cellStyle name="40 % - Accent2 2 2 3 2 3" xfId="23386" xr:uid="{00000000-0005-0000-0000-0000770D0000}"/>
    <cellStyle name="40 % - Accent2 2 2 3 2 4" xfId="30002" xr:uid="{00000000-0005-0000-0000-0000780D0000}"/>
    <cellStyle name="40 % - Accent2 2 2 3 2 5" xfId="36560" xr:uid="{00000000-0005-0000-0000-0000790D0000}"/>
    <cellStyle name="40 % - Accent2 2 2 3 3" xfId="3791" xr:uid="{00000000-0005-0000-0000-00007A0D0000}"/>
    <cellStyle name="40 % - Accent2 2 2 3 3 2" xfId="10986" xr:uid="{00000000-0005-0000-0000-00007B0D0000}"/>
    <cellStyle name="40 % - Accent2 2 2 3 3 2 2" xfId="26652" xr:uid="{00000000-0005-0000-0000-00007C0D0000}"/>
    <cellStyle name="40 % - Accent2 2 2 3 3 2 3" xfId="33211" xr:uid="{00000000-0005-0000-0000-00007D0D0000}"/>
    <cellStyle name="40 % - Accent2 2 2 3 3 2 4" xfId="39769" xr:uid="{00000000-0005-0000-0000-00007E0D0000}"/>
    <cellStyle name="40 % - Accent2 2 2 3 3 3" xfId="23387" xr:uid="{00000000-0005-0000-0000-00007F0D0000}"/>
    <cellStyle name="40 % - Accent2 2 2 3 3 4" xfId="30003" xr:uid="{00000000-0005-0000-0000-0000800D0000}"/>
    <cellStyle name="40 % - Accent2 2 2 3 3 5" xfId="36561" xr:uid="{00000000-0005-0000-0000-0000810D0000}"/>
    <cellStyle name="40 % - Accent2 2 2 3 4" xfId="10984" xr:uid="{00000000-0005-0000-0000-0000820D0000}"/>
    <cellStyle name="40 % - Accent2 2 2 3 4 2" xfId="26650" xr:uid="{00000000-0005-0000-0000-0000830D0000}"/>
    <cellStyle name="40 % - Accent2 2 2 3 4 3" xfId="33209" xr:uid="{00000000-0005-0000-0000-0000840D0000}"/>
    <cellStyle name="40 % - Accent2 2 2 3 4 4" xfId="39767" xr:uid="{00000000-0005-0000-0000-0000850D0000}"/>
    <cellStyle name="40 % - Accent2 2 2 3 5" xfId="23385" xr:uid="{00000000-0005-0000-0000-0000860D0000}"/>
    <cellStyle name="40 % - Accent2 2 2 3 6" xfId="30001" xr:uid="{00000000-0005-0000-0000-0000870D0000}"/>
    <cellStyle name="40 % - Accent2 2 2 3 7" xfId="36559" xr:uid="{00000000-0005-0000-0000-0000880D0000}"/>
    <cellStyle name="40 % - Accent2 2 2 4" xfId="3792" xr:uid="{00000000-0005-0000-0000-0000890D0000}"/>
    <cellStyle name="40 % - Accent2 2 2 4 2" xfId="10987" xr:uid="{00000000-0005-0000-0000-00008A0D0000}"/>
    <cellStyle name="40 % - Accent2 2 2 4 2 2" xfId="26653" xr:uid="{00000000-0005-0000-0000-00008B0D0000}"/>
    <cellStyle name="40 % - Accent2 2 2 4 2 3" xfId="33212" xr:uid="{00000000-0005-0000-0000-00008C0D0000}"/>
    <cellStyle name="40 % - Accent2 2 2 4 2 4" xfId="39770" xr:uid="{00000000-0005-0000-0000-00008D0D0000}"/>
    <cellStyle name="40 % - Accent2 2 2 4 3" xfId="23388" xr:uid="{00000000-0005-0000-0000-00008E0D0000}"/>
    <cellStyle name="40 % - Accent2 2 2 4 4" xfId="30004" xr:uid="{00000000-0005-0000-0000-00008F0D0000}"/>
    <cellStyle name="40 % - Accent2 2 2 4 5" xfId="36562" xr:uid="{00000000-0005-0000-0000-0000900D0000}"/>
    <cellStyle name="40 % - Accent2 2 2 5" xfId="3793" xr:uid="{00000000-0005-0000-0000-0000910D0000}"/>
    <cellStyle name="40 % - Accent2 2 2 5 2" xfId="10988" xr:uid="{00000000-0005-0000-0000-0000920D0000}"/>
    <cellStyle name="40 % - Accent2 2 2 5 2 2" xfId="26654" xr:uid="{00000000-0005-0000-0000-0000930D0000}"/>
    <cellStyle name="40 % - Accent2 2 2 5 2 3" xfId="33213" xr:uid="{00000000-0005-0000-0000-0000940D0000}"/>
    <cellStyle name="40 % - Accent2 2 2 5 2 4" xfId="39771" xr:uid="{00000000-0005-0000-0000-0000950D0000}"/>
    <cellStyle name="40 % - Accent2 2 2 5 3" xfId="23389" xr:uid="{00000000-0005-0000-0000-0000960D0000}"/>
    <cellStyle name="40 % - Accent2 2 2 5 4" xfId="30005" xr:uid="{00000000-0005-0000-0000-0000970D0000}"/>
    <cellStyle name="40 % - Accent2 2 2 5 5" xfId="36563" xr:uid="{00000000-0005-0000-0000-0000980D0000}"/>
    <cellStyle name="40 % - Accent2 2 2 6" xfId="10980" xr:uid="{00000000-0005-0000-0000-0000990D0000}"/>
    <cellStyle name="40 % - Accent2 2 2 6 2" xfId="26646" xr:uid="{00000000-0005-0000-0000-00009A0D0000}"/>
    <cellStyle name="40 % - Accent2 2 2 6 3" xfId="33205" xr:uid="{00000000-0005-0000-0000-00009B0D0000}"/>
    <cellStyle name="40 % - Accent2 2 2 6 4" xfId="39763" xr:uid="{00000000-0005-0000-0000-00009C0D0000}"/>
    <cellStyle name="40 % - Accent2 2 2 7" xfId="23381" xr:uid="{00000000-0005-0000-0000-00009D0D0000}"/>
    <cellStyle name="40 % - Accent2 2 2 8" xfId="29997" xr:uid="{00000000-0005-0000-0000-00009E0D0000}"/>
    <cellStyle name="40 % - Accent2 2 2 9" xfId="36555" xr:uid="{00000000-0005-0000-0000-00009F0D0000}"/>
    <cellStyle name="40 % - Accent2 2 3" xfId="3794" xr:uid="{00000000-0005-0000-0000-0000A00D0000}"/>
    <cellStyle name="40 % - Accent2 2 3 2" xfId="3795" xr:uid="{00000000-0005-0000-0000-0000A10D0000}"/>
    <cellStyle name="40 % - Accent2 2 3 2 2" xfId="10990" xr:uid="{00000000-0005-0000-0000-0000A20D0000}"/>
    <cellStyle name="40 % - Accent2 2 3 2 2 2" xfId="26656" xr:uid="{00000000-0005-0000-0000-0000A30D0000}"/>
    <cellStyle name="40 % - Accent2 2 3 2 2 3" xfId="33215" xr:uid="{00000000-0005-0000-0000-0000A40D0000}"/>
    <cellStyle name="40 % - Accent2 2 3 2 2 4" xfId="39773" xr:uid="{00000000-0005-0000-0000-0000A50D0000}"/>
    <cellStyle name="40 % - Accent2 2 3 2 3" xfId="23391" xr:uid="{00000000-0005-0000-0000-0000A60D0000}"/>
    <cellStyle name="40 % - Accent2 2 3 2 4" xfId="30007" xr:uid="{00000000-0005-0000-0000-0000A70D0000}"/>
    <cellStyle name="40 % - Accent2 2 3 2 5" xfId="36565" xr:uid="{00000000-0005-0000-0000-0000A80D0000}"/>
    <cellStyle name="40 % - Accent2 2 3 3" xfId="3796" xr:uid="{00000000-0005-0000-0000-0000A90D0000}"/>
    <cellStyle name="40 % - Accent2 2 3 3 2" xfId="10991" xr:uid="{00000000-0005-0000-0000-0000AA0D0000}"/>
    <cellStyle name="40 % - Accent2 2 3 3 2 2" xfId="26657" xr:uid="{00000000-0005-0000-0000-0000AB0D0000}"/>
    <cellStyle name="40 % - Accent2 2 3 3 2 3" xfId="33216" xr:uid="{00000000-0005-0000-0000-0000AC0D0000}"/>
    <cellStyle name="40 % - Accent2 2 3 3 2 4" xfId="39774" xr:uid="{00000000-0005-0000-0000-0000AD0D0000}"/>
    <cellStyle name="40 % - Accent2 2 3 3 3" xfId="23392" xr:uid="{00000000-0005-0000-0000-0000AE0D0000}"/>
    <cellStyle name="40 % - Accent2 2 3 3 4" xfId="30008" xr:uid="{00000000-0005-0000-0000-0000AF0D0000}"/>
    <cellStyle name="40 % - Accent2 2 3 3 5" xfId="36566" xr:uid="{00000000-0005-0000-0000-0000B00D0000}"/>
    <cellStyle name="40 % - Accent2 2 3 4" xfId="10989" xr:uid="{00000000-0005-0000-0000-0000B10D0000}"/>
    <cellStyle name="40 % - Accent2 2 3 4 2" xfId="26655" xr:uid="{00000000-0005-0000-0000-0000B20D0000}"/>
    <cellStyle name="40 % - Accent2 2 3 4 3" xfId="33214" xr:uid="{00000000-0005-0000-0000-0000B30D0000}"/>
    <cellStyle name="40 % - Accent2 2 3 4 4" xfId="39772" xr:uid="{00000000-0005-0000-0000-0000B40D0000}"/>
    <cellStyle name="40 % - Accent2 2 3 5" xfId="23390" xr:uid="{00000000-0005-0000-0000-0000B50D0000}"/>
    <cellStyle name="40 % - Accent2 2 3 6" xfId="30006" xr:uid="{00000000-0005-0000-0000-0000B60D0000}"/>
    <cellStyle name="40 % - Accent2 2 3 7" xfId="36564" xr:uid="{00000000-0005-0000-0000-0000B70D0000}"/>
    <cellStyle name="40 % - Accent2 2 4" xfId="3797" xr:uid="{00000000-0005-0000-0000-0000B80D0000}"/>
    <cellStyle name="40 % - Accent2 2 4 2" xfId="3798" xr:uid="{00000000-0005-0000-0000-0000B90D0000}"/>
    <cellStyle name="40 % - Accent2 2 4 2 2" xfId="10993" xr:uid="{00000000-0005-0000-0000-0000BA0D0000}"/>
    <cellStyle name="40 % - Accent2 2 4 2 2 2" xfId="26659" xr:uid="{00000000-0005-0000-0000-0000BB0D0000}"/>
    <cellStyle name="40 % - Accent2 2 4 2 2 3" xfId="33218" xr:uid="{00000000-0005-0000-0000-0000BC0D0000}"/>
    <cellStyle name="40 % - Accent2 2 4 2 2 4" xfId="39776" xr:uid="{00000000-0005-0000-0000-0000BD0D0000}"/>
    <cellStyle name="40 % - Accent2 2 4 2 3" xfId="23394" xr:uid="{00000000-0005-0000-0000-0000BE0D0000}"/>
    <cellStyle name="40 % - Accent2 2 4 2 4" xfId="30010" xr:uid="{00000000-0005-0000-0000-0000BF0D0000}"/>
    <cellStyle name="40 % - Accent2 2 4 2 5" xfId="36568" xr:uid="{00000000-0005-0000-0000-0000C00D0000}"/>
    <cellStyle name="40 % - Accent2 2 4 3" xfId="3799" xr:uid="{00000000-0005-0000-0000-0000C10D0000}"/>
    <cellStyle name="40 % - Accent2 2 4 3 2" xfId="10994" xr:uid="{00000000-0005-0000-0000-0000C20D0000}"/>
    <cellStyle name="40 % - Accent2 2 4 3 2 2" xfId="26660" xr:uid="{00000000-0005-0000-0000-0000C30D0000}"/>
    <cellStyle name="40 % - Accent2 2 4 3 2 3" xfId="33219" xr:uid="{00000000-0005-0000-0000-0000C40D0000}"/>
    <cellStyle name="40 % - Accent2 2 4 3 2 4" xfId="39777" xr:uid="{00000000-0005-0000-0000-0000C50D0000}"/>
    <cellStyle name="40 % - Accent2 2 4 3 3" xfId="23395" xr:uid="{00000000-0005-0000-0000-0000C60D0000}"/>
    <cellStyle name="40 % - Accent2 2 4 3 4" xfId="30011" xr:uid="{00000000-0005-0000-0000-0000C70D0000}"/>
    <cellStyle name="40 % - Accent2 2 4 3 5" xfId="36569" xr:uid="{00000000-0005-0000-0000-0000C80D0000}"/>
    <cellStyle name="40 % - Accent2 2 4 4" xfId="10992" xr:uid="{00000000-0005-0000-0000-0000C90D0000}"/>
    <cellStyle name="40 % - Accent2 2 4 4 2" xfId="26658" xr:uid="{00000000-0005-0000-0000-0000CA0D0000}"/>
    <cellStyle name="40 % - Accent2 2 4 4 3" xfId="33217" xr:uid="{00000000-0005-0000-0000-0000CB0D0000}"/>
    <cellStyle name="40 % - Accent2 2 4 4 4" xfId="39775" xr:uid="{00000000-0005-0000-0000-0000CC0D0000}"/>
    <cellStyle name="40 % - Accent2 2 4 5" xfId="23393" xr:uid="{00000000-0005-0000-0000-0000CD0D0000}"/>
    <cellStyle name="40 % - Accent2 2 4 6" xfId="30009" xr:uid="{00000000-0005-0000-0000-0000CE0D0000}"/>
    <cellStyle name="40 % - Accent2 2 4 7" xfId="36567" xr:uid="{00000000-0005-0000-0000-0000CF0D0000}"/>
    <cellStyle name="40 % - Accent2 2 5" xfId="3800" xr:uid="{00000000-0005-0000-0000-0000D00D0000}"/>
    <cellStyle name="40 % - Accent2 2 5 2" xfId="10995" xr:uid="{00000000-0005-0000-0000-0000D10D0000}"/>
    <cellStyle name="40 % - Accent2 2 5 2 2" xfId="26661" xr:uid="{00000000-0005-0000-0000-0000D20D0000}"/>
    <cellStyle name="40 % - Accent2 2 5 2 3" xfId="33220" xr:uid="{00000000-0005-0000-0000-0000D30D0000}"/>
    <cellStyle name="40 % - Accent2 2 5 2 4" xfId="39778" xr:uid="{00000000-0005-0000-0000-0000D40D0000}"/>
    <cellStyle name="40 % - Accent2 2 5 3" xfId="23396" xr:uid="{00000000-0005-0000-0000-0000D50D0000}"/>
    <cellStyle name="40 % - Accent2 2 5 4" xfId="30012" xr:uid="{00000000-0005-0000-0000-0000D60D0000}"/>
    <cellStyle name="40 % - Accent2 2 5 5" xfId="36570" xr:uid="{00000000-0005-0000-0000-0000D70D0000}"/>
    <cellStyle name="40 % - Accent2 2 6" xfId="3801" xr:uid="{00000000-0005-0000-0000-0000D80D0000}"/>
    <cellStyle name="40 % - Accent2 2 6 2" xfId="10996" xr:uid="{00000000-0005-0000-0000-0000D90D0000}"/>
    <cellStyle name="40 % - Accent2 2 6 2 2" xfId="26662" xr:uid="{00000000-0005-0000-0000-0000DA0D0000}"/>
    <cellStyle name="40 % - Accent2 2 6 2 3" xfId="33221" xr:uid="{00000000-0005-0000-0000-0000DB0D0000}"/>
    <cellStyle name="40 % - Accent2 2 6 2 4" xfId="39779" xr:uid="{00000000-0005-0000-0000-0000DC0D0000}"/>
    <cellStyle name="40 % - Accent2 2 6 3" xfId="23397" xr:uid="{00000000-0005-0000-0000-0000DD0D0000}"/>
    <cellStyle name="40 % - Accent2 2 6 4" xfId="30013" xr:uid="{00000000-0005-0000-0000-0000DE0D0000}"/>
    <cellStyle name="40 % - Accent2 2 6 5" xfId="36571" xr:uid="{00000000-0005-0000-0000-0000DF0D0000}"/>
    <cellStyle name="40 % - Accent2 2 7" xfId="10979" xr:uid="{00000000-0005-0000-0000-0000E00D0000}"/>
    <cellStyle name="40 % - Accent2 2 7 2" xfId="26645" xr:uid="{00000000-0005-0000-0000-0000E10D0000}"/>
    <cellStyle name="40 % - Accent2 2 7 3" xfId="33204" xr:uid="{00000000-0005-0000-0000-0000E20D0000}"/>
    <cellStyle name="40 % - Accent2 2 7 4" xfId="39762" xr:uid="{00000000-0005-0000-0000-0000E30D0000}"/>
    <cellStyle name="40 % - Accent2 2 8" xfId="23380" xr:uid="{00000000-0005-0000-0000-0000E40D0000}"/>
    <cellStyle name="40 % - Accent2 2 9" xfId="29996" xr:uid="{00000000-0005-0000-0000-0000E50D0000}"/>
    <cellStyle name="40 % - Accent2 3" xfId="3802" xr:uid="{00000000-0005-0000-0000-0000E60D0000}"/>
    <cellStyle name="40 % - Accent2 3 2" xfId="3803" xr:uid="{00000000-0005-0000-0000-0000E70D0000}"/>
    <cellStyle name="40 % - Accent2 3 2 2" xfId="3804" xr:uid="{00000000-0005-0000-0000-0000E80D0000}"/>
    <cellStyle name="40 % - Accent2 3 2 2 2" xfId="10999" xr:uid="{00000000-0005-0000-0000-0000E90D0000}"/>
    <cellStyle name="40 % - Accent2 3 2 2 2 2" xfId="26665" xr:uid="{00000000-0005-0000-0000-0000EA0D0000}"/>
    <cellStyle name="40 % - Accent2 3 2 2 2 3" xfId="33224" xr:uid="{00000000-0005-0000-0000-0000EB0D0000}"/>
    <cellStyle name="40 % - Accent2 3 2 2 2 4" xfId="39782" xr:uid="{00000000-0005-0000-0000-0000EC0D0000}"/>
    <cellStyle name="40 % - Accent2 3 2 2 3" xfId="23400" xr:uid="{00000000-0005-0000-0000-0000ED0D0000}"/>
    <cellStyle name="40 % - Accent2 3 2 2 4" xfId="30016" xr:uid="{00000000-0005-0000-0000-0000EE0D0000}"/>
    <cellStyle name="40 % - Accent2 3 2 2 5" xfId="36574" xr:uid="{00000000-0005-0000-0000-0000EF0D0000}"/>
    <cellStyle name="40 % - Accent2 3 2 3" xfId="3805" xr:uid="{00000000-0005-0000-0000-0000F00D0000}"/>
    <cellStyle name="40 % - Accent2 3 2 3 2" xfId="11000" xr:uid="{00000000-0005-0000-0000-0000F10D0000}"/>
    <cellStyle name="40 % - Accent2 3 2 3 2 2" xfId="26666" xr:uid="{00000000-0005-0000-0000-0000F20D0000}"/>
    <cellStyle name="40 % - Accent2 3 2 3 2 3" xfId="33225" xr:uid="{00000000-0005-0000-0000-0000F30D0000}"/>
    <cellStyle name="40 % - Accent2 3 2 3 2 4" xfId="39783" xr:uid="{00000000-0005-0000-0000-0000F40D0000}"/>
    <cellStyle name="40 % - Accent2 3 2 3 3" xfId="23401" xr:uid="{00000000-0005-0000-0000-0000F50D0000}"/>
    <cellStyle name="40 % - Accent2 3 2 3 4" xfId="30017" xr:uid="{00000000-0005-0000-0000-0000F60D0000}"/>
    <cellStyle name="40 % - Accent2 3 2 3 5" xfId="36575" xr:uid="{00000000-0005-0000-0000-0000F70D0000}"/>
    <cellStyle name="40 % - Accent2 3 2 4" xfId="10998" xr:uid="{00000000-0005-0000-0000-0000F80D0000}"/>
    <cellStyle name="40 % - Accent2 3 2 4 2" xfId="26664" xr:uid="{00000000-0005-0000-0000-0000F90D0000}"/>
    <cellStyle name="40 % - Accent2 3 2 4 3" xfId="33223" xr:uid="{00000000-0005-0000-0000-0000FA0D0000}"/>
    <cellStyle name="40 % - Accent2 3 2 4 4" xfId="39781" xr:uid="{00000000-0005-0000-0000-0000FB0D0000}"/>
    <cellStyle name="40 % - Accent2 3 2 5" xfId="23399" xr:uid="{00000000-0005-0000-0000-0000FC0D0000}"/>
    <cellStyle name="40 % - Accent2 3 2 6" xfId="30015" xr:uid="{00000000-0005-0000-0000-0000FD0D0000}"/>
    <cellStyle name="40 % - Accent2 3 2 7" xfId="36573" xr:uid="{00000000-0005-0000-0000-0000FE0D0000}"/>
    <cellStyle name="40 % - Accent2 3 3" xfId="3806" xr:uid="{00000000-0005-0000-0000-0000FF0D0000}"/>
    <cellStyle name="40 % - Accent2 3 3 2" xfId="3807" xr:uid="{00000000-0005-0000-0000-0000000E0000}"/>
    <cellStyle name="40 % - Accent2 3 3 2 2" xfId="11002" xr:uid="{00000000-0005-0000-0000-0000010E0000}"/>
    <cellStyle name="40 % - Accent2 3 3 2 2 2" xfId="26668" xr:uid="{00000000-0005-0000-0000-0000020E0000}"/>
    <cellStyle name="40 % - Accent2 3 3 2 2 3" xfId="33227" xr:uid="{00000000-0005-0000-0000-0000030E0000}"/>
    <cellStyle name="40 % - Accent2 3 3 2 2 4" xfId="39785" xr:uid="{00000000-0005-0000-0000-0000040E0000}"/>
    <cellStyle name="40 % - Accent2 3 3 2 3" xfId="23403" xr:uid="{00000000-0005-0000-0000-0000050E0000}"/>
    <cellStyle name="40 % - Accent2 3 3 2 4" xfId="30019" xr:uid="{00000000-0005-0000-0000-0000060E0000}"/>
    <cellStyle name="40 % - Accent2 3 3 2 5" xfId="36577" xr:uid="{00000000-0005-0000-0000-0000070E0000}"/>
    <cellStyle name="40 % - Accent2 3 3 3" xfId="3808" xr:uid="{00000000-0005-0000-0000-0000080E0000}"/>
    <cellStyle name="40 % - Accent2 3 3 3 2" xfId="11003" xr:uid="{00000000-0005-0000-0000-0000090E0000}"/>
    <cellStyle name="40 % - Accent2 3 3 3 2 2" xfId="26669" xr:uid="{00000000-0005-0000-0000-00000A0E0000}"/>
    <cellStyle name="40 % - Accent2 3 3 3 2 3" xfId="33228" xr:uid="{00000000-0005-0000-0000-00000B0E0000}"/>
    <cellStyle name="40 % - Accent2 3 3 3 2 4" xfId="39786" xr:uid="{00000000-0005-0000-0000-00000C0E0000}"/>
    <cellStyle name="40 % - Accent2 3 3 3 3" xfId="23404" xr:uid="{00000000-0005-0000-0000-00000D0E0000}"/>
    <cellStyle name="40 % - Accent2 3 3 3 4" xfId="30020" xr:uid="{00000000-0005-0000-0000-00000E0E0000}"/>
    <cellStyle name="40 % - Accent2 3 3 3 5" xfId="36578" xr:uid="{00000000-0005-0000-0000-00000F0E0000}"/>
    <cellStyle name="40 % - Accent2 3 3 4" xfId="11001" xr:uid="{00000000-0005-0000-0000-0000100E0000}"/>
    <cellStyle name="40 % - Accent2 3 3 4 2" xfId="26667" xr:uid="{00000000-0005-0000-0000-0000110E0000}"/>
    <cellStyle name="40 % - Accent2 3 3 4 3" xfId="33226" xr:uid="{00000000-0005-0000-0000-0000120E0000}"/>
    <cellStyle name="40 % - Accent2 3 3 4 4" xfId="39784" xr:uid="{00000000-0005-0000-0000-0000130E0000}"/>
    <cellStyle name="40 % - Accent2 3 3 5" xfId="23402" xr:uid="{00000000-0005-0000-0000-0000140E0000}"/>
    <cellStyle name="40 % - Accent2 3 3 6" xfId="30018" xr:uid="{00000000-0005-0000-0000-0000150E0000}"/>
    <cellStyle name="40 % - Accent2 3 3 7" xfId="36576" xr:uid="{00000000-0005-0000-0000-0000160E0000}"/>
    <cellStyle name="40 % - Accent2 3 4" xfId="3809" xr:uid="{00000000-0005-0000-0000-0000170E0000}"/>
    <cellStyle name="40 % - Accent2 3 4 2" xfId="11004" xr:uid="{00000000-0005-0000-0000-0000180E0000}"/>
    <cellStyle name="40 % - Accent2 3 4 2 2" xfId="26670" xr:uid="{00000000-0005-0000-0000-0000190E0000}"/>
    <cellStyle name="40 % - Accent2 3 4 2 3" xfId="33229" xr:uid="{00000000-0005-0000-0000-00001A0E0000}"/>
    <cellStyle name="40 % - Accent2 3 4 2 4" xfId="39787" xr:uid="{00000000-0005-0000-0000-00001B0E0000}"/>
    <cellStyle name="40 % - Accent2 3 4 3" xfId="23405" xr:uid="{00000000-0005-0000-0000-00001C0E0000}"/>
    <cellStyle name="40 % - Accent2 3 4 4" xfId="30021" xr:uid="{00000000-0005-0000-0000-00001D0E0000}"/>
    <cellStyle name="40 % - Accent2 3 4 5" xfId="36579" xr:uid="{00000000-0005-0000-0000-00001E0E0000}"/>
    <cellStyle name="40 % - Accent2 3 5" xfId="3810" xr:uid="{00000000-0005-0000-0000-00001F0E0000}"/>
    <cellStyle name="40 % - Accent2 3 5 2" xfId="11005" xr:uid="{00000000-0005-0000-0000-0000200E0000}"/>
    <cellStyle name="40 % - Accent2 3 5 2 2" xfId="26671" xr:uid="{00000000-0005-0000-0000-0000210E0000}"/>
    <cellStyle name="40 % - Accent2 3 5 2 3" xfId="33230" xr:uid="{00000000-0005-0000-0000-0000220E0000}"/>
    <cellStyle name="40 % - Accent2 3 5 2 4" xfId="39788" xr:uid="{00000000-0005-0000-0000-0000230E0000}"/>
    <cellStyle name="40 % - Accent2 3 5 3" xfId="23406" xr:uid="{00000000-0005-0000-0000-0000240E0000}"/>
    <cellStyle name="40 % - Accent2 3 5 4" xfId="30022" xr:uid="{00000000-0005-0000-0000-0000250E0000}"/>
    <cellStyle name="40 % - Accent2 3 5 5" xfId="36580" xr:uid="{00000000-0005-0000-0000-0000260E0000}"/>
    <cellStyle name="40 % - Accent2 3 6" xfId="10997" xr:uid="{00000000-0005-0000-0000-0000270E0000}"/>
    <cellStyle name="40 % - Accent2 3 6 2" xfId="26663" xr:uid="{00000000-0005-0000-0000-0000280E0000}"/>
    <cellStyle name="40 % - Accent2 3 6 3" xfId="33222" xr:uid="{00000000-0005-0000-0000-0000290E0000}"/>
    <cellStyle name="40 % - Accent2 3 6 4" xfId="39780" xr:uid="{00000000-0005-0000-0000-00002A0E0000}"/>
    <cellStyle name="40 % - Accent2 3 7" xfId="23398" xr:uid="{00000000-0005-0000-0000-00002B0E0000}"/>
    <cellStyle name="40 % - Accent2 3 8" xfId="30014" xr:uid="{00000000-0005-0000-0000-00002C0E0000}"/>
    <cellStyle name="40 % - Accent2 3 9" xfId="36572" xr:uid="{00000000-0005-0000-0000-00002D0E0000}"/>
    <cellStyle name="40 % - Accent2 4" xfId="3811" xr:uid="{00000000-0005-0000-0000-00002E0E0000}"/>
    <cellStyle name="40 % - Accent2 4 2" xfId="3812" xr:uid="{00000000-0005-0000-0000-00002F0E0000}"/>
    <cellStyle name="40 % - Accent2 4 2 2" xfId="11007" xr:uid="{00000000-0005-0000-0000-0000300E0000}"/>
    <cellStyle name="40 % - Accent2 4 2 2 2" xfId="26673" xr:uid="{00000000-0005-0000-0000-0000310E0000}"/>
    <cellStyle name="40 % - Accent2 4 2 2 3" xfId="33232" xr:uid="{00000000-0005-0000-0000-0000320E0000}"/>
    <cellStyle name="40 % - Accent2 4 2 2 4" xfId="39790" xr:uid="{00000000-0005-0000-0000-0000330E0000}"/>
    <cellStyle name="40 % - Accent2 4 2 3" xfId="23408" xr:uid="{00000000-0005-0000-0000-0000340E0000}"/>
    <cellStyle name="40 % - Accent2 4 2 4" xfId="30024" xr:uid="{00000000-0005-0000-0000-0000350E0000}"/>
    <cellStyle name="40 % - Accent2 4 2 5" xfId="36582" xr:uid="{00000000-0005-0000-0000-0000360E0000}"/>
    <cellStyle name="40 % - Accent2 4 3" xfId="3813" xr:uid="{00000000-0005-0000-0000-0000370E0000}"/>
    <cellStyle name="40 % - Accent2 4 3 2" xfId="11008" xr:uid="{00000000-0005-0000-0000-0000380E0000}"/>
    <cellStyle name="40 % - Accent2 4 3 2 2" xfId="26674" xr:uid="{00000000-0005-0000-0000-0000390E0000}"/>
    <cellStyle name="40 % - Accent2 4 3 2 3" xfId="33233" xr:uid="{00000000-0005-0000-0000-00003A0E0000}"/>
    <cellStyle name="40 % - Accent2 4 3 2 4" xfId="39791" xr:uid="{00000000-0005-0000-0000-00003B0E0000}"/>
    <cellStyle name="40 % - Accent2 4 3 3" xfId="23409" xr:uid="{00000000-0005-0000-0000-00003C0E0000}"/>
    <cellStyle name="40 % - Accent2 4 3 4" xfId="30025" xr:uid="{00000000-0005-0000-0000-00003D0E0000}"/>
    <cellStyle name="40 % - Accent2 4 3 5" xfId="36583" xr:uid="{00000000-0005-0000-0000-00003E0E0000}"/>
    <cellStyle name="40 % - Accent2 4 4" xfId="11006" xr:uid="{00000000-0005-0000-0000-00003F0E0000}"/>
    <cellStyle name="40 % - Accent2 4 4 2" xfId="26672" xr:uid="{00000000-0005-0000-0000-0000400E0000}"/>
    <cellStyle name="40 % - Accent2 4 4 3" xfId="33231" xr:uid="{00000000-0005-0000-0000-0000410E0000}"/>
    <cellStyle name="40 % - Accent2 4 4 4" xfId="39789" xr:uid="{00000000-0005-0000-0000-0000420E0000}"/>
    <cellStyle name="40 % - Accent2 4 5" xfId="23407" xr:uid="{00000000-0005-0000-0000-0000430E0000}"/>
    <cellStyle name="40 % - Accent2 4 6" xfId="30023" xr:uid="{00000000-0005-0000-0000-0000440E0000}"/>
    <cellStyle name="40 % - Accent2 4 7" xfId="36581" xr:uid="{00000000-0005-0000-0000-0000450E0000}"/>
    <cellStyle name="40 % - Accent2 5" xfId="3814" xr:uid="{00000000-0005-0000-0000-0000460E0000}"/>
    <cellStyle name="40 % - Accent2 5 2" xfId="3815" xr:uid="{00000000-0005-0000-0000-0000470E0000}"/>
    <cellStyle name="40 % - Accent2 5 2 2" xfId="11010" xr:uid="{00000000-0005-0000-0000-0000480E0000}"/>
    <cellStyle name="40 % - Accent2 5 2 2 2" xfId="26676" xr:uid="{00000000-0005-0000-0000-0000490E0000}"/>
    <cellStyle name="40 % - Accent2 5 2 2 3" xfId="33235" xr:uid="{00000000-0005-0000-0000-00004A0E0000}"/>
    <cellStyle name="40 % - Accent2 5 2 2 4" xfId="39793" xr:uid="{00000000-0005-0000-0000-00004B0E0000}"/>
    <cellStyle name="40 % - Accent2 5 2 3" xfId="23411" xr:uid="{00000000-0005-0000-0000-00004C0E0000}"/>
    <cellStyle name="40 % - Accent2 5 2 4" xfId="30027" xr:uid="{00000000-0005-0000-0000-00004D0E0000}"/>
    <cellStyle name="40 % - Accent2 5 2 5" xfId="36585" xr:uid="{00000000-0005-0000-0000-00004E0E0000}"/>
    <cellStyle name="40 % - Accent2 5 3" xfId="3816" xr:uid="{00000000-0005-0000-0000-00004F0E0000}"/>
    <cellStyle name="40 % - Accent2 5 3 2" xfId="11011" xr:uid="{00000000-0005-0000-0000-0000500E0000}"/>
    <cellStyle name="40 % - Accent2 5 3 2 2" xfId="26677" xr:uid="{00000000-0005-0000-0000-0000510E0000}"/>
    <cellStyle name="40 % - Accent2 5 3 2 3" xfId="33236" xr:uid="{00000000-0005-0000-0000-0000520E0000}"/>
    <cellStyle name="40 % - Accent2 5 3 2 4" xfId="39794" xr:uid="{00000000-0005-0000-0000-0000530E0000}"/>
    <cellStyle name="40 % - Accent2 5 3 3" xfId="23412" xr:uid="{00000000-0005-0000-0000-0000540E0000}"/>
    <cellStyle name="40 % - Accent2 5 3 4" xfId="30028" xr:uid="{00000000-0005-0000-0000-0000550E0000}"/>
    <cellStyle name="40 % - Accent2 5 3 5" xfId="36586" xr:uid="{00000000-0005-0000-0000-0000560E0000}"/>
    <cellStyle name="40 % - Accent2 5 4" xfId="11009" xr:uid="{00000000-0005-0000-0000-0000570E0000}"/>
    <cellStyle name="40 % - Accent2 5 4 2" xfId="26675" xr:uid="{00000000-0005-0000-0000-0000580E0000}"/>
    <cellStyle name="40 % - Accent2 5 4 3" xfId="33234" xr:uid="{00000000-0005-0000-0000-0000590E0000}"/>
    <cellStyle name="40 % - Accent2 5 4 4" xfId="39792" xr:uid="{00000000-0005-0000-0000-00005A0E0000}"/>
    <cellStyle name="40 % - Accent2 5 5" xfId="23410" xr:uid="{00000000-0005-0000-0000-00005B0E0000}"/>
    <cellStyle name="40 % - Accent2 5 6" xfId="30026" xr:uid="{00000000-0005-0000-0000-00005C0E0000}"/>
    <cellStyle name="40 % - Accent2 5 7" xfId="36584" xr:uid="{00000000-0005-0000-0000-00005D0E0000}"/>
    <cellStyle name="40 % - Accent2 6" xfId="3817" xr:uid="{00000000-0005-0000-0000-00005E0E0000}"/>
    <cellStyle name="40 % - Accent2 6 2" xfId="11012" xr:uid="{00000000-0005-0000-0000-00005F0E0000}"/>
    <cellStyle name="40 % - Accent2 6 2 2" xfId="26678" xr:uid="{00000000-0005-0000-0000-0000600E0000}"/>
    <cellStyle name="40 % - Accent2 6 2 3" xfId="33237" xr:uid="{00000000-0005-0000-0000-0000610E0000}"/>
    <cellStyle name="40 % - Accent2 6 2 4" xfId="39795" xr:uid="{00000000-0005-0000-0000-0000620E0000}"/>
    <cellStyle name="40 % - Accent2 6 3" xfId="23413" xr:uid="{00000000-0005-0000-0000-0000630E0000}"/>
    <cellStyle name="40 % - Accent2 6 4" xfId="30029" xr:uid="{00000000-0005-0000-0000-0000640E0000}"/>
    <cellStyle name="40 % - Accent2 6 5" xfId="36587" xr:uid="{00000000-0005-0000-0000-0000650E0000}"/>
    <cellStyle name="40 % - Accent2 7" xfId="3818" xr:uid="{00000000-0005-0000-0000-0000660E0000}"/>
    <cellStyle name="40 % - Accent3 2" xfId="3819" xr:uid="{00000000-0005-0000-0000-0000680E0000}"/>
    <cellStyle name="40 % - Accent3 2 10" xfId="36588" xr:uid="{00000000-0005-0000-0000-0000690E0000}"/>
    <cellStyle name="40 % - Accent3 2 2" xfId="3820" xr:uid="{00000000-0005-0000-0000-00006A0E0000}"/>
    <cellStyle name="40 % - Accent3 2 2 2" xfId="3821" xr:uid="{00000000-0005-0000-0000-00006B0E0000}"/>
    <cellStyle name="40 % - Accent3 2 2 2 2" xfId="3822" xr:uid="{00000000-0005-0000-0000-00006C0E0000}"/>
    <cellStyle name="40 % - Accent3 2 2 2 2 2" xfId="11016" xr:uid="{00000000-0005-0000-0000-00006D0E0000}"/>
    <cellStyle name="40 % - Accent3 2 2 2 2 2 2" xfId="26682" xr:uid="{00000000-0005-0000-0000-00006E0E0000}"/>
    <cellStyle name="40 % - Accent3 2 2 2 2 2 3" xfId="33241" xr:uid="{00000000-0005-0000-0000-00006F0E0000}"/>
    <cellStyle name="40 % - Accent3 2 2 2 2 2 4" xfId="39799" xr:uid="{00000000-0005-0000-0000-0000700E0000}"/>
    <cellStyle name="40 % - Accent3 2 2 2 2 3" xfId="23417" xr:uid="{00000000-0005-0000-0000-0000710E0000}"/>
    <cellStyle name="40 % - Accent3 2 2 2 2 4" xfId="30033" xr:uid="{00000000-0005-0000-0000-0000720E0000}"/>
    <cellStyle name="40 % - Accent3 2 2 2 2 5" xfId="36591" xr:uid="{00000000-0005-0000-0000-0000730E0000}"/>
    <cellStyle name="40 % - Accent3 2 2 2 3" xfId="3823" xr:uid="{00000000-0005-0000-0000-0000740E0000}"/>
    <cellStyle name="40 % - Accent3 2 2 2 3 2" xfId="11017" xr:uid="{00000000-0005-0000-0000-0000750E0000}"/>
    <cellStyle name="40 % - Accent3 2 2 2 3 2 2" xfId="26683" xr:uid="{00000000-0005-0000-0000-0000760E0000}"/>
    <cellStyle name="40 % - Accent3 2 2 2 3 2 3" xfId="33242" xr:uid="{00000000-0005-0000-0000-0000770E0000}"/>
    <cellStyle name="40 % - Accent3 2 2 2 3 2 4" xfId="39800" xr:uid="{00000000-0005-0000-0000-0000780E0000}"/>
    <cellStyle name="40 % - Accent3 2 2 2 3 3" xfId="23418" xr:uid="{00000000-0005-0000-0000-0000790E0000}"/>
    <cellStyle name="40 % - Accent3 2 2 2 3 4" xfId="30034" xr:uid="{00000000-0005-0000-0000-00007A0E0000}"/>
    <cellStyle name="40 % - Accent3 2 2 2 3 5" xfId="36592" xr:uid="{00000000-0005-0000-0000-00007B0E0000}"/>
    <cellStyle name="40 % - Accent3 2 2 2 4" xfId="11015" xr:uid="{00000000-0005-0000-0000-00007C0E0000}"/>
    <cellStyle name="40 % - Accent3 2 2 2 4 2" xfId="26681" xr:uid="{00000000-0005-0000-0000-00007D0E0000}"/>
    <cellStyle name="40 % - Accent3 2 2 2 4 3" xfId="33240" xr:uid="{00000000-0005-0000-0000-00007E0E0000}"/>
    <cellStyle name="40 % - Accent3 2 2 2 4 4" xfId="39798" xr:uid="{00000000-0005-0000-0000-00007F0E0000}"/>
    <cellStyle name="40 % - Accent3 2 2 2 5" xfId="23416" xr:uid="{00000000-0005-0000-0000-0000800E0000}"/>
    <cellStyle name="40 % - Accent3 2 2 2 6" xfId="30032" xr:uid="{00000000-0005-0000-0000-0000810E0000}"/>
    <cellStyle name="40 % - Accent3 2 2 2 7" xfId="36590" xr:uid="{00000000-0005-0000-0000-0000820E0000}"/>
    <cellStyle name="40 % - Accent3 2 2 3" xfId="3824" xr:uid="{00000000-0005-0000-0000-0000830E0000}"/>
    <cellStyle name="40 % - Accent3 2 2 3 2" xfId="3825" xr:uid="{00000000-0005-0000-0000-0000840E0000}"/>
    <cellStyle name="40 % - Accent3 2 2 3 2 2" xfId="11019" xr:uid="{00000000-0005-0000-0000-0000850E0000}"/>
    <cellStyle name="40 % - Accent3 2 2 3 2 2 2" xfId="26685" xr:uid="{00000000-0005-0000-0000-0000860E0000}"/>
    <cellStyle name="40 % - Accent3 2 2 3 2 2 3" xfId="33244" xr:uid="{00000000-0005-0000-0000-0000870E0000}"/>
    <cellStyle name="40 % - Accent3 2 2 3 2 2 4" xfId="39802" xr:uid="{00000000-0005-0000-0000-0000880E0000}"/>
    <cellStyle name="40 % - Accent3 2 2 3 2 3" xfId="23420" xr:uid="{00000000-0005-0000-0000-0000890E0000}"/>
    <cellStyle name="40 % - Accent3 2 2 3 2 4" xfId="30036" xr:uid="{00000000-0005-0000-0000-00008A0E0000}"/>
    <cellStyle name="40 % - Accent3 2 2 3 2 5" xfId="36594" xr:uid="{00000000-0005-0000-0000-00008B0E0000}"/>
    <cellStyle name="40 % - Accent3 2 2 3 3" xfId="3826" xr:uid="{00000000-0005-0000-0000-00008C0E0000}"/>
    <cellStyle name="40 % - Accent3 2 2 3 3 2" xfId="11020" xr:uid="{00000000-0005-0000-0000-00008D0E0000}"/>
    <cellStyle name="40 % - Accent3 2 2 3 3 2 2" xfId="26686" xr:uid="{00000000-0005-0000-0000-00008E0E0000}"/>
    <cellStyle name="40 % - Accent3 2 2 3 3 2 3" xfId="33245" xr:uid="{00000000-0005-0000-0000-00008F0E0000}"/>
    <cellStyle name="40 % - Accent3 2 2 3 3 2 4" xfId="39803" xr:uid="{00000000-0005-0000-0000-0000900E0000}"/>
    <cellStyle name="40 % - Accent3 2 2 3 3 3" xfId="23421" xr:uid="{00000000-0005-0000-0000-0000910E0000}"/>
    <cellStyle name="40 % - Accent3 2 2 3 3 4" xfId="30037" xr:uid="{00000000-0005-0000-0000-0000920E0000}"/>
    <cellStyle name="40 % - Accent3 2 2 3 3 5" xfId="36595" xr:uid="{00000000-0005-0000-0000-0000930E0000}"/>
    <cellStyle name="40 % - Accent3 2 2 3 4" xfId="11018" xr:uid="{00000000-0005-0000-0000-0000940E0000}"/>
    <cellStyle name="40 % - Accent3 2 2 3 4 2" xfId="26684" xr:uid="{00000000-0005-0000-0000-0000950E0000}"/>
    <cellStyle name="40 % - Accent3 2 2 3 4 3" xfId="33243" xr:uid="{00000000-0005-0000-0000-0000960E0000}"/>
    <cellStyle name="40 % - Accent3 2 2 3 4 4" xfId="39801" xr:uid="{00000000-0005-0000-0000-0000970E0000}"/>
    <cellStyle name="40 % - Accent3 2 2 3 5" xfId="23419" xr:uid="{00000000-0005-0000-0000-0000980E0000}"/>
    <cellStyle name="40 % - Accent3 2 2 3 6" xfId="30035" xr:uid="{00000000-0005-0000-0000-0000990E0000}"/>
    <cellStyle name="40 % - Accent3 2 2 3 7" xfId="36593" xr:uid="{00000000-0005-0000-0000-00009A0E0000}"/>
    <cellStyle name="40 % - Accent3 2 2 4" xfId="3827" xr:uid="{00000000-0005-0000-0000-00009B0E0000}"/>
    <cellStyle name="40 % - Accent3 2 2 4 2" xfId="11021" xr:uid="{00000000-0005-0000-0000-00009C0E0000}"/>
    <cellStyle name="40 % - Accent3 2 2 4 2 2" xfId="26687" xr:uid="{00000000-0005-0000-0000-00009D0E0000}"/>
    <cellStyle name="40 % - Accent3 2 2 4 2 3" xfId="33246" xr:uid="{00000000-0005-0000-0000-00009E0E0000}"/>
    <cellStyle name="40 % - Accent3 2 2 4 2 4" xfId="39804" xr:uid="{00000000-0005-0000-0000-00009F0E0000}"/>
    <cellStyle name="40 % - Accent3 2 2 4 3" xfId="23422" xr:uid="{00000000-0005-0000-0000-0000A00E0000}"/>
    <cellStyle name="40 % - Accent3 2 2 4 4" xfId="30038" xr:uid="{00000000-0005-0000-0000-0000A10E0000}"/>
    <cellStyle name="40 % - Accent3 2 2 4 5" xfId="36596" xr:uid="{00000000-0005-0000-0000-0000A20E0000}"/>
    <cellStyle name="40 % - Accent3 2 2 5" xfId="3828" xr:uid="{00000000-0005-0000-0000-0000A30E0000}"/>
    <cellStyle name="40 % - Accent3 2 2 5 2" xfId="11022" xr:uid="{00000000-0005-0000-0000-0000A40E0000}"/>
    <cellStyle name="40 % - Accent3 2 2 5 2 2" xfId="26688" xr:uid="{00000000-0005-0000-0000-0000A50E0000}"/>
    <cellStyle name="40 % - Accent3 2 2 5 2 3" xfId="33247" xr:uid="{00000000-0005-0000-0000-0000A60E0000}"/>
    <cellStyle name="40 % - Accent3 2 2 5 2 4" xfId="39805" xr:uid="{00000000-0005-0000-0000-0000A70E0000}"/>
    <cellStyle name="40 % - Accent3 2 2 5 3" xfId="23423" xr:uid="{00000000-0005-0000-0000-0000A80E0000}"/>
    <cellStyle name="40 % - Accent3 2 2 5 4" xfId="30039" xr:uid="{00000000-0005-0000-0000-0000A90E0000}"/>
    <cellStyle name="40 % - Accent3 2 2 5 5" xfId="36597" xr:uid="{00000000-0005-0000-0000-0000AA0E0000}"/>
    <cellStyle name="40 % - Accent3 2 2 6" xfId="11014" xr:uid="{00000000-0005-0000-0000-0000AB0E0000}"/>
    <cellStyle name="40 % - Accent3 2 2 6 2" xfId="26680" xr:uid="{00000000-0005-0000-0000-0000AC0E0000}"/>
    <cellStyle name="40 % - Accent3 2 2 6 3" xfId="33239" xr:uid="{00000000-0005-0000-0000-0000AD0E0000}"/>
    <cellStyle name="40 % - Accent3 2 2 6 4" xfId="39797" xr:uid="{00000000-0005-0000-0000-0000AE0E0000}"/>
    <cellStyle name="40 % - Accent3 2 2 7" xfId="23415" xr:uid="{00000000-0005-0000-0000-0000AF0E0000}"/>
    <cellStyle name="40 % - Accent3 2 2 8" xfId="30031" xr:uid="{00000000-0005-0000-0000-0000B00E0000}"/>
    <cellStyle name="40 % - Accent3 2 2 9" xfId="36589" xr:uid="{00000000-0005-0000-0000-0000B10E0000}"/>
    <cellStyle name="40 % - Accent3 2 3" xfId="3829" xr:uid="{00000000-0005-0000-0000-0000B20E0000}"/>
    <cellStyle name="40 % - Accent3 2 3 2" xfId="3830" xr:uid="{00000000-0005-0000-0000-0000B30E0000}"/>
    <cellStyle name="40 % - Accent3 2 3 2 2" xfId="11024" xr:uid="{00000000-0005-0000-0000-0000B40E0000}"/>
    <cellStyle name="40 % - Accent3 2 3 2 2 2" xfId="26690" xr:uid="{00000000-0005-0000-0000-0000B50E0000}"/>
    <cellStyle name="40 % - Accent3 2 3 2 2 3" xfId="33249" xr:uid="{00000000-0005-0000-0000-0000B60E0000}"/>
    <cellStyle name="40 % - Accent3 2 3 2 2 4" xfId="39807" xr:uid="{00000000-0005-0000-0000-0000B70E0000}"/>
    <cellStyle name="40 % - Accent3 2 3 2 3" xfId="23425" xr:uid="{00000000-0005-0000-0000-0000B80E0000}"/>
    <cellStyle name="40 % - Accent3 2 3 2 4" xfId="30041" xr:uid="{00000000-0005-0000-0000-0000B90E0000}"/>
    <cellStyle name="40 % - Accent3 2 3 2 5" xfId="36599" xr:uid="{00000000-0005-0000-0000-0000BA0E0000}"/>
    <cellStyle name="40 % - Accent3 2 3 3" xfId="3831" xr:uid="{00000000-0005-0000-0000-0000BB0E0000}"/>
    <cellStyle name="40 % - Accent3 2 3 3 2" xfId="11025" xr:uid="{00000000-0005-0000-0000-0000BC0E0000}"/>
    <cellStyle name="40 % - Accent3 2 3 3 2 2" xfId="26691" xr:uid="{00000000-0005-0000-0000-0000BD0E0000}"/>
    <cellStyle name="40 % - Accent3 2 3 3 2 3" xfId="33250" xr:uid="{00000000-0005-0000-0000-0000BE0E0000}"/>
    <cellStyle name="40 % - Accent3 2 3 3 2 4" xfId="39808" xr:uid="{00000000-0005-0000-0000-0000BF0E0000}"/>
    <cellStyle name="40 % - Accent3 2 3 3 3" xfId="23426" xr:uid="{00000000-0005-0000-0000-0000C00E0000}"/>
    <cellStyle name="40 % - Accent3 2 3 3 4" xfId="30042" xr:uid="{00000000-0005-0000-0000-0000C10E0000}"/>
    <cellStyle name="40 % - Accent3 2 3 3 5" xfId="36600" xr:uid="{00000000-0005-0000-0000-0000C20E0000}"/>
    <cellStyle name="40 % - Accent3 2 3 4" xfId="11023" xr:uid="{00000000-0005-0000-0000-0000C30E0000}"/>
    <cellStyle name="40 % - Accent3 2 3 4 2" xfId="26689" xr:uid="{00000000-0005-0000-0000-0000C40E0000}"/>
    <cellStyle name="40 % - Accent3 2 3 4 3" xfId="33248" xr:uid="{00000000-0005-0000-0000-0000C50E0000}"/>
    <cellStyle name="40 % - Accent3 2 3 4 4" xfId="39806" xr:uid="{00000000-0005-0000-0000-0000C60E0000}"/>
    <cellStyle name="40 % - Accent3 2 3 5" xfId="23424" xr:uid="{00000000-0005-0000-0000-0000C70E0000}"/>
    <cellStyle name="40 % - Accent3 2 3 6" xfId="30040" xr:uid="{00000000-0005-0000-0000-0000C80E0000}"/>
    <cellStyle name="40 % - Accent3 2 3 7" xfId="36598" xr:uid="{00000000-0005-0000-0000-0000C90E0000}"/>
    <cellStyle name="40 % - Accent3 2 4" xfId="3832" xr:uid="{00000000-0005-0000-0000-0000CA0E0000}"/>
    <cellStyle name="40 % - Accent3 2 4 2" xfId="3833" xr:uid="{00000000-0005-0000-0000-0000CB0E0000}"/>
    <cellStyle name="40 % - Accent3 2 4 2 2" xfId="11027" xr:uid="{00000000-0005-0000-0000-0000CC0E0000}"/>
    <cellStyle name="40 % - Accent3 2 4 2 2 2" xfId="26693" xr:uid="{00000000-0005-0000-0000-0000CD0E0000}"/>
    <cellStyle name="40 % - Accent3 2 4 2 2 3" xfId="33252" xr:uid="{00000000-0005-0000-0000-0000CE0E0000}"/>
    <cellStyle name="40 % - Accent3 2 4 2 2 4" xfId="39810" xr:uid="{00000000-0005-0000-0000-0000CF0E0000}"/>
    <cellStyle name="40 % - Accent3 2 4 2 3" xfId="23428" xr:uid="{00000000-0005-0000-0000-0000D00E0000}"/>
    <cellStyle name="40 % - Accent3 2 4 2 4" xfId="30044" xr:uid="{00000000-0005-0000-0000-0000D10E0000}"/>
    <cellStyle name="40 % - Accent3 2 4 2 5" xfId="36602" xr:uid="{00000000-0005-0000-0000-0000D20E0000}"/>
    <cellStyle name="40 % - Accent3 2 4 3" xfId="3834" xr:uid="{00000000-0005-0000-0000-0000D30E0000}"/>
    <cellStyle name="40 % - Accent3 2 4 3 2" xfId="11028" xr:uid="{00000000-0005-0000-0000-0000D40E0000}"/>
    <cellStyle name="40 % - Accent3 2 4 3 2 2" xfId="26694" xr:uid="{00000000-0005-0000-0000-0000D50E0000}"/>
    <cellStyle name="40 % - Accent3 2 4 3 2 3" xfId="33253" xr:uid="{00000000-0005-0000-0000-0000D60E0000}"/>
    <cellStyle name="40 % - Accent3 2 4 3 2 4" xfId="39811" xr:uid="{00000000-0005-0000-0000-0000D70E0000}"/>
    <cellStyle name="40 % - Accent3 2 4 3 3" xfId="23429" xr:uid="{00000000-0005-0000-0000-0000D80E0000}"/>
    <cellStyle name="40 % - Accent3 2 4 3 4" xfId="30045" xr:uid="{00000000-0005-0000-0000-0000D90E0000}"/>
    <cellStyle name="40 % - Accent3 2 4 3 5" xfId="36603" xr:uid="{00000000-0005-0000-0000-0000DA0E0000}"/>
    <cellStyle name="40 % - Accent3 2 4 4" xfId="11026" xr:uid="{00000000-0005-0000-0000-0000DB0E0000}"/>
    <cellStyle name="40 % - Accent3 2 4 4 2" xfId="26692" xr:uid="{00000000-0005-0000-0000-0000DC0E0000}"/>
    <cellStyle name="40 % - Accent3 2 4 4 3" xfId="33251" xr:uid="{00000000-0005-0000-0000-0000DD0E0000}"/>
    <cellStyle name="40 % - Accent3 2 4 4 4" xfId="39809" xr:uid="{00000000-0005-0000-0000-0000DE0E0000}"/>
    <cellStyle name="40 % - Accent3 2 4 5" xfId="23427" xr:uid="{00000000-0005-0000-0000-0000DF0E0000}"/>
    <cellStyle name="40 % - Accent3 2 4 6" xfId="30043" xr:uid="{00000000-0005-0000-0000-0000E00E0000}"/>
    <cellStyle name="40 % - Accent3 2 4 7" xfId="36601" xr:uid="{00000000-0005-0000-0000-0000E10E0000}"/>
    <cellStyle name="40 % - Accent3 2 5" xfId="3835" xr:uid="{00000000-0005-0000-0000-0000E20E0000}"/>
    <cellStyle name="40 % - Accent3 2 5 2" xfId="11029" xr:uid="{00000000-0005-0000-0000-0000E30E0000}"/>
    <cellStyle name="40 % - Accent3 2 5 2 2" xfId="26695" xr:uid="{00000000-0005-0000-0000-0000E40E0000}"/>
    <cellStyle name="40 % - Accent3 2 5 2 3" xfId="33254" xr:uid="{00000000-0005-0000-0000-0000E50E0000}"/>
    <cellStyle name="40 % - Accent3 2 5 2 4" xfId="39812" xr:uid="{00000000-0005-0000-0000-0000E60E0000}"/>
    <cellStyle name="40 % - Accent3 2 5 3" xfId="23430" xr:uid="{00000000-0005-0000-0000-0000E70E0000}"/>
    <cellStyle name="40 % - Accent3 2 5 4" xfId="30046" xr:uid="{00000000-0005-0000-0000-0000E80E0000}"/>
    <cellStyle name="40 % - Accent3 2 5 5" xfId="36604" xr:uid="{00000000-0005-0000-0000-0000E90E0000}"/>
    <cellStyle name="40 % - Accent3 2 6" xfId="3836" xr:uid="{00000000-0005-0000-0000-0000EA0E0000}"/>
    <cellStyle name="40 % - Accent3 2 6 2" xfId="11030" xr:uid="{00000000-0005-0000-0000-0000EB0E0000}"/>
    <cellStyle name="40 % - Accent3 2 6 2 2" xfId="26696" xr:uid="{00000000-0005-0000-0000-0000EC0E0000}"/>
    <cellStyle name="40 % - Accent3 2 6 2 3" xfId="33255" xr:uid="{00000000-0005-0000-0000-0000ED0E0000}"/>
    <cellStyle name="40 % - Accent3 2 6 2 4" xfId="39813" xr:uid="{00000000-0005-0000-0000-0000EE0E0000}"/>
    <cellStyle name="40 % - Accent3 2 6 3" xfId="23431" xr:uid="{00000000-0005-0000-0000-0000EF0E0000}"/>
    <cellStyle name="40 % - Accent3 2 6 4" xfId="30047" xr:uid="{00000000-0005-0000-0000-0000F00E0000}"/>
    <cellStyle name="40 % - Accent3 2 6 5" xfId="36605" xr:uid="{00000000-0005-0000-0000-0000F10E0000}"/>
    <cellStyle name="40 % - Accent3 2 7" xfId="11013" xr:uid="{00000000-0005-0000-0000-0000F20E0000}"/>
    <cellStyle name="40 % - Accent3 2 7 2" xfId="26679" xr:uid="{00000000-0005-0000-0000-0000F30E0000}"/>
    <cellStyle name="40 % - Accent3 2 7 3" xfId="33238" xr:uid="{00000000-0005-0000-0000-0000F40E0000}"/>
    <cellStyle name="40 % - Accent3 2 7 4" xfId="39796" xr:uid="{00000000-0005-0000-0000-0000F50E0000}"/>
    <cellStyle name="40 % - Accent3 2 8" xfId="23414" xr:uid="{00000000-0005-0000-0000-0000F60E0000}"/>
    <cellStyle name="40 % - Accent3 2 9" xfId="30030" xr:uid="{00000000-0005-0000-0000-0000F70E0000}"/>
    <cellStyle name="40 % - Accent3 3" xfId="3837" xr:uid="{00000000-0005-0000-0000-0000F80E0000}"/>
    <cellStyle name="40 % - Accent3 3 2" xfId="3838" xr:uid="{00000000-0005-0000-0000-0000F90E0000}"/>
    <cellStyle name="40 % - Accent3 3 2 2" xfId="3839" xr:uid="{00000000-0005-0000-0000-0000FA0E0000}"/>
    <cellStyle name="40 % - Accent3 3 2 2 2" xfId="11033" xr:uid="{00000000-0005-0000-0000-0000FB0E0000}"/>
    <cellStyle name="40 % - Accent3 3 2 2 2 2" xfId="26699" xr:uid="{00000000-0005-0000-0000-0000FC0E0000}"/>
    <cellStyle name="40 % - Accent3 3 2 2 2 3" xfId="33258" xr:uid="{00000000-0005-0000-0000-0000FD0E0000}"/>
    <cellStyle name="40 % - Accent3 3 2 2 2 4" xfId="39816" xr:uid="{00000000-0005-0000-0000-0000FE0E0000}"/>
    <cellStyle name="40 % - Accent3 3 2 2 3" xfId="23434" xr:uid="{00000000-0005-0000-0000-0000FF0E0000}"/>
    <cellStyle name="40 % - Accent3 3 2 2 4" xfId="30050" xr:uid="{00000000-0005-0000-0000-0000000F0000}"/>
    <cellStyle name="40 % - Accent3 3 2 2 5" xfId="36608" xr:uid="{00000000-0005-0000-0000-0000010F0000}"/>
    <cellStyle name="40 % - Accent3 3 2 3" xfId="3840" xr:uid="{00000000-0005-0000-0000-0000020F0000}"/>
    <cellStyle name="40 % - Accent3 3 2 3 2" xfId="11034" xr:uid="{00000000-0005-0000-0000-0000030F0000}"/>
    <cellStyle name="40 % - Accent3 3 2 3 2 2" xfId="26700" xr:uid="{00000000-0005-0000-0000-0000040F0000}"/>
    <cellStyle name="40 % - Accent3 3 2 3 2 3" xfId="33259" xr:uid="{00000000-0005-0000-0000-0000050F0000}"/>
    <cellStyle name="40 % - Accent3 3 2 3 2 4" xfId="39817" xr:uid="{00000000-0005-0000-0000-0000060F0000}"/>
    <cellStyle name="40 % - Accent3 3 2 3 3" xfId="23435" xr:uid="{00000000-0005-0000-0000-0000070F0000}"/>
    <cellStyle name="40 % - Accent3 3 2 3 4" xfId="30051" xr:uid="{00000000-0005-0000-0000-0000080F0000}"/>
    <cellStyle name="40 % - Accent3 3 2 3 5" xfId="36609" xr:uid="{00000000-0005-0000-0000-0000090F0000}"/>
    <cellStyle name="40 % - Accent3 3 2 4" xfId="11032" xr:uid="{00000000-0005-0000-0000-00000A0F0000}"/>
    <cellStyle name="40 % - Accent3 3 2 4 2" xfId="26698" xr:uid="{00000000-0005-0000-0000-00000B0F0000}"/>
    <cellStyle name="40 % - Accent3 3 2 4 3" xfId="33257" xr:uid="{00000000-0005-0000-0000-00000C0F0000}"/>
    <cellStyle name="40 % - Accent3 3 2 4 4" xfId="39815" xr:uid="{00000000-0005-0000-0000-00000D0F0000}"/>
    <cellStyle name="40 % - Accent3 3 2 5" xfId="23433" xr:uid="{00000000-0005-0000-0000-00000E0F0000}"/>
    <cellStyle name="40 % - Accent3 3 2 6" xfId="30049" xr:uid="{00000000-0005-0000-0000-00000F0F0000}"/>
    <cellStyle name="40 % - Accent3 3 2 7" xfId="36607" xr:uid="{00000000-0005-0000-0000-0000100F0000}"/>
    <cellStyle name="40 % - Accent3 3 3" xfId="3841" xr:uid="{00000000-0005-0000-0000-0000110F0000}"/>
    <cellStyle name="40 % - Accent3 3 3 2" xfId="3842" xr:uid="{00000000-0005-0000-0000-0000120F0000}"/>
    <cellStyle name="40 % - Accent3 3 3 2 2" xfId="11036" xr:uid="{00000000-0005-0000-0000-0000130F0000}"/>
    <cellStyle name="40 % - Accent3 3 3 2 2 2" xfId="26702" xr:uid="{00000000-0005-0000-0000-0000140F0000}"/>
    <cellStyle name="40 % - Accent3 3 3 2 2 3" xfId="33261" xr:uid="{00000000-0005-0000-0000-0000150F0000}"/>
    <cellStyle name="40 % - Accent3 3 3 2 2 4" xfId="39819" xr:uid="{00000000-0005-0000-0000-0000160F0000}"/>
    <cellStyle name="40 % - Accent3 3 3 2 3" xfId="23437" xr:uid="{00000000-0005-0000-0000-0000170F0000}"/>
    <cellStyle name="40 % - Accent3 3 3 2 4" xfId="30053" xr:uid="{00000000-0005-0000-0000-0000180F0000}"/>
    <cellStyle name="40 % - Accent3 3 3 2 5" xfId="36611" xr:uid="{00000000-0005-0000-0000-0000190F0000}"/>
    <cellStyle name="40 % - Accent3 3 3 3" xfId="3843" xr:uid="{00000000-0005-0000-0000-00001A0F0000}"/>
    <cellStyle name="40 % - Accent3 3 3 3 2" xfId="11037" xr:uid="{00000000-0005-0000-0000-00001B0F0000}"/>
    <cellStyle name="40 % - Accent3 3 3 3 2 2" xfId="26703" xr:uid="{00000000-0005-0000-0000-00001C0F0000}"/>
    <cellStyle name="40 % - Accent3 3 3 3 2 3" xfId="33262" xr:uid="{00000000-0005-0000-0000-00001D0F0000}"/>
    <cellStyle name="40 % - Accent3 3 3 3 2 4" xfId="39820" xr:uid="{00000000-0005-0000-0000-00001E0F0000}"/>
    <cellStyle name="40 % - Accent3 3 3 3 3" xfId="23438" xr:uid="{00000000-0005-0000-0000-00001F0F0000}"/>
    <cellStyle name="40 % - Accent3 3 3 3 4" xfId="30054" xr:uid="{00000000-0005-0000-0000-0000200F0000}"/>
    <cellStyle name="40 % - Accent3 3 3 3 5" xfId="36612" xr:uid="{00000000-0005-0000-0000-0000210F0000}"/>
    <cellStyle name="40 % - Accent3 3 3 4" xfId="11035" xr:uid="{00000000-0005-0000-0000-0000220F0000}"/>
    <cellStyle name="40 % - Accent3 3 3 4 2" xfId="26701" xr:uid="{00000000-0005-0000-0000-0000230F0000}"/>
    <cellStyle name="40 % - Accent3 3 3 4 3" xfId="33260" xr:uid="{00000000-0005-0000-0000-0000240F0000}"/>
    <cellStyle name="40 % - Accent3 3 3 4 4" xfId="39818" xr:uid="{00000000-0005-0000-0000-0000250F0000}"/>
    <cellStyle name="40 % - Accent3 3 3 5" xfId="23436" xr:uid="{00000000-0005-0000-0000-0000260F0000}"/>
    <cellStyle name="40 % - Accent3 3 3 6" xfId="30052" xr:uid="{00000000-0005-0000-0000-0000270F0000}"/>
    <cellStyle name="40 % - Accent3 3 3 7" xfId="36610" xr:uid="{00000000-0005-0000-0000-0000280F0000}"/>
    <cellStyle name="40 % - Accent3 3 4" xfId="3844" xr:uid="{00000000-0005-0000-0000-0000290F0000}"/>
    <cellStyle name="40 % - Accent3 3 4 2" xfId="11038" xr:uid="{00000000-0005-0000-0000-00002A0F0000}"/>
    <cellStyle name="40 % - Accent3 3 4 2 2" xfId="26704" xr:uid="{00000000-0005-0000-0000-00002B0F0000}"/>
    <cellStyle name="40 % - Accent3 3 4 2 3" xfId="33263" xr:uid="{00000000-0005-0000-0000-00002C0F0000}"/>
    <cellStyle name="40 % - Accent3 3 4 2 4" xfId="39821" xr:uid="{00000000-0005-0000-0000-00002D0F0000}"/>
    <cellStyle name="40 % - Accent3 3 4 3" xfId="23439" xr:uid="{00000000-0005-0000-0000-00002E0F0000}"/>
    <cellStyle name="40 % - Accent3 3 4 4" xfId="30055" xr:uid="{00000000-0005-0000-0000-00002F0F0000}"/>
    <cellStyle name="40 % - Accent3 3 4 5" xfId="36613" xr:uid="{00000000-0005-0000-0000-0000300F0000}"/>
    <cellStyle name="40 % - Accent3 3 5" xfId="3845" xr:uid="{00000000-0005-0000-0000-0000310F0000}"/>
    <cellStyle name="40 % - Accent3 3 5 2" xfId="11039" xr:uid="{00000000-0005-0000-0000-0000320F0000}"/>
    <cellStyle name="40 % - Accent3 3 5 2 2" xfId="26705" xr:uid="{00000000-0005-0000-0000-0000330F0000}"/>
    <cellStyle name="40 % - Accent3 3 5 2 3" xfId="33264" xr:uid="{00000000-0005-0000-0000-0000340F0000}"/>
    <cellStyle name="40 % - Accent3 3 5 2 4" xfId="39822" xr:uid="{00000000-0005-0000-0000-0000350F0000}"/>
    <cellStyle name="40 % - Accent3 3 5 3" xfId="23440" xr:uid="{00000000-0005-0000-0000-0000360F0000}"/>
    <cellStyle name="40 % - Accent3 3 5 4" xfId="30056" xr:uid="{00000000-0005-0000-0000-0000370F0000}"/>
    <cellStyle name="40 % - Accent3 3 5 5" xfId="36614" xr:uid="{00000000-0005-0000-0000-0000380F0000}"/>
    <cellStyle name="40 % - Accent3 3 6" xfId="11031" xr:uid="{00000000-0005-0000-0000-0000390F0000}"/>
    <cellStyle name="40 % - Accent3 3 6 2" xfId="26697" xr:uid="{00000000-0005-0000-0000-00003A0F0000}"/>
    <cellStyle name="40 % - Accent3 3 6 3" xfId="33256" xr:uid="{00000000-0005-0000-0000-00003B0F0000}"/>
    <cellStyle name="40 % - Accent3 3 6 4" xfId="39814" xr:uid="{00000000-0005-0000-0000-00003C0F0000}"/>
    <cellStyle name="40 % - Accent3 3 7" xfId="23432" xr:uid="{00000000-0005-0000-0000-00003D0F0000}"/>
    <cellStyle name="40 % - Accent3 3 8" xfId="30048" xr:uid="{00000000-0005-0000-0000-00003E0F0000}"/>
    <cellStyle name="40 % - Accent3 3 9" xfId="36606" xr:uid="{00000000-0005-0000-0000-00003F0F0000}"/>
    <cellStyle name="40 % - Accent3 4" xfId="3846" xr:uid="{00000000-0005-0000-0000-0000400F0000}"/>
    <cellStyle name="40 % - Accent3 4 2" xfId="3847" xr:uid="{00000000-0005-0000-0000-0000410F0000}"/>
    <cellStyle name="40 % - Accent3 4 2 2" xfId="11041" xr:uid="{00000000-0005-0000-0000-0000420F0000}"/>
    <cellStyle name="40 % - Accent3 4 2 2 2" xfId="26707" xr:uid="{00000000-0005-0000-0000-0000430F0000}"/>
    <cellStyle name="40 % - Accent3 4 2 2 3" xfId="33266" xr:uid="{00000000-0005-0000-0000-0000440F0000}"/>
    <cellStyle name="40 % - Accent3 4 2 2 4" xfId="39824" xr:uid="{00000000-0005-0000-0000-0000450F0000}"/>
    <cellStyle name="40 % - Accent3 4 2 3" xfId="23442" xr:uid="{00000000-0005-0000-0000-0000460F0000}"/>
    <cellStyle name="40 % - Accent3 4 2 4" xfId="30058" xr:uid="{00000000-0005-0000-0000-0000470F0000}"/>
    <cellStyle name="40 % - Accent3 4 2 5" xfId="36616" xr:uid="{00000000-0005-0000-0000-0000480F0000}"/>
    <cellStyle name="40 % - Accent3 4 3" xfId="3848" xr:uid="{00000000-0005-0000-0000-0000490F0000}"/>
    <cellStyle name="40 % - Accent3 4 3 2" xfId="11042" xr:uid="{00000000-0005-0000-0000-00004A0F0000}"/>
    <cellStyle name="40 % - Accent3 4 3 2 2" xfId="26708" xr:uid="{00000000-0005-0000-0000-00004B0F0000}"/>
    <cellStyle name="40 % - Accent3 4 3 2 3" xfId="33267" xr:uid="{00000000-0005-0000-0000-00004C0F0000}"/>
    <cellStyle name="40 % - Accent3 4 3 2 4" xfId="39825" xr:uid="{00000000-0005-0000-0000-00004D0F0000}"/>
    <cellStyle name="40 % - Accent3 4 3 3" xfId="23443" xr:uid="{00000000-0005-0000-0000-00004E0F0000}"/>
    <cellStyle name="40 % - Accent3 4 3 4" xfId="30059" xr:uid="{00000000-0005-0000-0000-00004F0F0000}"/>
    <cellStyle name="40 % - Accent3 4 3 5" xfId="36617" xr:uid="{00000000-0005-0000-0000-0000500F0000}"/>
    <cellStyle name="40 % - Accent3 4 4" xfId="11040" xr:uid="{00000000-0005-0000-0000-0000510F0000}"/>
    <cellStyle name="40 % - Accent3 4 4 2" xfId="26706" xr:uid="{00000000-0005-0000-0000-0000520F0000}"/>
    <cellStyle name="40 % - Accent3 4 4 3" xfId="33265" xr:uid="{00000000-0005-0000-0000-0000530F0000}"/>
    <cellStyle name="40 % - Accent3 4 4 4" xfId="39823" xr:uid="{00000000-0005-0000-0000-0000540F0000}"/>
    <cellStyle name="40 % - Accent3 4 5" xfId="23441" xr:uid="{00000000-0005-0000-0000-0000550F0000}"/>
    <cellStyle name="40 % - Accent3 4 6" xfId="30057" xr:uid="{00000000-0005-0000-0000-0000560F0000}"/>
    <cellStyle name="40 % - Accent3 4 7" xfId="36615" xr:uid="{00000000-0005-0000-0000-0000570F0000}"/>
    <cellStyle name="40 % - Accent3 5" xfId="3849" xr:uid="{00000000-0005-0000-0000-0000580F0000}"/>
    <cellStyle name="40 % - Accent3 5 2" xfId="3850" xr:uid="{00000000-0005-0000-0000-0000590F0000}"/>
    <cellStyle name="40 % - Accent3 5 2 2" xfId="11044" xr:uid="{00000000-0005-0000-0000-00005A0F0000}"/>
    <cellStyle name="40 % - Accent3 5 2 2 2" xfId="26710" xr:uid="{00000000-0005-0000-0000-00005B0F0000}"/>
    <cellStyle name="40 % - Accent3 5 2 2 3" xfId="33269" xr:uid="{00000000-0005-0000-0000-00005C0F0000}"/>
    <cellStyle name="40 % - Accent3 5 2 2 4" xfId="39827" xr:uid="{00000000-0005-0000-0000-00005D0F0000}"/>
    <cellStyle name="40 % - Accent3 5 2 3" xfId="23445" xr:uid="{00000000-0005-0000-0000-00005E0F0000}"/>
    <cellStyle name="40 % - Accent3 5 2 4" xfId="30061" xr:uid="{00000000-0005-0000-0000-00005F0F0000}"/>
    <cellStyle name="40 % - Accent3 5 2 5" xfId="36619" xr:uid="{00000000-0005-0000-0000-0000600F0000}"/>
    <cellStyle name="40 % - Accent3 5 3" xfId="3851" xr:uid="{00000000-0005-0000-0000-0000610F0000}"/>
    <cellStyle name="40 % - Accent3 5 3 2" xfId="11045" xr:uid="{00000000-0005-0000-0000-0000620F0000}"/>
    <cellStyle name="40 % - Accent3 5 3 2 2" xfId="26711" xr:uid="{00000000-0005-0000-0000-0000630F0000}"/>
    <cellStyle name="40 % - Accent3 5 3 2 3" xfId="33270" xr:uid="{00000000-0005-0000-0000-0000640F0000}"/>
    <cellStyle name="40 % - Accent3 5 3 2 4" xfId="39828" xr:uid="{00000000-0005-0000-0000-0000650F0000}"/>
    <cellStyle name="40 % - Accent3 5 3 3" xfId="23446" xr:uid="{00000000-0005-0000-0000-0000660F0000}"/>
    <cellStyle name="40 % - Accent3 5 3 4" xfId="30062" xr:uid="{00000000-0005-0000-0000-0000670F0000}"/>
    <cellStyle name="40 % - Accent3 5 3 5" xfId="36620" xr:uid="{00000000-0005-0000-0000-0000680F0000}"/>
    <cellStyle name="40 % - Accent3 5 4" xfId="11043" xr:uid="{00000000-0005-0000-0000-0000690F0000}"/>
    <cellStyle name="40 % - Accent3 5 4 2" xfId="26709" xr:uid="{00000000-0005-0000-0000-00006A0F0000}"/>
    <cellStyle name="40 % - Accent3 5 4 3" xfId="33268" xr:uid="{00000000-0005-0000-0000-00006B0F0000}"/>
    <cellStyle name="40 % - Accent3 5 4 4" xfId="39826" xr:uid="{00000000-0005-0000-0000-00006C0F0000}"/>
    <cellStyle name="40 % - Accent3 5 5" xfId="23444" xr:uid="{00000000-0005-0000-0000-00006D0F0000}"/>
    <cellStyle name="40 % - Accent3 5 6" xfId="30060" xr:uid="{00000000-0005-0000-0000-00006E0F0000}"/>
    <cellStyle name="40 % - Accent3 5 7" xfId="36618" xr:uid="{00000000-0005-0000-0000-00006F0F0000}"/>
    <cellStyle name="40 % - Accent3 6" xfId="3852" xr:uid="{00000000-0005-0000-0000-0000700F0000}"/>
    <cellStyle name="40 % - Accent3 6 2" xfId="11046" xr:uid="{00000000-0005-0000-0000-0000710F0000}"/>
    <cellStyle name="40 % - Accent3 6 2 2" xfId="26712" xr:uid="{00000000-0005-0000-0000-0000720F0000}"/>
    <cellStyle name="40 % - Accent3 6 2 3" xfId="33271" xr:uid="{00000000-0005-0000-0000-0000730F0000}"/>
    <cellStyle name="40 % - Accent3 6 2 4" xfId="39829" xr:uid="{00000000-0005-0000-0000-0000740F0000}"/>
    <cellStyle name="40 % - Accent3 6 3" xfId="23447" xr:uid="{00000000-0005-0000-0000-0000750F0000}"/>
    <cellStyle name="40 % - Accent3 6 4" xfId="30063" xr:uid="{00000000-0005-0000-0000-0000760F0000}"/>
    <cellStyle name="40 % - Accent3 6 5" xfId="36621" xr:uid="{00000000-0005-0000-0000-0000770F0000}"/>
    <cellStyle name="40 % - Accent3 7" xfId="3853" xr:uid="{00000000-0005-0000-0000-0000780F0000}"/>
    <cellStyle name="40 % - Accent4 2" xfId="3854" xr:uid="{00000000-0005-0000-0000-00007A0F0000}"/>
    <cellStyle name="40 % - Accent4 2 10" xfId="36622" xr:uid="{00000000-0005-0000-0000-00007B0F0000}"/>
    <cellStyle name="40 % - Accent4 2 2" xfId="3855" xr:uid="{00000000-0005-0000-0000-00007C0F0000}"/>
    <cellStyle name="40 % - Accent4 2 2 2" xfId="3856" xr:uid="{00000000-0005-0000-0000-00007D0F0000}"/>
    <cellStyle name="40 % - Accent4 2 2 2 2" xfId="3857" xr:uid="{00000000-0005-0000-0000-00007E0F0000}"/>
    <cellStyle name="40 % - Accent4 2 2 2 2 2" xfId="11050" xr:uid="{00000000-0005-0000-0000-00007F0F0000}"/>
    <cellStyle name="40 % - Accent4 2 2 2 2 2 2" xfId="26716" xr:uid="{00000000-0005-0000-0000-0000800F0000}"/>
    <cellStyle name="40 % - Accent4 2 2 2 2 2 3" xfId="33275" xr:uid="{00000000-0005-0000-0000-0000810F0000}"/>
    <cellStyle name="40 % - Accent4 2 2 2 2 2 4" xfId="39833" xr:uid="{00000000-0005-0000-0000-0000820F0000}"/>
    <cellStyle name="40 % - Accent4 2 2 2 2 3" xfId="23451" xr:uid="{00000000-0005-0000-0000-0000830F0000}"/>
    <cellStyle name="40 % - Accent4 2 2 2 2 4" xfId="30067" xr:uid="{00000000-0005-0000-0000-0000840F0000}"/>
    <cellStyle name="40 % - Accent4 2 2 2 2 5" xfId="36625" xr:uid="{00000000-0005-0000-0000-0000850F0000}"/>
    <cellStyle name="40 % - Accent4 2 2 2 3" xfId="3858" xr:uid="{00000000-0005-0000-0000-0000860F0000}"/>
    <cellStyle name="40 % - Accent4 2 2 2 3 2" xfId="11051" xr:uid="{00000000-0005-0000-0000-0000870F0000}"/>
    <cellStyle name="40 % - Accent4 2 2 2 3 2 2" xfId="26717" xr:uid="{00000000-0005-0000-0000-0000880F0000}"/>
    <cellStyle name="40 % - Accent4 2 2 2 3 2 3" xfId="33276" xr:uid="{00000000-0005-0000-0000-0000890F0000}"/>
    <cellStyle name="40 % - Accent4 2 2 2 3 2 4" xfId="39834" xr:uid="{00000000-0005-0000-0000-00008A0F0000}"/>
    <cellStyle name="40 % - Accent4 2 2 2 3 3" xfId="23452" xr:uid="{00000000-0005-0000-0000-00008B0F0000}"/>
    <cellStyle name="40 % - Accent4 2 2 2 3 4" xfId="30068" xr:uid="{00000000-0005-0000-0000-00008C0F0000}"/>
    <cellStyle name="40 % - Accent4 2 2 2 3 5" xfId="36626" xr:uid="{00000000-0005-0000-0000-00008D0F0000}"/>
    <cellStyle name="40 % - Accent4 2 2 2 4" xfId="11049" xr:uid="{00000000-0005-0000-0000-00008E0F0000}"/>
    <cellStyle name="40 % - Accent4 2 2 2 4 2" xfId="26715" xr:uid="{00000000-0005-0000-0000-00008F0F0000}"/>
    <cellStyle name="40 % - Accent4 2 2 2 4 3" xfId="33274" xr:uid="{00000000-0005-0000-0000-0000900F0000}"/>
    <cellStyle name="40 % - Accent4 2 2 2 4 4" xfId="39832" xr:uid="{00000000-0005-0000-0000-0000910F0000}"/>
    <cellStyle name="40 % - Accent4 2 2 2 5" xfId="23450" xr:uid="{00000000-0005-0000-0000-0000920F0000}"/>
    <cellStyle name="40 % - Accent4 2 2 2 6" xfId="30066" xr:uid="{00000000-0005-0000-0000-0000930F0000}"/>
    <cellStyle name="40 % - Accent4 2 2 2 7" xfId="36624" xr:uid="{00000000-0005-0000-0000-0000940F0000}"/>
    <cellStyle name="40 % - Accent4 2 2 3" xfId="3859" xr:uid="{00000000-0005-0000-0000-0000950F0000}"/>
    <cellStyle name="40 % - Accent4 2 2 3 2" xfId="3860" xr:uid="{00000000-0005-0000-0000-0000960F0000}"/>
    <cellStyle name="40 % - Accent4 2 2 3 2 2" xfId="11053" xr:uid="{00000000-0005-0000-0000-0000970F0000}"/>
    <cellStyle name="40 % - Accent4 2 2 3 2 2 2" xfId="26719" xr:uid="{00000000-0005-0000-0000-0000980F0000}"/>
    <cellStyle name="40 % - Accent4 2 2 3 2 2 3" xfId="33278" xr:uid="{00000000-0005-0000-0000-0000990F0000}"/>
    <cellStyle name="40 % - Accent4 2 2 3 2 2 4" xfId="39836" xr:uid="{00000000-0005-0000-0000-00009A0F0000}"/>
    <cellStyle name="40 % - Accent4 2 2 3 2 3" xfId="23454" xr:uid="{00000000-0005-0000-0000-00009B0F0000}"/>
    <cellStyle name="40 % - Accent4 2 2 3 2 4" xfId="30070" xr:uid="{00000000-0005-0000-0000-00009C0F0000}"/>
    <cellStyle name="40 % - Accent4 2 2 3 2 5" xfId="36628" xr:uid="{00000000-0005-0000-0000-00009D0F0000}"/>
    <cellStyle name="40 % - Accent4 2 2 3 3" xfId="3861" xr:uid="{00000000-0005-0000-0000-00009E0F0000}"/>
    <cellStyle name="40 % - Accent4 2 2 3 3 2" xfId="11054" xr:uid="{00000000-0005-0000-0000-00009F0F0000}"/>
    <cellStyle name="40 % - Accent4 2 2 3 3 2 2" xfId="26720" xr:uid="{00000000-0005-0000-0000-0000A00F0000}"/>
    <cellStyle name="40 % - Accent4 2 2 3 3 2 3" xfId="33279" xr:uid="{00000000-0005-0000-0000-0000A10F0000}"/>
    <cellStyle name="40 % - Accent4 2 2 3 3 2 4" xfId="39837" xr:uid="{00000000-0005-0000-0000-0000A20F0000}"/>
    <cellStyle name="40 % - Accent4 2 2 3 3 3" xfId="23455" xr:uid="{00000000-0005-0000-0000-0000A30F0000}"/>
    <cellStyle name="40 % - Accent4 2 2 3 3 4" xfId="30071" xr:uid="{00000000-0005-0000-0000-0000A40F0000}"/>
    <cellStyle name="40 % - Accent4 2 2 3 3 5" xfId="36629" xr:uid="{00000000-0005-0000-0000-0000A50F0000}"/>
    <cellStyle name="40 % - Accent4 2 2 3 4" xfId="11052" xr:uid="{00000000-0005-0000-0000-0000A60F0000}"/>
    <cellStyle name="40 % - Accent4 2 2 3 4 2" xfId="26718" xr:uid="{00000000-0005-0000-0000-0000A70F0000}"/>
    <cellStyle name="40 % - Accent4 2 2 3 4 3" xfId="33277" xr:uid="{00000000-0005-0000-0000-0000A80F0000}"/>
    <cellStyle name="40 % - Accent4 2 2 3 4 4" xfId="39835" xr:uid="{00000000-0005-0000-0000-0000A90F0000}"/>
    <cellStyle name="40 % - Accent4 2 2 3 5" xfId="23453" xr:uid="{00000000-0005-0000-0000-0000AA0F0000}"/>
    <cellStyle name="40 % - Accent4 2 2 3 6" xfId="30069" xr:uid="{00000000-0005-0000-0000-0000AB0F0000}"/>
    <cellStyle name="40 % - Accent4 2 2 3 7" xfId="36627" xr:uid="{00000000-0005-0000-0000-0000AC0F0000}"/>
    <cellStyle name="40 % - Accent4 2 2 4" xfId="3862" xr:uid="{00000000-0005-0000-0000-0000AD0F0000}"/>
    <cellStyle name="40 % - Accent4 2 2 4 2" xfId="11055" xr:uid="{00000000-0005-0000-0000-0000AE0F0000}"/>
    <cellStyle name="40 % - Accent4 2 2 4 2 2" xfId="26721" xr:uid="{00000000-0005-0000-0000-0000AF0F0000}"/>
    <cellStyle name="40 % - Accent4 2 2 4 2 3" xfId="33280" xr:uid="{00000000-0005-0000-0000-0000B00F0000}"/>
    <cellStyle name="40 % - Accent4 2 2 4 2 4" xfId="39838" xr:uid="{00000000-0005-0000-0000-0000B10F0000}"/>
    <cellStyle name="40 % - Accent4 2 2 4 3" xfId="23456" xr:uid="{00000000-0005-0000-0000-0000B20F0000}"/>
    <cellStyle name="40 % - Accent4 2 2 4 4" xfId="30072" xr:uid="{00000000-0005-0000-0000-0000B30F0000}"/>
    <cellStyle name="40 % - Accent4 2 2 4 5" xfId="36630" xr:uid="{00000000-0005-0000-0000-0000B40F0000}"/>
    <cellStyle name="40 % - Accent4 2 2 5" xfId="3863" xr:uid="{00000000-0005-0000-0000-0000B50F0000}"/>
    <cellStyle name="40 % - Accent4 2 2 5 2" xfId="11056" xr:uid="{00000000-0005-0000-0000-0000B60F0000}"/>
    <cellStyle name="40 % - Accent4 2 2 5 2 2" xfId="26722" xr:uid="{00000000-0005-0000-0000-0000B70F0000}"/>
    <cellStyle name="40 % - Accent4 2 2 5 2 3" xfId="33281" xr:uid="{00000000-0005-0000-0000-0000B80F0000}"/>
    <cellStyle name="40 % - Accent4 2 2 5 2 4" xfId="39839" xr:uid="{00000000-0005-0000-0000-0000B90F0000}"/>
    <cellStyle name="40 % - Accent4 2 2 5 3" xfId="23457" xr:uid="{00000000-0005-0000-0000-0000BA0F0000}"/>
    <cellStyle name="40 % - Accent4 2 2 5 4" xfId="30073" xr:uid="{00000000-0005-0000-0000-0000BB0F0000}"/>
    <cellStyle name="40 % - Accent4 2 2 5 5" xfId="36631" xr:uid="{00000000-0005-0000-0000-0000BC0F0000}"/>
    <cellStyle name="40 % - Accent4 2 2 6" xfId="11048" xr:uid="{00000000-0005-0000-0000-0000BD0F0000}"/>
    <cellStyle name="40 % - Accent4 2 2 6 2" xfId="26714" xr:uid="{00000000-0005-0000-0000-0000BE0F0000}"/>
    <cellStyle name="40 % - Accent4 2 2 6 3" xfId="33273" xr:uid="{00000000-0005-0000-0000-0000BF0F0000}"/>
    <cellStyle name="40 % - Accent4 2 2 6 4" xfId="39831" xr:uid="{00000000-0005-0000-0000-0000C00F0000}"/>
    <cellStyle name="40 % - Accent4 2 2 7" xfId="23449" xr:uid="{00000000-0005-0000-0000-0000C10F0000}"/>
    <cellStyle name="40 % - Accent4 2 2 8" xfId="30065" xr:uid="{00000000-0005-0000-0000-0000C20F0000}"/>
    <cellStyle name="40 % - Accent4 2 2 9" xfId="36623" xr:uid="{00000000-0005-0000-0000-0000C30F0000}"/>
    <cellStyle name="40 % - Accent4 2 3" xfId="3864" xr:uid="{00000000-0005-0000-0000-0000C40F0000}"/>
    <cellStyle name="40 % - Accent4 2 3 2" xfId="3865" xr:uid="{00000000-0005-0000-0000-0000C50F0000}"/>
    <cellStyle name="40 % - Accent4 2 3 2 2" xfId="11058" xr:uid="{00000000-0005-0000-0000-0000C60F0000}"/>
    <cellStyle name="40 % - Accent4 2 3 2 2 2" xfId="26724" xr:uid="{00000000-0005-0000-0000-0000C70F0000}"/>
    <cellStyle name="40 % - Accent4 2 3 2 2 3" xfId="33283" xr:uid="{00000000-0005-0000-0000-0000C80F0000}"/>
    <cellStyle name="40 % - Accent4 2 3 2 2 4" xfId="39841" xr:uid="{00000000-0005-0000-0000-0000C90F0000}"/>
    <cellStyle name="40 % - Accent4 2 3 2 3" xfId="23459" xr:uid="{00000000-0005-0000-0000-0000CA0F0000}"/>
    <cellStyle name="40 % - Accent4 2 3 2 4" xfId="30075" xr:uid="{00000000-0005-0000-0000-0000CB0F0000}"/>
    <cellStyle name="40 % - Accent4 2 3 2 5" xfId="36633" xr:uid="{00000000-0005-0000-0000-0000CC0F0000}"/>
    <cellStyle name="40 % - Accent4 2 3 3" xfId="3866" xr:uid="{00000000-0005-0000-0000-0000CD0F0000}"/>
    <cellStyle name="40 % - Accent4 2 3 3 2" xfId="11059" xr:uid="{00000000-0005-0000-0000-0000CE0F0000}"/>
    <cellStyle name="40 % - Accent4 2 3 3 2 2" xfId="26725" xr:uid="{00000000-0005-0000-0000-0000CF0F0000}"/>
    <cellStyle name="40 % - Accent4 2 3 3 2 3" xfId="33284" xr:uid="{00000000-0005-0000-0000-0000D00F0000}"/>
    <cellStyle name="40 % - Accent4 2 3 3 2 4" xfId="39842" xr:uid="{00000000-0005-0000-0000-0000D10F0000}"/>
    <cellStyle name="40 % - Accent4 2 3 3 3" xfId="23460" xr:uid="{00000000-0005-0000-0000-0000D20F0000}"/>
    <cellStyle name="40 % - Accent4 2 3 3 4" xfId="30076" xr:uid="{00000000-0005-0000-0000-0000D30F0000}"/>
    <cellStyle name="40 % - Accent4 2 3 3 5" xfId="36634" xr:uid="{00000000-0005-0000-0000-0000D40F0000}"/>
    <cellStyle name="40 % - Accent4 2 3 4" xfId="11057" xr:uid="{00000000-0005-0000-0000-0000D50F0000}"/>
    <cellStyle name="40 % - Accent4 2 3 4 2" xfId="26723" xr:uid="{00000000-0005-0000-0000-0000D60F0000}"/>
    <cellStyle name="40 % - Accent4 2 3 4 3" xfId="33282" xr:uid="{00000000-0005-0000-0000-0000D70F0000}"/>
    <cellStyle name="40 % - Accent4 2 3 4 4" xfId="39840" xr:uid="{00000000-0005-0000-0000-0000D80F0000}"/>
    <cellStyle name="40 % - Accent4 2 3 5" xfId="23458" xr:uid="{00000000-0005-0000-0000-0000D90F0000}"/>
    <cellStyle name="40 % - Accent4 2 3 6" xfId="30074" xr:uid="{00000000-0005-0000-0000-0000DA0F0000}"/>
    <cellStyle name="40 % - Accent4 2 3 7" xfId="36632" xr:uid="{00000000-0005-0000-0000-0000DB0F0000}"/>
    <cellStyle name="40 % - Accent4 2 4" xfId="3867" xr:uid="{00000000-0005-0000-0000-0000DC0F0000}"/>
    <cellStyle name="40 % - Accent4 2 4 2" xfId="3868" xr:uid="{00000000-0005-0000-0000-0000DD0F0000}"/>
    <cellStyle name="40 % - Accent4 2 4 2 2" xfId="11061" xr:uid="{00000000-0005-0000-0000-0000DE0F0000}"/>
    <cellStyle name="40 % - Accent4 2 4 2 2 2" xfId="26727" xr:uid="{00000000-0005-0000-0000-0000DF0F0000}"/>
    <cellStyle name="40 % - Accent4 2 4 2 2 3" xfId="33286" xr:uid="{00000000-0005-0000-0000-0000E00F0000}"/>
    <cellStyle name="40 % - Accent4 2 4 2 2 4" xfId="39844" xr:uid="{00000000-0005-0000-0000-0000E10F0000}"/>
    <cellStyle name="40 % - Accent4 2 4 2 3" xfId="23462" xr:uid="{00000000-0005-0000-0000-0000E20F0000}"/>
    <cellStyle name="40 % - Accent4 2 4 2 4" xfId="30078" xr:uid="{00000000-0005-0000-0000-0000E30F0000}"/>
    <cellStyle name="40 % - Accent4 2 4 2 5" xfId="36636" xr:uid="{00000000-0005-0000-0000-0000E40F0000}"/>
    <cellStyle name="40 % - Accent4 2 4 3" xfId="3869" xr:uid="{00000000-0005-0000-0000-0000E50F0000}"/>
    <cellStyle name="40 % - Accent4 2 4 3 2" xfId="11062" xr:uid="{00000000-0005-0000-0000-0000E60F0000}"/>
    <cellStyle name="40 % - Accent4 2 4 3 2 2" xfId="26728" xr:uid="{00000000-0005-0000-0000-0000E70F0000}"/>
    <cellStyle name="40 % - Accent4 2 4 3 2 3" xfId="33287" xr:uid="{00000000-0005-0000-0000-0000E80F0000}"/>
    <cellStyle name="40 % - Accent4 2 4 3 2 4" xfId="39845" xr:uid="{00000000-0005-0000-0000-0000E90F0000}"/>
    <cellStyle name="40 % - Accent4 2 4 3 3" xfId="23463" xr:uid="{00000000-0005-0000-0000-0000EA0F0000}"/>
    <cellStyle name="40 % - Accent4 2 4 3 4" xfId="30079" xr:uid="{00000000-0005-0000-0000-0000EB0F0000}"/>
    <cellStyle name="40 % - Accent4 2 4 3 5" xfId="36637" xr:uid="{00000000-0005-0000-0000-0000EC0F0000}"/>
    <cellStyle name="40 % - Accent4 2 4 4" xfId="11060" xr:uid="{00000000-0005-0000-0000-0000ED0F0000}"/>
    <cellStyle name="40 % - Accent4 2 4 4 2" xfId="26726" xr:uid="{00000000-0005-0000-0000-0000EE0F0000}"/>
    <cellStyle name="40 % - Accent4 2 4 4 3" xfId="33285" xr:uid="{00000000-0005-0000-0000-0000EF0F0000}"/>
    <cellStyle name="40 % - Accent4 2 4 4 4" xfId="39843" xr:uid="{00000000-0005-0000-0000-0000F00F0000}"/>
    <cellStyle name="40 % - Accent4 2 4 5" xfId="23461" xr:uid="{00000000-0005-0000-0000-0000F10F0000}"/>
    <cellStyle name="40 % - Accent4 2 4 6" xfId="30077" xr:uid="{00000000-0005-0000-0000-0000F20F0000}"/>
    <cellStyle name="40 % - Accent4 2 4 7" xfId="36635" xr:uid="{00000000-0005-0000-0000-0000F30F0000}"/>
    <cellStyle name="40 % - Accent4 2 5" xfId="3870" xr:uid="{00000000-0005-0000-0000-0000F40F0000}"/>
    <cellStyle name="40 % - Accent4 2 5 2" xfId="11063" xr:uid="{00000000-0005-0000-0000-0000F50F0000}"/>
    <cellStyle name="40 % - Accent4 2 5 2 2" xfId="26729" xr:uid="{00000000-0005-0000-0000-0000F60F0000}"/>
    <cellStyle name="40 % - Accent4 2 5 2 3" xfId="33288" xr:uid="{00000000-0005-0000-0000-0000F70F0000}"/>
    <cellStyle name="40 % - Accent4 2 5 2 4" xfId="39846" xr:uid="{00000000-0005-0000-0000-0000F80F0000}"/>
    <cellStyle name="40 % - Accent4 2 5 3" xfId="23464" xr:uid="{00000000-0005-0000-0000-0000F90F0000}"/>
    <cellStyle name="40 % - Accent4 2 5 4" xfId="30080" xr:uid="{00000000-0005-0000-0000-0000FA0F0000}"/>
    <cellStyle name="40 % - Accent4 2 5 5" xfId="36638" xr:uid="{00000000-0005-0000-0000-0000FB0F0000}"/>
    <cellStyle name="40 % - Accent4 2 6" xfId="3871" xr:uid="{00000000-0005-0000-0000-0000FC0F0000}"/>
    <cellStyle name="40 % - Accent4 2 6 2" xfId="11064" xr:uid="{00000000-0005-0000-0000-0000FD0F0000}"/>
    <cellStyle name="40 % - Accent4 2 6 2 2" xfId="26730" xr:uid="{00000000-0005-0000-0000-0000FE0F0000}"/>
    <cellStyle name="40 % - Accent4 2 6 2 3" xfId="33289" xr:uid="{00000000-0005-0000-0000-0000FF0F0000}"/>
    <cellStyle name="40 % - Accent4 2 6 2 4" xfId="39847" xr:uid="{00000000-0005-0000-0000-000000100000}"/>
    <cellStyle name="40 % - Accent4 2 6 3" xfId="23465" xr:uid="{00000000-0005-0000-0000-000001100000}"/>
    <cellStyle name="40 % - Accent4 2 6 4" xfId="30081" xr:uid="{00000000-0005-0000-0000-000002100000}"/>
    <cellStyle name="40 % - Accent4 2 6 5" xfId="36639" xr:uid="{00000000-0005-0000-0000-000003100000}"/>
    <cellStyle name="40 % - Accent4 2 7" xfId="11047" xr:uid="{00000000-0005-0000-0000-000004100000}"/>
    <cellStyle name="40 % - Accent4 2 7 2" xfId="26713" xr:uid="{00000000-0005-0000-0000-000005100000}"/>
    <cellStyle name="40 % - Accent4 2 7 3" xfId="33272" xr:uid="{00000000-0005-0000-0000-000006100000}"/>
    <cellStyle name="40 % - Accent4 2 7 4" xfId="39830" xr:uid="{00000000-0005-0000-0000-000007100000}"/>
    <cellStyle name="40 % - Accent4 2 8" xfId="23448" xr:uid="{00000000-0005-0000-0000-000008100000}"/>
    <cellStyle name="40 % - Accent4 2 9" xfId="30064" xr:uid="{00000000-0005-0000-0000-000009100000}"/>
    <cellStyle name="40 % - Accent4 3" xfId="3872" xr:uid="{00000000-0005-0000-0000-00000A100000}"/>
    <cellStyle name="40 % - Accent4 3 2" xfId="3873" xr:uid="{00000000-0005-0000-0000-00000B100000}"/>
    <cellStyle name="40 % - Accent4 3 2 2" xfId="3874" xr:uid="{00000000-0005-0000-0000-00000C100000}"/>
    <cellStyle name="40 % - Accent4 3 2 2 2" xfId="11067" xr:uid="{00000000-0005-0000-0000-00000D100000}"/>
    <cellStyle name="40 % - Accent4 3 2 2 2 2" xfId="26733" xr:uid="{00000000-0005-0000-0000-00000E100000}"/>
    <cellStyle name="40 % - Accent4 3 2 2 2 3" xfId="33292" xr:uid="{00000000-0005-0000-0000-00000F100000}"/>
    <cellStyle name="40 % - Accent4 3 2 2 2 4" xfId="39850" xr:uid="{00000000-0005-0000-0000-000010100000}"/>
    <cellStyle name="40 % - Accent4 3 2 2 3" xfId="23468" xr:uid="{00000000-0005-0000-0000-000011100000}"/>
    <cellStyle name="40 % - Accent4 3 2 2 4" xfId="30084" xr:uid="{00000000-0005-0000-0000-000012100000}"/>
    <cellStyle name="40 % - Accent4 3 2 2 5" xfId="36642" xr:uid="{00000000-0005-0000-0000-000013100000}"/>
    <cellStyle name="40 % - Accent4 3 2 3" xfId="3875" xr:uid="{00000000-0005-0000-0000-000014100000}"/>
    <cellStyle name="40 % - Accent4 3 2 3 2" xfId="11068" xr:uid="{00000000-0005-0000-0000-000015100000}"/>
    <cellStyle name="40 % - Accent4 3 2 3 2 2" xfId="26734" xr:uid="{00000000-0005-0000-0000-000016100000}"/>
    <cellStyle name="40 % - Accent4 3 2 3 2 3" xfId="33293" xr:uid="{00000000-0005-0000-0000-000017100000}"/>
    <cellStyle name="40 % - Accent4 3 2 3 2 4" xfId="39851" xr:uid="{00000000-0005-0000-0000-000018100000}"/>
    <cellStyle name="40 % - Accent4 3 2 3 3" xfId="23469" xr:uid="{00000000-0005-0000-0000-000019100000}"/>
    <cellStyle name="40 % - Accent4 3 2 3 4" xfId="30085" xr:uid="{00000000-0005-0000-0000-00001A100000}"/>
    <cellStyle name="40 % - Accent4 3 2 3 5" xfId="36643" xr:uid="{00000000-0005-0000-0000-00001B100000}"/>
    <cellStyle name="40 % - Accent4 3 2 4" xfId="11066" xr:uid="{00000000-0005-0000-0000-00001C100000}"/>
    <cellStyle name="40 % - Accent4 3 2 4 2" xfId="26732" xr:uid="{00000000-0005-0000-0000-00001D100000}"/>
    <cellStyle name="40 % - Accent4 3 2 4 3" xfId="33291" xr:uid="{00000000-0005-0000-0000-00001E100000}"/>
    <cellStyle name="40 % - Accent4 3 2 4 4" xfId="39849" xr:uid="{00000000-0005-0000-0000-00001F100000}"/>
    <cellStyle name="40 % - Accent4 3 2 5" xfId="23467" xr:uid="{00000000-0005-0000-0000-000020100000}"/>
    <cellStyle name="40 % - Accent4 3 2 6" xfId="30083" xr:uid="{00000000-0005-0000-0000-000021100000}"/>
    <cellStyle name="40 % - Accent4 3 2 7" xfId="36641" xr:uid="{00000000-0005-0000-0000-000022100000}"/>
    <cellStyle name="40 % - Accent4 3 3" xfId="3876" xr:uid="{00000000-0005-0000-0000-000023100000}"/>
    <cellStyle name="40 % - Accent4 3 3 2" xfId="3877" xr:uid="{00000000-0005-0000-0000-000024100000}"/>
    <cellStyle name="40 % - Accent4 3 3 2 2" xfId="11070" xr:uid="{00000000-0005-0000-0000-000025100000}"/>
    <cellStyle name="40 % - Accent4 3 3 2 2 2" xfId="26736" xr:uid="{00000000-0005-0000-0000-000026100000}"/>
    <cellStyle name="40 % - Accent4 3 3 2 2 3" xfId="33295" xr:uid="{00000000-0005-0000-0000-000027100000}"/>
    <cellStyle name="40 % - Accent4 3 3 2 2 4" xfId="39853" xr:uid="{00000000-0005-0000-0000-000028100000}"/>
    <cellStyle name="40 % - Accent4 3 3 2 3" xfId="23471" xr:uid="{00000000-0005-0000-0000-000029100000}"/>
    <cellStyle name="40 % - Accent4 3 3 2 4" xfId="30087" xr:uid="{00000000-0005-0000-0000-00002A100000}"/>
    <cellStyle name="40 % - Accent4 3 3 2 5" xfId="36645" xr:uid="{00000000-0005-0000-0000-00002B100000}"/>
    <cellStyle name="40 % - Accent4 3 3 3" xfId="3878" xr:uid="{00000000-0005-0000-0000-00002C100000}"/>
    <cellStyle name="40 % - Accent4 3 3 3 2" xfId="11071" xr:uid="{00000000-0005-0000-0000-00002D100000}"/>
    <cellStyle name="40 % - Accent4 3 3 3 2 2" xfId="26737" xr:uid="{00000000-0005-0000-0000-00002E100000}"/>
    <cellStyle name="40 % - Accent4 3 3 3 2 3" xfId="33296" xr:uid="{00000000-0005-0000-0000-00002F100000}"/>
    <cellStyle name="40 % - Accent4 3 3 3 2 4" xfId="39854" xr:uid="{00000000-0005-0000-0000-000030100000}"/>
    <cellStyle name="40 % - Accent4 3 3 3 3" xfId="23472" xr:uid="{00000000-0005-0000-0000-000031100000}"/>
    <cellStyle name="40 % - Accent4 3 3 3 4" xfId="30088" xr:uid="{00000000-0005-0000-0000-000032100000}"/>
    <cellStyle name="40 % - Accent4 3 3 3 5" xfId="36646" xr:uid="{00000000-0005-0000-0000-000033100000}"/>
    <cellStyle name="40 % - Accent4 3 3 4" xfId="11069" xr:uid="{00000000-0005-0000-0000-000034100000}"/>
    <cellStyle name="40 % - Accent4 3 3 4 2" xfId="26735" xr:uid="{00000000-0005-0000-0000-000035100000}"/>
    <cellStyle name="40 % - Accent4 3 3 4 3" xfId="33294" xr:uid="{00000000-0005-0000-0000-000036100000}"/>
    <cellStyle name="40 % - Accent4 3 3 4 4" xfId="39852" xr:uid="{00000000-0005-0000-0000-000037100000}"/>
    <cellStyle name="40 % - Accent4 3 3 5" xfId="23470" xr:uid="{00000000-0005-0000-0000-000038100000}"/>
    <cellStyle name="40 % - Accent4 3 3 6" xfId="30086" xr:uid="{00000000-0005-0000-0000-000039100000}"/>
    <cellStyle name="40 % - Accent4 3 3 7" xfId="36644" xr:uid="{00000000-0005-0000-0000-00003A100000}"/>
    <cellStyle name="40 % - Accent4 3 4" xfId="3879" xr:uid="{00000000-0005-0000-0000-00003B100000}"/>
    <cellStyle name="40 % - Accent4 3 4 2" xfId="11072" xr:uid="{00000000-0005-0000-0000-00003C100000}"/>
    <cellStyle name="40 % - Accent4 3 4 2 2" xfId="26738" xr:uid="{00000000-0005-0000-0000-00003D100000}"/>
    <cellStyle name="40 % - Accent4 3 4 2 3" xfId="33297" xr:uid="{00000000-0005-0000-0000-00003E100000}"/>
    <cellStyle name="40 % - Accent4 3 4 2 4" xfId="39855" xr:uid="{00000000-0005-0000-0000-00003F100000}"/>
    <cellStyle name="40 % - Accent4 3 4 3" xfId="23473" xr:uid="{00000000-0005-0000-0000-000040100000}"/>
    <cellStyle name="40 % - Accent4 3 4 4" xfId="30089" xr:uid="{00000000-0005-0000-0000-000041100000}"/>
    <cellStyle name="40 % - Accent4 3 4 5" xfId="36647" xr:uid="{00000000-0005-0000-0000-000042100000}"/>
    <cellStyle name="40 % - Accent4 3 5" xfId="3880" xr:uid="{00000000-0005-0000-0000-000043100000}"/>
    <cellStyle name="40 % - Accent4 3 5 2" xfId="11073" xr:uid="{00000000-0005-0000-0000-000044100000}"/>
    <cellStyle name="40 % - Accent4 3 5 2 2" xfId="26739" xr:uid="{00000000-0005-0000-0000-000045100000}"/>
    <cellStyle name="40 % - Accent4 3 5 2 3" xfId="33298" xr:uid="{00000000-0005-0000-0000-000046100000}"/>
    <cellStyle name="40 % - Accent4 3 5 2 4" xfId="39856" xr:uid="{00000000-0005-0000-0000-000047100000}"/>
    <cellStyle name="40 % - Accent4 3 5 3" xfId="23474" xr:uid="{00000000-0005-0000-0000-000048100000}"/>
    <cellStyle name="40 % - Accent4 3 5 4" xfId="30090" xr:uid="{00000000-0005-0000-0000-000049100000}"/>
    <cellStyle name="40 % - Accent4 3 5 5" xfId="36648" xr:uid="{00000000-0005-0000-0000-00004A100000}"/>
    <cellStyle name="40 % - Accent4 3 6" xfId="11065" xr:uid="{00000000-0005-0000-0000-00004B100000}"/>
    <cellStyle name="40 % - Accent4 3 6 2" xfId="26731" xr:uid="{00000000-0005-0000-0000-00004C100000}"/>
    <cellStyle name="40 % - Accent4 3 6 3" xfId="33290" xr:uid="{00000000-0005-0000-0000-00004D100000}"/>
    <cellStyle name="40 % - Accent4 3 6 4" xfId="39848" xr:uid="{00000000-0005-0000-0000-00004E100000}"/>
    <cellStyle name="40 % - Accent4 3 7" xfId="23466" xr:uid="{00000000-0005-0000-0000-00004F100000}"/>
    <cellStyle name="40 % - Accent4 3 8" xfId="30082" xr:uid="{00000000-0005-0000-0000-000050100000}"/>
    <cellStyle name="40 % - Accent4 3 9" xfId="36640" xr:uid="{00000000-0005-0000-0000-000051100000}"/>
    <cellStyle name="40 % - Accent4 4" xfId="3881" xr:uid="{00000000-0005-0000-0000-000052100000}"/>
    <cellStyle name="40 % - Accent4 4 2" xfId="3882" xr:uid="{00000000-0005-0000-0000-000053100000}"/>
    <cellStyle name="40 % - Accent4 4 2 2" xfId="11075" xr:uid="{00000000-0005-0000-0000-000054100000}"/>
    <cellStyle name="40 % - Accent4 4 2 2 2" xfId="26741" xr:uid="{00000000-0005-0000-0000-000055100000}"/>
    <cellStyle name="40 % - Accent4 4 2 2 3" xfId="33300" xr:uid="{00000000-0005-0000-0000-000056100000}"/>
    <cellStyle name="40 % - Accent4 4 2 2 4" xfId="39858" xr:uid="{00000000-0005-0000-0000-000057100000}"/>
    <cellStyle name="40 % - Accent4 4 2 3" xfId="23476" xr:uid="{00000000-0005-0000-0000-000058100000}"/>
    <cellStyle name="40 % - Accent4 4 2 4" xfId="30092" xr:uid="{00000000-0005-0000-0000-000059100000}"/>
    <cellStyle name="40 % - Accent4 4 2 5" xfId="36650" xr:uid="{00000000-0005-0000-0000-00005A100000}"/>
    <cellStyle name="40 % - Accent4 4 3" xfId="3883" xr:uid="{00000000-0005-0000-0000-00005B100000}"/>
    <cellStyle name="40 % - Accent4 4 3 2" xfId="11076" xr:uid="{00000000-0005-0000-0000-00005C100000}"/>
    <cellStyle name="40 % - Accent4 4 3 2 2" xfId="26742" xr:uid="{00000000-0005-0000-0000-00005D100000}"/>
    <cellStyle name="40 % - Accent4 4 3 2 3" xfId="33301" xr:uid="{00000000-0005-0000-0000-00005E100000}"/>
    <cellStyle name="40 % - Accent4 4 3 2 4" xfId="39859" xr:uid="{00000000-0005-0000-0000-00005F100000}"/>
    <cellStyle name="40 % - Accent4 4 3 3" xfId="23477" xr:uid="{00000000-0005-0000-0000-000060100000}"/>
    <cellStyle name="40 % - Accent4 4 3 4" xfId="30093" xr:uid="{00000000-0005-0000-0000-000061100000}"/>
    <cellStyle name="40 % - Accent4 4 3 5" xfId="36651" xr:uid="{00000000-0005-0000-0000-000062100000}"/>
    <cellStyle name="40 % - Accent4 4 4" xfId="11074" xr:uid="{00000000-0005-0000-0000-000063100000}"/>
    <cellStyle name="40 % - Accent4 4 4 2" xfId="26740" xr:uid="{00000000-0005-0000-0000-000064100000}"/>
    <cellStyle name="40 % - Accent4 4 4 3" xfId="33299" xr:uid="{00000000-0005-0000-0000-000065100000}"/>
    <cellStyle name="40 % - Accent4 4 4 4" xfId="39857" xr:uid="{00000000-0005-0000-0000-000066100000}"/>
    <cellStyle name="40 % - Accent4 4 5" xfId="23475" xr:uid="{00000000-0005-0000-0000-000067100000}"/>
    <cellStyle name="40 % - Accent4 4 6" xfId="30091" xr:uid="{00000000-0005-0000-0000-000068100000}"/>
    <cellStyle name="40 % - Accent4 4 7" xfId="36649" xr:uid="{00000000-0005-0000-0000-000069100000}"/>
    <cellStyle name="40 % - Accent4 5" xfId="3884" xr:uid="{00000000-0005-0000-0000-00006A100000}"/>
    <cellStyle name="40 % - Accent4 5 2" xfId="3885" xr:uid="{00000000-0005-0000-0000-00006B100000}"/>
    <cellStyle name="40 % - Accent4 5 2 2" xfId="11078" xr:uid="{00000000-0005-0000-0000-00006C100000}"/>
    <cellStyle name="40 % - Accent4 5 2 2 2" xfId="26744" xr:uid="{00000000-0005-0000-0000-00006D100000}"/>
    <cellStyle name="40 % - Accent4 5 2 2 3" xfId="33303" xr:uid="{00000000-0005-0000-0000-00006E100000}"/>
    <cellStyle name="40 % - Accent4 5 2 2 4" xfId="39861" xr:uid="{00000000-0005-0000-0000-00006F100000}"/>
    <cellStyle name="40 % - Accent4 5 2 3" xfId="23479" xr:uid="{00000000-0005-0000-0000-000070100000}"/>
    <cellStyle name="40 % - Accent4 5 2 4" xfId="30095" xr:uid="{00000000-0005-0000-0000-000071100000}"/>
    <cellStyle name="40 % - Accent4 5 2 5" xfId="36653" xr:uid="{00000000-0005-0000-0000-000072100000}"/>
    <cellStyle name="40 % - Accent4 5 3" xfId="3886" xr:uid="{00000000-0005-0000-0000-000073100000}"/>
    <cellStyle name="40 % - Accent4 5 3 2" xfId="11079" xr:uid="{00000000-0005-0000-0000-000074100000}"/>
    <cellStyle name="40 % - Accent4 5 3 2 2" xfId="26745" xr:uid="{00000000-0005-0000-0000-000075100000}"/>
    <cellStyle name="40 % - Accent4 5 3 2 3" xfId="33304" xr:uid="{00000000-0005-0000-0000-000076100000}"/>
    <cellStyle name="40 % - Accent4 5 3 2 4" xfId="39862" xr:uid="{00000000-0005-0000-0000-000077100000}"/>
    <cellStyle name="40 % - Accent4 5 3 3" xfId="23480" xr:uid="{00000000-0005-0000-0000-000078100000}"/>
    <cellStyle name="40 % - Accent4 5 3 4" xfId="30096" xr:uid="{00000000-0005-0000-0000-000079100000}"/>
    <cellStyle name="40 % - Accent4 5 3 5" xfId="36654" xr:uid="{00000000-0005-0000-0000-00007A100000}"/>
    <cellStyle name="40 % - Accent4 5 4" xfId="11077" xr:uid="{00000000-0005-0000-0000-00007B100000}"/>
    <cellStyle name="40 % - Accent4 5 4 2" xfId="26743" xr:uid="{00000000-0005-0000-0000-00007C100000}"/>
    <cellStyle name="40 % - Accent4 5 4 3" xfId="33302" xr:uid="{00000000-0005-0000-0000-00007D100000}"/>
    <cellStyle name="40 % - Accent4 5 4 4" xfId="39860" xr:uid="{00000000-0005-0000-0000-00007E100000}"/>
    <cellStyle name="40 % - Accent4 5 5" xfId="23478" xr:uid="{00000000-0005-0000-0000-00007F100000}"/>
    <cellStyle name="40 % - Accent4 5 6" xfId="30094" xr:uid="{00000000-0005-0000-0000-000080100000}"/>
    <cellStyle name="40 % - Accent4 5 7" xfId="36652" xr:uid="{00000000-0005-0000-0000-000081100000}"/>
    <cellStyle name="40 % - Accent4 6" xfId="3887" xr:uid="{00000000-0005-0000-0000-000082100000}"/>
    <cellStyle name="40 % - Accent4 6 2" xfId="11080" xr:uid="{00000000-0005-0000-0000-000083100000}"/>
    <cellStyle name="40 % - Accent4 6 2 2" xfId="26746" xr:uid="{00000000-0005-0000-0000-000084100000}"/>
    <cellStyle name="40 % - Accent4 6 2 3" xfId="33305" xr:uid="{00000000-0005-0000-0000-000085100000}"/>
    <cellStyle name="40 % - Accent4 6 2 4" xfId="39863" xr:uid="{00000000-0005-0000-0000-000086100000}"/>
    <cellStyle name="40 % - Accent4 6 3" xfId="23481" xr:uid="{00000000-0005-0000-0000-000087100000}"/>
    <cellStyle name="40 % - Accent4 6 4" xfId="30097" xr:uid="{00000000-0005-0000-0000-000088100000}"/>
    <cellStyle name="40 % - Accent4 6 5" xfId="36655" xr:uid="{00000000-0005-0000-0000-000089100000}"/>
    <cellStyle name="40 % - Accent4 7" xfId="3888" xr:uid="{00000000-0005-0000-0000-00008A100000}"/>
    <cellStyle name="40 % - Accent5 2" xfId="3889" xr:uid="{00000000-0005-0000-0000-00008C100000}"/>
    <cellStyle name="40 % - Accent5 2 10" xfId="36656" xr:uid="{00000000-0005-0000-0000-00008D100000}"/>
    <cellStyle name="40 % - Accent5 2 2" xfId="3890" xr:uid="{00000000-0005-0000-0000-00008E100000}"/>
    <cellStyle name="40 % - Accent5 2 2 2" xfId="3891" xr:uid="{00000000-0005-0000-0000-00008F100000}"/>
    <cellStyle name="40 % - Accent5 2 2 2 2" xfId="3892" xr:uid="{00000000-0005-0000-0000-000090100000}"/>
    <cellStyle name="40 % - Accent5 2 2 2 2 2" xfId="11084" xr:uid="{00000000-0005-0000-0000-000091100000}"/>
    <cellStyle name="40 % - Accent5 2 2 2 2 2 2" xfId="26750" xr:uid="{00000000-0005-0000-0000-000092100000}"/>
    <cellStyle name="40 % - Accent5 2 2 2 2 2 3" xfId="33309" xr:uid="{00000000-0005-0000-0000-000093100000}"/>
    <cellStyle name="40 % - Accent5 2 2 2 2 2 4" xfId="39867" xr:uid="{00000000-0005-0000-0000-000094100000}"/>
    <cellStyle name="40 % - Accent5 2 2 2 2 3" xfId="23485" xr:uid="{00000000-0005-0000-0000-000095100000}"/>
    <cellStyle name="40 % - Accent5 2 2 2 2 4" xfId="30101" xr:uid="{00000000-0005-0000-0000-000096100000}"/>
    <cellStyle name="40 % - Accent5 2 2 2 2 5" xfId="36659" xr:uid="{00000000-0005-0000-0000-000097100000}"/>
    <cellStyle name="40 % - Accent5 2 2 2 3" xfId="3893" xr:uid="{00000000-0005-0000-0000-000098100000}"/>
    <cellStyle name="40 % - Accent5 2 2 2 3 2" xfId="11085" xr:uid="{00000000-0005-0000-0000-000099100000}"/>
    <cellStyle name="40 % - Accent5 2 2 2 3 2 2" xfId="26751" xr:uid="{00000000-0005-0000-0000-00009A100000}"/>
    <cellStyle name="40 % - Accent5 2 2 2 3 2 3" xfId="33310" xr:uid="{00000000-0005-0000-0000-00009B100000}"/>
    <cellStyle name="40 % - Accent5 2 2 2 3 2 4" xfId="39868" xr:uid="{00000000-0005-0000-0000-00009C100000}"/>
    <cellStyle name="40 % - Accent5 2 2 2 3 3" xfId="23486" xr:uid="{00000000-0005-0000-0000-00009D100000}"/>
    <cellStyle name="40 % - Accent5 2 2 2 3 4" xfId="30102" xr:uid="{00000000-0005-0000-0000-00009E100000}"/>
    <cellStyle name="40 % - Accent5 2 2 2 3 5" xfId="36660" xr:uid="{00000000-0005-0000-0000-00009F100000}"/>
    <cellStyle name="40 % - Accent5 2 2 2 4" xfId="11083" xr:uid="{00000000-0005-0000-0000-0000A0100000}"/>
    <cellStyle name="40 % - Accent5 2 2 2 4 2" xfId="26749" xr:uid="{00000000-0005-0000-0000-0000A1100000}"/>
    <cellStyle name="40 % - Accent5 2 2 2 4 3" xfId="33308" xr:uid="{00000000-0005-0000-0000-0000A2100000}"/>
    <cellStyle name="40 % - Accent5 2 2 2 4 4" xfId="39866" xr:uid="{00000000-0005-0000-0000-0000A3100000}"/>
    <cellStyle name="40 % - Accent5 2 2 2 5" xfId="23484" xr:uid="{00000000-0005-0000-0000-0000A4100000}"/>
    <cellStyle name="40 % - Accent5 2 2 2 6" xfId="30100" xr:uid="{00000000-0005-0000-0000-0000A5100000}"/>
    <cellStyle name="40 % - Accent5 2 2 2 7" xfId="36658" xr:uid="{00000000-0005-0000-0000-0000A6100000}"/>
    <cellStyle name="40 % - Accent5 2 2 3" xfId="3894" xr:uid="{00000000-0005-0000-0000-0000A7100000}"/>
    <cellStyle name="40 % - Accent5 2 2 3 2" xfId="3895" xr:uid="{00000000-0005-0000-0000-0000A8100000}"/>
    <cellStyle name="40 % - Accent5 2 2 3 2 2" xfId="11087" xr:uid="{00000000-0005-0000-0000-0000A9100000}"/>
    <cellStyle name="40 % - Accent5 2 2 3 2 2 2" xfId="26753" xr:uid="{00000000-0005-0000-0000-0000AA100000}"/>
    <cellStyle name="40 % - Accent5 2 2 3 2 2 3" xfId="33312" xr:uid="{00000000-0005-0000-0000-0000AB100000}"/>
    <cellStyle name="40 % - Accent5 2 2 3 2 2 4" xfId="39870" xr:uid="{00000000-0005-0000-0000-0000AC100000}"/>
    <cellStyle name="40 % - Accent5 2 2 3 2 3" xfId="23488" xr:uid="{00000000-0005-0000-0000-0000AD100000}"/>
    <cellStyle name="40 % - Accent5 2 2 3 2 4" xfId="30104" xr:uid="{00000000-0005-0000-0000-0000AE100000}"/>
    <cellStyle name="40 % - Accent5 2 2 3 2 5" xfId="36662" xr:uid="{00000000-0005-0000-0000-0000AF100000}"/>
    <cellStyle name="40 % - Accent5 2 2 3 3" xfId="3896" xr:uid="{00000000-0005-0000-0000-0000B0100000}"/>
    <cellStyle name="40 % - Accent5 2 2 3 3 2" xfId="11088" xr:uid="{00000000-0005-0000-0000-0000B1100000}"/>
    <cellStyle name="40 % - Accent5 2 2 3 3 2 2" xfId="26754" xr:uid="{00000000-0005-0000-0000-0000B2100000}"/>
    <cellStyle name="40 % - Accent5 2 2 3 3 2 3" xfId="33313" xr:uid="{00000000-0005-0000-0000-0000B3100000}"/>
    <cellStyle name="40 % - Accent5 2 2 3 3 2 4" xfId="39871" xr:uid="{00000000-0005-0000-0000-0000B4100000}"/>
    <cellStyle name="40 % - Accent5 2 2 3 3 3" xfId="23489" xr:uid="{00000000-0005-0000-0000-0000B5100000}"/>
    <cellStyle name="40 % - Accent5 2 2 3 3 4" xfId="30105" xr:uid="{00000000-0005-0000-0000-0000B6100000}"/>
    <cellStyle name="40 % - Accent5 2 2 3 3 5" xfId="36663" xr:uid="{00000000-0005-0000-0000-0000B7100000}"/>
    <cellStyle name="40 % - Accent5 2 2 3 4" xfId="11086" xr:uid="{00000000-0005-0000-0000-0000B8100000}"/>
    <cellStyle name="40 % - Accent5 2 2 3 4 2" xfId="26752" xr:uid="{00000000-0005-0000-0000-0000B9100000}"/>
    <cellStyle name="40 % - Accent5 2 2 3 4 3" xfId="33311" xr:uid="{00000000-0005-0000-0000-0000BA100000}"/>
    <cellStyle name="40 % - Accent5 2 2 3 4 4" xfId="39869" xr:uid="{00000000-0005-0000-0000-0000BB100000}"/>
    <cellStyle name="40 % - Accent5 2 2 3 5" xfId="23487" xr:uid="{00000000-0005-0000-0000-0000BC100000}"/>
    <cellStyle name="40 % - Accent5 2 2 3 6" xfId="30103" xr:uid="{00000000-0005-0000-0000-0000BD100000}"/>
    <cellStyle name="40 % - Accent5 2 2 3 7" xfId="36661" xr:uid="{00000000-0005-0000-0000-0000BE100000}"/>
    <cellStyle name="40 % - Accent5 2 2 4" xfId="3897" xr:uid="{00000000-0005-0000-0000-0000BF100000}"/>
    <cellStyle name="40 % - Accent5 2 2 4 2" xfId="11089" xr:uid="{00000000-0005-0000-0000-0000C0100000}"/>
    <cellStyle name="40 % - Accent5 2 2 4 2 2" xfId="26755" xr:uid="{00000000-0005-0000-0000-0000C1100000}"/>
    <cellStyle name="40 % - Accent5 2 2 4 2 3" xfId="33314" xr:uid="{00000000-0005-0000-0000-0000C2100000}"/>
    <cellStyle name="40 % - Accent5 2 2 4 2 4" xfId="39872" xr:uid="{00000000-0005-0000-0000-0000C3100000}"/>
    <cellStyle name="40 % - Accent5 2 2 4 3" xfId="23490" xr:uid="{00000000-0005-0000-0000-0000C4100000}"/>
    <cellStyle name="40 % - Accent5 2 2 4 4" xfId="30106" xr:uid="{00000000-0005-0000-0000-0000C5100000}"/>
    <cellStyle name="40 % - Accent5 2 2 4 5" xfId="36664" xr:uid="{00000000-0005-0000-0000-0000C6100000}"/>
    <cellStyle name="40 % - Accent5 2 2 5" xfId="3898" xr:uid="{00000000-0005-0000-0000-0000C7100000}"/>
    <cellStyle name="40 % - Accent5 2 2 5 2" xfId="11090" xr:uid="{00000000-0005-0000-0000-0000C8100000}"/>
    <cellStyle name="40 % - Accent5 2 2 5 2 2" xfId="26756" xr:uid="{00000000-0005-0000-0000-0000C9100000}"/>
    <cellStyle name="40 % - Accent5 2 2 5 2 3" xfId="33315" xr:uid="{00000000-0005-0000-0000-0000CA100000}"/>
    <cellStyle name="40 % - Accent5 2 2 5 2 4" xfId="39873" xr:uid="{00000000-0005-0000-0000-0000CB100000}"/>
    <cellStyle name="40 % - Accent5 2 2 5 3" xfId="23491" xr:uid="{00000000-0005-0000-0000-0000CC100000}"/>
    <cellStyle name="40 % - Accent5 2 2 5 4" xfId="30107" xr:uid="{00000000-0005-0000-0000-0000CD100000}"/>
    <cellStyle name="40 % - Accent5 2 2 5 5" xfId="36665" xr:uid="{00000000-0005-0000-0000-0000CE100000}"/>
    <cellStyle name="40 % - Accent5 2 2 6" xfId="11082" xr:uid="{00000000-0005-0000-0000-0000CF100000}"/>
    <cellStyle name="40 % - Accent5 2 2 6 2" xfId="26748" xr:uid="{00000000-0005-0000-0000-0000D0100000}"/>
    <cellStyle name="40 % - Accent5 2 2 6 3" xfId="33307" xr:uid="{00000000-0005-0000-0000-0000D1100000}"/>
    <cellStyle name="40 % - Accent5 2 2 6 4" xfId="39865" xr:uid="{00000000-0005-0000-0000-0000D2100000}"/>
    <cellStyle name="40 % - Accent5 2 2 7" xfId="23483" xr:uid="{00000000-0005-0000-0000-0000D3100000}"/>
    <cellStyle name="40 % - Accent5 2 2 8" xfId="30099" xr:uid="{00000000-0005-0000-0000-0000D4100000}"/>
    <cellStyle name="40 % - Accent5 2 2 9" xfId="36657" xr:uid="{00000000-0005-0000-0000-0000D5100000}"/>
    <cellStyle name="40 % - Accent5 2 3" xfId="3899" xr:uid="{00000000-0005-0000-0000-0000D6100000}"/>
    <cellStyle name="40 % - Accent5 2 3 2" xfId="3900" xr:uid="{00000000-0005-0000-0000-0000D7100000}"/>
    <cellStyle name="40 % - Accent5 2 3 2 2" xfId="11092" xr:uid="{00000000-0005-0000-0000-0000D8100000}"/>
    <cellStyle name="40 % - Accent5 2 3 2 2 2" xfId="26758" xr:uid="{00000000-0005-0000-0000-0000D9100000}"/>
    <cellStyle name="40 % - Accent5 2 3 2 2 3" xfId="33317" xr:uid="{00000000-0005-0000-0000-0000DA100000}"/>
    <cellStyle name="40 % - Accent5 2 3 2 2 4" xfId="39875" xr:uid="{00000000-0005-0000-0000-0000DB100000}"/>
    <cellStyle name="40 % - Accent5 2 3 2 3" xfId="23493" xr:uid="{00000000-0005-0000-0000-0000DC100000}"/>
    <cellStyle name="40 % - Accent5 2 3 2 4" xfId="30109" xr:uid="{00000000-0005-0000-0000-0000DD100000}"/>
    <cellStyle name="40 % - Accent5 2 3 2 5" xfId="36667" xr:uid="{00000000-0005-0000-0000-0000DE100000}"/>
    <cellStyle name="40 % - Accent5 2 3 3" xfId="3901" xr:uid="{00000000-0005-0000-0000-0000DF100000}"/>
    <cellStyle name="40 % - Accent5 2 3 3 2" xfId="11093" xr:uid="{00000000-0005-0000-0000-0000E0100000}"/>
    <cellStyle name="40 % - Accent5 2 3 3 2 2" xfId="26759" xr:uid="{00000000-0005-0000-0000-0000E1100000}"/>
    <cellStyle name="40 % - Accent5 2 3 3 2 3" xfId="33318" xr:uid="{00000000-0005-0000-0000-0000E2100000}"/>
    <cellStyle name="40 % - Accent5 2 3 3 2 4" xfId="39876" xr:uid="{00000000-0005-0000-0000-0000E3100000}"/>
    <cellStyle name="40 % - Accent5 2 3 3 3" xfId="23494" xr:uid="{00000000-0005-0000-0000-0000E4100000}"/>
    <cellStyle name="40 % - Accent5 2 3 3 4" xfId="30110" xr:uid="{00000000-0005-0000-0000-0000E5100000}"/>
    <cellStyle name="40 % - Accent5 2 3 3 5" xfId="36668" xr:uid="{00000000-0005-0000-0000-0000E6100000}"/>
    <cellStyle name="40 % - Accent5 2 3 4" xfId="11091" xr:uid="{00000000-0005-0000-0000-0000E7100000}"/>
    <cellStyle name="40 % - Accent5 2 3 4 2" xfId="26757" xr:uid="{00000000-0005-0000-0000-0000E8100000}"/>
    <cellStyle name="40 % - Accent5 2 3 4 3" xfId="33316" xr:uid="{00000000-0005-0000-0000-0000E9100000}"/>
    <cellStyle name="40 % - Accent5 2 3 4 4" xfId="39874" xr:uid="{00000000-0005-0000-0000-0000EA100000}"/>
    <cellStyle name="40 % - Accent5 2 3 5" xfId="23492" xr:uid="{00000000-0005-0000-0000-0000EB100000}"/>
    <cellStyle name="40 % - Accent5 2 3 6" xfId="30108" xr:uid="{00000000-0005-0000-0000-0000EC100000}"/>
    <cellStyle name="40 % - Accent5 2 3 7" xfId="36666" xr:uid="{00000000-0005-0000-0000-0000ED100000}"/>
    <cellStyle name="40 % - Accent5 2 4" xfId="3902" xr:uid="{00000000-0005-0000-0000-0000EE100000}"/>
    <cellStyle name="40 % - Accent5 2 4 2" xfId="3903" xr:uid="{00000000-0005-0000-0000-0000EF100000}"/>
    <cellStyle name="40 % - Accent5 2 4 2 2" xfId="11095" xr:uid="{00000000-0005-0000-0000-0000F0100000}"/>
    <cellStyle name="40 % - Accent5 2 4 2 2 2" xfId="26761" xr:uid="{00000000-0005-0000-0000-0000F1100000}"/>
    <cellStyle name="40 % - Accent5 2 4 2 2 3" xfId="33320" xr:uid="{00000000-0005-0000-0000-0000F2100000}"/>
    <cellStyle name="40 % - Accent5 2 4 2 2 4" xfId="39878" xr:uid="{00000000-0005-0000-0000-0000F3100000}"/>
    <cellStyle name="40 % - Accent5 2 4 2 3" xfId="23496" xr:uid="{00000000-0005-0000-0000-0000F4100000}"/>
    <cellStyle name="40 % - Accent5 2 4 2 4" xfId="30112" xr:uid="{00000000-0005-0000-0000-0000F5100000}"/>
    <cellStyle name="40 % - Accent5 2 4 2 5" xfId="36670" xr:uid="{00000000-0005-0000-0000-0000F6100000}"/>
    <cellStyle name="40 % - Accent5 2 4 3" xfId="3904" xr:uid="{00000000-0005-0000-0000-0000F7100000}"/>
    <cellStyle name="40 % - Accent5 2 4 3 2" xfId="11096" xr:uid="{00000000-0005-0000-0000-0000F8100000}"/>
    <cellStyle name="40 % - Accent5 2 4 3 2 2" xfId="26762" xr:uid="{00000000-0005-0000-0000-0000F9100000}"/>
    <cellStyle name="40 % - Accent5 2 4 3 2 3" xfId="33321" xr:uid="{00000000-0005-0000-0000-0000FA100000}"/>
    <cellStyle name="40 % - Accent5 2 4 3 2 4" xfId="39879" xr:uid="{00000000-0005-0000-0000-0000FB100000}"/>
    <cellStyle name="40 % - Accent5 2 4 3 3" xfId="23497" xr:uid="{00000000-0005-0000-0000-0000FC100000}"/>
    <cellStyle name="40 % - Accent5 2 4 3 4" xfId="30113" xr:uid="{00000000-0005-0000-0000-0000FD100000}"/>
    <cellStyle name="40 % - Accent5 2 4 3 5" xfId="36671" xr:uid="{00000000-0005-0000-0000-0000FE100000}"/>
    <cellStyle name="40 % - Accent5 2 4 4" xfId="11094" xr:uid="{00000000-0005-0000-0000-0000FF100000}"/>
    <cellStyle name="40 % - Accent5 2 4 4 2" xfId="26760" xr:uid="{00000000-0005-0000-0000-000000110000}"/>
    <cellStyle name="40 % - Accent5 2 4 4 3" xfId="33319" xr:uid="{00000000-0005-0000-0000-000001110000}"/>
    <cellStyle name="40 % - Accent5 2 4 4 4" xfId="39877" xr:uid="{00000000-0005-0000-0000-000002110000}"/>
    <cellStyle name="40 % - Accent5 2 4 5" xfId="23495" xr:uid="{00000000-0005-0000-0000-000003110000}"/>
    <cellStyle name="40 % - Accent5 2 4 6" xfId="30111" xr:uid="{00000000-0005-0000-0000-000004110000}"/>
    <cellStyle name="40 % - Accent5 2 4 7" xfId="36669" xr:uid="{00000000-0005-0000-0000-000005110000}"/>
    <cellStyle name="40 % - Accent5 2 5" xfId="3905" xr:uid="{00000000-0005-0000-0000-000006110000}"/>
    <cellStyle name="40 % - Accent5 2 5 2" xfId="11097" xr:uid="{00000000-0005-0000-0000-000007110000}"/>
    <cellStyle name="40 % - Accent5 2 5 2 2" xfId="26763" xr:uid="{00000000-0005-0000-0000-000008110000}"/>
    <cellStyle name="40 % - Accent5 2 5 2 3" xfId="33322" xr:uid="{00000000-0005-0000-0000-000009110000}"/>
    <cellStyle name="40 % - Accent5 2 5 2 4" xfId="39880" xr:uid="{00000000-0005-0000-0000-00000A110000}"/>
    <cellStyle name="40 % - Accent5 2 5 3" xfId="23498" xr:uid="{00000000-0005-0000-0000-00000B110000}"/>
    <cellStyle name="40 % - Accent5 2 5 4" xfId="30114" xr:uid="{00000000-0005-0000-0000-00000C110000}"/>
    <cellStyle name="40 % - Accent5 2 5 5" xfId="36672" xr:uid="{00000000-0005-0000-0000-00000D110000}"/>
    <cellStyle name="40 % - Accent5 2 6" xfId="3906" xr:uid="{00000000-0005-0000-0000-00000E110000}"/>
    <cellStyle name="40 % - Accent5 2 6 2" xfId="11098" xr:uid="{00000000-0005-0000-0000-00000F110000}"/>
    <cellStyle name="40 % - Accent5 2 6 2 2" xfId="26764" xr:uid="{00000000-0005-0000-0000-000010110000}"/>
    <cellStyle name="40 % - Accent5 2 6 2 3" xfId="33323" xr:uid="{00000000-0005-0000-0000-000011110000}"/>
    <cellStyle name="40 % - Accent5 2 6 2 4" xfId="39881" xr:uid="{00000000-0005-0000-0000-000012110000}"/>
    <cellStyle name="40 % - Accent5 2 6 3" xfId="23499" xr:uid="{00000000-0005-0000-0000-000013110000}"/>
    <cellStyle name="40 % - Accent5 2 6 4" xfId="30115" xr:uid="{00000000-0005-0000-0000-000014110000}"/>
    <cellStyle name="40 % - Accent5 2 6 5" xfId="36673" xr:uid="{00000000-0005-0000-0000-000015110000}"/>
    <cellStyle name="40 % - Accent5 2 7" xfId="11081" xr:uid="{00000000-0005-0000-0000-000016110000}"/>
    <cellStyle name="40 % - Accent5 2 7 2" xfId="26747" xr:uid="{00000000-0005-0000-0000-000017110000}"/>
    <cellStyle name="40 % - Accent5 2 7 3" xfId="33306" xr:uid="{00000000-0005-0000-0000-000018110000}"/>
    <cellStyle name="40 % - Accent5 2 7 4" xfId="39864" xr:uid="{00000000-0005-0000-0000-000019110000}"/>
    <cellStyle name="40 % - Accent5 2 8" xfId="23482" xr:uid="{00000000-0005-0000-0000-00001A110000}"/>
    <cellStyle name="40 % - Accent5 2 9" xfId="30098" xr:uid="{00000000-0005-0000-0000-00001B110000}"/>
    <cellStyle name="40 % - Accent5 3" xfId="3907" xr:uid="{00000000-0005-0000-0000-00001C110000}"/>
    <cellStyle name="40 % - Accent5 3 2" xfId="3908" xr:uid="{00000000-0005-0000-0000-00001D110000}"/>
    <cellStyle name="40 % - Accent5 3 2 2" xfId="3909" xr:uid="{00000000-0005-0000-0000-00001E110000}"/>
    <cellStyle name="40 % - Accent5 3 2 2 2" xfId="11101" xr:uid="{00000000-0005-0000-0000-00001F110000}"/>
    <cellStyle name="40 % - Accent5 3 2 2 2 2" xfId="26767" xr:uid="{00000000-0005-0000-0000-000020110000}"/>
    <cellStyle name="40 % - Accent5 3 2 2 2 3" xfId="33326" xr:uid="{00000000-0005-0000-0000-000021110000}"/>
    <cellStyle name="40 % - Accent5 3 2 2 2 4" xfId="39884" xr:uid="{00000000-0005-0000-0000-000022110000}"/>
    <cellStyle name="40 % - Accent5 3 2 2 3" xfId="23502" xr:uid="{00000000-0005-0000-0000-000023110000}"/>
    <cellStyle name="40 % - Accent5 3 2 2 4" xfId="30118" xr:uid="{00000000-0005-0000-0000-000024110000}"/>
    <cellStyle name="40 % - Accent5 3 2 2 5" xfId="36676" xr:uid="{00000000-0005-0000-0000-000025110000}"/>
    <cellStyle name="40 % - Accent5 3 2 3" xfId="3910" xr:uid="{00000000-0005-0000-0000-000026110000}"/>
    <cellStyle name="40 % - Accent5 3 2 3 2" xfId="11102" xr:uid="{00000000-0005-0000-0000-000027110000}"/>
    <cellStyle name="40 % - Accent5 3 2 3 2 2" xfId="26768" xr:uid="{00000000-0005-0000-0000-000028110000}"/>
    <cellStyle name="40 % - Accent5 3 2 3 2 3" xfId="33327" xr:uid="{00000000-0005-0000-0000-000029110000}"/>
    <cellStyle name="40 % - Accent5 3 2 3 2 4" xfId="39885" xr:uid="{00000000-0005-0000-0000-00002A110000}"/>
    <cellStyle name="40 % - Accent5 3 2 3 3" xfId="23503" xr:uid="{00000000-0005-0000-0000-00002B110000}"/>
    <cellStyle name="40 % - Accent5 3 2 3 4" xfId="30119" xr:uid="{00000000-0005-0000-0000-00002C110000}"/>
    <cellStyle name="40 % - Accent5 3 2 3 5" xfId="36677" xr:uid="{00000000-0005-0000-0000-00002D110000}"/>
    <cellStyle name="40 % - Accent5 3 2 4" xfId="11100" xr:uid="{00000000-0005-0000-0000-00002E110000}"/>
    <cellStyle name="40 % - Accent5 3 2 4 2" xfId="26766" xr:uid="{00000000-0005-0000-0000-00002F110000}"/>
    <cellStyle name="40 % - Accent5 3 2 4 3" xfId="33325" xr:uid="{00000000-0005-0000-0000-000030110000}"/>
    <cellStyle name="40 % - Accent5 3 2 4 4" xfId="39883" xr:uid="{00000000-0005-0000-0000-000031110000}"/>
    <cellStyle name="40 % - Accent5 3 2 5" xfId="23501" xr:uid="{00000000-0005-0000-0000-000032110000}"/>
    <cellStyle name="40 % - Accent5 3 2 6" xfId="30117" xr:uid="{00000000-0005-0000-0000-000033110000}"/>
    <cellStyle name="40 % - Accent5 3 2 7" xfId="36675" xr:uid="{00000000-0005-0000-0000-000034110000}"/>
    <cellStyle name="40 % - Accent5 3 3" xfId="3911" xr:uid="{00000000-0005-0000-0000-000035110000}"/>
    <cellStyle name="40 % - Accent5 3 3 2" xfId="3912" xr:uid="{00000000-0005-0000-0000-000036110000}"/>
    <cellStyle name="40 % - Accent5 3 3 2 2" xfId="11104" xr:uid="{00000000-0005-0000-0000-000037110000}"/>
    <cellStyle name="40 % - Accent5 3 3 2 2 2" xfId="26770" xr:uid="{00000000-0005-0000-0000-000038110000}"/>
    <cellStyle name="40 % - Accent5 3 3 2 2 3" xfId="33329" xr:uid="{00000000-0005-0000-0000-000039110000}"/>
    <cellStyle name="40 % - Accent5 3 3 2 2 4" xfId="39887" xr:uid="{00000000-0005-0000-0000-00003A110000}"/>
    <cellStyle name="40 % - Accent5 3 3 2 3" xfId="23505" xr:uid="{00000000-0005-0000-0000-00003B110000}"/>
    <cellStyle name="40 % - Accent5 3 3 2 4" xfId="30121" xr:uid="{00000000-0005-0000-0000-00003C110000}"/>
    <cellStyle name="40 % - Accent5 3 3 2 5" xfId="36679" xr:uid="{00000000-0005-0000-0000-00003D110000}"/>
    <cellStyle name="40 % - Accent5 3 3 3" xfId="3913" xr:uid="{00000000-0005-0000-0000-00003E110000}"/>
    <cellStyle name="40 % - Accent5 3 3 3 2" xfId="11105" xr:uid="{00000000-0005-0000-0000-00003F110000}"/>
    <cellStyle name="40 % - Accent5 3 3 3 2 2" xfId="26771" xr:uid="{00000000-0005-0000-0000-000040110000}"/>
    <cellStyle name="40 % - Accent5 3 3 3 2 3" xfId="33330" xr:uid="{00000000-0005-0000-0000-000041110000}"/>
    <cellStyle name="40 % - Accent5 3 3 3 2 4" xfId="39888" xr:uid="{00000000-0005-0000-0000-000042110000}"/>
    <cellStyle name="40 % - Accent5 3 3 3 3" xfId="23506" xr:uid="{00000000-0005-0000-0000-000043110000}"/>
    <cellStyle name="40 % - Accent5 3 3 3 4" xfId="30122" xr:uid="{00000000-0005-0000-0000-000044110000}"/>
    <cellStyle name="40 % - Accent5 3 3 3 5" xfId="36680" xr:uid="{00000000-0005-0000-0000-000045110000}"/>
    <cellStyle name="40 % - Accent5 3 3 4" xfId="11103" xr:uid="{00000000-0005-0000-0000-000046110000}"/>
    <cellStyle name="40 % - Accent5 3 3 4 2" xfId="26769" xr:uid="{00000000-0005-0000-0000-000047110000}"/>
    <cellStyle name="40 % - Accent5 3 3 4 3" xfId="33328" xr:uid="{00000000-0005-0000-0000-000048110000}"/>
    <cellStyle name="40 % - Accent5 3 3 4 4" xfId="39886" xr:uid="{00000000-0005-0000-0000-000049110000}"/>
    <cellStyle name="40 % - Accent5 3 3 5" xfId="23504" xr:uid="{00000000-0005-0000-0000-00004A110000}"/>
    <cellStyle name="40 % - Accent5 3 3 6" xfId="30120" xr:uid="{00000000-0005-0000-0000-00004B110000}"/>
    <cellStyle name="40 % - Accent5 3 3 7" xfId="36678" xr:uid="{00000000-0005-0000-0000-00004C110000}"/>
    <cellStyle name="40 % - Accent5 3 4" xfId="3914" xr:uid="{00000000-0005-0000-0000-00004D110000}"/>
    <cellStyle name="40 % - Accent5 3 4 2" xfId="11106" xr:uid="{00000000-0005-0000-0000-00004E110000}"/>
    <cellStyle name="40 % - Accent5 3 4 2 2" xfId="26772" xr:uid="{00000000-0005-0000-0000-00004F110000}"/>
    <cellStyle name="40 % - Accent5 3 4 2 3" xfId="33331" xr:uid="{00000000-0005-0000-0000-000050110000}"/>
    <cellStyle name="40 % - Accent5 3 4 2 4" xfId="39889" xr:uid="{00000000-0005-0000-0000-000051110000}"/>
    <cellStyle name="40 % - Accent5 3 4 3" xfId="23507" xr:uid="{00000000-0005-0000-0000-000052110000}"/>
    <cellStyle name="40 % - Accent5 3 4 4" xfId="30123" xr:uid="{00000000-0005-0000-0000-000053110000}"/>
    <cellStyle name="40 % - Accent5 3 4 5" xfId="36681" xr:uid="{00000000-0005-0000-0000-000054110000}"/>
    <cellStyle name="40 % - Accent5 3 5" xfId="3915" xr:uid="{00000000-0005-0000-0000-000055110000}"/>
    <cellStyle name="40 % - Accent5 3 5 2" xfId="11107" xr:uid="{00000000-0005-0000-0000-000056110000}"/>
    <cellStyle name="40 % - Accent5 3 5 2 2" xfId="26773" xr:uid="{00000000-0005-0000-0000-000057110000}"/>
    <cellStyle name="40 % - Accent5 3 5 2 3" xfId="33332" xr:uid="{00000000-0005-0000-0000-000058110000}"/>
    <cellStyle name="40 % - Accent5 3 5 2 4" xfId="39890" xr:uid="{00000000-0005-0000-0000-000059110000}"/>
    <cellStyle name="40 % - Accent5 3 5 3" xfId="23508" xr:uid="{00000000-0005-0000-0000-00005A110000}"/>
    <cellStyle name="40 % - Accent5 3 5 4" xfId="30124" xr:uid="{00000000-0005-0000-0000-00005B110000}"/>
    <cellStyle name="40 % - Accent5 3 5 5" xfId="36682" xr:uid="{00000000-0005-0000-0000-00005C110000}"/>
    <cellStyle name="40 % - Accent5 3 6" xfId="11099" xr:uid="{00000000-0005-0000-0000-00005D110000}"/>
    <cellStyle name="40 % - Accent5 3 6 2" xfId="26765" xr:uid="{00000000-0005-0000-0000-00005E110000}"/>
    <cellStyle name="40 % - Accent5 3 6 3" xfId="33324" xr:uid="{00000000-0005-0000-0000-00005F110000}"/>
    <cellStyle name="40 % - Accent5 3 6 4" xfId="39882" xr:uid="{00000000-0005-0000-0000-000060110000}"/>
    <cellStyle name="40 % - Accent5 3 7" xfId="23500" xr:uid="{00000000-0005-0000-0000-000061110000}"/>
    <cellStyle name="40 % - Accent5 3 8" xfId="30116" xr:uid="{00000000-0005-0000-0000-000062110000}"/>
    <cellStyle name="40 % - Accent5 3 9" xfId="36674" xr:uid="{00000000-0005-0000-0000-000063110000}"/>
    <cellStyle name="40 % - Accent5 4" xfId="3916" xr:uid="{00000000-0005-0000-0000-000064110000}"/>
    <cellStyle name="40 % - Accent5 4 2" xfId="3917" xr:uid="{00000000-0005-0000-0000-000065110000}"/>
    <cellStyle name="40 % - Accent5 4 2 2" xfId="11109" xr:uid="{00000000-0005-0000-0000-000066110000}"/>
    <cellStyle name="40 % - Accent5 4 2 2 2" xfId="26775" xr:uid="{00000000-0005-0000-0000-000067110000}"/>
    <cellStyle name="40 % - Accent5 4 2 2 3" xfId="33334" xr:uid="{00000000-0005-0000-0000-000068110000}"/>
    <cellStyle name="40 % - Accent5 4 2 2 4" xfId="39892" xr:uid="{00000000-0005-0000-0000-000069110000}"/>
    <cellStyle name="40 % - Accent5 4 2 3" xfId="23510" xr:uid="{00000000-0005-0000-0000-00006A110000}"/>
    <cellStyle name="40 % - Accent5 4 2 4" xfId="30126" xr:uid="{00000000-0005-0000-0000-00006B110000}"/>
    <cellStyle name="40 % - Accent5 4 2 5" xfId="36684" xr:uid="{00000000-0005-0000-0000-00006C110000}"/>
    <cellStyle name="40 % - Accent5 4 3" xfId="3918" xr:uid="{00000000-0005-0000-0000-00006D110000}"/>
    <cellStyle name="40 % - Accent5 4 3 2" xfId="11110" xr:uid="{00000000-0005-0000-0000-00006E110000}"/>
    <cellStyle name="40 % - Accent5 4 3 2 2" xfId="26776" xr:uid="{00000000-0005-0000-0000-00006F110000}"/>
    <cellStyle name="40 % - Accent5 4 3 2 3" xfId="33335" xr:uid="{00000000-0005-0000-0000-000070110000}"/>
    <cellStyle name="40 % - Accent5 4 3 2 4" xfId="39893" xr:uid="{00000000-0005-0000-0000-000071110000}"/>
    <cellStyle name="40 % - Accent5 4 3 3" xfId="23511" xr:uid="{00000000-0005-0000-0000-000072110000}"/>
    <cellStyle name="40 % - Accent5 4 3 4" xfId="30127" xr:uid="{00000000-0005-0000-0000-000073110000}"/>
    <cellStyle name="40 % - Accent5 4 3 5" xfId="36685" xr:uid="{00000000-0005-0000-0000-000074110000}"/>
    <cellStyle name="40 % - Accent5 4 4" xfId="11108" xr:uid="{00000000-0005-0000-0000-000075110000}"/>
    <cellStyle name="40 % - Accent5 4 4 2" xfId="26774" xr:uid="{00000000-0005-0000-0000-000076110000}"/>
    <cellStyle name="40 % - Accent5 4 4 3" xfId="33333" xr:uid="{00000000-0005-0000-0000-000077110000}"/>
    <cellStyle name="40 % - Accent5 4 4 4" xfId="39891" xr:uid="{00000000-0005-0000-0000-000078110000}"/>
    <cellStyle name="40 % - Accent5 4 5" xfId="23509" xr:uid="{00000000-0005-0000-0000-000079110000}"/>
    <cellStyle name="40 % - Accent5 4 6" xfId="30125" xr:uid="{00000000-0005-0000-0000-00007A110000}"/>
    <cellStyle name="40 % - Accent5 4 7" xfId="36683" xr:uid="{00000000-0005-0000-0000-00007B110000}"/>
    <cellStyle name="40 % - Accent5 5" xfId="3919" xr:uid="{00000000-0005-0000-0000-00007C110000}"/>
    <cellStyle name="40 % - Accent5 5 2" xfId="3920" xr:uid="{00000000-0005-0000-0000-00007D110000}"/>
    <cellStyle name="40 % - Accent5 5 2 2" xfId="11112" xr:uid="{00000000-0005-0000-0000-00007E110000}"/>
    <cellStyle name="40 % - Accent5 5 2 2 2" xfId="26778" xr:uid="{00000000-0005-0000-0000-00007F110000}"/>
    <cellStyle name="40 % - Accent5 5 2 2 3" xfId="33337" xr:uid="{00000000-0005-0000-0000-000080110000}"/>
    <cellStyle name="40 % - Accent5 5 2 2 4" xfId="39895" xr:uid="{00000000-0005-0000-0000-000081110000}"/>
    <cellStyle name="40 % - Accent5 5 2 3" xfId="23513" xr:uid="{00000000-0005-0000-0000-000082110000}"/>
    <cellStyle name="40 % - Accent5 5 2 4" xfId="30129" xr:uid="{00000000-0005-0000-0000-000083110000}"/>
    <cellStyle name="40 % - Accent5 5 2 5" xfId="36687" xr:uid="{00000000-0005-0000-0000-000084110000}"/>
    <cellStyle name="40 % - Accent5 5 3" xfId="3921" xr:uid="{00000000-0005-0000-0000-000085110000}"/>
    <cellStyle name="40 % - Accent5 5 3 2" xfId="11113" xr:uid="{00000000-0005-0000-0000-000086110000}"/>
    <cellStyle name="40 % - Accent5 5 3 2 2" xfId="26779" xr:uid="{00000000-0005-0000-0000-000087110000}"/>
    <cellStyle name="40 % - Accent5 5 3 2 3" xfId="33338" xr:uid="{00000000-0005-0000-0000-000088110000}"/>
    <cellStyle name="40 % - Accent5 5 3 2 4" xfId="39896" xr:uid="{00000000-0005-0000-0000-000089110000}"/>
    <cellStyle name="40 % - Accent5 5 3 3" xfId="23514" xr:uid="{00000000-0005-0000-0000-00008A110000}"/>
    <cellStyle name="40 % - Accent5 5 3 4" xfId="30130" xr:uid="{00000000-0005-0000-0000-00008B110000}"/>
    <cellStyle name="40 % - Accent5 5 3 5" xfId="36688" xr:uid="{00000000-0005-0000-0000-00008C110000}"/>
    <cellStyle name="40 % - Accent5 5 4" xfId="11111" xr:uid="{00000000-0005-0000-0000-00008D110000}"/>
    <cellStyle name="40 % - Accent5 5 4 2" xfId="26777" xr:uid="{00000000-0005-0000-0000-00008E110000}"/>
    <cellStyle name="40 % - Accent5 5 4 3" xfId="33336" xr:uid="{00000000-0005-0000-0000-00008F110000}"/>
    <cellStyle name="40 % - Accent5 5 4 4" xfId="39894" xr:uid="{00000000-0005-0000-0000-000090110000}"/>
    <cellStyle name="40 % - Accent5 5 5" xfId="23512" xr:uid="{00000000-0005-0000-0000-000091110000}"/>
    <cellStyle name="40 % - Accent5 5 6" xfId="30128" xr:uid="{00000000-0005-0000-0000-000092110000}"/>
    <cellStyle name="40 % - Accent5 5 7" xfId="36686" xr:uid="{00000000-0005-0000-0000-000093110000}"/>
    <cellStyle name="40 % - Accent5 6" xfId="3922" xr:uid="{00000000-0005-0000-0000-000094110000}"/>
    <cellStyle name="40 % - Accent5 6 2" xfId="11114" xr:uid="{00000000-0005-0000-0000-000095110000}"/>
    <cellStyle name="40 % - Accent5 6 2 2" xfId="26780" xr:uid="{00000000-0005-0000-0000-000096110000}"/>
    <cellStyle name="40 % - Accent5 6 2 3" xfId="33339" xr:uid="{00000000-0005-0000-0000-000097110000}"/>
    <cellStyle name="40 % - Accent5 6 2 4" xfId="39897" xr:uid="{00000000-0005-0000-0000-000098110000}"/>
    <cellStyle name="40 % - Accent5 6 3" xfId="23515" xr:uid="{00000000-0005-0000-0000-000099110000}"/>
    <cellStyle name="40 % - Accent5 6 4" xfId="30131" xr:uid="{00000000-0005-0000-0000-00009A110000}"/>
    <cellStyle name="40 % - Accent5 6 5" xfId="36689" xr:uid="{00000000-0005-0000-0000-00009B110000}"/>
    <cellStyle name="40 % - Accent5 7" xfId="3923" xr:uid="{00000000-0005-0000-0000-00009C110000}"/>
    <cellStyle name="40 % - Accent6 2" xfId="3924" xr:uid="{00000000-0005-0000-0000-00009E110000}"/>
    <cellStyle name="40 % - Accent6 2 10" xfId="36690" xr:uid="{00000000-0005-0000-0000-00009F110000}"/>
    <cellStyle name="40 % - Accent6 2 2" xfId="3925" xr:uid="{00000000-0005-0000-0000-0000A0110000}"/>
    <cellStyle name="40 % - Accent6 2 2 2" xfId="3926" xr:uid="{00000000-0005-0000-0000-0000A1110000}"/>
    <cellStyle name="40 % - Accent6 2 2 2 2" xfId="3927" xr:uid="{00000000-0005-0000-0000-0000A2110000}"/>
    <cellStyle name="40 % - Accent6 2 2 2 2 2" xfId="11118" xr:uid="{00000000-0005-0000-0000-0000A3110000}"/>
    <cellStyle name="40 % - Accent6 2 2 2 2 2 2" xfId="26784" xr:uid="{00000000-0005-0000-0000-0000A4110000}"/>
    <cellStyle name="40 % - Accent6 2 2 2 2 2 3" xfId="33343" xr:uid="{00000000-0005-0000-0000-0000A5110000}"/>
    <cellStyle name="40 % - Accent6 2 2 2 2 2 4" xfId="39901" xr:uid="{00000000-0005-0000-0000-0000A6110000}"/>
    <cellStyle name="40 % - Accent6 2 2 2 2 3" xfId="23519" xr:uid="{00000000-0005-0000-0000-0000A7110000}"/>
    <cellStyle name="40 % - Accent6 2 2 2 2 4" xfId="30135" xr:uid="{00000000-0005-0000-0000-0000A8110000}"/>
    <cellStyle name="40 % - Accent6 2 2 2 2 5" xfId="36693" xr:uid="{00000000-0005-0000-0000-0000A9110000}"/>
    <cellStyle name="40 % - Accent6 2 2 2 3" xfId="3928" xr:uid="{00000000-0005-0000-0000-0000AA110000}"/>
    <cellStyle name="40 % - Accent6 2 2 2 3 2" xfId="11119" xr:uid="{00000000-0005-0000-0000-0000AB110000}"/>
    <cellStyle name="40 % - Accent6 2 2 2 3 2 2" xfId="26785" xr:uid="{00000000-0005-0000-0000-0000AC110000}"/>
    <cellStyle name="40 % - Accent6 2 2 2 3 2 3" xfId="33344" xr:uid="{00000000-0005-0000-0000-0000AD110000}"/>
    <cellStyle name="40 % - Accent6 2 2 2 3 2 4" xfId="39902" xr:uid="{00000000-0005-0000-0000-0000AE110000}"/>
    <cellStyle name="40 % - Accent6 2 2 2 3 3" xfId="23520" xr:uid="{00000000-0005-0000-0000-0000AF110000}"/>
    <cellStyle name="40 % - Accent6 2 2 2 3 4" xfId="30136" xr:uid="{00000000-0005-0000-0000-0000B0110000}"/>
    <cellStyle name="40 % - Accent6 2 2 2 3 5" xfId="36694" xr:uid="{00000000-0005-0000-0000-0000B1110000}"/>
    <cellStyle name="40 % - Accent6 2 2 2 4" xfId="11117" xr:uid="{00000000-0005-0000-0000-0000B2110000}"/>
    <cellStyle name="40 % - Accent6 2 2 2 4 2" xfId="26783" xr:uid="{00000000-0005-0000-0000-0000B3110000}"/>
    <cellStyle name="40 % - Accent6 2 2 2 4 3" xfId="33342" xr:uid="{00000000-0005-0000-0000-0000B4110000}"/>
    <cellStyle name="40 % - Accent6 2 2 2 4 4" xfId="39900" xr:uid="{00000000-0005-0000-0000-0000B5110000}"/>
    <cellStyle name="40 % - Accent6 2 2 2 5" xfId="23518" xr:uid="{00000000-0005-0000-0000-0000B6110000}"/>
    <cellStyle name="40 % - Accent6 2 2 2 6" xfId="30134" xr:uid="{00000000-0005-0000-0000-0000B7110000}"/>
    <cellStyle name="40 % - Accent6 2 2 2 7" xfId="36692" xr:uid="{00000000-0005-0000-0000-0000B8110000}"/>
    <cellStyle name="40 % - Accent6 2 2 3" xfId="3929" xr:uid="{00000000-0005-0000-0000-0000B9110000}"/>
    <cellStyle name="40 % - Accent6 2 2 3 2" xfId="3930" xr:uid="{00000000-0005-0000-0000-0000BA110000}"/>
    <cellStyle name="40 % - Accent6 2 2 3 2 2" xfId="11121" xr:uid="{00000000-0005-0000-0000-0000BB110000}"/>
    <cellStyle name="40 % - Accent6 2 2 3 2 2 2" xfId="26787" xr:uid="{00000000-0005-0000-0000-0000BC110000}"/>
    <cellStyle name="40 % - Accent6 2 2 3 2 2 3" xfId="33346" xr:uid="{00000000-0005-0000-0000-0000BD110000}"/>
    <cellStyle name="40 % - Accent6 2 2 3 2 2 4" xfId="39904" xr:uid="{00000000-0005-0000-0000-0000BE110000}"/>
    <cellStyle name="40 % - Accent6 2 2 3 2 3" xfId="23522" xr:uid="{00000000-0005-0000-0000-0000BF110000}"/>
    <cellStyle name="40 % - Accent6 2 2 3 2 4" xfId="30138" xr:uid="{00000000-0005-0000-0000-0000C0110000}"/>
    <cellStyle name="40 % - Accent6 2 2 3 2 5" xfId="36696" xr:uid="{00000000-0005-0000-0000-0000C1110000}"/>
    <cellStyle name="40 % - Accent6 2 2 3 3" xfId="3931" xr:uid="{00000000-0005-0000-0000-0000C2110000}"/>
    <cellStyle name="40 % - Accent6 2 2 3 3 2" xfId="11122" xr:uid="{00000000-0005-0000-0000-0000C3110000}"/>
    <cellStyle name="40 % - Accent6 2 2 3 3 2 2" xfId="26788" xr:uid="{00000000-0005-0000-0000-0000C4110000}"/>
    <cellStyle name="40 % - Accent6 2 2 3 3 2 3" xfId="33347" xr:uid="{00000000-0005-0000-0000-0000C5110000}"/>
    <cellStyle name="40 % - Accent6 2 2 3 3 2 4" xfId="39905" xr:uid="{00000000-0005-0000-0000-0000C6110000}"/>
    <cellStyle name="40 % - Accent6 2 2 3 3 3" xfId="23523" xr:uid="{00000000-0005-0000-0000-0000C7110000}"/>
    <cellStyle name="40 % - Accent6 2 2 3 3 4" xfId="30139" xr:uid="{00000000-0005-0000-0000-0000C8110000}"/>
    <cellStyle name="40 % - Accent6 2 2 3 3 5" xfId="36697" xr:uid="{00000000-0005-0000-0000-0000C9110000}"/>
    <cellStyle name="40 % - Accent6 2 2 3 4" xfId="11120" xr:uid="{00000000-0005-0000-0000-0000CA110000}"/>
    <cellStyle name="40 % - Accent6 2 2 3 4 2" xfId="26786" xr:uid="{00000000-0005-0000-0000-0000CB110000}"/>
    <cellStyle name="40 % - Accent6 2 2 3 4 3" xfId="33345" xr:uid="{00000000-0005-0000-0000-0000CC110000}"/>
    <cellStyle name="40 % - Accent6 2 2 3 4 4" xfId="39903" xr:uid="{00000000-0005-0000-0000-0000CD110000}"/>
    <cellStyle name="40 % - Accent6 2 2 3 5" xfId="23521" xr:uid="{00000000-0005-0000-0000-0000CE110000}"/>
    <cellStyle name="40 % - Accent6 2 2 3 6" xfId="30137" xr:uid="{00000000-0005-0000-0000-0000CF110000}"/>
    <cellStyle name="40 % - Accent6 2 2 3 7" xfId="36695" xr:uid="{00000000-0005-0000-0000-0000D0110000}"/>
    <cellStyle name="40 % - Accent6 2 2 4" xfId="3932" xr:uid="{00000000-0005-0000-0000-0000D1110000}"/>
    <cellStyle name="40 % - Accent6 2 2 4 2" xfId="11123" xr:uid="{00000000-0005-0000-0000-0000D2110000}"/>
    <cellStyle name="40 % - Accent6 2 2 4 2 2" xfId="26789" xr:uid="{00000000-0005-0000-0000-0000D3110000}"/>
    <cellStyle name="40 % - Accent6 2 2 4 2 3" xfId="33348" xr:uid="{00000000-0005-0000-0000-0000D4110000}"/>
    <cellStyle name="40 % - Accent6 2 2 4 2 4" xfId="39906" xr:uid="{00000000-0005-0000-0000-0000D5110000}"/>
    <cellStyle name="40 % - Accent6 2 2 4 3" xfId="23524" xr:uid="{00000000-0005-0000-0000-0000D6110000}"/>
    <cellStyle name="40 % - Accent6 2 2 4 4" xfId="30140" xr:uid="{00000000-0005-0000-0000-0000D7110000}"/>
    <cellStyle name="40 % - Accent6 2 2 4 5" xfId="36698" xr:uid="{00000000-0005-0000-0000-0000D8110000}"/>
    <cellStyle name="40 % - Accent6 2 2 5" xfId="3933" xr:uid="{00000000-0005-0000-0000-0000D9110000}"/>
    <cellStyle name="40 % - Accent6 2 2 5 2" xfId="11124" xr:uid="{00000000-0005-0000-0000-0000DA110000}"/>
    <cellStyle name="40 % - Accent6 2 2 5 2 2" xfId="26790" xr:uid="{00000000-0005-0000-0000-0000DB110000}"/>
    <cellStyle name="40 % - Accent6 2 2 5 2 3" xfId="33349" xr:uid="{00000000-0005-0000-0000-0000DC110000}"/>
    <cellStyle name="40 % - Accent6 2 2 5 2 4" xfId="39907" xr:uid="{00000000-0005-0000-0000-0000DD110000}"/>
    <cellStyle name="40 % - Accent6 2 2 5 3" xfId="23525" xr:uid="{00000000-0005-0000-0000-0000DE110000}"/>
    <cellStyle name="40 % - Accent6 2 2 5 4" xfId="30141" xr:uid="{00000000-0005-0000-0000-0000DF110000}"/>
    <cellStyle name="40 % - Accent6 2 2 5 5" xfId="36699" xr:uid="{00000000-0005-0000-0000-0000E0110000}"/>
    <cellStyle name="40 % - Accent6 2 2 6" xfId="11116" xr:uid="{00000000-0005-0000-0000-0000E1110000}"/>
    <cellStyle name="40 % - Accent6 2 2 6 2" xfId="26782" xr:uid="{00000000-0005-0000-0000-0000E2110000}"/>
    <cellStyle name="40 % - Accent6 2 2 6 3" xfId="33341" xr:uid="{00000000-0005-0000-0000-0000E3110000}"/>
    <cellStyle name="40 % - Accent6 2 2 6 4" xfId="39899" xr:uid="{00000000-0005-0000-0000-0000E4110000}"/>
    <cellStyle name="40 % - Accent6 2 2 7" xfId="23517" xr:uid="{00000000-0005-0000-0000-0000E5110000}"/>
    <cellStyle name="40 % - Accent6 2 2 8" xfId="30133" xr:uid="{00000000-0005-0000-0000-0000E6110000}"/>
    <cellStyle name="40 % - Accent6 2 2 9" xfId="36691" xr:uid="{00000000-0005-0000-0000-0000E7110000}"/>
    <cellStyle name="40 % - Accent6 2 3" xfId="3934" xr:uid="{00000000-0005-0000-0000-0000E8110000}"/>
    <cellStyle name="40 % - Accent6 2 3 2" xfId="3935" xr:uid="{00000000-0005-0000-0000-0000E9110000}"/>
    <cellStyle name="40 % - Accent6 2 3 2 2" xfId="11126" xr:uid="{00000000-0005-0000-0000-0000EA110000}"/>
    <cellStyle name="40 % - Accent6 2 3 2 2 2" xfId="26792" xr:uid="{00000000-0005-0000-0000-0000EB110000}"/>
    <cellStyle name="40 % - Accent6 2 3 2 2 3" xfId="33351" xr:uid="{00000000-0005-0000-0000-0000EC110000}"/>
    <cellStyle name="40 % - Accent6 2 3 2 2 4" xfId="39909" xr:uid="{00000000-0005-0000-0000-0000ED110000}"/>
    <cellStyle name="40 % - Accent6 2 3 2 3" xfId="23527" xr:uid="{00000000-0005-0000-0000-0000EE110000}"/>
    <cellStyle name="40 % - Accent6 2 3 2 4" xfId="30143" xr:uid="{00000000-0005-0000-0000-0000EF110000}"/>
    <cellStyle name="40 % - Accent6 2 3 2 5" xfId="36701" xr:uid="{00000000-0005-0000-0000-0000F0110000}"/>
    <cellStyle name="40 % - Accent6 2 3 3" xfId="3936" xr:uid="{00000000-0005-0000-0000-0000F1110000}"/>
    <cellStyle name="40 % - Accent6 2 3 3 2" xfId="11127" xr:uid="{00000000-0005-0000-0000-0000F2110000}"/>
    <cellStyle name="40 % - Accent6 2 3 3 2 2" xfId="26793" xr:uid="{00000000-0005-0000-0000-0000F3110000}"/>
    <cellStyle name="40 % - Accent6 2 3 3 2 3" xfId="33352" xr:uid="{00000000-0005-0000-0000-0000F4110000}"/>
    <cellStyle name="40 % - Accent6 2 3 3 2 4" xfId="39910" xr:uid="{00000000-0005-0000-0000-0000F5110000}"/>
    <cellStyle name="40 % - Accent6 2 3 3 3" xfId="23528" xr:uid="{00000000-0005-0000-0000-0000F6110000}"/>
    <cellStyle name="40 % - Accent6 2 3 3 4" xfId="30144" xr:uid="{00000000-0005-0000-0000-0000F7110000}"/>
    <cellStyle name="40 % - Accent6 2 3 3 5" xfId="36702" xr:uid="{00000000-0005-0000-0000-0000F8110000}"/>
    <cellStyle name="40 % - Accent6 2 3 4" xfId="11125" xr:uid="{00000000-0005-0000-0000-0000F9110000}"/>
    <cellStyle name="40 % - Accent6 2 3 4 2" xfId="26791" xr:uid="{00000000-0005-0000-0000-0000FA110000}"/>
    <cellStyle name="40 % - Accent6 2 3 4 3" xfId="33350" xr:uid="{00000000-0005-0000-0000-0000FB110000}"/>
    <cellStyle name="40 % - Accent6 2 3 4 4" xfId="39908" xr:uid="{00000000-0005-0000-0000-0000FC110000}"/>
    <cellStyle name="40 % - Accent6 2 3 5" xfId="23526" xr:uid="{00000000-0005-0000-0000-0000FD110000}"/>
    <cellStyle name="40 % - Accent6 2 3 6" xfId="30142" xr:uid="{00000000-0005-0000-0000-0000FE110000}"/>
    <cellStyle name="40 % - Accent6 2 3 7" xfId="36700" xr:uid="{00000000-0005-0000-0000-0000FF110000}"/>
    <cellStyle name="40 % - Accent6 2 4" xfId="3937" xr:uid="{00000000-0005-0000-0000-000000120000}"/>
    <cellStyle name="40 % - Accent6 2 4 2" xfId="3938" xr:uid="{00000000-0005-0000-0000-000001120000}"/>
    <cellStyle name="40 % - Accent6 2 4 2 2" xfId="11129" xr:uid="{00000000-0005-0000-0000-000002120000}"/>
    <cellStyle name="40 % - Accent6 2 4 2 2 2" xfId="26795" xr:uid="{00000000-0005-0000-0000-000003120000}"/>
    <cellStyle name="40 % - Accent6 2 4 2 2 3" xfId="33354" xr:uid="{00000000-0005-0000-0000-000004120000}"/>
    <cellStyle name="40 % - Accent6 2 4 2 2 4" xfId="39912" xr:uid="{00000000-0005-0000-0000-000005120000}"/>
    <cellStyle name="40 % - Accent6 2 4 2 3" xfId="23530" xr:uid="{00000000-0005-0000-0000-000006120000}"/>
    <cellStyle name="40 % - Accent6 2 4 2 4" xfId="30146" xr:uid="{00000000-0005-0000-0000-000007120000}"/>
    <cellStyle name="40 % - Accent6 2 4 2 5" xfId="36704" xr:uid="{00000000-0005-0000-0000-000008120000}"/>
    <cellStyle name="40 % - Accent6 2 4 3" xfId="3939" xr:uid="{00000000-0005-0000-0000-000009120000}"/>
    <cellStyle name="40 % - Accent6 2 4 3 2" xfId="11130" xr:uid="{00000000-0005-0000-0000-00000A120000}"/>
    <cellStyle name="40 % - Accent6 2 4 3 2 2" xfId="26796" xr:uid="{00000000-0005-0000-0000-00000B120000}"/>
    <cellStyle name="40 % - Accent6 2 4 3 2 3" xfId="33355" xr:uid="{00000000-0005-0000-0000-00000C120000}"/>
    <cellStyle name="40 % - Accent6 2 4 3 2 4" xfId="39913" xr:uid="{00000000-0005-0000-0000-00000D120000}"/>
    <cellStyle name="40 % - Accent6 2 4 3 3" xfId="23531" xr:uid="{00000000-0005-0000-0000-00000E120000}"/>
    <cellStyle name="40 % - Accent6 2 4 3 4" xfId="30147" xr:uid="{00000000-0005-0000-0000-00000F120000}"/>
    <cellStyle name="40 % - Accent6 2 4 3 5" xfId="36705" xr:uid="{00000000-0005-0000-0000-000010120000}"/>
    <cellStyle name="40 % - Accent6 2 4 4" xfId="11128" xr:uid="{00000000-0005-0000-0000-000011120000}"/>
    <cellStyle name="40 % - Accent6 2 4 4 2" xfId="26794" xr:uid="{00000000-0005-0000-0000-000012120000}"/>
    <cellStyle name="40 % - Accent6 2 4 4 3" xfId="33353" xr:uid="{00000000-0005-0000-0000-000013120000}"/>
    <cellStyle name="40 % - Accent6 2 4 4 4" xfId="39911" xr:uid="{00000000-0005-0000-0000-000014120000}"/>
    <cellStyle name="40 % - Accent6 2 4 5" xfId="23529" xr:uid="{00000000-0005-0000-0000-000015120000}"/>
    <cellStyle name="40 % - Accent6 2 4 6" xfId="30145" xr:uid="{00000000-0005-0000-0000-000016120000}"/>
    <cellStyle name="40 % - Accent6 2 4 7" xfId="36703" xr:uid="{00000000-0005-0000-0000-000017120000}"/>
    <cellStyle name="40 % - Accent6 2 5" xfId="3940" xr:uid="{00000000-0005-0000-0000-000018120000}"/>
    <cellStyle name="40 % - Accent6 2 5 2" xfId="11131" xr:uid="{00000000-0005-0000-0000-000019120000}"/>
    <cellStyle name="40 % - Accent6 2 5 2 2" xfId="26797" xr:uid="{00000000-0005-0000-0000-00001A120000}"/>
    <cellStyle name="40 % - Accent6 2 5 2 3" xfId="33356" xr:uid="{00000000-0005-0000-0000-00001B120000}"/>
    <cellStyle name="40 % - Accent6 2 5 2 4" xfId="39914" xr:uid="{00000000-0005-0000-0000-00001C120000}"/>
    <cellStyle name="40 % - Accent6 2 5 3" xfId="23532" xr:uid="{00000000-0005-0000-0000-00001D120000}"/>
    <cellStyle name="40 % - Accent6 2 5 4" xfId="30148" xr:uid="{00000000-0005-0000-0000-00001E120000}"/>
    <cellStyle name="40 % - Accent6 2 5 5" xfId="36706" xr:uid="{00000000-0005-0000-0000-00001F120000}"/>
    <cellStyle name="40 % - Accent6 2 6" xfId="3941" xr:uid="{00000000-0005-0000-0000-000020120000}"/>
    <cellStyle name="40 % - Accent6 2 6 2" xfId="11132" xr:uid="{00000000-0005-0000-0000-000021120000}"/>
    <cellStyle name="40 % - Accent6 2 6 2 2" xfId="26798" xr:uid="{00000000-0005-0000-0000-000022120000}"/>
    <cellStyle name="40 % - Accent6 2 6 2 3" xfId="33357" xr:uid="{00000000-0005-0000-0000-000023120000}"/>
    <cellStyle name="40 % - Accent6 2 6 2 4" xfId="39915" xr:uid="{00000000-0005-0000-0000-000024120000}"/>
    <cellStyle name="40 % - Accent6 2 6 3" xfId="23533" xr:uid="{00000000-0005-0000-0000-000025120000}"/>
    <cellStyle name="40 % - Accent6 2 6 4" xfId="30149" xr:uid="{00000000-0005-0000-0000-000026120000}"/>
    <cellStyle name="40 % - Accent6 2 6 5" xfId="36707" xr:uid="{00000000-0005-0000-0000-000027120000}"/>
    <cellStyle name="40 % - Accent6 2 7" xfId="11115" xr:uid="{00000000-0005-0000-0000-000028120000}"/>
    <cellStyle name="40 % - Accent6 2 7 2" xfId="26781" xr:uid="{00000000-0005-0000-0000-000029120000}"/>
    <cellStyle name="40 % - Accent6 2 7 3" xfId="33340" xr:uid="{00000000-0005-0000-0000-00002A120000}"/>
    <cellStyle name="40 % - Accent6 2 7 4" xfId="39898" xr:uid="{00000000-0005-0000-0000-00002B120000}"/>
    <cellStyle name="40 % - Accent6 2 8" xfId="23516" xr:uid="{00000000-0005-0000-0000-00002C120000}"/>
    <cellStyle name="40 % - Accent6 2 9" xfId="30132" xr:uid="{00000000-0005-0000-0000-00002D120000}"/>
    <cellStyle name="40 % - Accent6 3" xfId="3942" xr:uid="{00000000-0005-0000-0000-00002E120000}"/>
    <cellStyle name="40 % - Accent6 3 2" xfId="3943" xr:uid="{00000000-0005-0000-0000-00002F120000}"/>
    <cellStyle name="40 % - Accent6 3 2 2" xfId="3944" xr:uid="{00000000-0005-0000-0000-000030120000}"/>
    <cellStyle name="40 % - Accent6 3 2 2 2" xfId="11135" xr:uid="{00000000-0005-0000-0000-000031120000}"/>
    <cellStyle name="40 % - Accent6 3 2 2 2 2" xfId="26801" xr:uid="{00000000-0005-0000-0000-000032120000}"/>
    <cellStyle name="40 % - Accent6 3 2 2 2 3" xfId="33360" xr:uid="{00000000-0005-0000-0000-000033120000}"/>
    <cellStyle name="40 % - Accent6 3 2 2 2 4" xfId="39918" xr:uid="{00000000-0005-0000-0000-000034120000}"/>
    <cellStyle name="40 % - Accent6 3 2 2 3" xfId="23536" xr:uid="{00000000-0005-0000-0000-000035120000}"/>
    <cellStyle name="40 % - Accent6 3 2 2 4" xfId="30152" xr:uid="{00000000-0005-0000-0000-000036120000}"/>
    <cellStyle name="40 % - Accent6 3 2 2 5" xfId="36710" xr:uid="{00000000-0005-0000-0000-000037120000}"/>
    <cellStyle name="40 % - Accent6 3 2 3" xfId="3945" xr:uid="{00000000-0005-0000-0000-000038120000}"/>
    <cellStyle name="40 % - Accent6 3 2 3 2" xfId="11136" xr:uid="{00000000-0005-0000-0000-000039120000}"/>
    <cellStyle name="40 % - Accent6 3 2 3 2 2" xfId="26802" xr:uid="{00000000-0005-0000-0000-00003A120000}"/>
    <cellStyle name="40 % - Accent6 3 2 3 2 3" xfId="33361" xr:uid="{00000000-0005-0000-0000-00003B120000}"/>
    <cellStyle name="40 % - Accent6 3 2 3 2 4" xfId="39919" xr:uid="{00000000-0005-0000-0000-00003C120000}"/>
    <cellStyle name="40 % - Accent6 3 2 3 3" xfId="23537" xr:uid="{00000000-0005-0000-0000-00003D120000}"/>
    <cellStyle name="40 % - Accent6 3 2 3 4" xfId="30153" xr:uid="{00000000-0005-0000-0000-00003E120000}"/>
    <cellStyle name="40 % - Accent6 3 2 3 5" xfId="36711" xr:uid="{00000000-0005-0000-0000-00003F120000}"/>
    <cellStyle name="40 % - Accent6 3 2 4" xfId="11134" xr:uid="{00000000-0005-0000-0000-000040120000}"/>
    <cellStyle name="40 % - Accent6 3 2 4 2" xfId="26800" xr:uid="{00000000-0005-0000-0000-000041120000}"/>
    <cellStyle name="40 % - Accent6 3 2 4 3" xfId="33359" xr:uid="{00000000-0005-0000-0000-000042120000}"/>
    <cellStyle name="40 % - Accent6 3 2 4 4" xfId="39917" xr:uid="{00000000-0005-0000-0000-000043120000}"/>
    <cellStyle name="40 % - Accent6 3 2 5" xfId="23535" xr:uid="{00000000-0005-0000-0000-000044120000}"/>
    <cellStyle name="40 % - Accent6 3 2 6" xfId="30151" xr:uid="{00000000-0005-0000-0000-000045120000}"/>
    <cellStyle name="40 % - Accent6 3 2 7" xfId="36709" xr:uid="{00000000-0005-0000-0000-000046120000}"/>
    <cellStyle name="40 % - Accent6 3 3" xfId="3946" xr:uid="{00000000-0005-0000-0000-000047120000}"/>
    <cellStyle name="40 % - Accent6 3 3 2" xfId="3947" xr:uid="{00000000-0005-0000-0000-000048120000}"/>
    <cellStyle name="40 % - Accent6 3 3 2 2" xfId="11138" xr:uid="{00000000-0005-0000-0000-000049120000}"/>
    <cellStyle name="40 % - Accent6 3 3 2 2 2" xfId="26804" xr:uid="{00000000-0005-0000-0000-00004A120000}"/>
    <cellStyle name="40 % - Accent6 3 3 2 2 3" xfId="33363" xr:uid="{00000000-0005-0000-0000-00004B120000}"/>
    <cellStyle name="40 % - Accent6 3 3 2 2 4" xfId="39921" xr:uid="{00000000-0005-0000-0000-00004C120000}"/>
    <cellStyle name="40 % - Accent6 3 3 2 3" xfId="23539" xr:uid="{00000000-0005-0000-0000-00004D120000}"/>
    <cellStyle name="40 % - Accent6 3 3 2 4" xfId="30155" xr:uid="{00000000-0005-0000-0000-00004E120000}"/>
    <cellStyle name="40 % - Accent6 3 3 2 5" xfId="36713" xr:uid="{00000000-0005-0000-0000-00004F120000}"/>
    <cellStyle name="40 % - Accent6 3 3 3" xfId="3948" xr:uid="{00000000-0005-0000-0000-000050120000}"/>
    <cellStyle name="40 % - Accent6 3 3 3 2" xfId="11139" xr:uid="{00000000-0005-0000-0000-000051120000}"/>
    <cellStyle name="40 % - Accent6 3 3 3 2 2" xfId="26805" xr:uid="{00000000-0005-0000-0000-000052120000}"/>
    <cellStyle name="40 % - Accent6 3 3 3 2 3" xfId="33364" xr:uid="{00000000-0005-0000-0000-000053120000}"/>
    <cellStyle name="40 % - Accent6 3 3 3 2 4" xfId="39922" xr:uid="{00000000-0005-0000-0000-000054120000}"/>
    <cellStyle name="40 % - Accent6 3 3 3 3" xfId="23540" xr:uid="{00000000-0005-0000-0000-000055120000}"/>
    <cellStyle name="40 % - Accent6 3 3 3 4" xfId="30156" xr:uid="{00000000-0005-0000-0000-000056120000}"/>
    <cellStyle name="40 % - Accent6 3 3 3 5" xfId="36714" xr:uid="{00000000-0005-0000-0000-000057120000}"/>
    <cellStyle name="40 % - Accent6 3 3 4" xfId="11137" xr:uid="{00000000-0005-0000-0000-000058120000}"/>
    <cellStyle name="40 % - Accent6 3 3 4 2" xfId="26803" xr:uid="{00000000-0005-0000-0000-000059120000}"/>
    <cellStyle name="40 % - Accent6 3 3 4 3" xfId="33362" xr:uid="{00000000-0005-0000-0000-00005A120000}"/>
    <cellStyle name="40 % - Accent6 3 3 4 4" xfId="39920" xr:uid="{00000000-0005-0000-0000-00005B120000}"/>
    <cellStyle name="40 % - Accent6 3 3 5" xfId="23538" xr:uid="{00000000-0005-0000-0000-00005C120000}"/>
    <cellStyle name="40 % - Accent6 3 3 6" xfId="30154" xr:uid="{00000000-0005-0000-0000-00005D120000}"/>
    <cellStyle name="40 % - Accent6 3 3 7" xfId="36712" xr:uid="{00000000-0005-0000-0000-00005E120000}"/>
    <cellStyle name="40 % - Accent6 3 4" xfId="3949" xr:uid="{00000000-0005-0000-0000-00005F120000}"/>
    <cellStyle name="40 % - Accent6 3 4 2" xfId="11140" xr:uid="{00000000-0005-0000-0000-000060120000}"/>
    <cellStyle name="40 % - Accent6 3 4 2 2" xfId="26806" xr:uid="{00000000-0005-0000-0000-000061120000}"/>
    <cellStyle name="40 % - Accent6 3 4 2 3" xfId="33365" xr:uid="{00000000-0005-0000-0000-000062120000}"/>
    <cellStyle name="40 % - Accent6 3 4 2 4" xfId="39923" xr:uid="{00000000-0005-0000-0000-000063120000}"/>
    <cellStyle name="40 % - Accent6 3 4 3" xfId="23541" xr:uid="{00000000-0005-0000-0000-000064120000}"/>
    <cellStyle name="40 % - Accent6 3 4 4" xfId="30157" xr:uid="{00000000-0005-0000-0000-000065120000}"/>
    <cellStyle name="40 % - Accent6 3 4 5" xfId="36715" xr:uid="{00000000-0005-0000-0000-000066120000}"/>
    <cellStyle name="40 % - Accent6 3 5" xfId="3950" xr:uid="{00000000-0005-0000-0000-000067120000}"/>
    <cellStyle name="40 % - Accent6 3 5 2" xfId="11141" xr:uid="{00000000-0005-0000-0000-000068120000}"/>
    <cellStyle name="40 % - Accent6 3 5 2 2" xfId="26807" xr:uid="{00000000-0005-0000-0000-000069120000}"/>
    <cellStyle name="40 % - Accent6 3 5 2 3" xfId="33366" xr:uid="{00000000-0005-0000-0000-00006A120000}"/>
    <cellStyle name="40 % - Accent6 3 5 2 4" xfId="39924" xr:uid="{00000000-0005-0000-0000-00006B120000}"/>
    <cellStyle name="40 % - Accent6 3 5 3" xfId="23542" xr:uid="{00000000-0005-0000-0000-00006C120000}"/>
    <cellStyle name="40 % - Accent6 3 5 4" xfId="30158" xr:uid="{00000000-0005-0000-0000-00006D120000}"/>
    <cellStyle name="40 % - Accent6 3 5 5" xfId="36716" xr:uid="{00000000-0005-0000-0000-00006E120000}"/>
    <cellStyle name="40 % - Accent6 3 6" xfId="11133" xr:uid="{00000000-0005-0000-0000-00006F120000}"/>
    <cellStyle name="40 % - Accent6 3 6 2" xfId="26799" xr:uid="{00000000-0005-0000-0000-000070120000}"/>
    <cellStyle name="40 % - Accent6 3 6 3" xfId="33358" xr:uid="{00000000-0005-0000-0000-000071120000}"/>
    <cellStyle name="40 % - Accent6 3 6 4" xfId="39916" xr:uid="{00000000-0005-0000-0000-000072120000}"/>
    <cellStyle name="40 % - Accent6 3 7" xfId="23534" xr:uid="{00000000-0005-0000-0000-000073120000}"/>
    <cellStyle name="40 % - Accent6 3 8" xfId="30150" xr:uid="{00000000-0005-0000-0000-000074120000}"/>
    <cellStyle name="40 % - Accent6 3 9" xfId="36708" xr:uid="{00000000-0005-0000-0000-000075120000}"/>
    <cellStyle name="40 % - Accent6 4" xfId="3951" xr:uid="{00000000-0005-0000-0000-000076120000}"/>
    <cellStyle name="40 % - Accent6 4 2" xfId="3952" xr:uid="{00000000-0005-0000-0000-000077120000}"/>
    <cellStyle name="40 % - Accent6 4 2 2" xfId="11143" xr:uid="{00000000-0005-0000-0000-000078120000}"/>
    <cellStyle name="40 % - Accent6 4 2 2 2" xfId="26809" xr:uid="{00000000-0005-0000-0000-000079120000}"/>
    <cellStyle name="40 % - Accent6 4 2 2 3" xfId="33368" xr:uid="{00000000-0005-0000-0000-00007A120000}"/>
    <cellStyle name="40 % - Accent6 4 2 2 4" xfId="39926" xr:uid="{00000000-0005-0000-0000-00007B120000}"/>
    <cellStyle name="40 % - Accent6 4 2 3" xfId="23544" xr:uid="{00000000-0005-0000-0000-00007C120000}"/>
    <cellStyle name="40 % - Accent6 4 2 4" xfId="30160" xr:uid="{00000000-0005-0000-0000-00007D120000}"/>
    <cellStyle name="40 % - Accent6 4 2 5" xfId="36718" xr:uid="{00000000-0005-0000-0000-00007E120000}"/>
    <cellStyle name="40 % - Accent6 4 3" xfId="3953" xr:uid="{00000000-0005-0000-0000-00007F120000}"/>
    <cellStyle name="40 % - Accent6 4 3 2" xfId="11144" xr:uid="{00000000-0005-0000-0000-000080120000}"/>
    <cellStyle name="40 % - Accent6 4 3 2 2" xfId="26810" xr:uid="{00000000-0005-0000-0000-000081120000}"/>
    <cellStyle name="40 % - Accent6 4 3 2 3" xfId="33369" xr:uid="{00000000-0005-0000-0000-000082120000}"/>
    <cellStyle name="40 % - Accent6 4 3 2 4" xfId="39927" xr:uid="{00000000-0005-0000-0000-000083120000}"/>
    <cellStyle name="40 % - Accent6 4 3 3" xfId="23545" xr:uid="{00000000-0005-0000-0000-000084120000}"/>
    <cellStyle name="40 % - Accent6 4 3 4" xfId="30161" xr:uid="{00000000-0005-0000-0000-000085120000}"/>
    <cellStyle name="40 % - Accent6 4 3 5" xfId="36719" xr:uid="{00000000-0005-0000-0000-000086120000}"/>
    <cellStyle name="40 % - Accent6 4 4" xfId="11142" xr:uid="{00000000-0005-0000-0000-000087120000}"/>
    <cellStyle name="40 % - Accent6 4 4 2" xfId="26808" xr:uid="{00000000-0005-0000-0000-000088120000}"/>
    <cellStyle name="40 % - Accent6 4 4 3" xfId="33367" xr:uid="{00000000-0005-0000-0000-000089120000}"/>
    <cellStyle name="40 % - Accent6 4 4 4" xfId="39925" xr:uid="{00000000-0005-0000-0000-00008A120000}"/>
    <cellStyle name="40 % - Accent6 4 5" xfId="23543" xr:uid="{00000000-0005-0000-0000-00008B120000}"/>
    <cellStyle name="40 % - Accent6 4 6" xfId="30159" xr:uid="{00000000-0005-0000-0000-00008C120000}"/>
    <cellStyle name="40 % - Accent6 4 7" xfId="36717" xr:uid="{00000000-0005-0000-0000-00008D120000}"/>
    <cellStyle name="40 % - Accent6 5" xfId="3954" xr:uid="{00000000-0005-0000-0000-00008E120000}"/>
    <cellStyle name="40 % - Accent6 5 2" xfId="3955" xr:uid="{00000000-0005-0000-0000-00008F120000}"/>
    <cellStyle name="40 % - Accent6 5 2 2" xfId="11146" xr:uid="{00000000-0005-0000-0000-000090120000}"/>
    <cellStyle name="40 % - Accent6 5 2 2 2" xfId="26812" xr:uid="{00000000-0005-0000-0000-000091120000}"/>
    <cellStyle name="40 % - Accent6 5 2 2 3" xfId="33371" xr:uid="{00000000-0005-0000-0000-000092120000}"/>
    <cellStyle name="40 % - Accent6 5 2 2 4" xfId="39929" xr:uid="{00000000-0005-0000-0000-000093120000}"/>
    <cellStyle name="40 % - Accent6 5 2 3" xfId="23547" xr:uid="{00000000-0005-0000-0000-000094120000}"/>
    <cellStyle name="40 % - Accent6 5 2 4" xfId="30163" xr:uid="{00000000-0005-0000-0000-000095120000}"/>
    <cellStyle name="40 % - Accent6 5 2 5" xfId="36721" xr:uid="{00000000-0005-0000-0000-000096120000}"/>
    <cellStyle name="40 % - Accent6 5 3" xfId="3956" xr:uid="{00000000-0005-0000-0000-000097120000}"/>
    <cellStyle name="40 % - Accent6 5 3 2" xfId="11147" xr:uid="{00000000-0005-0000-0000-000098120000}"/>
    <cellStyle name="40 % - Accent6 5 3 2 2" xfId="26813" xr:uid="{00000000-0005-0000-0000-000099120000}"/>
    <cellStyle name="40 % - Accent6 5 3 2 3" xfId="33372" xr:uid="{00000000-0005-0000-0000-00009A120000}"/>
    <cellStyle name="40 % - Accent6 5 3 2 4" xfId="39930" xr:uid="{00000000-0005-0000-0000-00009B120000}"/>
    <cellStyle name="40 % - Accent6 5 3 3" xfId="23548" xr:uid="{00000000-0005-0000-0000-00009C120000}"/>
    <cellStyle name="40 % - Accent6 5 3 4" xfId="30164" xr:uid="{00000000-0005-0000-0000-00009D120000}"/>
    <cellStyle name="40 % - Accent6 5 3 5" xfId="36722" xr:uid="{00000000-0005-0000-0000-00009E120000}"/>
    <cellStyle name="40 % - Accent6 5 4" xfId="11145" xr:uid="{00000000-0005-0000-0000-00009F120000}"/>
    <cellStyle name="40 % - Accent6 5 4 2" xfId="26811" xr:uid="{00000000-0005-0000-0000-0000A0120000}"/>
    <cellStyle name="40 % - Accent6 5 4 3" xfId="33370" xr:uid="{00000000-0005-0000-0000-0000A1120000}"/>
    <cellStyle name="40 % - Accent6 5 4 4" xfId="39928" xr:uid="{00000000-0005-0000-0000-0000A2120000}"/>
    <cellStyle name="40 % - Accent6 5 5" xfId="23546" xr:uid="{00000000-0005-0000-0000-0000A3120000}"/>
    <cellStyle name="40 % - Accent6 5 6" xfId="30162" xr:uid="{00000000-0005-0000-0000-0000A4120000}"/>
    <cellStyle name="40 % - Accent6 5 7" xfId="36720" xr:uid="{00000000-0005-0000-0000-0000A5120000}"/>
    <cellStyle name="40 % - Accent6 6" xfId="3957" xr:uid="{00000000-0005-0000-0000-0000A6120000}"/>
    <cellStyle name="40 % - Accent6 6 2" xfId="11148" xr:uid="{00000000-0005-0000-0000-0000A7120000}"/>
    <cellStyle name="40 % - Accent6 6 2 2" xfId="26814" xr:uid="{00000000-0005-0000-0000-0000A8120000}"/>
    <cellStyle name="40 % - Accent6 6 2 3" xfId="33373" xr:uid="{00000000-0005-0000-0000-0000A9120000}"/>
    <cellStyle name="40 % - Accent6 6 2 4" xfId="39931" xr:uid="{00000000-0005-0000-0000-0000AA120000}"/>
    <cellStyle name="40 % - Accent6 6 3" xfId="23549" xr:uid="{00000000-0005-0000-0000-0000AB120000}"/>
    <cellStyle name="40 % - Accent6 6 4" xfId="30165" xr:uid="{00000000-0005-0000-0000-0000AC120000}"/>
    <cellStyle name="40 % - Accent6 6 5" xfId="36723" xr:uid="{00000000-0005-0000-0000-0000AD120000}"/>
    <cellStyle name="40 % - Accent6 7" xfId="3958" xr:uid="{00000000-0005-0000-0000-0000AE120000}"/>
    <cellStyle name="40% - Accent1" xfId="633" builtinId="31" customBuiltin="1"/>
    <cellStyle name="40% - Accent1 2" xfId="3959" xr:uid="{00000000-0005-0000-0000-0000B0120000}"/>
    <cellStyle name="40% - Accent2" xfId="634" builtinId="35" customBuiltin="1"/>
    <cellStyle name="40% - Accent3" xfId="635" builtinId="39" customBuiltin="1"/>
    <cellStyle name="40% - Accent3 2" xfId="3960" xr:uid="{00000000-0005-0000-0000-0000B3120000}"/>
    <cellStyle name="40% - Accent4" xfId="636" builtinId="43" customBuiltin="1"/>
    <cellStyle name="40% - Accent4 2" xfId="3961" xr:uid="{00000000-0005-0000-0000-0000B5120000}"/>
    <cellStyle name="40% - Accent5" xfId="637" builtinId="47" customBuiltin="1"/>
    <cellStyle name="40% - Accent5 2" xfId="3962" xr:uid="{00000000-0005-0000-0000-0000B7120000}"/>
    <cellStyle name="40% - Accent6" xfId="638" builtinId="51" customBuiltin="1"/>
    <cellStyle name="40% - Accent6 2" xfId="3963" xr:uid="{00000000-0005-0000-0000-0000B9120000}"/>
    <cellStyle name="40% - Akzent1" xfId="639" xr:uid="{00000000-0005-0000-0000-0000BA120000}"/>
    <cellStyle name="40% - Akzent2" xfId="640" xr:uid="{00000000-0005-0000-0000-0000BB120000}"/>
    <cellStyle name="40% - Akzent3" xfId="641" xr:uid="{00000000-0005-0000-0000-0000BC120000}"/>
    <cellStyle name="40% - Akzent4" xfId="642" xr:uid="{00000000-0005-0000-0000-0000BD120000}"/>
    <cellStyle name="40% - Akzent5" xfId="643" xr:uid="{00000000-0005-0000-0000-0000BE120000}"/>
    <cellStyle name="40% - Akzent6" xfId="644" xr:uid="{00000000-0005-0000-0000-0000BF120000}"/>
    <cellStyle name="40% - Énfasis1 2" xfId="2188" xr:uid="{00000000-0005-0000-0000-0000C0120000}"/>
    <cellStyle name="40% - Énfasis1 3" xfId="22840" xr:uid="{00000000-0005-0000-0000-0000C1120000}"/>
    <cellStyle name="40% - Énfasis2 2" xfId="2189" xr:uid="{00000000-0005-0000-0000-0000C2120000}"/>
    <cellStyle name="40% - Énfasis2 3" xfId="22841" xr:uid="{00000000-0005-0000-0000-0000C3120000}"/>
    <cellStyle name="40% - Énfasis3 2" xfId="2190" xr:uid="{00000000-0005-0000-0000-0000C4120000}"/>
    <cellStyle name="40% - Énfasis3 3" xfId="22842" xr:uid="{00000000-0005-0000-0000-0000C5120000}"/>
    <cellStyle name="40% - Énfasis4 2" xfId="2191" xr:uid="{00000000-0005-0000-0000-0000C6120000}"/>
    <cellStyle name="40% - Énfasis4 3" xfId="22843" xr:uid="{00000000-0005-0000-0000-0000C7120000}"/>
    <cellStyle name="40% - Énfasis5 2" xfId="2192" xr:uid="{00000000-0005-0000-0000-0000C8120000}"/>
    <cellStyle name="40% - Énfasis5 3" xfId="22844" xr:uid="{00000000-0005-0000-0000-0000C9120000}"/>
    <cellStyle name="40% - Énfasis6 2" xfId="2193" xr:uid="{00000000-0005-0000-0000-0000CA120000}"/>
    <cellStyle name="40% - Énfasis6 3" xfId="22845" xr:uid="{00000000-0005-0000-0000-0000CB120000}"/>
    <cellStyle name="60 % - Accent1 2" xfId="3964" xr:uid="{00000000-0005-0000-0000-0000CD120000}"/>
    <cellStyle name="60 % - Accent2 2" xfId="3965" xr:uid="{00000000-0005-0000-0000-0000CF120000}"/>
    <cellStyle name="60 % - Accent3 2" xfId="3966" xr:uid="{00000000-0005-0000-0000-0000D1120000}"/>
    <cellStyle name="60 % - Accent4 2" xfId="3967" xr:uid="{00000000-0005-0000-0000-0000D3120000}"/>
    <cellStyle name="60 % - Accent5 2" xfId="3968" xr:uid="{00000000-0005-0000-0000-0000D5120000}"/>
    <cellStyle name="60 % - Accent6 2" xfId="3969" xr:uid="{00000000-0005-0000-0000-0000D7120000}"/>
    <cellStyle name="60% - Accent1" xfId="645" builtinId="32" customBuiltin="1"/>
    <cellStyle name="60% - Accent1 2" xfId="3970" xr:uid="{00000000-0005-0000-0000-0000D9120000}"/>
    <cellStyle name="60% - Accent2" xfId="646" builtinId="36" customBuiltin="1"/>
    <cellStyle name="60% - Accent2 2" xfId="3971" xr:uid="{00000000-0005-0000-0000-0000DB120000}"/>
    <cellStyle name="60% - Accent3" xfId="647" builtinId="40" customBuiltin="1"/>
    <cellStyle name="60% - Accent3 2" xfId="3972" xr:uid="{00000000-0005-0000-0000-0000DD120000}"/>
    <cellStyle name="60% - Accent4" xfId="648" builtinId="44" customBuiltin="1"/>
    <cellStyle name="60% - Accent4 2" xfId="3973" xr:uid="{00000000-0005-0000-0000-0000DF120000}"/>
    <cellStyle name="60% - Accent5" xfId="649" builtinId="48" customBuiltin="1"/>
    <cellStyle name="60% - Accent5 2" xfId="3974" xr:uid="{00000000-0005-0000-0000-0000E1120000}"/>
    <cellStyle name="60% - Accent6" xfId="650" builtinId="52" customBuiltin="1"/>
    <cellStyle name="60% - Accent6 2" xfId="3975" xr:uid="{00000000-0005-0000-0000-0000E3120000}"/>
    <cellStyle name="60% - Akzent1" xfId="651" xr:uid="{00000000-0005-0000-0000-0000E4120000}"/>
    <cellStyle name="60% - Akzent2" xfId="652" xr:uid="{00000000-0005-0000-0000-0000E5120000}"/>
    <cellStyle name="60% - Akzent3" xfId="653" xr:uid="{00000000-0005-0000-0000-0000E6120000}"/>
    <cellStyle name="60% - Akzent4" xfId="654" xr:uid="{00000000-0005-0000-0000-0000E7120000}"/>
    <cellStyle name="60% - Akzent5" xfId="655" xr:uid="{00000000-0005-0000-0000-0000E8120000}"/>
    <cellStyle name="60% - Akzent6" xfId="656" xr:uid="{00000000-0005-0000-0000-0000E9120000}"/>
    <cellStyle name="60% - Énfasis1 2" xfId="2194" xr:uid="{00000000-0005-0000-0000-0000EA120000}"/>
    <cellStyle name="60% - Énfasis1 3" xfId="22846" xr:uid="{00000000-0005-0000-0000-0000EB120000}"/>
    <cellStyle name="60% - Énfasis2 2" xfId="2195" xr:uid="{00000000-0005-0000-0000-0000EC120000}"/>
    <cellStyle name="60% - Énfasis2 3" xfId="22847" xr:uid="{00000000-0005-0000-0000-0000ED120000}"/>
    <cellStyle name="60% - Énfasis3 2" xfId="2196" xr:uid="{00000000-0005-0000-0000-0000EE120000}"/>
    <cellStyle name="60% - Énfasis3 3" xfId="22848" xr:uid="{00000000-0005-0000-0000-0000EF120000}"/>
    <cellStyle name="60% - Énfasis4 2" xfId="2197" xr:uid="{00000000-0005-0000-0000-0000F0120000}"/>
    <cellStyle name="60% - Énfasis4 3" xfId="22849" xr:uid="{00000000-0005-0000-0000-0000F1120000}"/>
    <cellStyle name="60% - Énfasis5 2" xfId="2198" xr:uid="{00000000-0005-0000-0000-0000F2120000}"/>
    <cellStyle name="60% - Énfasis5 3" xfId="22850" xr:uid="{00000000-0005-0000-0000-0000F3120000}"/>
    <cellStyle name="60% - Énfasis6 2" xfId="2199" xr:uid="{00000000-0005-0000-0000-0000F4120000}"/>
    <cellStyle name="60% - Énfasis6 3" xfId="22851" xr:uid="{00000000-0005-0000-0000-0000F5120000}"/>
    <cellStyle name="aa +" xfId="657" xr:uid="{00000000-0005-0000-0000-0000F6120000}"/>
    <cellStyle name="aa + 10" xfId="3976" xr:uid="{00000000-0005-0000-0000-0000F7120000}"/>
    <cellStyle name="aa + 10 2" xfId="3977" xr:uid="{00000000-0005-0000-0000-0000F8120000}"/>
    <cellStyle name="aa + 10 2 2" xfId="9313" xr:uid="{00000000-0005-0000-0000-0000F9120000}"/>
    <cellStyle name="aa + 10 3" xfId="9312" xr:uid="{00000000-0005-0000-0000-0000FA120000}"/>
    <cellStyle name="aa + 11" xfId="3978" xr:uid="{00000000-0005-0000-0000-0000FB120000}"/>
    <cellStyle name="aa + 11 2" xfId="3979" xr:uid="{00000000-0005-0000-0000-0000FC120000}"/>
    <cellStyle name="aa + 11 2 2" xfId="9315" xr:uid="{00000000-0005-0000-0000-0000FD120000}"/>
    <cellStyle name="aa + 11 3" xfId="9314" xr:uid="{00000000-0005-0000-0000-0000FE120000}"/>
    <cellStyle name="aa + 12" xfId="3980" xr:uid="{00000000-0005-0000-0000-0000FF120000}"/>
    <cellStyle name="aa + 12 2" xfId="3981" xr:uid="{00000000-0005-0000-0000-000000130000}"/>
    <cellStyle name="aa + 12 2 2" xfId="9317" xr:uid="{00000000-0005-0000-0000-000001130000}"/>
    <cellStyle name="aa + 12 3" xfId="9316" xr:uid="{00000000-0005-0000-0000-000002130000}"/>
    <cellStyle name="aa + 13" xfId="3982" xr:uid="{00000000-0005-0000-0000-000003130000}"/>
    <cellStyle name="aa + 13 2" xfId="3983" xr:uid="{00000000-0005-0000-0000-000004130000}"/>
    <cellStyle name="aa + 13 2 2" xfId="9319" xr:uid="{00000000-0005-0000-0000-000005130000}"/>
    <cellStyle name="aa + 13 3" xfId="9318" xr:uid="{00000000-0005-0000-0000-000006130000}"/>
    <cellStyle name="aa + 14" xfId="3984" xr:uid="{00000000-0005-0000-0000-000007130000}"/>
    <cellStyle name="aa + 14 2" xfId="9320" xr:uid="{00000000-0005-0000-0000-000008130000}"/>
    <cellStyle name="aa + 15" xfId="2200" xr:uid="{00000000-0005-0000-0000-000009130000}"/>
    <cellStyle name="aa + 15 2" xfId="10583" xr:uid="{00000000-0005-0000-0000-00000A130000}"/>
    <cellStyle name="aa + 16" xfId="2030" xr:uid="{00000000-0005-0000-0000-00000B130000}"/>
    <cellStyle name="aa + 2" xfId="3985" xr:uid="{00000000-0005-0000-0000-00000C130000}"/>
    <cellStyle name="aa + 2 10" xfId="3986" xr:uid="{00000000-0005-0000-0000-00000D130000}"/>
    <cellStyle name="aa + 2 10 2" xfId="3987" xr:uid="{00000000-0005-0000-0000-00000E130000}"/>
    <cellStyle name="aa + 2 10 2 2" xfId="9323" xr:uid="{00000000-0005-0000-0000-00000F130000}"/>
    <cellStyle name="aa + 2 10 3" xfId="9322" xr:uid="{00000000-0005-0000-0000-000010130000}"/>
    <cellStyle name="aa + 2 11" xfId="3988" xr:uid="{00000000-0005-0000-0000-000011130000}"/>
    <cellStyle name="aa + 2 11 2" xfId="3989" xr:uid="{00000000-0005-0000-0000-000012130000}"/>
    <cellStyle name="aa + 2 11 2 2" xfId="9325" xr:uid="{00000000-0005-0000-0000-000013130000}"/>
    <cellStyle name="aa + 2 11 3" xfId="9324" xr:uid="{00000000-0005-0000-0000-000014130000}"/>
    <cellStyle name="aa + 2 12" xfId="3990" xr:uid="{00000000-0005-0000-0000-000015130000}"/>
    <cellStyle name="aa + 2 12 2" xfId="3991" xr:uid="{00000000-0005-0000-0000-000016130000}"/>
    <cellStyle name="aa + 2 12 2 2" xfId="9327" xr:uid="{00000000-0005-0000-0000-000017130000}"/>
    <cellStyle name="aa + 2 12 3" xfId="9326" xr:uid="{00000000-0005-0000-0000-000018130000}"/>
    <cellStyle name="aa + 2 13" xfId="3992" xr:uid="{00000000-0005-0000-0000-000019130000}"/>
    <cellStyle name="aa + 2 13 2" xfId="9328" xr:uid="{00000000-0005-0000-0000-00001A130000}"/>
    <cellStyle name="aa + 2 14" xfId="9321" xr:uid="{00000000-0005-0000-0000-00001B130000}"/>
    <cellStyle name="aa + 2 2" xfId="3993" xr:uid="{00000000-0005-0000-0000-00001C130000}"/>
    <cellStyle name="aa + 2 2 10" xfId="3994" xr:uid="{00000000-0005-0000-0000-00001D130000}"/>
    <cellStyle name="aa + 2 2 10 2" xfId="3995" xr:uid="{00000000-0005-0000-0000-00001E130000}"/>
    <cellStyle name="aa + 2 2 10 2 2" xfId="9331" xr:uid="{00000000-0005-0000-0000-00001F130000}"/>
    <cellStyle name="aa + 2 2 10 3" xfId="9330" xr:uid="{00000000-0005-0000-0000-000020130000}"/>
    <cellStyle name="aa + 2 2 11" xfId="3996" xr:uid="{00000000-0005-0000-0000-000021130000}"/>
    <cellStyle name="aa + 2 2 11 2" xfId="3997" xr:uid="{00000000-0005-0000-0000-000022130000}"/>
    <cellStyle name="aa + 2 2 11 2 2" xfId="9333" xr:uid="{00000000-0005-0000-0000-000023130000}"/>
    <cellStyle name="aa + 2 2 11 3" xfId="9332" xr:uid="{00000000-0005-0000-0000-000024130000}"/>
    <cellStyle name="aa + 2 2 12" xfId="3998" xr:uid="{00000000-0005-0000-0000-000025130000}"/>
    <cellStyle name="aa + 2 2 12 2" xfId="9334" xr:uid="{00000000-0005-0000-0000-000026130000}"/>
    <cellStyle name="aa + 2 2 13" xfId="9329" xr:uid="{00000000-0005-0000-0000-000027130000}"/>
    <cellStyle name="aa + 2 2 2" xfId="3999" xr:uid="{00000000-0005-0000-0000-000028130000}"/>
    <cellStyle name="aa + 2 2 2 10" xfId="4000" xr:uid="{00000000-0005-0000-0000-000029130000}"/>
    <cellStyle name="aa + 2 2 2 10 2" xfId="4001" xr:uid="{00000000-0005-0000-0000-00002A130000}"/>
    <cellStyle name="aa + 2 2 2 10 2 2" xfId="9337" xr:uid="{00000000-0005-0000-0000-00002B130000}"/>
    <cellStyle name="aa + 2 2 2 10 3" xfId="9336" xr:uid="{00000000-0005-0000-0000-00002C130000}"/>
    <cellStyle name="aa + 2 2 2 11" xfId="4002" xr:uid="{00000000-0005-0000-0000-00002D130000}"/>
    <cellStyle name="aa + 2 2 2 11 2" xfId="9338" xr:uid="{00000000-0005-0000-0000-00002E130000}"/>
    <cellStyle name="aa + 2 2 2 12" xfId="9335" xr:uid="{00000000-0005-0000-0000-00002F130000}"/>
    <cellStyle name="aa + 2 2 2 2" xfId="4003" xr:uid="{00000000-0005-0000-0000-000030130000}"/>
    <cellStyle name="aa + 2 2 2 2 10" xfId="4004" xr:uid="{00000000-0005-0000-0000-000031130000}"/>
    <cellStyle name="aa + 2 2 2 2 10 2" xfId="9340" xr:uid="{00000000-0005-0000-0000-000032130000}"/>
    <cellStyle name="aa + 2 2 2 2 11" xfId="9339" xr:uid="{00000000-0005-0000-0000-000033130000}"/>
    <cellStyle name="aa + 2 2 2 2 2" xfId="4005" xr:uid="{00000000-0005-0000-0000-000034130000}"/>
    <cellStyle name="aa + 2 2 2 2 2 2" xfId="4006" xr:uid="{00000000-0005-0000-0000-000035130000}"/>
    <cellStyle name="aa + 2 2 2 2 2 2 2" xfId="9342" xr:uid="{00000000-0005-0000-0000-000036130000}"/>
    <cellStyle name="aa + 2 2 2 2 2 3" xfId="9341" xr:uid="{00000000-0005-0000-0000-000037130000}"/>
    <cellStyle name="aa + 2 2 2 2 3" xfId="4007" xr:uid="{00000000-0005-0000-0000-000038130000}"/>
    <cellStyle name="aa + 2 2 2 2 3 2" xfId="4008" xr:uid="{00000000-0005-0000-0000-000039130000}"/>
    <cellStyle name="aa + 2 2 2 2 3 2 2" xfId="9344" xr:uid="{00000000-0005-0000-0000-00003A130000}"/>
    <cellStyle name="aa + 2 2 2 2 3 3" xfId="9343" xr:uid="{00000000-0005-0000-0000-00003B130000}"/>
    <cellStyle name="aa + 2 2 2 2 4" xfId="4009" xr:uid="{00000000-0005-0000-0000-00003C130000}"/>
    <cellStyle name="aa + 2 2 2 2 4 2" xfId="4010" xr:uid="{00000000-0005-0000-0000-00003D130000}"/>
    <cellStyle name="aa + 2 2 2 2 4 2 2" xfId="9346" xr:uid="{00000000-0005-0000-0000-00003E130000}"/>
    <cellStyle name="aa + 2 2 2 2 4 3" xfId="9345" xr:uid="{00000000-0005-0000-0000-00003F130000}"/>
    <cellStyle name="aa + 2 2 2 2 5" xfId="4011" xr:uid="{00000000-0005-0000-0000-000040130000}"/>
    <cellStyle name="aa + 2 2 2 2 5 2" xfId="4012" xr:uid="{00000000-0005-0000-0000-000041130000}"/>
    <cellStyle name="aa + 2 2 2 2 5 2 2" xfId="9348" xr:uid="{00000000-0005-0000-0000-000042130000}"/>
    <cellStyle name="aa + 2 2 2 2 5 3" xfId="9347" xr:uid="{00000000-0005-0000-0000-000043130000}"/>
    <cellStyle name="aa + 2 2 2 2 6" xfId="4013" xr:uid="{00000000-0005-0000-0000-000044130000}"/>
    <cellStyle name="aa + 2 2 2 2 6 2" xfId="4014" xr:uid="{00000000-0005-0000-0000-000045130000}"/>
    <cellStyle name="aa + 2 2 2 2 6 2 2" xfId="9350" xr:uid="{00000000-0005-0000-0000-000046130000}"/>
    <cellStyle name="aa + 2 2 2 2 6 3" xfId="9349" xr:uid="{00000000-0005-0000-0000-000047130000}"/>
    <cellStyle name="aa + 2 2 2 2 7" xfId="4015" xr:uid="{00000000-0005-0000-0000-000048130000}"/>
    <cellStyle name="aa + 2 2 2 2 7 2" xfId="4016" xr:uid="{00000000-0005-0000-0000-000049130000}"/>
    <cellStyle name="aa + 2 2 2 2 7 2 2" xfId="9352" xr:uid="{00000000-0005-0000-0000-00004A130000}"/>
    <cellStyle name="aa + 2 2 2 2 7 3" xfId="9351" xr:uid="{00000000-0005-0000-0000-00004B130000}"/>
    <cellStyle name="aa + 2 2 2 2 8" xfId="4017" xr:uid="{00000000-0005-0000-0000-00004C130000}"/>
    <cellStyle name="aa + 2 2 2 2 8 2" xfId="4018" xr:uid="{00000000-0005-0000-0000-00004D130000}"/>
    <cellStyle name="aa + 2 2 2 2 8 2 2" xfId="9354" xr:uid="{00000000-0005-0000-0000-00004E130000}"/>
    <cellStyle name="aa + 2 2 2 2 8 3" xfId="9353" xr:uid="{00000000-0005-0000-0000-00004F130000}"/>
    <cellStyle name="aa + 2 2 2 2 9" xfId="4019" xr:uid="{00000000-0005-0000-0000-000050130000}"/>
    <cellStyle name="aa + 2 2 2 2 9 2" xfId="9355" xr:uid="{00000000-0005-0000-0000-000051130000}"/>
    <cellStyle name="aa + 2 2 2 3" xfId="4020" xr:uid="{00000000-0005-0000-0000-000052130000}"/>
    <cellStyle name="aa + 2 2 2 3 10" xfId="9356" xr:uid="{00000000-0005-0000-0000-000053130000}"/>
    <cellStyle name="aa + 2 2 2 3 2" xfId="4021" xr:uid="{00000000-0005-0000-0000-000054130000}"/>
    <cellStyle name="aa + 2 2 2 3 2 2" xfId="4022" xr:uid="{00000000-0005-0000-0000-000055130000}"/>
    <cellStyle name="aa + 2 2 2 3 2 2 2" xfId="9358" xr:uid="{00000000-0005-0000-0000-000056130000}"/>
    <cellStyle name="aa + 2 2 2 3 2 3" xfId="9357" xr:uid="{00000000-0005-0000-0000-000057130000}"/>
    <cellStyle name="aa + 2 2 2 3 3" xfId="4023" xr:uid="{00000000-0005-0000-0000-000058130000}"/>
    <cellStyle name="aa + 2 2 2 3 3 2" xfId="4024" xr:uid="{00000000-0005-0000-0000-000059130000}"/>
    <cellStyle name="aa + 2 2 2 3 3 2 2" xfId="9360" xr:uid="{00000000-0005-0000-0000-00005A130000}"/>
    <cellStyle name="aa + 2 2 2 3 3 3" xfId="9359" xr:uid="{00000000-0005-0000-0000-00005B130000}"/>
    <cellStyle name="aa + 2 2 2 3 4" xfId="4025" xr:uid="{00000000-0005-0000-0000-00005C130000}"/>
    <cellStyle name="aa + 2 2 2 3 4 2" xfId="4026" xr:uid="{00000000-0005-0000-0000-00005D130000}"/>
    <cellStyle name="aa + 2 2 2 3 4 2 2" xfId="9362" xr:uid="{00000000-0005-0000-0000-00005E130000}"/>
    <cellStyle name="aa + 2 2 2 3 4 3" xfId="9361" xr:uid="{00000000-0005-0000-0000-00005F130000}"/>
    <cellStyle name="aa + 2 2 2 3 5" xfId="4027" xr:uid="{00000000-0005-0000-0000-000060130000}"/>
    <cellStyle name="aa + 2 2 2 3 5 2" xfId="4028" xr:uid="{00000000-0005-0000-0000-000061130000}"/>
    <cellStyle name="aa + 2 2 2 3 5 2 2" xfId="9364" xr:uid="{00000000-0005-0000-0000-000062130000}"/>
    <cellStyle name="aa + 2 2 2 3 5 3" xfId="9363" xr:uid="{00000000-0005-0000-0000-000063130000}"/>
    <cellStyle name="aa + 2 2 2 3 6" xfId="4029" xr:uid="{00000000-0005-0000-0000-000064130000}"/>
    <cellStyle name="aa + 2 2 2 3 6 2" xfId="4030" xr:uid="{00000000-0005-0000-0000-000065130000}"/>
    <cellStyle name="aa + 2 2 2 3 6 2 2" xfId="9366" xr:uid="{00000000-0005-0000-0000-000066130000}"/>
    <cellStyle name="aa + 2 2 2 3 6 3" xfId="9365" xr:uid="{00000000-0005-0000-0000-000067130000}"/>
    <cellStyle name="aa + 2 2 2 3 7" xfId="4031" xr:uid="{00000000-0005-0000-0000-000068130000}"/>
    <cellStyle name="aa + 2 2 2 3 7 2" xfId="4032" xr:uid="{00000000-0005-0000-0000-000069130000}"/>
    <cellStyle name="aa + 2 2 2 3 7 2 2" xfId="9368" xr:uid="{00000000-0005-0000-0000-00006A130000}"/>
    <cellStyle name="aa + 2 2 2 3 7 3" xfId="9367" xr:uid="{00000000-0005-0000-0000-00006B130000}"/>
    <cellStyle name="aa + 2 2 2 3 8" xfId="4033" xr:uid="{00000000-0005-0000-0000-00006C130000}"/>
    <cellStyle name="aa + 2 2 2 3 8 2" xfId="4034" xr:uid="{00000000-0005-0000-0000-00006D130000}"/>
    <cellStyle name="aa + 2 2 2 3 8 2 2" xfId="9370" xr:uid="{00000000-0005-0000-0000-00006E130000}"/>
    <cellStyle name="aa + 2 2 2 3 8 3" xfId="9369" xr:uid="{00000000-0005-0000-0000-00006F130000}"/>
    <cellStyle name="aa + 2 2 2 3 9" xfId="4035" xr:uid="{00000000-0005-0000-0000-000070130000}"/>
    <cellStyle name="aa + 2 2 2 3 9 2" xfId="9371" xr:uid="{00000000-0005-0000-0000-000071130000}"/>
    <cellStyle name="aa + 2 2 2 4" xfId="4036" xr:uid="{00000000-0005-0000-0000-000072130000}"/>
    <cellStyle name="aa + 2 2 2 4 2" xfId="4037" xr:uid="{00000000-0005-0000-0000-000073130000}"/>
    <cellStyle name="aa + 2 2 2 4 2 2" xfId="9373" xr:uid="{00000000-0005-0000-0000-000074130000}"/>
    <cellStyle name="aa + 2 2 2 4 3" xfId="9372" xr:uid="{00000000-0005-0000-0000-000075130000}"/>
    <cellStyle name="aa + 2 2 2 5" xfId="4038" xr:uid="{00000000-0005-0000-0000-000076130000}"/>
    <cellStyle name="aa + 2 2 2 5 2" xfId="4039" xr:uid="{00000000-0005-0000-0000-000077130000}"/>
    <cellStyle name="aa + 2 2 2 5 2 2" xfId="9375" xr:uid="{00000000-0005-0000-0000-000078130000}"/>
    <cellStyle name="aa + 2 2 2 5 3" xfId="9374" xr:uid="{00000000-0005-0000-0000-000079130000}"/>
    <cellStyle name="aa + 2 2 2 6" xfId="4040" xr:uid="{00000000-0005-0000-0000-00007A130000}"/>
    <cellStyle name="aa + 2 2 2 6 2" xfId="4041" xr:uid="{00000000-0005-0000-0000-00007B130000}"/>
    <cellStyle name="aa + 2 2 2 6 2 2" xfId="9377" xr:uid="{00000000-0005-0000-0000-00007C130000}"/>
    <cellStyle name="aa + 2 2 2 6 3" xfId="9376" xr:uid="{00000000-0005-0000-0000-00007D130000}"/>
    <cellStyle name="aa + 2 2 2 7" xfId="4042" xr:uid="{00000000-0005-0000-0000-00007E130000}"/>
    <cellStyle name="aa + 2 2 2 7 2" xfId="4043" xr:uid="{00000000-0005-0000-0000-00007F130000}"/>
    <cellStyle name="aa + 2 2 2 7 2 2" xfId="9379" xr:uid="{00000000-0005-0000-0000-000080130000}"/>
    <cellStyle name="aa + 2 2 2 7 3" xfId="9378" xr:uid="{00000000-0005-0000-0000-000081130000}"/>
    <cellStyle name="aa + 2 2 2 8" xfId="4044" xr:uid="{00000000-0005-0000-0000-000082130000}"/>
    <cellStyle name="aa + 2 2 2 8 2" xfId="4045" xr:uid="{00000000-0005-0000-0000-000083130000}"/>
    <cellStyle name="aa + 2 2 2 8 2 2" xfId="9381" xr:uid="{00000000-0005-0000-0000-000084130000}"/>
    <cellStyle name="aa + 2 2 2 8 3" xfId="9380" xr:uid="{00000000-0005-0000-0000-000085130000}"/>
    <cellStyle name="aa + 2 2 2 9" xfId="4046" xr:uid="{00000000-0005-0000-0000-000086130000}"/>
    <cellStyle name="aa + 2 2 2 9 2" xfId="4047" xr:uid="{00000000-0005-0000-0000-000087130000}"/>
    <cellStyle name="aa + 2 2 2 9 2 2" xfId="9383" xr:uid="{00000000-0005-0000-0000-000088130000}"/>
    <cellStyle name="aa + 2 2 2 9 3" xfId="9382" xr:uid="{00000000-0005-0000-0000-000089130000}"/>
    <cellStyle name="aa + 2 2 3" xfId="4048" xr:uid="{00000000-0005-0000-0000-00008A130000}"/>
    <cellStyle name="aa + 2 2 3 10" xfId="4049" xr:uid="{00000000-0005-0000-0000-00008B130000}"/>
    <cellStyle name="aa + 2 2 3 10 2" xfId="9385" xr:uid="{00000000-0005-0000-0000-00008C130000}"/>
    <cellStyle name="aa + 2 2 3 11" xfId="9384" xr:uid="{00000000-0005-0000-0000-00008D130000}"/>
    <cellStyle name="aa + 2 2 3 2" xfId="4050" xr:uid="{00000000-0005-0000-0000-00008E130000}"/>
    <cellStyle name="aa + 2 2 3 2 2" xfId="4051" xr:uid="{00000000-0005-0000-0000-00008F130000}"/>
    <cellStyle name="aa + 2 2 3 2 2 2" xfId="9387" xr:uid="{00000000-0005-0000-0000-000090130000}"/>
    <cellStyle name="aa + 2 2 3 2 3" xfId="9386" xr:uid="{00000000-0005-0000-0000-000091130000}"/>
    <cellStyle name="aa + 2 2 3 3" xfId="4052" xr:uid="{00000000-0005-0000-0000-000092130000}"/>
    <cellStyle name="aa + 2 2 3 3 2" xfId="4053" xr:uid="{00000000-0005-0000-0000-000093130000}"/>
    <cellStyle name="aa + 2 2 3 3 2 2" xfId="9389" xr:uid="{00000000-0005-0000-0000-000094130000}"/>
    <cellStyle name="aa + 2 2 3 3 3" xfId="9388" xr:uid="{00000000-0005-0000-0000-000095130000}"/>
    <cellStyle name="aa + 2 2 3 4" xfId="4054" xr:uid="{00000000-0005-0000-0000-000096130000}"/>
    <cellStyle name="aa + 2 2 3 4 2" xfId="4055" xr:uid="{00000000-0005-0000-0000-000097130000}"/>
    <cellStyle name="aa + 2 2 3 4 2 2" xfId="9391" xr:uid="{00000000-0005-0000-0000-000098130000}"/>
    <cellStyle name="aa + 2 2 3 4 3" xfId="9390" xr:uid="{00000000-0005-0000-0000-000099130000}"/>
    <cellStyle name="aa + 2 2 3 5" xfId="4056" xr:uid="{00000000-0005-0000-0000-00009A130000}"/>
    <cellStyle name="aa + 2 2 3 5 2" xfId="4057" xr:uid="{00000000-0005-0000-0000-00009B130000}"/>
    <cellStyle name="aa + 2 2 3 5 2 2" xfId="9393" xr:uid="{00000000-0005-0000-0000-00009C130000}"/>
    <cellStyle name="aa + 2 2 3 5 3" xfId="9392" xr:uid="{00000000-0005-0000-0000-00009D130000}"/>
    <cellStyle name="aa + 2 2 3 6" xfId="4058" xr:uid="{00000000-0005-0000-0000-00009E130000}"/>
    <cellStyle name="aa + 2 2 3 6 2" xfId="4059" xr:uid="{00000000-0005-0000-0000-00009F130000}"/>
    <cellStyle name="aa + 2 2 3 6 2 2" xfId="9395" xr:uid="{00000000-0005-0000-0000-0000A0130000}"/>
    <cellStyle name="aa + 2 2 3 6 3" xfId="9394" xr:uid="{00000000-0005-0000-0000-0000A1130000}"/>
    <cellStyle name="aa + 2 2 3 7" xfId="4060" xr:uid="{00000000-0005-0000-0000-0000A2130000}"/>
    <cellStyle name="aa + 2 2 3 7 2" xfId="4061" xr:uid="{00000000-0005-0000-0000-0000A3130000}"/>
    <cellStyle name="aa + 2 2 3 7 2 2" xfId="9397" xr:uid="{00000000-0005-0000-0000-0000A4130000}"/>
    <cellStyle name="aa + 2 2 3 7 3" xfId="9396" xr:uid="{00000000-0005-0000-0000-0000A5130000}"/>
    <cellStyle name="aa + 2 2 3 8" xfId="4062" xr:uid="{00000000-0005-0000-0000-0000A6130000}"/>
    <cellStyle name="aa + 2 2 3 8 2" xfId="4063" xr:uid="{00000000-0005-0000-0000-0000A7130000}"/>
    <cellStyle name="aa + 2 2 3 8 2 2" xfId="9399" xr:uid="{00000000-0005-0000-0000-0000A8130000}"/>
    <cellStyle name="aa + 2 2 3 8 3" xfId="9398" xr:uid="{00000000-0005-0000-0000-0000A9130000}"/>
    <cellStyle name="aa + 2 2 3 9" xfId="4064" xr:uid="{00000000-0005-0000-0000-0000AA130000}"/>
    <cellStyle name="aa + 2 2 3 9 2" xfId="9400" xr:uid="{00000000-0005-0000-0000-0000AB130000}"/>
    <cellStyle name="aa + 2 2 4" xfId="4065" xr:uid="{00000000-0005-0000-0000-0000AC130000}"/>
    <cellStyle name="aa + 2 2 4 10" xfId="9401" xr:uid="{00000000-0005-0000-0000-0000AD130000}"/>
    <cellStyle name="aa + 2 2 4 2" xfId="4066" xr:uid="{00000000-0005-0000-0000-0000AE130000}"/>
    <cellStyle name="aa + 2 2 4 2 2" xfId="4067" xr:uid="{00000000-0005-0000-0000-0000AF130000}"/>
    <cellStyle name="aa + 2 2 4 2 2 2" xfId="9403" xr:uid="{00000000-0005-0000-0000-0000B0130000}"/>
    <cellStyle name="aa + 2 2 4 2 3" xfId="9402" xr:uid="{00000000-0005-0000-0000-0000B1130000}"/>
    <cellStyle name="aa + 2 2 4 3" xfId="4068" xr:uid="{00000000-0005-0000-0000-0000B2130000}"/>
    <cellStyle name="aa + 2 2 4 3 2" xfId="4069" xr:uid="{00000000-0005-0000-0000-0000B3130000}"/>
    <cellStyle name="aa + 2 2 4 3 2 2" xfId="9405" xr:uid="{00000000-0005-0000-0000-0000B4130000}"/>
    <cellStyle name="aa + 2 2 4 3 3" xfId="9404" xr:uid="{00000000-0005-0000-0000-0000B5130000}"/>
    <cellStyle name="aa + 2 2 4 4" xfId="4070" xr:uid="{00000000-0005-0000-0000-0000B6130000}"/>
    <cellStyle name="aa + 2 2 4 4 2" xfId="4071" xr:uid="{00000000-0005-0000-0000-0000B7130000}"/>
    <cellStyle name="aa + 2 2 4 4 2 2" xfId="9407" xr:uid="{00000000-0005-0000-0000-0000B8130000}"/>
    <cellStyle name="aa + 2 2 4 4 3" xfId="9406" xr:uid="{00000000-0005-0000-0000-0000B9130000}"/>
    <cellStyle name="aa + 2 2 4 5" xfId="4072" xr:uid="{00000000-0005-0000-0000-0000BA130000}"/>
    <cellStyle name="aa + 2 2 4 5 2" xfId="4073" xr:uid="{00000000-0005-0000-0000-0000BB130000}"/>
    <cellStyle name="aa + 2 2 4 5 2 2" xfId="9409" xr:uid="{00000000-0005-0000-0000-0000BC130000}"/>
    <cellStyle name="aa + 2 2 4 5 3" xfId="9408" xr:uid="{00000000-0005-0000-0000-0000BD130000}"/>
    <cellStyle name="aa + 2 2 4 6" xfId="4074" xr:uid="{00000000-0005-0000-0000-0000BE130000}"/>
    <cellStyle name="aa + 2 2 4 6 2" xfId="4075" xr:uid="{00000000-0005-0000-0000-0000BF130000}"/>
    <cellStyle name="aa + 2 2 4 6 2 2" xfId="9411" xr:uid="{00000000-0005-0000-0000-0000C0130000}"/>
    <cellStyle name="aa + 2 2 4 6 3" xfId="9410" xr:uid="{00000000-0005-0000-0000-0000C1130000}"/>
    <cellStyle name="aa + 2 2 4 7" xfId="4076" xr:uid="{00000000-0005-0000-0000-0000C2130000}"/>
    <cellStyle name="aa + 2 2 4 7 2" xfId="4077" xr:uid="{00000000-0005-0000-0000-0000C3130000}"/>
    <cellStyle name="aa + 2 2 4 7 2 2" xfId="9413" xr:uid="{00000000-0005-0000-0000-0000C4130000}"/>
    <cellStyle name="aa + 2 2 4 7 3" xfId="9412" xr:uid="{00000000-0005-0000-0000-0000C5130000}"/>
    <cellStyle name="aa + 2 2 4 8" xfId="4078" xr:uid="{00000000-0005-0000-0000-0000C6130000}"/>
    <cellStyle name="aa + 2 2 4 8 2" xfId="4079" xr:uid="{00000000-0005-0000-0000-0000C7130000}"/>
    <cellStyle name="aa + 2 2 4 8 2 2" xfId="9415" xr:uid="{00000000-0005-0000-0000-0000C8130000}"/>
    <cellStyle name="aa + 2 2 4 8 3" xfId="9414" xr:uid="{00000000-0005-0000-0000-0000C9130000}"/>
    <cellStyle name="aa + 2 2 4 9" xfId="4080" xr:uid="{00000000-0005-0000-0000-0000CA130000}"/>
    <cellStyle name="aa + 2 2 4 9 2" xfId="9416" xr:uid="{00000000-0005-0000-0000-0000CB130000}"/>
    <cellStyle name="aa + 2 2 5" xfId="4081" xr:uid="{00000000-0005-0000-0000-0000CC130000}"/>
    <cellStyle name="aa + 2 2 5 2" xfId="4082" xr:uid="{00000000-0005-0000-0000-0000CD130000}"/>
    <cellStyle name="aa + 2 2 5 2 2" xfId="9418" xr:uid="{00000000-0005-0000-0000-0000CE130000}"/>
    <cellStyle name="aa + 2 2 5 3" xfId="9417" xr:uid="{00000000-0005-0000-0000-0000CF130000}"/>
    <cellStyle name="aa + 2 2 6" xfId="4083" xr:uid="{00000000-0005-0000-0000-0000D0130000}"/>
    <cellStyle name="aa + 2 2 6 2" xfId="4084" xr:uid="{00000000-0005-0000-0000-0000D1130000}"/>
    <cellStyle name="aa + 2 2 6 2 2" xfId="9420" xr:uid="{00000000-0005-0000-0000-0000D2130000}"/>
    <cellStyle name="aa + 2 2 6 3" xfId="9419" xr:uid="{00000000-0005-0000-0000-0000D3130000}"/>
    <cellStyle name="aa + 2 2 7" xfId="4085" xr:uid="{00000000-0005-0000-0000-0000D4130000}"/>
    <cellStyle name="aa + 2 2 7 2" xfId="4086" xr:uid="{00000000-0005-0000-0000-0000D5130000}"/>
    <cellStyle name="aa + 2 2 7 2 2" xfId="9422" xr:uid="{00000000-0005-0000-0000-0000D6130000}"/>
    <cellStyle name="aa + 2 2 7 3" xfId="9421" xr:uid="{00000000-0005-0000-0000-0000D7130000}"/>
    <cellStyle name="aa + 2 2 8" xfId="4087" xr:uid="{00000000-0005-0000-0000-0000D8130000}"/>
    <cellStyle name="aa + 2 2 8 2" xfId="4088" xr:uid="{00000000-0005-0000-0000-0000D9130000}"/>
    <cellStyle name="aa + 2 2 8 2 2" xfId="9424" xr:uid="{00000000-0005-0000-0000-0000DA130000}"/>
    <cellStyle name="aa + 2 2 8 3" xfId="9423" xr:uid="{00000000-0005-0000-0000-0000DB130000}"/>
    <cellStyle name="aa + 2 2 9" xfId="4089" xr:uid="{00000000-0005-0000-0000-0000DC130000}"/>
    <cellStyle name="aa + 2 2 9 2" xfId="4090" xr:uid="{00000000-0005-0000-0000-0000DD130000}"/>
    <cellStyle name="aa + 2 2 9 2 2" xfId="9426" xr:uid="{00000000-0005-0000-0000-0000DE130000}"/>
    <cellStyle name="aa + 2 2 9 3" xfId="9425" xr:uid="{00000000-0005-0000-0000-0000DF130000}"/>
    <cellStyle name="aa + 2 3" xfId="4091" xr:uid="{00000000-0005-0000-0000-0000E0130000}"/>
    <cellStyle name="aa + 2 3 10" xfId="4092" xr:uid="{00000000-0005-0000-0000-0000E1130000}"/>
    <cellStyle name="aa + 2 3 10 2" xfId="4093" xr:uid="{00000000-0005-0000-0000-0000E2130000}"/>
    <cellStyle name="aa + 2 3 10 2 2" xfId="9429" xr:uid="{00000000-0005-0000-0000-0000E3130000}"/>
    <cellStyle name="aa + 2 3 10 3" xfId="9428" xr:uid="{00000000-0005-0000-0000-0000E4130000}"/>
    <cellStyle name="aa + 2 3 11" xfId="4094" xr:uid="{00000000-0005-0000-0000-0000E5130000}"/>
    <cellStyle name="aa + 2 3 11 2" xfId="9430" xr:uid="{00000000-0005-0000-0000-0000E6130000}"/>
    <cellStyle name="aa + 2 3 12" xfId="9427" xr:uid="{00000000-0005-0000-0000-0000E7130000}"/>
    <cellStyle name="aa + 2 3 2" xfId="4095" xr:uid="{00000000-0005-0000-0000-0000E8130000}"/>
    <cellStyle name="aa + 2 3 2 10" xfId="4096" xr:uid="{00000000-0005-0000-0000-0000E9130000}"/>
    <cellStyle name="aa + 2 3 2 10 2" xfId="9432" xr:uid="{00000000-0005-0000-0000-0000EA130000}"/>
    <cellStyle name="aa + 2 3 2 11" xfId="9431" xr:uid="{00000000-0005-0000-0000-0000EB130000}"/>
    <cellStyle name="aa + 2 3 2 2" xfId="4097" xr:uid="{00000000-0005-0000-0000-0000EC130000}"/>
    <cellStyle name="aa + 2 3 2 2 2" xfId="4098" xr:uid="{00000000-0005-0000-0000-0000ED130000}"/>
    <cellStyle name="aa + 2 3 2 2 2 2" xfId="9434" xr:uid="{00000000-0005-0000-0000-0000EE130000}"/>
    <cellStyle name="aa + 2 3 2 2 3" xfId="9433" xr:uid="{00000000-0005-0000-0000-0000EF130000}"/>
    <cellStyle name="aa + 2 3 2 3" xfId="4099" xr:uid="{00000000-0005-0000-0000-0000F0130000}"/>
    <cellStyle name="aa + 2 3 2 3 2" xfId="4100" xr:uid="{00000000-0005-0000-0000-0000F1130000}"/>
    <cellStyle name="aa + 2 3 2 3 2 2" xfId="9436" xr:uid="{00000000-0005-0000-0000-0000F2130000}"/>
    <cellStyle name="aa + 2 3 2 3 3" xfId="9435" xr:uid="{00000000-0005-0000-0000-0000F3130000}"/>
    <cellStyle name="aa + 2 3 2 4" xfId="4101" xr:uid="{00000000-0005-0000-0000-0000F4130000}"/>
    <cellStyle name="aa + 2 3 2 4 2" xfId="4102" xr:uid="{00000000-0005-0000-0000-0000F5130000}"/>
    <cellStyle name="aa + 2 3 2 4 2 2" xfId="9438" xr:uid="{00000000-0005-0000-0000-0000F6130000}"/>
    <cellStyle name="aa + 2 3 2 4 3" xfId="9437" xr:uid="{00000000-0005-0000-0000-0000F7130000}"/>
    <cellStyle name="aa + 2 3 2 5" xfId="4103" xr:uid="{00000000-0005-0000-0000-0000F8130000}"/>
    <cellStyle name="aa + 2 3 2 5 2" xfId="4104" xr:uid="{00000000-0005-0000-0000-0000F9130000}"/>
    <cellStyle name="aa + 2 3 2 5 2 2" xfId="9440" xr:uid="{00000000-0005-0000-0000-0000FA130000}"/>
    <cellStyle name="aa + 2 3 2 5 3" xfId="9439" xr:uid="{00000000-0005-0000-0000-0000FB130000}"/>
    <cellStyle name="aa + 2 3 2 6" xfId="4105" xr:uid="{00000000-0005-0000-0000-0000FC130000}"/>
    <cellStyle name="aa + 2 3 2 6 2" xfId="4106" xr:uid="{00000000-0005-0000-0000-0000FD130000}"/>
    <cellStyle name="aa + 2 3 2 6 2 2" xfId="9442" xr:uid="{00000000-0005-0000-0000-0000FE130000}"/>
    <cellStyle name="aa + 2 3 2 6 3" xfId="9441" xr:uid="{00000000-0005-0000-0000-0000FF130000}"/>
    <cellStyle name="aa + 2 3 2 7" xfId="4107" xr:uid="{00000000-0005-0000-0000-000000140000}"/>
    <cellStyle name="aa + 2 3 2 7 2" xfId="4108" xr:uid="{00000000-0005-0000-0000-000001140000}"/>
    <cellStyle name="aa + 2 3 2 7 2 2" xfId="9444" xr:uid="{00000000-0005-0000-0000-000002140000}"/>
    <cellStyle name="aa + 2 3 2 7 3" xfId="9443" xr:uid="{00000000-0005-0000-0000-000003140000}"/>
    <cellStyle name="aa + 2 3 2 8" xfId="4109" xr:uid="{00000000-0005-0000-0000-000004140000}"/>
    <cellStyle name="aa + 2 3 2 8 2" xfId="4110" xr:uid="{00000000-0005-0000-0000-000005140000}"/>
    <cellStyle name="aa + 2 3 2 8 2 2" xfId="9446" xr:uid="{00000000-0005-0000-0000-000006140000}"/>
    <cellStyle name="aa + 2 3 2 8 3" xfId="9445" xr:uid="{00000000-0005-0000-0000-000007140000}"/>
    <cellStyle name="aa + 2 3 2 9" xfId="4111" xr:uid="{00000000-0005-0000-0000-000008140000}"/>
    <cellStyle name="aa + 2 3 2 9 2" xfId="9447" xr:uid="{00000000-0005-0000-0000-000009140000}"/>
    <cellStyle name="aa + 2 3 3" xfId="4112" xr:uid="{00000000-0005-0000-0000-00000A140000}"/>
    <cellStyle name="aa + 2 3 3 10" xfId="9448" xr:uid="{00000000-0005-0000-0000-00000B140000}"/>
    <cellStyle name="aa + 2 3 3 2" xfId="4113" xr:uid="{00000000-0005-0000-0000-00000C140000}"/>
    <cellStyle name="aa + 2 3 3 2 2" xfId="4114" xr:uid="{00000000-0005-0000-0000-00000D140000}"/>
    <cellStyle name="aa + 2 3 3 2 2 2" xfId="9450" xr:uid="{00000000-0005-0000-0000-00000E140000}"/>
    <cellStyle name="aa + 2 3 3 2 3" xfId="9449" xr:uid="{00000000-0005-0000-0000-00000F140000}"/>
    <cellStyle name="aa + 2 3 3 3" xfId="4115" xr:uid="{00000000-0005-0000-0000-000010140000}"/>
    <cellStyle name="aa + 2 3 3 3 2" xfId="4116" xr:uid="{00000000-0005-0000-0000-000011140000}"/>
    <cellStyle name="aa + 2 3 3 3 2 2" xfId="9452" xr:uid="{00000000-0005-0000-0000-000012140000}"/>
    <cellStyle name="aa + 2 3 3 3 3" xfId="9451" xr:uid="{00000000-0005-0000-0000-000013140000}"/>
    <cellStyle name="aa + 2 3 3 4" xfId="4117" xr:uid="{00000000-0005-0000-0000-000014140000}"/>
    <cellStyle name="aa + 2 3 3 4 2" xfId="4118" xr:uid="{00000000-0005-0000-0000-000015140000}"/>
    <cellStyle name="aa + 2 3 3 4 2 2" xfId="9454" xr:uid="{00000000-0005-0000-0000-000016140000}"/>
    <cellStyle name="aa + 2 3 3 4 3" xfId="9453" xr:uid="{00000000-0005-0000-0000-000017140000}"/>
    <cellStyle name="aa + 2 3 3 5" xfId="4119" xr:uid="{00000000-0005-0000-0000-000018140000}"/>
    <cellStyle name="aa + 2 3 3 5 2" xfId="4120" xr:uid="{00000000-0005-0000-0000-000019140000}"/>
    <cellStyle name="aa + 2 3 3 5 2 2" xfId="9456" xr:uid="{00000000-0005-0000-0000-00001A140000}"/>
    <cellStyle name="aa + 2 3 3 5 3" xfId="9455" xr:uid="{00000000-0005-0000-0000-00001B140000}"/>
    <cellStyle name="aa + 2 3 3 6" xfId="4121" xr:uid="{00000000-0005-0000-0000-00001C140000}"/>
    <cellStyle name="aa + 2 3 3 6 2" xfId="4122" xr:uid="{00000000-0005-0000-0000-00001D140000}"/>
    <cellStyle name="aa + 2 3 3 6 2 2" xfId="9458" xr:uid="{00000000-0005-0000-0000-00001E140000}"/>
    <cellStyle name="aa + 2 3 3 6 3" xfId="9457" xr:uid="{00000000-0005-0000-0000-00001F140000}"/>
    <cellStyle name="aa + 2 3 3 7" xfId="4123" xr:uid="{00000000-0005-0000-0000-000020140000}"/>
    <cellStyle name="aa + 2 3 3 7 2" xfId="4124" xr:uid="{00000000-0005-0000-0000-000021140000}"/>
    <cellStyle name="aa + 2 3 3 7 2 2" xfId="9460" xr:uid="{00000000-0005-0000-0000-000022140000}"/>
    <cellStyle name="aa + 2 3 3 7 3" xfId="9459" xr:uid="{00000000-0005-0000-0000-000023140000}"/>
    <cellStyle name="aa + 2 3 3 8" xfId="4125" xr:uid="{00000000-0005-0000-0000-000024140000}"/>
    <cellStyle name="aa + 2 3 3 8 2" xfId="4126" xr:uid="{00000000-0005-0000-0000-000025140000}"/>
    <cellStyle name="aa + 2 3 3 8 2 2" xfId="9462" xr:uid="{00000000-0005-0000-0000-000026140000}"/>
    <cellStyle name="aa + 2 3 3 8 3" xfId="9461" xr:uid="{00000000-0005-0000-0000-000027140000}"/>
    <cellStyle name="aa + 2 3 3 9" xfId="4127" xr:uid="{00000000-0005-0000-0000-000028140000}"/>
    <cellStyle name="aa + 2 3 3 9 2" xfId="9463" xr:uid="{00000000-0005-0000-0000-000029140000}"/>
    <cellStyle name="aa + 2 3 4" xfId="4128" xr:uid="{00000000-0005-0000-0000-00002A140000}"/>
    <cellStyle name="aa + 2 3 4 2" xfId="4129" xr:uid="{00000000-0005-0000-0000-00002B140000}"/>
    <cellStyle name="aa + 2 3 4 2 2" xfId="9465" xr:uid="{00000000-0005-0000-0000-00002C140000}"/>
    <cellStyle name="aa + 2 3 4 3" xfId="9464" xr:uid="{00000000-0005-0000-0000-00002D140000}"/>
    <cellStyle name="aa + 2 3 5" xfId="4130" xr:uid="{00000000-0005-0000-0000-00002E140000}"/>
    <cellStyle name="aa + 2 3 5 2" xfId="4131" xr:uid="{00000000-0005-0000-0000-00002F140000}"/>
    <cellStyle name="aa + 2 3 5 2 2" xfId="9467" xr:uid="{00000000-0005-0000-0000-000030140000}"/>
    <cellStyle name="aa + 2 3 5 3" xfId="9466" xr:uid="{00000000-0005-0000-0000-000031140000}"/>
    <cellStyle name="aa + 2 3 6" xfId="4132" xr:uid="{00000000-0005-0000-0000-000032140000}"/>
    <cellStyle name="aa + 2 3 6 2" xfId="4133" xr:uid="{00000000-0005-0000-0000-000033140000}"/>
    <cellStyle name="aa + 2 3 6 2 2" xfId="9469" xr:uid="{00000000-0005-0000-0000-000034140000}"/>
    <cellStyle name="aa + 2 3 6 3" xfId="9468" xr:uid="{00000000-0005-0000-0000-000035140000}"/>
    <cellStyle name="aa + 2 3 7" xfId="4134" xr:uid="{00000000-0005-0000-0000-000036140000}"/>
    <cellStyle name="aa + 2 3 7 2" xfId="4135" xr:uid="{00000000-0005-0000-0000-000037140000}"/>
    <cellStyle name="aa + 2 3 7 2 2" xfId="9471" xr:uid="{00000000-0005-0000-0000-000038140000}"/>
    <cellStyle name="aa + 2 3 7 3" xfId="9470" xr:uid="{00000000-0005-0000-0000-000039140000}"/>
    <cellStyle name="aa + 2 3 8" xfId="4136" xr:uid="{00000000-0005-0000-0000-00003A140000}"/>
    <cellStyle name="aa + 2 3 8 2" xfId="4137" xr:uid="{00000000-0005-0000-0000-00003B140000}"/>
    <cellStyle name="aa + 2 3 8 2 2" xfId="9473" xr:uid="{00000000-0005-0000-0000-00003C140000}"/>
    <cellStyle name="aa + 2 3 8 3" xfId="9472" xr:uid="{00000000-0005-0000-0000-00003D140000}"/>
    <cellStyle name="aa + 2 3 9" xfId="4138" xr:uid="{00000000-0005-0000-0000-00003E140000}"/>
    <cellStyle name="aa + 2 3 9 2" xfId="4139" xr:uid="{00000000-0005-0000-0000-00003F140000}"/>
    <cellStyle name="aa + 2 3 9 2 2" xfId="9475" xr:uid="{00000000-0005-0000-0000-000040140000}"/>
    <cellStyle name="aa + 2 3 9 3" xfId="9474" xr:uid="{00000000-0005-0000-0000-000041140000}"/>
    <cellStyle name="aa + 2 4" xfId="4140" xr:uid="{00000000-0005-0000-0000-000042140000}"/>
    <cellStyle name="aa + 2 4 10" xfId="4141" xr:uid="{00000000-0005-0000-0000-000043140000}"/>
    <cellStyle name="aa + 2 4 10 2" xfId="9477" xr:uid="{00000000-0005-0000-0000-000044140000}"/>
    <cellStyle name="aa + 2 4 11" xfId="9476" xr:uid="{00000000-0005-0000-0000-000045140000}"/>
    <cellStyle name="aa + 2 4 2" xfId="4142" xr:uid="{00000000-0005-0000-0000-000046140000}"/>
    <cellStyle name="aa + 2 4 2 2" xfId="4143" xr:uid="{00000000-0005-0000-0000-000047140000}"/>
    <cellStyle name="aa + 2 4 2 2 2" xfId="9479" xr:uid="{00000000-0005-0000-0000-000048140000}"/>
    <cellStyle name="aa + 2 4 2 3" xfId="9478" xr:uid="{00000000-0005-0000-0000-000049140000}"/>
    <cellStyle name="aa + 2 4 3" xfId="4144" xr:uid="{00000000-0005-0000-0000-00004A140000}"/>
    <cellStyle name="aa + 2 4 3 2" xfId="4145" xr:uid="{00000000-0005-0000-0000-00004B140000}"/>
    <cellStyle name="aa + 2 4 3 2 2" xfId="9481" xr:uid="{00000000-0005-0000-0000-00004C140000}"/>
    <cellStyle name="aa + 2 4 3 3" xfId="9480" xr:uid="{00000000-0005-0000-0000-00004D140000}"/>
    <cellStyle name="aa + 2 4 4" xfId="4146" xr:uid="{00000000-0005-0000-0000-00004E140000}"/>
    <cellStyle name="aa + 2 4 4 2" xfId="4147" xr:uid="{00000000-0005-0000-0000-00004F140000}"/>
    <cellStyle name="aa + 2 4 4 2 2" xfId="9483" xr:uid="{00000000-0005-0000-0000-000050140000}"/>
    <cellStyle name="aa + 2 4 4 3" xfId="9482" xr:uid="{00000000-0005-0000-0000-000051140000}"/>
    <cellStyle name="aa + 2 4 5" xfId="4148" xr:uid="{00000000-0005-0000-0000-000052140000}"/>
    <cellStyle name="aa + 2 4 5 2" xfId="4149" xr:uid="{00000000-0005-0000-0000-000053140000}"/>
    <cellStyle name="aa + 2 4 5 2 2" xfId="9485" xr:uid="{00000000-0005-0000-0000-000054140000}"/>
    <cellStyle name="aa + 2 4 5 3" xfId="9484" xr:uid="{00000000-0005-0000-0000-000055140000}"/>
    <cellStyle name="aa + 2 4 6" xfId="4150" xr:uid="{00000000-0005-0000-0000-000056140000}"/>
    <cellStyle name="aa + 2 4 6 2" xfId="4151" xr:uid="{00000000-0005-0000-0000-000057140000}"/>
    <cellStyle name="aa + 2 4 6 2 2" xfId="9487" xr:uid="{00000000-0005-0000-0000-000058140000}"/>
    <cellStyle name="aa + 2 4 6 3" xfId="9486" xr:uid="{00000000-0005-0000-0000-000059140000}"/>
    <cellStyle name="aa + 2 4 7" xfId="4152" xr:uid="{00000000-0005-0000-0000-00005A140000}"/>
    <cellStyle name="aa + 2 4 7 2" xfId="4153" xr:uid="{00000000-0005-0000-0000-00005B140000}"/>
    <cellStyle name="aa + 2 4 7 2 2" xfId="9489" xr:uid="{00000000-0005-0000-0000-00005C140000}"/>
    <cellStyle name="aa + 2 4 7 3" xfId="9488" xr:uid="{00000000-0005-0000-0000-00005D140000}"/>
    <cellStyle name="aa + 2 4 8" xfId="4154" xr:uid="{00000000-0005-0000-0000-00005E140000}"/>
    <cellStyle name="aa + 2 4 8 2" xfId="4155" xr:uid="{00000000-0005-0000-0000-00005F140000}"/>
    <cellStyle name="aa + 2 4 8 2 2" xfId="9491" xr:uid="{00000000-0005-0000-0000-000060140000}"/>
    <cellStyle name="aa + 2 4 8 3" xfId="9490" xr:uid="{00000000-0005-0000-0000-000061140000}"/>
    <cellStyle name="aa + 2 4 9" xfId="4156" xr:uid="{00000000-0005-0000-0000-000062140000}"/>
    <cellStyle name="aa + 2 4 9 2" xfId="9492" xr:uid="{00000000-0005-0000-0000-000063140000}"/>
    <cellStyle name="aa + 2 5" xfId="4157" xr:uid="{00000000-0005-0000-0000-000064140000}"/>
    <cellStyle name="aa + 2 5 10" xfId="9493" xr:uid="{00000000-0005-0000-0000-000065140000}"/>
    <cellStyle name="aa + 2 5 2" xfId="4158" xr:uid="{00000000-0005-0000-0000-000066140000}"/>
    <cellStyle name="aa + 2 5 2 2" xfId="4159" xr:uid="{00000000-0005-0000-0000-000067140000}"/>
    <cellStyle name="aa + 2 5 2 2 2" xfId="9495" xr:uid="{00000000-0005-0000-0000-000068140000}"/>
    <cellStyle name="aa + 2 5 2 3" xfId="9494" xr:uid="{00000000-0005-0000-0000-000069140000}"/>
    <cellStyle name="aa + 2 5 3" xfId="4160" xr:uid="{00000000-0005-0000-0000-00006A140000}"/>
    <cellStyle name="aa + 2 5 3 2" xfId="4161" xr:uid="{00000000-0005-0000-0000-00006B140000}"/>
    <cellStyle name="aa + 2 5 3 2 2" xfId="9497" xr:uid="{00000000-0005-0000-0000-00006C140000}"/>
    <cellStyle name="aa + 2 5 3 3" xfId="9496" xr:uid="{00000000-0005-0000-0000-00006D140000}"/>
    <cellStyle name="aa + 2 5 4" xfId="4162" xr:uid="{00000000-0005-0000-0000-00006E140000}"/>
    <cellStyle name="aa + 2 5 4 2" xfId="4163" xr:uid="{00000000-0005-0000-0000-00006F140000}"/>
    <cellStyle name="aa + 2 5 4 2 2" xfId="9499" xr:uid="{00000000-0005-0000-0000-000070140000}"/>
    <cellStyle name="aa + 2 5 4 3" xfId="9498" xr:uid="{00000000-0005-0000-0000-000071140000}"/>
    <cellStyle name="aa + 2 5 5" xfId="4164" xr:uid="{00000000-0005-0000-0000-000072140000}"/>
    <cellStyle name="aa + 2 5 5 2" xfId="4165" xr:uid="{00000000-0005-0000-0000-000073140000}"/>
    <cellStyle name="aa + 2 5 5 2 2" xfId="9501" xr:uid="{00000000-0005-0000-0000-000074140000}"/>
    <cellStyle name="aa + 2 5 5 3" xfId="9500" xr:uid="{00000000-0005-0000-0000-000075140000}"/>
    <cellStyle name="aa + 2 5 6" xfId="4166" xr:uid="{00000000-0005-0000-0000-000076140000}"/>
    <cellStyle name="aa + 2 5 6 2" xfId="4167" xr:uid="{00000000-0005-0000-0000-000077140000}"/>
    <cellStyle name="aa + 2 5 6 2 2" xfId="9503" xr:uid="{00000000-0005-0000-0000-000078140000}"/>
    <cellStyle name="aa + 2 5 6 3" xfId="9502" xr:uid="{00000000-0005-0000-0000-000079140000}"/>
    <cellStyle name="aa + 2 5 7" xfId="4168" xr:uid="{00000000-0005-0000-0000-00007A140000}"/>
    <cellStyle name="aa + 2 5 7 2" xfId="4169" xr:uid="{00000000-0005-0000-0000-00007B140000}"/>
    <cellStyle name="aa + 2 5 7 2 2" xfId="9505" xr:uid="{00000000-0005-0000-0000-00007C140000}"/>
    <cellStyle name="aa + 2 5 7 3" xfId="9504" xr:uid="{00000000-0005-0000-0000-00007D140000}"/>
    <cellStyle name="aa + 2 5 8" xfId="4170" xr:uid="{00000000-0005-0000-0000-00007E140000}"/>
    <cellStyle name="aa + 2 5 8 2" xfId="4171" xr:uid="{00000000-0005-0000-0000-00007F140000}"/>
    <cellStyle name="aa + 2 5 8 2 2" xfId="9507" xr:uid="{00000000-0005-0000-0000-000080140000}"/>
    <cellStyle name="aa + 2 5 8 3" xfId="9506" xr:uid="{00000000-0005-0000-0000-000081140000}"/>
    <cellStyle name="aa + 2 5 9" xfId="4172" xr:uid="{00000000-0005-0000-0000-000082140000}"/>
    <cellStyle name="aa + 2 5 9 2" xfId="9508" xr:uid="{00000000-0005-0000-0000-000083140000}"/>
    <cellStyle name="aa + 2 6" xfId="4173" xr:uid="{00000000-0005-0000-0000-000084140000}"/>
    <cellStyle name="aa + 2 6 2" xfId="4174" xr:uid="{00000000-0005-0000-0000-000085140000}"/>
    <cellStyle name="aa + 2 6 2 2" xfId="9510" xr:uid="{00000000-0005-0000-0000-000086140000}"/>
    <cellStyle name="aa + 2 6 3" xfId="9509" xr:uid="{00000000-0005-0000-0000-000087140000}"/>
    <cellStyle name="aa + 2 7" xfId="4175" xr:uid="{00000000-0005-0000-0000-000088140000}"/>
    <cellStyle name="aa + 2 7 2" xfId="4176" xr:uid="{00000000-0005-0000-0000-000089140000}"/>
    <cellStyle name="aa + 2 7 2 2" xfId="9512" xr:uid="{00000000-0005-0000-0000-00008A140000}"/>
    <cellStyle name="aa + 2 7 3" xfId="9511" xr:uid="{00000000-0005-0000-0000-00008B140000}"/>
    <cellStyle name="aa + 2 8" xfId="4177" xr:uid="{00000000-0005-0000-0000-00008C140000}"/>
    <cellStyle name="aa + 2 8 2" xfId="4178" xr:uid="{00000000-0005-0000-0000-00008D140000}"/>
    <cellStyle name="aa + 2 8 2 2" xfId="9514" xr:uid="{00000000-0005-0000-0000-00008E140000}"/>
    <cellStyle name="aa + 2 8 3" xfId="9513" xr:uid="{00000000-0005-0000-0000-00008F140000}"/>
    <cellStyle name="aa + 2 9" xfId="4179" xr:uid="{00000000-0005-0000-0000-000090140000}"/>
    <cellStyle name="aa + 2 9 2" xfId="4180" xr:uid="{00000000-0005-0000-0000-000091140000}"/>
    <cellStyle name="aa + 2 9 2 2" xfId="9516" xr:uid="{00000000-0005-0000-0000-000092140000}"/>
    <cellStyle name="aa + 2 9 3" xfId="9515" xr:uid="{00000000-0005-0000-0000-000093140000}"/>
    <cellStyle name="aa + 3" xfId="4181" xr:uid="{00000000-0005-0000-0000-000094140000}"/>
    <cellStyle name="aa + 3 10" xfId="4182" xr:uid="{00000000-0005-0000-0000-000095140000}"/>
    <cellStyle name="aa + 3 10 2" xfId="4183" xr:uid="{00000000-0005-0000-0000-000096140000}"/>
    <cellStyle name="aa + 3 10 2 2" xfId="9519" xr:uid="{00000000-0005-0000-0000-000097140000}"/>
    <cellStyle name="aa + 3 10 3" xfId="9518" xr:uid="{00000000-0005-0000-0000-000098140000}"/>
    <cellStyle name="aa + 3 11" xfId="4184" xr:uid="{00000000-0005-0000-0000-000099140000}"/>
    <cellStyle name="aa + 3 11 2" xfId="4185" xr:uid="{00000000-0005-0000-0000-00009A140000}"/>
    <cellStyle name="aa + 3 11 2 2" xfId="9521" xr:uid="{00000000-0005-0000-0000-00009B140000}"/>
    <cellStyle name="aa + 3 11 3" xfId="9520" xr:uid="{00000000-0005-0000-0000-00009C140000}"/>
    <cellStyle name="aa + 3 12" xfId="4186" xr:uid="{00000000-0005-0000-0000-00009D140000}"/>
    <cellStyle name="aa + 3 12 2" xfId="9522" xr:uid="{00000000-0005-0000-0000-00009E140000}"/>
    <cellStyle name="aa + 3 13" xfId="9517" xr:uid="{00000000-0005-0000-0000-00009F140000}"/>
    <cellStyle name="aa + 3 2" xfId="4187" xr:uid="{00000000-0005-0000-0000-0000A0140000}"/>
    <cellStyle name="aa + 3 2 10" xfId="4188" xr:uid="{00000000-0005-0000-0000-0000A1140000}"/>
    <cellStyle name="aa + 3 2 10 2" xfId="4189" xr:uid="{00000000-0005-0000-0000-0000A2140000}"/>
    <cellStyle name="aa + 3 2 10 2 2" xfId="9525" xr:uid="{00000000-0005-0000-0000-0000A3140000}"/>
    <cellStyle name="aa + 3 2 10 3" xfId="9524" xr:uid="{00000000-0005-0000-0000-0000A4140000}"/>
    <cellStyle name="aa + 3 2 11" xfId="4190" xr:uid="{00000000-0005-0000-0000-0000A5140000}"/>
    <cellStyle name="aa + 3 2 11 2" xfId="9526" xr:uid="{00000000-0005-0000-0000-0000A6140000}"/>
    <cellStyle name="aa + 3 2 12" xfId="9523" xr:uid="{00000000-0005-0000-0000-0000A7140000}"/>
    <cellStyle name="aa + 3 2 2" xfId="4191" xr:uid="{00000000-0005-0000-0000-0000A8140000}"/>
    <cellStyle name="aa + 3 2 2 10" xfId="4192" xr:uid="{00000000-0005-0000-0000-0000A9140000}"/>
    <cellStyle name="aa + 3 2 2 10 2" xfId="9528" xr:uid="{00000000-0005-0000-0000-0000AA140000}"/>
    <cellStyle name="aa + 3 2 2 11" xfId="9527" xr:uid="{00000000-0005-0000-0000-0000AB140000}"/>
    <cellStyle name="aa + 3 2 2 2" xfId="4193" xr:uid="{00000000-0005-0000-0000-0000AC140000}"/>
    <cellStyle name="aa + 3 2 2 2 2" xfId="4194" xr:uid="{00000000-0005-0000-0000-0000AD140000}"/>
    <cellStyle name="aa + 3 2 2 2 2 2" xfId="9530" xr:uid="{00000000-0005-0000-0000-0000AE140000}"/>
    <cellStyle name="aa + 3 2 2 2 3" xfId="9529" xr:uid="{00000000-0005-0000-0000-0000AF140000}"/>
    <cellStyle name="aa + 3 2 2 3" xfId="4195" xr:uid="{00000000-0005-0000-0000-0000B0140000}"/>
    <cellStyle name="aa + 3 2 2 3 2" xfId="4196" xr:uid="{00000000-0005-0000-0000-0000B1140000}"/>
    <cellStyle name="aa + 3 2 2 3 2 2" xfId="9532" xr:uid="{00000000-0005-0000-0000-0000B2140000}"/>
    <cellStyle name="aa + 3 2 2 3 3" xfId="9531" xr:uid="{00000000-0005-0000-0000-0000B3140000}"/>
    <cellStyle name="aa + 3 2 2 4" xfId="4197" xr:uid="{00000000-0005-0000-0000-0000B4140000}"/>
    <cellStyle name="aa + 3 2 2 4 2" xfId="4198" xr:uid="{00000000-0005-0000-0000-0000B5140000}"/>
    <cellStyle name="aa + 3 2 2 4 2 2" xfId="9534" xr:uid="{00000000-0005-0000-0000-0000B6140000}"/>
    <cellStyle name="aa + 3 2 2 4 3" xfId="9533" xr:uid="{00000000-0005-0000-0000-0000B7140000}"/>
    <cellStyle name="aa + 3 2 2 5" xfId="4199" xr:uid="{00000000-0005-0000-0000-0000B8140000}"/>
    <cellStyle name="aa + 3 2 2 5 2" xfId="4200" xr:uid="{00000000-0005-0000-0000-0000B9140000}"/>
    <cellStyle name="aa + 3 2 2 5 2 2" xfId="9536" xr:uid="{00000000-0005-0000-0000-0000BA140000}"/>
    <cellStyle name="aa + 3 2 2 5 3" xfId="9535" xr:uid="{00000000-0005-0000-0000-0000BB140000}"/>
    <cellStyle name="aa + 3 2 2 6" xfId="4201" xr:uid="{00000000-0005-0000-0000-0000BC140000}"/>
    <cellStyle name="aa + 3 2 2 6 2" xfId="4202" xr:uid="{00000000-0005-0000-0000-0000BD140000}"/>
    <cellStyle name="aa + 3 2 2 6 2 2" xfId="9538" xr:uid="{00000000-0005-0000-0000-0000BE140000}"/>
    <cellStyle name="aa + 3 2 2 6 3" xfId="9537" xr:uid="{00000000-0005-0000-0000-0000BF140000}"/>
    <cellStyle name="aa + 3 2 2 7" xfId="4203" xr:uid="{00000000-0005-0000-0000-0000C0140000}"/>
    <cellStyle name="aa + 3 2 2 7 2" xfId="4204" xr:uid="{00000000-0005-0000-0000-0000C1140000}"/>
    <cellStyle name="aa + 3 2 2 7 2 2" xfId="9540" xr:uid="{00000000-0005-0000-0000-0000C2140000}"/>
    <cellStyle name="aa + 3 2 2 7 3" xfId="9539" xr:uid="{00000000-0005-0000-0000-0000C3140000}"/>
    <cellStyle name="aa + 3 2 2 8" xfId="4205" xr:uid="{00000000-0005-0000-0000-0000C4140000}"/>
    <cellStyle name="aa + 3 2 2 8 2" xfId="4206" xr:uid="{00000000-0005-0000-0000-0000C5140000}"/>
    <cellStyle name="aa + 3 2 2 8 2 2" xfId="9542" xr:uid="{00000000-0005-0000-0000-0000C6140000}"/>
    <cellStyle name="aa + 3 2 2 8 3" xfId="9541" xr:uid="{00000000-0005-0000-0000-0000C7140000}"/>
    <cellStyle name="aa + 3 2 2 9" xfId="4207" xr:uid="{00000000-0005-0000-0000-0000C8140000}"/>
    <cellStyle name="aa + 3 2 2 9 2" xfId="9543" xr:uid="{00000000-0005-0000-0000-0000C9140000}"/>
    <cellStyle name="aa + 3 2 3" xfId="4208" xr:uid="{00000000-0005-0000-0000-0000CA140000}"/>
    <cellStyle name="aa + 3 2 3 10" xfId="9544" xr:uid="{00000000-0005-0000-0000-0000CB140000}"/>
    <cellStyle name="aa + 3 2 3 2" xfId="4209" xr:uid="{00000000-0005-0000-0000-0000CC140000}"/>
    <cellStyle name="aa + 3 2 3 2 2" xfId="4210" xr:uid="{00000000-0005-0000-0000-0000CD140000}"/>
    <cellStyle name="aa + 3 2 3 2 2 2" xfId="9546" xr:uid="{00000000-0005-0000-0000-0000CE140000}"/>
    <cellStyle name="aa + 3 2 3 2 3" xfId="9545" xr:uid="{00000000-0005-0000-0000-0000CF140000}"/>
    <cellStyle name="aa + 3 2 3 3" xfId="4211" xr:uid="{00000000-0005-0000-0000-0000D0140000}"/>
    <cellStyle name="aa + 3 2 3 3 2" xfId="4212" xr:uid="{00000000-0005-0000-0000-0000D1140000}"/>
    <cellStyle name="aa + 3 2 3 3 2 2" xfId="9548" xr:uid="{00000000-0005-0000-0000-0000D2140000}"/>
    <cellStyle name="aa + 3 2 3 3 3" xfId="9547" xr:uid="{00000000-0005-0000-0000-0000D3140000}"/>
    <cellStyle name="aa + 3 2 3 4" xfId="4213" xr:uid="{00000000-0005-0000-0000-0000D4140000}"/>
    <cellStyle name="aa + 3 2 3 4 2" xfId="4214" xr:uid="{00000000-0005-0000-0000-0000D5140000}"/>
    <cellStyle name="aa + 3 2 3 4 2 2" xfId="9550" xr:uid="{00000000-0005-0000-0000-0000D6140000}"/>
    <cellStyle name="aa + 3 2 3 4 3" xfId="9549" xr:uid="{00000000-0005-0000-0000-0000D7140000}"/>
    <cellStyle name="aa + 3 2 3 5" xfId="4215" xr:uid="{00000000-0005-0000-0000-0000D8140000}"/>
    <cellStyle name="aa + 3 2 3 5 2" xfId="4216" xr:uid="{00000000-0005-0000-0000-0000D9140000}"/>
    <cellStyle name="aa + 3 2 3 5 2 2" xfId="9552" xr:uid="{00000000-0005-0000-0000-0000DA140000}"/>
    <cellStyle name="aa + 3 2 3 5 3" xfId="9551" xr:uid="{00000000-0005-0000-0000-0000DB140000}"/>
    <cellStyle name="aa + 3 2 3 6" xfId="4217" xr:uid="{00000000-0005-0000-0000-0000DC140000}"/>
    <cellStyle name="aa + 3 2 3 6 2" xfId="4218" xr:uid="{00000000-0005-0000-0000-0000DD140000}"/>
    <cellStyle name="aa + 3 2 3 6 2 2" xfId="9554" xr:uid="{00000000-0005-0000-0000-0000DE140000}"/>
    <cellStyle name="aa + 3 2 3 6 3" xfId="9553" xr:uid="{00000000-0005-0000-0000-0000DF140000}"/>
    <cellStyle name="aa + 3 2 3 7" xfId="4219" xr:uid="{00000000-0005-0000-0000-0000E0140000}"/>
    <cellStyle name="aa + 3 2 3 7 2" xfId="4220" xr:uid="{00000000-0005-0000-0000-0000E1140000}"/>
    <cellStyle name="aa + 3 2 3 7 2 2" xfId="9556" xr:uid="{00000000-0005-0000-0000-0000E2140000}"/>
    <cellStyle name="aa + 3 2 3 7 3" xfId="9555" xr:uid="{00000000-0005-0000-0000-0000E3140000}"/>
    <cellStyle name="aa + 3 2 3 8" xfId="4221" xr:uid="{00000000-0005-0000-0000-0000E4140000}"/>
    <cellStyle name="aa + 3 2 3 8 2" xfId="4222" xr:uid="{00000000-0005-0000-0000-0000E5140000}"/>
    <cellStyle name="aa + 3 2 3 8 2 2" xfId="9558" xr:uid="{00000000-0005-0000-0000-0000E6140000}"/>
    <cellStyle name="aa + 3 2 3 8 3" xfId="9557" xr:uid="{00000000-0005-0000-0000-0000E7140000}"/>
    <cellStyle name="aa + 3 2 3 9" xfId="4223" xr:uid="{00000000-0005-0000-0000-0000E8140000}"/>
    <cellStyle name="aa + 3 2 3 9 2" xfId="9559" xr:uid="{00000000-0005-0000-0000-0000E9140000}"/>
    <cellStyle name="aa + 3 2 4" xfId="4224" xr:uid="{00000000-0005-0000-0000-0000EA140000}"/>
    <cellStyle name="aa + 3 2 4 2" xfId="4225" xr:uid="{00000000-0005-0000-0000-0000EB140000}"/>
    <cellStyle name="aa + 3 2 4 2 2" xfId="9561" xr:uid="{00000000-0005-0000-0000-0000EC140000}"/>
    <cellStyle name="aa + 3 2 4 3" xfId="9560" xr:uid="{00000000-0005-0000-0000-0000ED140000}"/>
    <cellStyle name="aa + 3 2 5" xfId="4226" xr:uid="{00000000-0005-0000-0000-0000EE140000}"/>
    <cellStyle name="aa + 3 2 5 2" xfId="4227" xr:uid="{00000000-0005-0000-0000-0000EF140000}"/>
    <cellStyle name="aa + 3 2 5 2 2" xfId="9563" xr:uid="{00000000-0005-0000-0000-0000F0140000}"/>
    <cellStyle name="aa + 3 2 5 3" xfId="9562" xr:uid="{00000000-0005-0000-0000-0000F1140000}"/>
    <cellStyle name="aa + 3 2 6" xfId="4228" xr:uid="{00000000-0005-0000-0000-0000F2140000}"/>
    <cellStyle name="aa + 3 2 6 2" xfId="4229" xr:uid="{00000000-0005-0000-0000-0000F3140000}"/>
    <cellStyle name="aa + 3 2 6 2 2" xfId="9565" xr:uid="{00000000-0005-0000-0000-0000F4140000}"/>
    <cellStyle name="aa + 3 2 6 3" xfId="9564" xr:uid="{00000000-0005-0000-0000-0000F5140000}"/>
    <cellStyle name="aa + 3 2 7" xfId="4230" xr:uid="{00000000-0005-0000-0000-0000F6140000}"/>
    <cellStyle name="aa + 3 2 7 2" xfId="4231" xr:uid="{00000000-0005-0000-0000-0000F7140000}"/>
    <cellStyle name="aa + 3 2 7 2 2" xfId="9567" xr:uid="{00000000-0005-0000-0000-0000F8140000}"/>
    <cellStyle name="aa + 3 2 7 3" xfId="9566" xr:uid="{00000000-0005-0000-0000-0000F9140000}"/>
    <cellStyle name="aa + 3 2 8" xfId="4232" xr:uid="{00000000-0005-0000-0000-0000FA140000}"/>
    <cellStyle name="aa + 3 2 8 2" xfId="4233" xr:uid="{00000000-0005-0000-0000-0000FB140000}"/>
    <cellStyle name="aa + 3 2 8 2 2" xfId="9569" xr:uid="{00000000-0005-0000-0000-0000FC140000}"/>
    <cellStyle name="aa + 3 2 8 3" xfId="9568" xr:uid="{00000000-0005-0000-0000-0000FD140000}"/>
    <cellStyle name="aa + 3 2 9" xfId="4234" xr:uid="{00000000-0005-0000-0000-0000FE140000}"/>
    <cellStyle name="aa + 3 2 9 2" xfId="4235" xr:uid="{00000000-0005-0000-0000-0000FF140000}"/>
    <cellStyle name="aa + 3 2 9 2 2" xfId="9571" xr:uid="{00000000-0005-0000-0000-000000150000}"/>
    <cellStyle name="aa + 3 2 9 3" xfId="9570" xr:uid="{00000000-0005-0000-0000-000001150000}"/>
    <cellStyle name="aa + 3 3" xfId="4236" xr:uid="{00000000-0005-0000-0000-000002150000}"/>
    <cellStyle name="aa + 3 3 10" xfId="4237" xr:uid="{00000000-0005-0000-0000-000003150000}"/>
    <cellStyle name="aa + 3 3 10 2" xfId="9573" xr:uid="{00000000-0005-0000-0000-000004150000}"/>
    <cellStyle name="aa + 3 3 11" xfId="9572" xr:uid="{00000000-0005-0000-0000-000005150000}"/>
    <cellStyle name="aa + 3 3 2" xfId="4238" xr:uid="{00000000-0005-0000-0000-000006150000}"/>
    <cellStyle name="aa + 3 3 2 2" xfId="4239" xr:uid="{00000000-0005-0000-0000-000007150000}"/>
    <cellStyle name="aa + 3 3 2 2 2" xfId="9575" xr:uid="{00000000-0005-0000-0000-000008150000}"/>
    <cellStyle name="aa + 3 3 2 3" xfId="9574" xr:uid="{00000000-0005-0000-0000-000009150000}"/>
    <cellStyle name="aa + 3 3 3" xfId="4240" xr:uid="{00000000-0005-0000-0000-00000A150000}"/>
    <cellStyle name="aa + 3 3 3 2" xfId="4241" xr:uid="{00000000-0005-0000-0000-00000B150000}"/>
    <cellStyle name="aa + 3 3 3 2 2" xfId="9577" xr:uid="{00000000-0005-0000-0000-00000C150000}"/>
    <cellStyle name="aa + 3 3 3 3" xfId="9576" xr:uid="{00000000-0005-0000-0000-00000D150000}"/>
    <cellStyle name="aa + 3 3 4" xfId="4242" xr:uid="{00000000-0005-0000-0000-00000E150000}"/>
    <cellStyle name="aa + 3 3 4 2" xfId="4243" xr:uid="{00000000-0005-0000-0000-00000F150000}"/>
    <cellStyle name="aa + 3 3 4 2 2" xfId="9579" xr:uid="{00000000-0005-0000-0000-000010150000}"/>
    <cellStyle name="aa + 3 3 4 3" xfId="9578" xr:uid="{00000000-0005-0000-0000-000011150000}"/>
    <cellStyle name="aa + 3 3 5" xfId="4244" xr:uid="{00000000-0005-0000-0000-000012150000}"/>
    <cellStyle name="aa + 3 3 5 2" xfId="4245" xr:uid="{00000000-0005-0000-0000-000013150000}"/>
    <cellStyle name="aa + 3 3 5 2 2" xfId="9581" xr:uid="{00000000-0005-0000-0000-000014150000}"/>
    <cellStyle name="aa + 3 3 5 3" xfId="9580" xr:uid="{00000000-0005-0000-0000-000015150000}"/>
    <cellStyle name="aa + 3 3 6" xfId="4246" xr:uid="{00000000-0005-0000-0000-000016150000}"/>
    <cellStyle name="aa + 3 3 6 2" xfId="4247" xr:uid="{00000000-0005-0000-0000-000017150000}"/>
    <cellStyle name="aa + 3 3 6 2 2" xfId="9583" xr:uid="{00000000-0005-0000-0000-000018150000}"/>
    <cellStyle name="aa + 3 3 6 3" xfId="9582" xr:uid="{00000000-0005-0000-0000-000019150000}"/>
    <cellStyle name="aa + 3 3 7" xfId="4248" xr:uid="{00000000-0005-0000-0000-00001A150000}"/>
    <cellStyle name="aa + 3 3 7 2" xfId="4249" xr:uid="{00000000-0005-0000-0000-00001B150000}"/>
    <cellStyle name="aa + 3 3 7 2 2" xfId="9585" xr:uid="{00000000-0005-0000-0000-00001C150000}"/>
    <cellStyle name="aa + 3 3 7 3" xfId="9584" xr:uid="{00000000-0005-0000-0000-00001D150000}"/>
    <cellStyle name="aa + 3 3 8" xfId="4250" xr:uid="{00000000-0005-0000-0000-00001E150000}"/>
    <cellStyle name="aa + 3 3 8 2" xfId="4251" xr:uid="{00000000-0005-0000-0000-00001F150000}"/>
    <cellStyle name="aa + 3 3 8 2 2" xfId="9587" xr:uid="{00000000-0005-0000-0000-000020150000}"/>
    <cellStyle name="aa + 3 3 8 3" xfId="9586" xr:uid="{00000000-0005-0000-0000-000021150000}"/>
    <cellStyle name="aa + 3 3 9" xfId="4252" xr:uid="{00000000-0005-0000-0000-000022150000}"/>
    <cellStyle name="aa + 3 3 9 2" xfId="9588" xr:uid="{00000000-0005-0000-0000-000023150000}"/>
    <cellStyle name="aa + 3 4" xfId="4253" xr:uid="{00000000-0005-0000-0000-000024150000}"/>
    <cellStyle name="aa + 3 4 10" xfId="9589" xr:uid="{00000000-0005-0000-0000-000025150000}"/>
    <cellStyle name="aa + 3 4 2" xfId="4254" xr:uid="{00000000-0005-0000-0000-000026150000}"/>
    <cellStyle name="aa + 3 4 2 2" xfId="4255" xr:uid="{00000000-0005-0000-0000-000027150000}"/>
    <cellStyle name="aa + 3 4 2 2 2" xfId="9591" xr:uid="{00000000-0005-0000-0000-000028150000}"/>
    <cellStyle name="aa + 3 4 2 3" xfId="9590" xr:uid="{00000000-0005-0000-0000-000029150000}"/>
    <cellStyle name="aa + 3 4 3" xfId="4256" xr:uid="{00000000-0005-0000-0000-00002A150000}"/>
    <cellStyle name="aa + 3 4 3 2" xfId="4257" xr:uid="{00000000-0005-0000-0000-00002B150000}"/>
    <cellStyle name="aa + 3 4 3 2 2" xfId="9593" xr:uid="{00000000-0005-0000-0000-00002C150000}"/>
    <cellStyle name="aa + 3 4 3 3" xfId="9592" xr:uid="{00000000-0005-0000-0000-00002D150000}"/>
    <cellStyle name="aa + 3 4 4" xfId="4258" xr:uid="{00000000-0005-0000-0000-00002E150000}"/>
    <cellStyle name="aa + 3 4 4 2" xfId="4259" xr:uid="{00000000-0005-0000-0000-00002F150000}"/>
    <cellStyle name="aa + 3 4 4 2 2" xfId="9595" xr:uid="{00000000-0005-0000-0000-000030150000}"/>
    <cellStyle name="aa + 3 4 4 3" xfId="9594" xr:uid="{00000000-0005-0000-0000-000031150000}"/>
    <cellStyle name="aa + 3 4 5" xfId="4260" xr:uid="{00000000-0005-0000-0000-000032150000}"/>
    <cellStyle name="aa + 3 4 5 2" xfId="4261" xr:uid="{00000000-0005-0000-0000-000033150000}"/>
    <cellStyle name="aa + 3 4 5 2 2" xfId="9597" xr:uid="{00000000-0005-0000-0000-000034150000}"/>
    <cellStyle name="aa + 3 4 5 3" xfId="9596" xr:uid="{00000000-0005-0000-0000-000035150000}"/>
    <cellStyle name="aa + 3 4 6" xfId="4262" xr:uid="{00000000-0005-0000-0000-000036150000}"/>
    <cellStyle name="aa + 3 4 6 2" xfId="4263" xr:uid="{00000000-0005-0000-0000-000037150000}"/>
    <cellStyle name="aa + 3 4 6 2 2" xfId="9599" xr:uid="{00000000-0005-0000-0000-000038150000}"/>
    <cellStyle name="aa + 3 4 6 3" xfId="9598" xr:uid="{00000000-0005-0000-0000-000039150000}"/>
    <cellStyle name="aa + 3 4 7" xfId="4264" xr:uid="{00000000-0005-0000-0000-00003A150000}"/>
    <cellStyle name="aa + 3 4 7 2" xfId="4265" xr:uid="{00000000-0005-0000-0000-00003B150000}"/>
    <cellStyle name="aa + 3 4 7 2 2" xfId="9601" xr:uid="{00000000-0005-0000-0000-00003C150000}"/>
    <cellStyle name="aa + 3 4 7 3" xfId="9600" xr:uid="{00000000-0005-0000-0000-00003D150000}"/>
    <cellStyle name="aa + 3 4 8" xfId="4266" xr:uid="{00000000-0005-0000-0000-00003E150000}"/>
    <cellStyle name="aa + 3 4 8 2" xfId="4267" xr:uid="{00000000-0005-0000-0000-00003F150000}"/>
    <cellStyle name="aa + 3 4 8 2 2" xfId="9603" xr:uid="{00000000-0005-0000-0000-000040150000}"/>
    <cellStyle name="aa + 3 4 8 3" xfId="9602" xr:uid="{00000000-0005-0000-0000-000041150000}"/>
    <cellStyle name="aa + 3 4 9" xfId="4268" xr:uid="{00000000-0005-0000-0000-000042150000}"/>
    <cellStyle name="aa + 3 4 9 2" xfId="9604" xr:uid="{00000000-0005-0000-0000-000043150000}"/>
    <cellStyle name="aa + 3 5" xfId="4269" xr:uid="{00000000-0005-0000-0000-000044150000}"/>
    <cellStyle name="aa + 3 5 2" xfId="4270" xr:uid="{00000000-0005-0000-0000-000045150000}"/>
    <cellStyle name="aa + 3 5 2 2" xfId="9606" xr:uid="{00000000-0005-0000-0000-000046150000}"/>
    <cellStyle name="aa + 3 5 3" xfId="9605" xr:uid="{00000000-0005-0000-0000-000047150000}"/>
    <cellStyle name="aa + 3 6" xfId="4271" xr:uid="{00000000-0005-0000-0000-000048150000}"/>
    <cellStyle name="aa + 3 6 2" xfId="4272" xr:uid="{00000000-0005-0000-0000-000049150000}"/>
    <cellStyle name="aa + 3 6 2 2" xfId="9608" xr:uid="{00000000-0005-0000-0000-00004A150000}"/>
    <cellStyle name="aa + 3 6 3" xfId="9607" xr:uid="{00000000-0005-0000-0000-00004B150000}"/>
    <cellStyle name="aa + 3 7" xfId="4273" xr:uid="{00000000-0005-0000-0000-00004C150000}"/>
    <cellStyle name="aa + 3 7 2" xfId="4274" xr:uid="{00000000-0005-0000-0000-00004D150000}"/>
    <cellStyle name="aa + 3 7 2 2" xfId="9610" xr:uid="{00000000-0005-0000-0000-00004E150000}"/>
    <cellStyle name="aa + 3 7 3" xfId="9609" xr:uid="{00000000-0005-0000-0000-00004F150000}"/>
    <cellStyle name="aa + 3 8" xfId="4275" xr:uid="{00000000-0005-0000-0000-000050150000}"/>
    <cellStyle name="aa + 3 8 2" xfId="4276" xr:uid="{00000000-0005-0000-0000-000051150000}"/>
    <cellStyle name="aa + 3 8 2 2" xfId="9612" xr:uid="{00000000-0005-0000-0000-000052150000}"/>
    <cellStyle name="aa + 3 8 3" xfId="9611" xr:uid="{00000000-0005-0000-0000-000053150000}"/>
    <cellStyle name="aa + 3 9" xfId="4277" xr:uid="{00000000-0005-0000-0000-000054150000}"/>
    <cellStyle name="aa + 3 9 2" xfId="4278" xr:uid="{00000000-0005-0000-0000-000055150000}"/>
    <cellStyle name="aa + 3 9 2 2" xfId="9614" xr:uid="{00000000-0005-0000-0000-000056150000}"/>
    <cellStyle name="aa + 3 9 3" xfId="9613" xr:uid="{00000000-0005-0000-0000-000057150000}"/>
    <cellStyle name="aa + 4" xfId="4279" xr:uid="{00000000-0005-0000-0000-000058150000}"/>
    <cellStyle name="aa + 4 10" xfId="4280" xr:uid="{00000000-0005-0000-0000-000059150000}"/>
    <cellStyle name="aa + 4 10 2" xfId="4281" xr:uid="{00000000-0005-0000-0000-00005A150000}"/>
    <cellStyle name="aa + 4 10 2 2" xfId="9617" xr:uid="{00000000-0005-0000-0000-00005B150000}"/>
    <cellStyle name="aa + 4 10 3" xfId="9616" xr:uid="{00000000-0005-0000-0000-00005C150000}"/>
    <cellStyle name="aa + 4 11" xfId="4282" xr:uid="{00000000-0005-0000-0000-00005D150000}"/>
    <cellStyle name="aa + 4 11 2" xfId="9618" xr:uid="{00000000-0005-0000-0000-00005E150000}"/>
    <cellStyle name="aa + 4 12" xfId="9615" xr:uid="{00000000-0005-0000-0000-00005F150000}"/>
    <cellStyle name="aa + 4 2" xfId="4283" xr:uid="{00000000-0005-0000-0000-000060150000}"/>
    <cellStyle name="aa + 4 2 10" xfId="4284" xr:uid="{00000000-0005-0000-0000-000061150000}"/>
    <cellStyle name="aa + 4 2 10 2" xfId="9620" xr:uid="{00000000-0005-0000-0000-000062150000}"/>
    <cellStyle name="aa + 4 2 11" xfId="9619" xr:uid="{00000000-0005-0000-0000-000063150000}"/>
    <cellStyle name="aa + 4 2 2" xfId="4285" xr:uid="{00000000-0005-0000-0000-000064150000}"/>
    <cellStyle name="aa + 4 2 2 2" xfId="4286" xr:uid="{00000000-0005-0000-0000-000065150000}"/>
    <cellStyle name="aa + 4 2 2 2 2" xfId="9622" xr:uid="{00000000-0005-0000-0000-000066150000}"/>
    <cellStyle name="aa + 4 2 2 3" xfId="9621" xr:uid="{00000000-0005-0000-0000-000067150000}"/>
    <cellStyle name="aa + 4 2 3" xfId="4287" xr:uid="{00000000-0005-0000-0000-000068150000}"/>
    <cellStyle name="aa + 4 2 3 2" xfId="4288" xr:uid="{00000000-0005-0000-0000-000069150000}"/>
    <cellStyle name="aa + 4 2 3 2 2" xfId="9624" xr:uid="{00000000-0005-0000-0000-00006A150000}"/>
    <cellStyle name="aa + 4 2 3 3" xfId="9623" xr:uid="{00000000-0005-0000-0000-00006B150000}"/>
    <cellStyle name="aa + 4 2 4" xfId="4289" xr:uid="{00000000-0005-0000-0000-00006C150000}"/>
    <cellStyle name="aa + 4 2 4 2" xfId="4290" xr:uid="{00000000-0005-0000-0000-00006D150000}"/>
    <cellStyle name="aa + 4 2 4 2 2" xfId="9626" xr:uid="{00000000-0005-0000-0000-00006E150000}"/>
    <cellStyle name="aa + 4 2 4 3" xfId="9625" xr:uid="{00000000-0005-0000-0000-00006F150000}"/>
    <cellStyle name="aa + 4 2 5" xfId="4291" xr:uid="{00000000-0005-0000-0000-000070150000}"/>
    <cellStyle name="aa + 4 2 5 2" xfId="4292" xr:uid="{00000000-0005-0000-0000-000071150000}"/>
    <cellStyle name="aa + 4 2 5 2 2" xfId="9628" xr:uid="{00000000-0005-0000-0000-000072150000}"/>
    <cellStyle name="aa + 4 2 5 3" xfId="9627" xr:uid="{00000000-0005-0000-0000-000073150000}"/>
    <cellStyle name="aa + 4 2 6" xfId="4293" xr:uid="{00000000-0005-0000-0000-000074150000}"/>
    <cellStyle name="aa + 4 2 6 2" xfId="4294" xr:uid="{00000000-0005-0000-0000-000075150000}"/>
    <cellStyle name="aa + 4 2 6 2 2" xfId="9630" xr:uid="{00000000-0005-0000-0000-000076150000}"/>
    <cellStyle name="aa + 4 2 6 3" xfId="9629" xr:uid="{00000000-0005-0000-0000-000077150000}"/>
    <cellStyle name="aa + 4 2 7" xfId="4295" xr:uid="{00000000-0005-0000-0000-000078150000}"/>
    <cellStyle name="aa + 4 2 7 2" xfId="4296" xr:uid="{00000000-0005-0000-0000-000079150000}"/>
    <cellStyle name="aa + 4 2 7 2 2" xfId="9632" xr:uid="{00000000-0005-0000-0000-00007A150000}"/>
    <cellStyle name="aa + 4 2 7 3" xfId="9631" xr:uid="{00000000-0005-0000-0000-00007B150000}"/>
    <cellStyle name="aa + 4 2 8" xfId="4297" xr:uid="{00000000-0005-0000-0000-00007C150000}"/>
    <cellStyle name="aa + 4 2 8 2" xfId="4298" xr:uid="{00000000-0005-0000-0000-00007D150000}"/>
    <cellStyle name="aa + 4 2 8 2 2" xfId="9634" xr:uid="{00000000-0005-0000-0000-00007E150000}"/>
    <cellStyle name="aa + 4 2 8 3" xfId="9633" xr:uid="{00000000-0005-0000-0000-00007F150000}"/>
    <cellStyle name="aa + 4 2 9" xfId="4299" xr:uid="{00000000-0005-0000-0000-000080150000}"/>
    <cellStyle name="aa + 4 2 9 2" xfId="9635" xr:uid="{00000000-0005-0000-0000-000081150000}"/>
    <cellStyle name="aa + 4 3" xfId="4300" xr:uid="{00000000-0005-0000-0000-000082150000}"/>
    <cellStyle name="aa + 4 3 10" xfId="9636" xr:uid="{00000000-0005-0000-0000-000083150000}"/>
    <cellStyle name="aa + 4 3 2" xfId="4301" xr:uid="{00000000-0005-0000-0000-000084150000}"/>
    <cellStyle name="aa + 4 3 2 2" xfId="4302" xr:uid="{00000000-0005-0000-0000-000085150000}"/>
    <cellStyle name="aa + 4 3 2 2 2" xfId="9638" xr:uid="{00000000-0005-0000-0000-000086150000}"/>
    <cellStyle name="aa + 4 3 2 3" xfId="9637" xr:uid="{00000000-0005-0000-0000-000087150000}"/>
    <cellStyle name="aa + 4 3 3" xfId="4303" xr:uid="{00000000-0005-0000-0000-000088150000}"/>
    <cellStyle name="aa + 4 3 3 2" xfId="4304" xr:uid="{00000000-0005-0000-0000-000089150000}"/>
    <cellStyle name="aa + 4 3 3 2 2" xfId="9640" xr:uid="{00000000-0005-0000-0000-00008A150000}"/>
    <cellStyle name="aa + 4 3 3 3" xfId="9639" xr:uid="{00000000-0005-0000-0000-00008B150000}"/>
    <cellStyle name="aa + 4 3 4" xfId="4305" xr:uid="{00000000-0005-0000-0000-00008C150000}"/>
    <cellStyle name="aa + 4 3 4 2" xfId="4306" xr:uid="{00000000-0005-0000-0000-00008D150000}"/>
    <cellStyle name="aa + 4 3 4 2 2" xfId="9642" xr:uid="{00000000-0005-0000-0000-00008E150000}"/>
    <cellStyle name="aa + 4 3 4 3" xfId="9641" xr:uid="{00000000-0005-0000-0000-00008F150000}"/>
    <cellStyle name="aa + 4 3 5" xfId="4307" xr:uid="{00000000-0005-0000-0000-000090150000}"/>
    <cellStyle name="aa + 4 3 5 2" xfId="4308" xr:uid="{00000000-0005-0000-0000-000091150000}"/>
    <cellStyle name="aa + 4 3 5 2 2" xfId="9644" xr:uid="{00000000-0005-0000-0000-000092150000}"/>
    <cellStyle name="aa + 4 3 5 3" xfId="9643" xr:uid="{00000000-0005-0000-0000-000093150000}"/>
    <cellStyle name="aa + 4 3 6" xfId="4309" xr:uid="{00000000-0005-0000-0000-000094150000}"/>
    <cellStyle name="aa + 4 3 6 2" xfId="4310" xr:uid="{00000000-0005-0000-0000-000095150000}"/>
    <cellStyle name="aa + 4 3 6 2 2" xfId="9646" xr:uid="{00000000-0005-0000-0000-000096150000}"/>
    <cellStyle name="aa + 4 3 6 3" xfId="9645" xr:uid="{00000000-0005-0000-0000-000097150000}"/>
    <cellStyle name="aa + 4 3 7" xfId="4311" xr:uid="{00000000-0005-0000-0000-000098150000}"/>
    <cellStyle name="aa + 4 3 7 2" xfId="4312" xr:uid="{00000000-0005-0000-0000-000099150000}"/>
    <cellStyle name="aa + 4 3 7 2 2" xfId="9648" xr:uid="{00000000-0005-0000-0000-00009A150000}"/>
    <cellStyle name="aa + 4 3 7 3" xfId="9647" xr:uid="{00000000-0005-0000-0000-00009B150000}"/>
    <cellStyle name="aa + 4 3 8" xfId="4313" xr:uid="{00000000-0005-0000-0000-00009C150000}"/>
    <cellStyle name="aa + 4 3 8 2" xfId="4314" xr:uid="{00000000-0005-0000-0000-00009D150000}"/>
    <cellStyle name="aa + 4 3 8 2 2" xfId="9650" xr:uid="{00000000-0005-0000-0000-00009E150000}"/>
    <cellStyle name="aa + 4 3 8 3" xfId="9649" xr:uid="{00000000-0005-0000-0000-00009F150000}"/>
    <cellStyle name="aa + 4 3 9" xfId="4315" xr:uid="{00000000-0005-0000-0000-0000A0150000}"/>
    <cellStyle name="aa + 4 3 9 2" xfId="9651" xr:uid="{00000000-0005-0000-0000-0000A1150000}"/>
    <cellStyle name="aa + 4 4" xfId="4316" xr:uid="{00000000-0005-0000-0000-0000A2150000}"/>
    <cellStyle name="aa + 4 4 2" xfId="4317" xr:uid="{00000000-0005-0000-0000-0000A3150000}"/>
    <cellStyle name="aa + 4 4 2 2" xfId="9653" xr:uid="{00000000-0005-0000-0000-0000A4150000}"/>
    <cellStyle name="aa + 4 4 3" xfId="9652" xr:uid="{00000000-0005-0000-0000-0000A5150000}"/>
    <cellStyle name="aa + 4 5" xfId="4318" xr:uid="{00000000-0005-0000-0000-0000A6150000}"/>
    <cellStyle name="aa + 4 5 2" xfId="4319" xr:uid="{00000000-0005-0000-0000-0000A7150000}"/>
    <cellStyle name="aa + 4 5 2 2" xfId="9655" xr:uid="{00000000-0005-0000-0000-0000A8150000}"/>
    <cellStyle name="aa + 4 5 3" xfId="9654" xr:uid="{00000000-0005-0000-0000-0000A9150000}"/>
    <cellStyle name="aa + 4 6" xfId="4320" xr:uid="{00000000-0005-0000-0000-0000AA150000}"/>
    <cellStyle name="aa + 4 6 2" xfId="4321" xr:uid="{00000000-0005-0000-0000-0000AB150000}"/>
    <cellStyle name="aa + 4 6 2 2" xfId="9657" xr:uid="{00000000-0005-0000-0000-0000AC150000}"/>
    <cellStyle name="aa + 4 6 3" xfId="9656" xr:uid="{00000000-0005-0000-0000-0000AD150000}"/>
    <cellStyle name="aa + 4 7" xfId="4322" xr:uid="{00000000-0005-0000-0000-0000AE150000}"/>
    <cellStyle name="aa + 4 7 2" xfId="4323" xr:uid="{00000000-0005-0000-0000-0000AF150000}"/>
    <cellStyle name="aa + 4 7 2 2" xfId="9659" xr:uid="{00000000-0005-0000-0000-0000B0150000}"/>
    <cellStyle name="aa + 4 7 3" xfId="9658" xr:uid="{00000000-0005-0000-0000-0000B1150000}"/>
    <cellStyle name="aa + 4 8" xfId="4324" xr:uid="{00000000-0005-0000-0000-0000B2150000}"/>
    <cellStyle name="aa + 4 8 2" xfId="4325" xr:uid="{00000000-0005-0000-0000-0000B3150000}"/>
    <cellStyle name="aa + 4 8 2 2" xfId="9661" xr:uid="{00000000-0005-0000-0000-0000B4150000}"/>
    <cellStyle name="aa + 4 8 3" xfId="9660" xr:uid="{00000000-0005-0000-0000-0000B5150000}"/>
    <cellStyle name="aa + 4 9" xfId="4326" xr:uid="{00000000-0005-0000-0000-0000B6150000}"/>
    <cellStyle name="aa + 4 9 2" xfId="4327" xr:uid="{00000000-0005-0000-0000-0000B7150000}"/>
    <cellStyle name="aa + 4 9 2 2" xfId="9663" xr:uid="{00000000-0005-0000-0000-0000B8150000}"/>
    <cellStyle name="aa + 4 9 3" xfId="9662" xr:uid="{00000000-0005-0000-0000-0000B9150000}"/>
    <cellStyle name="aa + 5" xfId="4328" xr:uid="{00000000-0005-0000-0000-0000BA150000}"/>
    <cellStyle name="aa + 5 10" xfId="4329" xr:uid="{00000000-0005-0000-0000-0000BB150000}"/>
    <cellStyle name="aa + 5 10 2" xfId="9665" xr:uid="{00000000-0005-0000-0000-0000BC150000}"/>
    <cellStyle name="aa + 5 11" xfId="9664" xr:uid="{00000000-0005-0000-0000-0000BD150000}"/>
    <cellStyle name="aa + 5 2" xfId="4330" xr:uid="{00000000-0005-0000-0000-0000BE150000}"/>
    <cellStyle name="aa + 5 2 2" xfId="4331" xr:uid="{00000000-0005-0000-0000-0000BF150000}"/>
    <cellStyle name="aa + 5 2 2 2" xfId="9667" xr:uid="{00000000-0005-0000-0000-0000C0150000}"/>
    <cellStyle name="aa + 5 2 3" xfId="9666" xr:uid="{00000000-0005-0000-0000-0000C1150000}"/>
    <cellStyle name="aa + 5 3" xfId="4332" xr:uid="{00000000-0005-0000-0000-0000C2150000}"/>
    <cellStyle name="aa + 5 3 2" xfId="4333" xr:uid="{00000000-0005-0000-0000-0000C3150000}"/>
    <cellStyle name="aa + 5 3 2 2" xfId="9669" xr:uid="{00000000-0005-0000-0000-0000C4150000}"/>
    <cellStyle name="aa + 5 3 3" xfId="9668" xr:uid="{00000000-0005-0000-0000-0000C5150000}"/>
    <cellStyle name="aa + 5 4" xfId="4334" xr:uid="{00000000-0005-0000-0000-0000C6150000}"/>
    <cellStyle name="aa + 5 4 2" xfId="4335" xr:uid="{00000000-0005-0000-0000-0000C7150000}"/>
    <cellStyle name="aa + 5 4 2 2" xfId="9671" xr:uid="{00000000-0005-0000-0000-0000C8150000}"/>
    <cellStyle name="aa + 5 4 3" xfId="9670" xr:uid="{00000000-0005-0000-0000-0000C9150000}"/>
    <cellStyle name="aa + 5 5" xfId="4336" xr:uid="{00000000-0005-0000-0000-0000CA150000}"/>
    <cellStyle name="aa + 5 5 2" xfId="4337" xr:uid="{00000000-0005-0000-0000-0000CB150000}"/>
    <cellStyle name="aa + 5 5 2 2" xfId="9673" xr:uid="{00000000-0005-0000-0000-0000CC150000}"/>
    <cellStyle name="aa + 5 5 3" xfId="9672" xr:uid="{00000000-0005-0000-0000-0000CD150000}"/>
    <cellStyle name="aa + 5 6" xfId="4338" xr:uid="{00000000-0005-0000-0000-0000CE150000}"/>
    <cellStyle name="aa + 5 6 2" xfId="4339" xr:uid="{00000000-0005-0000-0000-0000CF150000}"/>
    <cellStyle name="aa + 5 6 2 2" xfId="9675" xr:uid="{00000000-0005-0000-0000-0000D0150000}"/>
    <cellStyle name="aa + 5 6 3" xfId="9674" xr:uid="{00000000-0005-0000-0000-0000D1150000}"/>
    <cellStyle name="aa + 5 7" xfId="4340" xr:uid="{00000000-0005-0000-0000-0000D2150000}"/>
    <cellStyle name="aa + 5 7 2" xfId="4341" xr:uid="{00000000-0005-0000-0000-0000D3150000}"/>
    <cellStyle name="aa + 5 7 2 2" xfId="9677" xr:uid="{00000000-0005-0000-0000-0000D4150000}"/>
    <cellStyle name="aa + 5 7 3" xfId="9676" xr:uid="{00000000-0005-0000-0000-0000D5150000}"/>
    <cellStyle name="aa + 5 8" xfId="4342" xr:uid="{00000000-0005-0000-0000-0000D6150000}"/>
    <cellStyle name="aa + 5 8 2" xfId="4343" xr:uid="{00000000-0005-0000-0000-0000D7150000}"/>
    <cellStyle name="aa + 5 8 2 2" xfId="9679" xr:uid="{00000000-0005-0000-0000-0000D8150000}"/>
    <cellStyle name="aa + 5 8 3" xfId="9678" xr:uid="{00000000-0005-0000-0000-0000D9150000}"/>
    <cellStyle name="aa + 5 9" xfId="4344" xr:uid="{00000000-0005-0000-0000-0000DA150000}"/>
    <cellStyle name="aa + 5 9 2" xfId="9680" xr:uid="{00000000-0005-0000-0000-0000DB150000}"/>
    <cellStyle name="aa + 6" xfId="4345" xr:uid="{00000000-0005-0000-0000-0000DC150000}"/>
    <cellStyle name="aa + 6 10" xfId="9681" xr:uid="{00000000-0005-0000-0000-0000DD150000}"/>
    <cellStyle name="aa + 6 2" xfId="4346" xr:uid="{00000000-0005-0000-0000-0000DE150000}"/>
    <cellStyle name="aa + 6 2 2" xfId="4347" xr:uid="{00000000-0005-0000-0000-0000DF150000}"/>
    <cellStyle name="aa + 6 2 2 2" xfId="9683" xr:uid="{00000000-0005-0000-0000-0000E0150000}"/>
    <cellStyle name="aa + 6 2 3" xfId="9682" xr:uid="{00000000-0005-0000-0000-0000E1150000}"/>
    <cellStyle name="aa + 6 3" xfId="4348" xr:uid="{00000000-0005-0000-0000-0000E2150000}"/>
    <cellStyle name="aa + 6 3 2" xfId="4349" xr:uid="{00000000-0005-0000-0000-0000E3150000}"/>
    <cellStyle name="aa + 6 3 2 2" xfId="9685" xr:uid="{00000000-0005-0000-0000-0000E4150000}"/>
    <cellStyle name="aa + 6 3 3" xfId="9684" xr:uid="{00000000-0005-0000-0000-0000E5150000}"/>
    <cellStyle name="aa + 6 4" xfId="4350" xr:uid="{00000000-0005-0000-0000-0000E6150000}"/>
    <cellStyle name="aa + 6 4 2" xfId="4351" xr:uid="{00000000-0005-0000-0000-0000E7150000}"/>
    <cellStyle name="aa + 6 4 2 2" xfId="9687" xr:uid="{00000000-0005-0000-0000-0000E8150000}"/>
    <cellStyle name="aa + 6 4 3" xfId="9686" xr:uid="{00000000-0005-0000-0000-0000E9150000}"/>
    <cellStyle name="aa + 6 5" xfId="4352" xr:uid="{00000000-0005-0000-0000-0000EA150000}"/>
    <cellStyle name="aa + 6 5 2" xfId="4353" xr:uid="{00000000-0005-0000-0000-0000EB150000}"/>
    <cellStyle name="aa + 6 5 2 2" xfId="9689" xr:uid="{00000000-0005-0000-0000-0000EC150000}"/>
    <cellStyle name="aa + 6 5 3" xfId="9688" xr:uid="{00000000-0005-0000-0000-0000ED150000}"/>
    <cellStyle name="aa + 6 6" xfId="4354" xr:uid="{00000000-0005-0000-0000-0000EE150000}"/>
    <cellStyle name="aa + 6 6 2" xfId="4355" xr:uid="{00000000-0005-0000-0000-0000EF150000}"/>
    <cellStyle name="aa + 6 6 2 2" xfId="9691" xr:uid="{00000000-0005-0000-0000-0000F0150000}"/>
    <cellStyle name="aa + 6 6 3" xfId="9690" xr:uid="{00000000-0005-0000-0000-0000F1150000}"/>
    <cellStyle name="aa + 6 7" xfId="4356" xr:uid="{00000000-0005-0000-0000-0000F2150000}"/>
    <cellStyle name="aa + 6 7 2" xfId="4357" xr:uid="{00000000-0005-0000-0000-0000F3150000}"/>
    <cellStyle name="aa + 6 7 2 2" xfId="9693" xr:uid="{00000000-0005-0000-0000-0000F4150000}"/>
    <cellStyle name="aa + 6 7 3" xfId="9692" xr:uid="{00000000-0005-0000-0000-0000F5150000}"/>
    <cellStyle name="aa + 6 8" xfId="4358" xr:uid="{00000000-0005-0000-0000-0000F6150000}"/>
    <cellStyle name="aa + 6 8 2" xfId="4359" xr:uid="{00000000-0005-0000-0000-0000F7150000}"/>
    <cellStyle name="aa + 6 8 2 2" xfId="9695" xr:uid="{00000000-0005-0000-0000-0000F8150000}"/>
    <cellStyle name="aa + 6 8 3" xfId="9694" xr:uid="{00000000-0005-0000-0000-0000F9150000}"/>
    <cellStyle name="aa + 6 9" xfId="4360" xr:uid="{00000000-0005-0000-0000-0000FA150000}"/>
    <cellStyle name="aa + 6 9 2" xfId="9696" xr:uid="{00000000-0005-0000-0000-0000FB150000}"/>
    <cellStyle name="aa + 7" xfId="4361" xr:uid="{00000000-0005-0000-0000-0000FC150000}"/>
    <cellStyle name="aa + 7 2" xfId="4362" xr:uid="{00000000-0005-0000-0000-0000FD150000}"/>
    <cellStyle name="aa + 7 2 2" xfId="9698" xr:uid="{00000000-0005-0000-0000-0000FE150000}"/>
    <cellStyle name="aa + 7 3" xfId="9697" xr:uid="{00000000-0005-0000-0000-0000FF150000}"/>
    <cellStyle name="aa + 8" xfId="4363" xr:uid="{00000000-0005-0000-0000-000000160000}"/>
    <cellStyle name="aa + 8 2" xfId="4364" xr:uid="{00000000-0005-0000-0000-000001160000}"/>
    <cellStyle name="aa + 8 2 2" xfId="9700" xr:uid="{00000000-0005-0000-0000-000002160000}"/>
    <cellStyle name="aa + 8 3" xfId="9699" xr:uid="{00000000-0005-0000-0000-000003160000}"/>
    <cellStyle name="aa + 9" xfId="4365" xr:uid="{00000000-0005-0000-0000-000004160000}"/>
    <cellStyle name="aa + 9 2" xfId="4366" xr:uid="{00000000-0005-0000-0000-000005160000}"/>
    <cellStyle name="aa + 9 2 2" xfId="9702" xr:uid="{00000000-0005-0000-0000-000006160000}"/>
    <cellStyle name="aa + 9 3" xfId="9701" xr:uid="{00000000-0005-0000-0000-000007160000}"/>
    <cellStyle name="aa non +" xfId="658" xr:uid="{00000000-0005-0000-0000-000008160000}"/>
    <cellStyle name="aa non + 10" xfId="4367" xr:uid="{00000000-0005-0000-0000-000009160000}"/>
    <cellStyle name="aa non + 10 2" xfId="4368" xr:uid="{00000000-0005-0000-0000-00000A160000}"/>
    <cellStyle name="aa non + 10 2 2" xfId="9704" xr:uid="{00000000-0005-0000-0000-00000B160000}"/>
    <cellStyle name="aa non + 10 3" xfId="9703" xr:uid="{00000000-0005-0000-0000-00000C160000}"/>
    <cellStyle name="aa non + 11" xfId="4369" xr:uid="{00000000-0005-0000-0000-00000D160000}"/>
    <cellStyle name="aa non + 11 2" xfId="4370" xr:uid="{00000000-0005-0000-0000-00000E160000}"/>
    <cellStyle name="aa non + 11 2 2" xfId="9706" xr:uid="{00000000-0005-0000-0000-00000F160000}"/>
    <cellStyle name="aa non + 11 3" xfId="9705" xr:uid="{00000000-0005-0000-0000-000010160000}"/>
    <cellStyle name="aa non + 12" xfId="4371" xr:uid="{00000000-0005-0000-0000-000011160000}"/>
    <cellStyle name="aa non + 12 2" xfId="4372" xr:uid="{00000000-0005-0000-0000-000012160000}"/>
    <cellStyle name="aa non + 12 2 2" xfId="9708" xr:uid="{00000000-0005-0000-0000-000013160000}"/>
    <cellStyle name="aa non + 12 3" xfId="9707" xr:uid="{00000000-0005-0000-0000-000014160000}"/>
    <cellStyle name="aa non + 13" xfId="4373" xr:uid="{00000000-0005-0000-0000-000015160000}"/>
    <cellStyle name="aa non + 13 2" xfId="4374" xr:uid="{00000000-0005-0000-0000-000016160000}"/>
    <cellStyle name="aa non + 13 2 2" xfId="9710" xr:uid="{00000000-0005-0000-0000-000017160000}"/>
    <cellStyle name="aa non + 13 3" xfId="9709" xr:uid="{00000000-0005-0000-0000-000018160000}"/>
    <cellStyle name="aa non + 14" xfId="4375" xr:uid="{00000000-0005-0000-0000-000019160000}"/>
    <cellStyle name="aa non + 14 2" xfId="9711" xr:uid="{00000000-0005-0000-0000-00001A160000}"/>
    <cellStyle name="aa non + 15" xfId="2201" xr:uid="{00000000-0005-0000-0000-00001B160000}"/>
    <cellStyle name="aa non + 15 2" xfId="10584" xr:uid="{00000000-0005-0000-0000-00001C160000}"/>
    <cellStyle name="aa non + 16" xfId="2029" xr:uid="{00000000-0005-0000-0000-00001D160000}"/>
    <cellStyle name="aa non + 2" xfId="4376" xr:uid="{00000000-0005-0000-0000-00001E160000}"/>
    <cellStyle name="aa non + 2 10" xfId="4377" xr:uid="{00000000-0005-0000-0000-00001F160000}"/>
    <cellStyle name="aa non + 2 10 2" xfId="4378" xr:uid="{00000000-0005-0000-0000-000020160000}"/>
    <cellStyle name="aa non + 2 10 2 2" xfId="9714" xr:uid="{00000000-0005-0000-0000-000021160000}"/>
    <cellStyle name="aa non + 2 10 3" xfId="9713" xr:uid="{00000000-0005-0000-0000-000022160000}"/>
    <cellStyle name="aa non + 2 11" xfId="4379" xr:uid="{00000000-0005-0000-0000-000023160000}"/>
    <cellStyle name="aa non + 2 11 2" xfId="4380" xr:uid="{00000000-0005-0000-0000-000024160000}"/>
    <cellStyle name="aa non + 2 11 2 2" xfId="9716" xr:uid="{00000000-0005-0000-0000-000025160000}"/>
    <cellStyle name="aa non + 2 11 3" xfId="9715" xr:uid="{00000000-0005-0000-0000-000026160000}"/>
    <cellStyle name="aa non + 2 12" xfId="4381" xr:uid="{00000000-0005-0000-0000-000027160000}"/>
    <cellStyle name="aa non + 2 12 2" xfId="4382" xr:uid="{00000000-0005-0000-0000-000028160000}"/>
    <cellStyle name="aa non + 2 12 2 2" xfId="9718" xr:uid="{00000000-0005-0000-0000-000029160000}"/>
    <cellStyle name="aa non + 2 12 3" xfId="9717" xr:uid="{00000000-0005-0000-0000-00002A160000}"/>
    <cellStyle name="aa non + 2 13" xfId="4383" xr:uid="{00000000-0005-0000-0000-00002B160000}"/>
    <cellStyle name="aa non + 2 13 2" xfId="9719" xr:uid="{00000000-0005-0000-0000-00002C160000}"/>
    <cellStyle name="aa non + 2 14" xfId="9712" xr:uid="{00000000-0005-0000-0000-00002D160000}"/>
    <cellStyle name="aa non + 2 2" xfId="4384" xr:uid="{00000000-0005-0000-0000-00002E160000}"/>
    <cellStyle name="aa non + 2 2 10" xfId="4385" xr:uid="{00000000-0005-0000-0000-00002F160000}"/>
    <cellStyle name="aa non + 2 2 10 2" xfId="4386" xr:uid="{00000000-0005-0000-0000-000030160000}"/>
    <cellStyle name="aa non + 2 2 10 2 2" xfId="9722" xr:uid="{00000000-0005-0000-0000-000031160000}"/>
    <cellStyle name="aa non + 2 2 10 3" xfId="9721" xr:uid="{00000000-0005-0000-0000-000032160000}"/>
    <cellStyle name="aa non + 2 2 11" xfId="4387" xr:uid="{00000000-0005-0000-0000-000033160000}"/>
    <cellStyle name="aa non + 2 2 11 2" xfId="4388" xr:uid="{00000000-0005-0000-0000-000034160000}"/>
    <cellStyle name="aa non + 2 2 11 2 2" xfId="9724" xr:uid="{00000000-0005-0000-0000-000035160000}"/>
    <cellStyle name="aa non + 2 2 11 3" xfId="9723" xr:uid="{00000000-0005-0000-0000-000036160000}"/>
    <cellStyle name="aa non + 2 2 12" xfId="4389" xr:uid="{00000000-0005-0000-0000-000037160000}"/>
    <cellStyle name="aa non + 2 2 12 2" xfId="9725" xr:uid="{00000000-0005-0000-0000-000038160000}"/>
    <cellStyle name="aa non + 2 2 13" xfId="9720" xr:uid="{00000000-0005-0000-0000-000039160000}"/>
    <cellStyle name="aa non + 2 2 2" xfId="4390" xr:uid="{00000000-0005-0000-0000-00003A160000}"/>
    <cellStyle name="aa non + 2 2 2 10" xfId="4391" xr:uid="{00000000-0005-0000-0000-00003B160000}"/>
    <cellStyle name="aa non + 2 2 2 10 2" xfId="4392" xr:uid="{00000000-0005-0000-0000-00003C160000}"/>
    <cellStyle name="aa non + 2 2 2 10 2 2" xfId="9728" xr:uid="{00000000-0005-0000-0000-00003D160000}"/>
    <cellStyle name="aa non + 2 2 2 10 3" xfId="9727" xr:uid="{00000000-0005-0000-0000-00003E160000}"/>
    <cellStyle name="aa non + 2 2 2 11" xfId="4393" xr:uid="{00000000-0005-0000-0000-00003F160000}"/>
    <cellStyle name="aa non + 2 2 2 11 2" xfId="9729" xr:uid="{00000000-0005-0000-0000-000040160000}"/>
    <cellStyle name="aa non + 2 2 2 12" xfId="9726" xr:uid="{00000000-0005-0000-0000-000041160000}"/>
    <cellStyle name="aa non + 2 2 2 2" xfId="4394" xr:uid="{00000000-0005-0000-0000-000042160000}"/>
    <cellStyle name="aa non + 2 2 2 2 10" xfId="4395" xr:uid="{00000000-0005-0000-0000-000043160000}"/>
    <cellStyle name="aa non + 2 2 2 2 10 2" xfId="9731" xr:uid="{00000000-0005-0000-0000-000044160000}"/>
    <cellStyle name="aa non + 2 2 2 2 11" xfId="9730" xr:uid="{00000000-0005-0000-0000-000045160000}"/>
    <cellStyle name="aa non + 2 2 2 2 2" xfId="4396" xr:uid="{00000000-0005-0000-0000-000046160000}"/>
    <cellStyle name="aa non + 2 2 2 2 2 2" xfId="4397" xr:uid="{00000000-0005-0000-0000-000047160000}"/>
    <cellStyle name="aa non + 2 2 2 2 2 2 2" xfId="9733" xr:uid="{00000000-0005-0000-0000-000048160000}"/>
    <cellStyle name="aa non + 2 2 2 2 2 3" xfId="9732" xr:uid="{00000000-0005-0000-0000-000049160000}"/>
    <cellStyle name="aa non + 2 2 2 2 3" xfId="4398" xr:uid="{00000000-0005-0000-0000-00004A160000}"/>
    <cellStyle name="aa non + 2 2 2 2 3 2" xfId="4399" xr:uid="{00000000-0005-0000-0000-00004B160000}"/>
    <cellStyle name="aa non + 2 2 2 2 3 2 2" xfId="9735" xr:uid="{00000000-0005-0000-0000-00004C160000}"/>
    <cellStyle name="aa non + 2 2 2 2 3 3" xfId="9734" xr:uid="{00000000-0005-0000-0000-00004D160000}"/>
    <cellStyle name="aa non + 2 2 2 2 4" xfId="4400" xr:uid="{00000000-0005-0000-0000-00004E160000}"/>
    <cellStyle name="aa non + 2 2 2 2 4 2" xfId="4401" xr:uid="{00000000-0005-0000-0000-00004F160000}"/>
    <cellStyle name="aa non + 2 2 2 2 4 2 2" xfId="9737" xr:uid="{00000000-0005-0000-0000-000050160000}"/>
    <cellStyle name="aa non + 2 2 2 2 4 3" xfId="9736" xr:uid="{00000000-0005-0000-0000-000051160000}"/>
    <cellStyle name="aa non + 2 2 2 2 5" xfId="4402" xr:uid="{00000000-0005-0000-0000-000052160000}"/>
    <cellStyle name="aa non + 2 2 2 2 5 2" xfId="4403" xr:uid="{00000000-0005-0000-0000-000053160000}"/>
    <cellStyle name="aa non + 2 2 2 2 5 2 2" xfId="9739" xr:uid="{00000000-0005-0000-0000-000054160000}"/>
    <cellStyle name="aa non + 2 2 2 2 5 3" xfId="9738" xr:uid="{00000000-0005-0000-0000-000055160000}"/>
    <cellStyle name="aa non + 2 2 2 2 6" xfId="4404" xr:uid="{00000000-0005-0000-0000-000056160000}"/>
    <cellStyle name="aa non + 2 2 2 2 6 2" xfId="4405" xr:uid="{00000000-0005-0000-0000-000057160000}"/>
    <cellStyle name="aa non + 2 2 2 2 6 2 2" xfId="9741" xr:uid="{00000000-0005-0000-0000-000058160000}"/>
    <cellStyle name="aa non + 2 2 2 2 6 3" xfId="9740" xr:uid="{00000000-0005-0000-0000-000059160000}"/>
    <cellStyle name="aa non + 2 2 2 2 7" xfId="4406" xr:uid="{00000000-0005-0000-0000-00005A160000}"/>
    <cellStyle name="aa non + 2 2 2 2 7 2" xfId="4407" xr:uid="{00000000-0005-0000-0000-00005B160000}"/>
    <cellStyle name="aa non + 2 2 2 2 7 2 2" xfId="9743" xr:uid="{00000000-0005-0000-0000-00005C160000}"/>
    <cellStyle name="aa non + 2 2 2 2 7 3" xfId="9742" xr:uid="{00000000-0005-0000-0000-00005D160000}"/>
    <cellStyle name="aa non + 2 2 2 2 8" xfId="4408" xr:uid="{00000000-0005-0000-0000-00005E160000}"/>
    <cellStyle name="aa non + 2 2 2 2 8 2" xfId="4409" xr:uid="{00000000-0005-0000-0000-00005F160000}"/>
    <cellStyle name="aa non + 2 2 2 2 8 2 2" xfId="9745" xr:uid="{00000000-0005-0000-0000-000060160000}"/>
    <cellStyle name="aa non + 2 2 2 2 8 3" xfId="9744" xr:uid="{00000000-0005-0000-0000-000061160000}"/>
    <cellStyle name="aa non + 2 2 2 2 9" xfId="4410" xr:uid="{00000000-0005-0000-0000-000062160000}"/>
    <cellStyle name="aa non + 2 2 2 2 9 2" xfId="9746" xr:uid="{00000000-0005-0000-0000-000063160000}"/>
    <cellStyle name="aa non + 2 2 2 3" xfId="4411" xr:uid="{00000000-0005-0000-0000-000064160000}"/>
    <cellStyle name="aa non + 2 2 2 3 10" xfId="9747" xr:uid="{00000000-0005-0000-0000-000065160000}"/>
    <cellStyle name="aa non + 2 2 2 3 2" xfId="4412" xr:uid="{00000000-0005-0000-0000-000066160000}"/>
    <cellStyle name="aa non + 2 2 2 3 2 2" xfId="4413" xr:uid="{00000000-0005-0000-0000-000067160000}"/>
    <cellStyle name="aa non + 2 2 2 3 2 2 2" xfId="9749" xr:uid="{00000000-0005-0000-0000-000068160000}"/>
    <cellStyle name="aa non + 2 2 2 3 2 3" xfId="9748" xr:uid="{00000000-0005-0000-0000-000069160000}"/>
    <cellStyle name="aa non + 2 2 2 3 3" xfId="4414" xr:uid="{00000000-0005-0000-0000-00006A160000}"/>
    <cellStyle name="aa non + 2 2 2 3 3 2" xfId="4415" xr:uid="{00000000-0005-0000-0000-00006B160000}"/>
    <cellStyle name="aa non + 2 2 2 3 3 2 2" xfId="9751" xr:uid="{00000000-0005-0000-0000-00006C160000}"/>
    <cellStyle name="aa non + 2 2 2 3 3 3" xfId="9750" xr:uid="{00000000-0005-0000-0000-00006D160000}"/>
    <cellStyle name="aa non + 2 2 2 3 4" xfId="4416" xr:uid="{00000000-0005-0000-0000-00006E160000}"/>
    <cellStyle name="aa non + 2 2 2 3 4 2" xfId="4417" xr:uid="{00000000-0005-0000-0000-00006F160000}"/>
    <cellStyle name="aa non + 2 2 2 3 4 2 2" xfId="9753" xr:uid="{00000000-0005-0000-0000-000070160000}"/>
    <cellStyle name="aa non + 2 2 2 3 4 3" xfId="9752" xr:uid="{00000000-0005-0000-0000-000071160000}"/>
    <cellStyle name="aa non + 2 2 2 3 5" xfId="4418" xr:uid="{00000000-0005-0000-0000-000072160000}"/>
    <cellStyle name="aa non + 2 2 2 3 5 2" xfId="4419" xr:uid="{00000000-0005-0000-0000-000073160000}"/>
    <cellStyle name="aa non + 2 2 2 3 5 2 2" xfId="9755" xr:uid="{00000000-0005-0000-0000-000074160000}"/>
    <cellStyle name="aa non + 2 2 2 3 5 3" xfId="9754" xr:uid="{00000000-0005-0000-0000-000075160000}"/>
    <cellStyle name="aa non + 2 2 2 3 6" xfId="4420" xr:uid="{00000000-0005-0000-0000-000076160000}"/>
    <cellStyle name="aa non + 2 2 2 3 6 2" xfId="4421" xr:uid="{00000000-0005-0000-0000-000077160000}"/>
    <cellStyle name="aa non + 2 2 2 3 6 2 2" xfId="9757" xr:uid="{00000000-0005-0000-0000-000078160000}"/>
    <cellStyle name="aa non + 2 2 2 3 6 3" xfId="9756" xr:uid="{00000000-0005-0000-0000-000079160000}"/>
    <cellStyle name="aa non + 2 2 2 3 7" xfId="4422" xr:uid="{00000000-0005-0000-0000-00007A160000}"/>
    <cellStyle name="aa non + 2 2 2 3 7 2" xfId="4423" xr:uid="{00000000-0005-0000-0000-00007B160000}"/>
    <cellStyle name="aa non + 2 2 2 3 7 2 2" xfId="9759" xr:uid="{00000000-0005-0000-0000-00007C160000}"/>
    <cellStyle name="aa non + 2 2 2 3 7 3" xfId="9758" xr:uid="{00000000-0005-0000-0000-00007D160000}"/>
    <cellStyle name="aa non + 2 2 2 3 8" xfId="4424" xr:uid="{00000000-0005-0000-0000-00007E160000}"/>
    <cellStyle name="aa non + 2 2 2 3 8 2" xfId="4425" xr:uid="{00000000-0005-0000-0000-00007F160000}"/>
    <cellStyle name="aa non + 2 2 2 3 8 2 2" xfId="9761" xr:uid="{00000000-0005-0000-0000-000080160000}"/>
    <cellStyle name="aa non + 2 2 2 3 8 3" xfId="9760" xr:uid="{00000000-0005-0000-0000-000081160000}"/>
    <cellStyle name="aa non + 2 2 2 3 9" xfId="4426" xr:uid="{00000000-0005-0000-0000-000082160000}"/>
    <cellStyle name="aa non + 2 2 2 3 9 2" xfId="9762" xr:uid="{00000000-0005-0000-0000-000083160000}"/>
    <cellStyle name="aa non + 2 2 2 4" xfId="4427" xr:uid="{00000000-0005-0000-0000-000084160000}"/>
    <cellStyle name="aa non + 2 2 2 4 2" xfId="4428" xr:uid="{00000000-0005-0000-0000-000085160000}"/>
    <cellStyle name="aa non + 2 2 2 4 2 2" xfId="9764" xr:uid="{00000000-0005-0000-0000-000086160000}"/>
    <cellStyle name="aa non + 2 2 2 4 3" xfId="9763" xr:uid="{00000000-0005-0000-0000-000087160000}"/>
    <cellStyle name="aa non + 2 2 2 5" xfId="4429" xr:uid="{00000000-0005-0000-0000-000088160000}"/>
    <cellStyle name="aa non + 2 2 2 5 2" xfId="4430" xr:uid="{00000000-0005-0000-0000-000089160000}"/>
    <cellStyle name="aa non + 2 2 2 5 2 2" xfId="9766" xr:uid="{00000000-0005-0000-0000-00008A160000}"/>
    <cellStyle name="aa non + 2 2 2 5 3" xfId="9765" xr:uid="{00000000-0005-0000-0000-00008B160000}"/>
    <cellStyle name="aa non + 2 2 2 6" xfId="4431" xr:uid="{00000000-0005-0000-0000-00008C160000}"/>
    <cellStyle name="aa non + 2 2 2 6 2" xfId="4432" xr:uid="{00000000-0005-0000-0000-00008D160000}"/>
    <cellStyle name="aa non + 2 2 2 6 2 2" xfId="9768" xr:uid="{00000000-0005-0000-0000-00008E160000}"/>
    <cellStyle name="aa non + 2 2 2 6 3" xfId="9767" xr:uid="{00000000-0005-0000-0000-00008F160000}"/>
    <cellStyle name="aa non + 2 2 2 7" xfId="4433" xr:uid="{00000000-0005-0000-0000-000090160000}"/>
    <cellStyle name="aa non + 2 2 2 7 2" xfId="4434" xr:uid="{00000000-0005-0000-0000-000091160000}"/>
    <cellStyle name="aa non + 2 2 2 7 2 2" xfId="9770" xr:uid="{00000000-0005-0000-0000-000092160000}"/>
    <cellStyle name="aa non + 2 2 2 7 3" xfId="9769" xr:uid="{00000000-0005-0000-0000-000093160000}"/>
    <cellStyle name="aa non + 2 2 2 8" xfId="4435" xr:uid="{00000000-0005-0000-0000-000094160000}"/>
    <cellStyle name="aa non + 2 2 2 8 2" xfId="4436" xr:uid="{00000000-0005-0000-0000-000095160000}"/>
    <cellStyle name="aa non + 2 2 2 8 2 2" xfId="9772" xr:uid="{00000000-0005-0000-0000-000096160000}"/>
    <cellStyle name="aa non + 2 2 2 8 3" xfId="9771" xr:uid="{00000000-0005-0000-0000-000097160000}"/>
    <cellStyle name="aa non + 2 2 2 9" xfId="4437" xr:uid="{00000000-0005-0000-0000-000098160000}"/>
    <cellStyle name="aa non + 2 2 2 9 2" xfId="4438" xr:uid="{00000000-0005-0000-0000-000099160000}"/>
    <cellStyle name="aa non + 2 2 2 9 2 2" xfId="9774" xr:uid="{00000000-0005-0000-0000-00009A160000}"/>
    <cellStyle name="aa non + 2 2 2 9 3" xfId="9773" xr:uid="{00000000-0005-0000-0000-00009B160000}"/>
    <cellStyle name="aa non + 2 2 3" xfId="4439" xr:uid="{00000000-0005-0000-0000-00009C160000}"/>
    <cellStyle name="aa non + 2 2 3 10" xfId="4440" xr:uid="{00000000-0005-0000-0000-00009D160000}"/>
    <cellStyle name="aa non + 2 2 3 10 2" xfId="9776" xr:uid="{00000000-0005-0000-0000-00009E160000}"/>
    <cellStyle name="aa non + 2 2 3 11" xfId="9775" xr:uid="{00000000-0005-0000-0000-00009F160000}"/>
    <cellStyle name="aa non + 2 2 3 2" xfId="4441" xr:uid="{00000000-0005-0000-0000-0000A0160000}"/>
    <cellStyle name="aa non + 2 2 3 2 2" xfId="4442" xr:uid="{00000000-0005-0000-0000-0000A1160000}"/>
    <cellStyle name="aa non + 2 2 3 2 2 2" xfId="9778" xr:uid="{00000000-0005-0000-0000-0000A2160000}"/>
    <cellStyle name="aa non + 2 2 3 2 3" xfId="9777" xr:uid="{00000000-0005-0000-0000-0000A3160000}"/>
    <cellStyle name="aa non + 2 2 3 3" xfId="4443" xr:uid="{00000000-0005-0000-0000-0000A4160000}"/>
    <cellStyle name="aa non + 2 2 3 3 2" xfId="4444" xr:uid="{00000000-0005-0000-0000-0000A5160000}"/>
    <cellStyle name="aa non + 2 2 3 3 2 2" xfId="9780" xr:uid="{00000000-0005-0000-0000-0000A6160000}"/>
    <cellStyle name="aa non + 2 2 3 3 3" xfId="9779" xr:uid="{00000000-0005-0000-0000-0000A7160000}"/>
    <cellStyle name="aa non + 2 2 3 4" xfId="4445" xr:uid="{00000000-0005-0000-0000-0000A8160000}"/>
    <cellStyle name="aa non + 2 2 3 4 2" xfId="4446" xr:uid="{00000000-0005-0000-0000-0000A9160000}"/>
    <cellStyle name="aa non + 2 2 3 4 2 2" xfId="9782" xr:uid="{00000000-0005-0000-0000-0000AA160000}"/>
    <cellStyle name="aa non + 2 2 3 4 3" xfId="9781" xr:uid="{00000000-0005-0000-0000-0000AB160000}"/>
    <cellStyle name="aa non + 2 2 3 5" xfId="4447" xr:uid="{00000000-0005-0000-0000-0000AC160000}"/>
    <cellStyle name="aa non + 2 2 3 5 2" xfId="4448" xr:uid="{00000000-0005-0000-0000-0000AD160000}"/>
    <cellStyle name="aa non + 2 2 3 5 2 2" xfId="9784" xr:uid="{00000000-0005-0000-0000-0000AE160000}"/>
    <cellStyle name="aa non + 2 2 3 5 3" xfId="9783" xr:uid="{00000000-0005-0000-0000-0000AF160000}"/>
    <cellStyle name="aa non + 2 2 3 6" xfId="4449" xr:uid="{00000000-0005-0000-0000-0000B0160000}"/>
    <cellStyle name="aa non + 2 2 3 6 2" xfId="4450" xr:uid="{00000000-0005-0000-0000-0000B1160000}"/>
    <cellStyle name="aa non + 2 2 3 6 2 2" xfId="9786" xr:uid="{00000000-0005-0000-0000-0000B2160000}"/>
    <cellStyle name="aa non + 2 2 3 6 3" xfId="9785" xr:uid="{00000000-0005-0000-0000-0000B3160000}"/>
    <cellStyle name="aa non + 2 2 3 7" xfId="4451" xr:uid="{00000000-0005-0000-0000-0000B4160000}"/>
    <cellStyle name="aa non + 2 2 3 7 2" xfId="4452" xr:uid="{00000000-0005-0000-0000-0000B5160000}"/>
    <cellStyle name="aa non + 2 2 3 7 2 2" xfId="9788" xr:uid="{00000000-0005-0000-0000-0000B6160000}"/>
    <cellStyle name="aa non + 2 2 3 7 3" xfId="9787" xr:uid="{00000000-0005-0000-0000-0000B7160000}"/>
    <cellStyle name="aa non + 2 2 3 8" xfId="4453" xr:uid="{00000000-0005-0000-0000-0000B8160000}"/>
    <cellStyle name="aa non + 2 2 3 8 2" xfId="4454" xr:uid="{00000000-0005-0000-0000-0000B9160000}"/>
    <cellStyle name="aa non + 2 2 3 8 2 2" xfId="9790" xr:uid="{00000000-0005-0000-0000-0000BA160000}"/>
    <cellStyle name="aa non + 2 2 3 8 3" xfId="9789" xr:uid="{00000000-0005-0000-0000-0000BB160000}"/>
    <cellStyle name="aa non + 2 2 3 9" xfId="4455" xr:uid="{00000000-0005-0000-0000-0000BC160000}"/>
    <cellStyle name="aa non + 2 2 3 9 2" xfId="9791" xr:uid="{00000000-0005-0000-0000-0000BD160000}"/>
    <cellStyle name="aa non + 2 2 4" xfId="4456" xr:uid="{00000000-0005-0000-0000-0000BE160000}"/>
    <cellStyle name="aa non + 2 2 4 10" xfId="9792" xr:uid="{00000000-0005-0000-0000-0000BF160000}"/>
    <cellStyle name="aa non + 2 2 4 2" xfId="4457" xr:uid="{00000000-0005-0000-0000-0000C0160000}"/>
    <cellStyle name="aa non + 2 2 4 2 2" xfId="4458" xr:uid="{00000000-0005-0000-0000-0000C1160000}"/>
    <cellStyle name="aa non + 2 2 4 2 2 2" xfId="9794" xr:uid="{00000000-0005-0000-0000-0000C2160000}"/>
    <cellStyle name="aa non + 2 2 4 2 3" xfId="9793" xr:uid="{00000000-0005-0000-0000-0000C3160000}"/>
    <cellStyle name="aa non + 2 2 4 3" xfId="4459" xr:uid="{00000000-0005-0000-0000-0000C4160000}"/>
    <cellStyle name="aa non + 2 2 4 3 2" xfId="4460" xr:uid="{00000000-0005-0000-0000-0000C5160000}"/>
    <cellStyle name="aa non + 2 2 4 3 2 2" xfId="9796" xr:uid="{00000000-0005-0000-0000-0000C6160000}"/>
    <cellStyle name="aa non + 2 2 4 3 3" xfId="9795" xr:uid="{00000000-0005-0000-0000-0000C7160000}"/>
    <cellStyle name="aa non + 2 2 4 4" xfId="4461" xr:uid="{00000000-0005-0000-0000-0000C8160000}"/>
    <cellStyle name="aa non + 2 2 4 4 2" xfId="4462" xr:uid="{00000000-0005-0000-0000-0000C9160000}"/>
    <cellStyle name="aa non + 2 2 4 4 2 2" xfId="9798" xr:uid="{00000000-0005-0000-0000-0000CA160000}"/>
    <cellStyle name="aa non + 2 2 4 4 3" xfId="9797" xr:uid="{00000000-0005-0000-0000-0000CB160000}"/>
    <cellStyle name="aa non + 2 2 4 5" xfId="4463" xr:uid="{00000000-0005-0000-0000-0000CC160000}"/>
    <cellStyle name="aa non + 2 2 4 5 2" xfId="4464" xr:uid="{00000000-0005-0000-0000-0000CD160000}"/>
    <cellStyle name="aa non + 2 2 4 5 2 2" xfId="9800" xr:uid="{00000000-0005-0000-0000-0000CE160000}"/>
    <cellStyle name="aa non + 2 2 4 5 3" xfId="9799" xr:uid="{00000000-0005-0000-0000-0000CF160000}"/>
    <cellStyle name="aa non + 2 2 4 6" xfId="4465" xr:uid="{00000000-0005-0000-0000-0000D0160000}"/>
    <cellStyle name="aa non + 2 2 4 6 2" xfId="4466" xr:uid="{00000000-0005-0000-0000-0000D1160000}"/>
    <cellStyle name="aa non + 2 2 4 6 2 2" xfId="9802" xr:uid="{00000000-0005-0000-0000-0000D2160000}"/>
    <cellStyle name="aa non + 2 2 4 6 3" xfId="9801" xr:uid="{00000000-0005-0000-0000-0000D3160000}"/>
    <cellStyle name="aa non + 2 2 4 7" xfId="4467" xr:uid="{00000000-0005-0000-0000-0000D4160000}"/>
    <cellStyle name="aa non + 2 2 4 7 2" xfId="4468" xr:uid="{00000000-0005-0000-0000-0000D5160000}"/>
    <cellStyle name="aa non + 2 2 4 7 2 2" xfId="9804" xr:uid="{00000000-0005-0000-0000-0000D6160000}"/>
    <cellStyle name="aa non + 2 2 4 7 3" xfId="9803" xr:uid="{00000000-0005-0000-0000-0000D7160000}"/>
    <cellStyle name="aa non + 2 2 4 8" xfId="4469" xr:uid="{00000000-0005-0000-0000-0000D8160000}"/>
    <cellStyle name="aa non + 2 2 4 8 2" xfId="4470" xr:uid="{00000000-0005-0000-0000-0000D9160000}"/>
    <cellStyle name="aa non + 2 2 4 8 2 2" xfId="9806" xr:uid="{00000000-0005-0000-0000-0000DA160000}"/>
    <cellStyle name="aa non + 2 2 4 8 3" xfId="9805" xr:uid="{00000000-0005-0000-0000-0000DB160000}"/>
    <cellStyle name="aa non + 2 2 4 9" xfId="4471" xr:uid="{00000000-0005-0000-0000-0000DC160000}"/>
    <cellStyle name="aa non + 2 2 4 9 2" xfId="9807" xr:uid="{00000000-0005-0000-0000-0000DD160000}"/>
    <cellStyle name="aa non + 2 2 5" xfId="4472" xr:uid="{00000000-0005-0000-0000-0000DE160000}"/>
    <cellStyle name="aa non + 2 2 5 2" xfId="4473" xr:uid="{00000000-0005-0000-0000-0000DF160000}"/>
    <cellStyle name="aa non + 2 2 5 2 2" xfId="9809" xr:uid="{00000000-0005-0000-0000-0000E0160000}"/>
    <cellStyle name="aa non + 2 2 5 3" xfId="9808" xr:uid="{00000000-0005-0000-0000-0000E1160000}"/>
    <cellStyle name="aa non + 2 2 6" xfId="4474" xr:uid="{00000000-0005-0000-0000-0000E2160000}"/>
    <cellStyle name="aa non + 2 2 6 2" xfId="4475" xr:uid="{00000000-0005-0000-0000-0000E3160000}"/>
    <cellStyle name="aa non + 2 2 6 2 2" xfId="9811" xr:uid="{00000000-0005-0000-0000-0000E4160000}"/>
    <cellStyle name="aa non + 2 2 6 3" xfId="9810" xr:uid="{00000000-0005-0000-0000-0000E5160000}"/>
    <cellStyle name="aa non + 2 2 7" xfId="4476" xr:uid="{00000000-0005-0000-0000-0000E6160000}"/>
    <cellStyle name="aa non + 2 2 7 2" xfId="4477" xr:uid="{00000000-0005-0000-0000-0000E7160000}"/>
    <cellStyle name="aa non + 2 2 7 2 2" xfId="9813" xr:uid="{00000000-0005-0000-0000-0000E8160000}"/>
    <cellStyle name="aa non + 2 2 7 3" xfId="9812" xr:uid="{00000000-0005-0000-0000-0000E9160000}"/>
    <cellStyle name="aa non + 2 2 8" xfId="4478" xr:uid="{00000000-0005-0000-0000-0000EA160000}"/>
    <cellStyle name="aa non + 2 2 8 2" xfId="4479" xr:uid="{00000000-0005-0000-0000-0000EB160000}"/>
    <cellStyle name="aa non + 2 2 8 2 2" xfId="9815" xr:uid="{00000000-0005-0000-0000-0000EC160000}"/>
    <cellStyle name="aa non + 2 2 8 3" xfId="9814" xr:uid="{00000000-0005-0000-0000-0000ED160000}"/>
    <cellStyle name="aa non + 2 2 9" xfId="4480" xr:uid="{00000000-0005-0000-0000-0000EE160000}"/>
    <cellStyle name="aa non + 2 2 9 2" xfId="4481" xr:uid="{00000000-0005-0000-0000-0000EF160000}"/>
    <cellStyle name="aa non + 2 2 9 2 2" xfId="9817" xr:uid="{00000000-0005-0000-0000-0000F0160000}"/>
    <cellStyle name="aa non + 2 2 9 3" xfId="9816" xr:uid="{00000000-0005-0000-0000-0000F1160000}"/>
    <cellStyle name="aa non + 2 3" xfId="4482" xr:uid="{00000000-0005-0000-0000-0000F2160000}"/>
    <cellStyle name="aa non + 2 3 10" xfId="4483" xr:uid="{00000000-0005-0000-0000-0000F3160000}"/>
    <cellStyle name="aa non + 2 3 10 2" xfId="4484" xr:uid="{00000000-0005-0000-0000-0000F4160000}"/>
    <cellStyle name="aa non + 2 3 10 2 2" xfId="9820" xr:uid="{00000000-0005-0000-0000-0000F5160000}"/>
    <cellStyle name="aa non + 2 3 10 3" xfId="9819" xr:uid="{00000000-0005-0000-0000-0000F6160000}"/>
    <cellStyle name="aa non + 2 3 11" xfId="4485" xr:uid="{00000000-0005-0000-0000-0000F7160000}"/>
    <cellStyle name="aa non + 2 3 11 2" xfId="9821" xr:uid="{00000000-0005-0000-0000-0000F8160000}"/>
    <cellStyle name="aa non + 2 3 12" xfId="9818" xr:uid="{00000000-0005-0000-0000-0000F9160000}"/>
    <cellStyle name="aa non + 2 3 2" xfId="4486" xr:uid="{00000000-0005-0000-0000-0000FA160000}"/>
    <cellStyle name="aa non + 2 3 2 10" xfId="4487" xr:uid="{00000000-0005-0000-0000-0000FB160000}"/>
    <cellStyle name="aa non + 2 3 2 10 2" xfId="9823" xr:uid="{00000000-0005-0000-0000-0000FC160000}"/>
    <cellStyle name="aa non + 2 3 2 11" xfId="9822" xr:uid="{00000000-0005-0000-0000-0000FD160000}"/>
    <cellStyle name="aa non + 2 3 2 2" xfId="4488" xr:uid="{00000000-0005-0000-0000-0000FE160000}"/>
    <cellStyle name="aa non + 2 3 2 2 2" xfId="4489" xr:uid="{00000000-0005-0000-0000-0000FF160000}"/>
    <cellStyle name="aa non + 2 3 2 2 2 2" xfId="9825" xr:uid="{00000000-0005-0000-0000-000000170000}"/>
    <cellStyle name="aa non + 2 3 2 2 3" xfId="9824" xr:uid="{00000000-0005-0000-0000-000001170000}"/>
    <cellStyle name="aa non + 2 3 2 3" xfId="4490" xr:uid="{00000000-0005-0000-0000-000002170000}"/>
    <cellStyle name="aa non + 2 3 2 3 2" xfId="4491" xr:uid="{00000000-0005-0000-0000-000003170000}"/>
    <cellStyle name="aa non + 2 3 2 3 2 2" xfId="9827" xr:uid="{00000000-0005-0000-0000-000004170000}"/>
    <cellStyle name="aa non + 2 3 2 3 3" xfId="9826" xr:uid="{00000000-0005-0000-0000-000005170000}"/>
    <cellStyle name="aa non + 2 3 2 4" xfId="4492" xr:uid="{00000000-0005-0000-0000-000006170000}"/>
    <cellStyle name="aa non + 2 3 2 4 2" xfId="4493" xr:uid="{00000000-0005-0000-0000-000007170000}"/>
    <cellStyle name="aa non + 2 3 2 4 2 2" xfId="9829" xr:uid="{00000000-0005-0000-0000-000008170000}"/>
    <cellStyle name="aa non + 2 3 2 4 3" xfId="9828" xr:uid="{00000000-0005-0000-0000-000009170000}"/>
    <cellStyle name="aa non + 2 3 2 5" xfId="4494" xr:uid="{00000000-0005-0000-0000-00000A170000}"/>
    <cellStyle name="aa non + 2 3 2 5 2" xfId="4495" xr:uid="{00000000-0005-0000-0000-00000B170000}"/>
    <cellStyle name="aa non + 2 3 2 5 2 2" xfId="9831" xr:uid="{00000000-0005-0000-0000-00000C170000}"/>
    <cellStyle name="aa non + 2 3 2 5 3" xfId="9830" xr:uid="{00000000-0005-0000-0000-00000D170000}"/>
    <cellStyle name="aa non + 2 3 2 6" xfId="4496" xr:uid="{00000000-0005-0000-0000-00000E170000}"/>
    <cellStyle name="aa non + 2 3 2 6 2" xfId="4497" xr:uid="{00000000-0005-0000-0000-00000F170000}"/>
    <cellStyle name="aa non + 2 3 2 6 2 2" xfId="9833" xr:uid="{00000000-0005-0000-0000-000010170000}"/>
    <cellStyle name="aa non + 2 3 2 6 3" xfId="9832" xr:uid="{00000000-0005-0000-0000-000011170000}"/>
    <cellStyle name="aa non + 2 3 2 7" xfId="4498" xr:uid="{00000000-0005-0000-0000-000012170000}"/>
    <cellStyle name="aa non + 2 3 2 7 2" xfId="4499" xr:uid="{00000000-0005-0000-0000-000013170000}"/>
    <cellStyle name="aa non + 2 3 2 7 2 2" xfId="9835" xr:uid="{00000000-0005-0000-0000-000014170000}"/>
    <cellStyle name="aa non + 2 3 2 7 3" xfId="9834" xr:uid="{00000000-0005-0000-0000-000015170000}"/>
    <cellStyle name="aa non + 2 3 2 8" xfId="4500" xr:uid="{00000000-0005-0000-0000-000016170000}"/>
    <cellStyle name="aa non + 2 3 2 8 2" xfId="4501" xr:uid="{00000000-0005-0000-0000-000017170000}"/>
    <cellStyle name="aa non + 2 3 2 8 2 2" xfId="9837" xr:uid="{00000000-0005-0000-0000-000018170000}"/>
    <cellStyle name="aa non + 2 3 2 8 3" xfId="9836" xr:uid="{00000000-0005-0000-0000-000019170000}"/>
    <cellStyle name="aa non + 2 3 2 9" xfId="4502" xr:uid="{00000000-0005-0000-0000-00001A170000}"/>
    <cellStyle name="aa non + 2 3 2 9 2" xfId="9838" xr:uid="{00000000-0005-0000-0000-00001B170000}"/>
    <cellStyle name="aa non + 2 3 3" xfId="4503" xr:uid="{00000000-0005-0000-0000-00001C170000}"/>
    <cellStyle name="aa non + 2 3 3 10" xfId="9839" xr:uid="{00000000-0005-0000-0000-00001D170000}"/>
    <cellStyle name="aa non + 2 3 3 2" xfId="4504" xr:uid="{00000000-0005-0000-0000-00001E170000}"/>
    <cellStyle name="aa non + 2 3 3 2 2" xfId="4505" xr:uid="{00000000-0005-0000-0000-00001F170000}"/>
    <cellStyle name="aa non + 2 3 3 2 2 2" xfId="9841" xr:uid="{00000000-0005-0000-0000-000020170000}"/>
    <cellStyle name="aa non + 2 3 3 2 3" xfId="9840" xr:uid="{00000000-0005-0000-0000-000021170000}"/>
    <cellStyle name="aa non + 2 3 3 3" xfId="4506" xr:uid="{00000000-0005-0000-0000-000022170000}"/>
    <cellStyle name="aa non + 2 3 3 3 2" xfId="4507" xr:uid="{00000000-0005-0000-0000-000023170000}"/>
    <cellStyle name="aa non + 2 3 3 3 2 2" xfId="9843" xr:uid="{00000000-0005-0000-0000-000024170000}"/>
    <cellStyle name="aa non + 2 3 3 3 3" xfId="9842" xr:uid="{00000000-0005-0000-0000-000025170000}"/>
    <cellStyle name="aa non + 2 3 3 4" xfId="4508" xr:uid="{00000000-0005-0000-0000-000026170000}"/>
    <cellStyle name="aa non + 2 3 3 4 2" xfId="4509" xr:uid="{00000000-0005-0000-0000-000027170000}"/>
    <cellStyle name="aa non + 2 3 3 4 2 2" xfId="9845" xr:uid="{00000000-0005-0000-0000-000028170000}"/>
    <cellStyle name="aa non + 2 3 3 4 3" xfId="9844" xr:uid="{00000000-0005-0000-0000-000029170000}"/>
    <cellStyle name="aa non + 2 3 3 5" xfId="4510" xr:uid="{00000000-0005-0000-0000-00002A170000}"/>
    <cellStyle name="aa non + 2 3 3 5 2" xfId="4511" xr:uid="{00000000-0005-0000-0000-00002B170000}"/>
    <cellStyle name="aa non + 2 3 3 5 2 2" xfId="9847" xr:uid="{00000000-0005-0000-0000-00002C170000}"/>
    <cellStyle name="aa non + 2 3 3 5 3" xfId="9846" xr:uid="{00000000-0005-0000-0000-00002D170000}"/>
    <cellStyle name="aa non + 2 3 3 6" xfId="4512" xr:uid="{00000000-0005-0000-0000-00002E170000}"/>
    <cellStyle name="aa non + 2 3 3 6 2" xfId="4513" xr:uid="{00000000-0005-0000-0000-00002F170000}"/>
    <cellStyle name="aa non + 2 3 3 6 2 2" xfId="9849" xr:uid="{00000000-0005-0000-0000-000030170000}"/>
    <cellStyle name="aa non + 2 3 3 6 3" xfId="9848" xr:uid="{00000000-0005-0000-0000-000031170000}"/>
    <cellStyle name="aa non + 2 3 3 7" xfId="4514" xr:uid="{00000000-0005-0000-0000-000032170000}"/>
    <cellStyle name="aa non + 2 3 3 7 2" xfId="4515" xr:uid="{00000000-0005-0000-0000-000033170000}"/>
    <cellStyle name="aa non + 2 3 3 7 2 2" xfId="9851" xr:uid="{00000000-0005-0000-0000-000034170000}"/>
    <cellStyle name="aa non + 2 3 3 7 3" xfId="9850" xr:uid="{00000000-0005-0000-0000-000035170000}"/>
    <cellStyle name="aa non + 2 3 3 8" xfId="4516" xr:uid="{00000000-0005-0000-0000-000036170000}"/>
    <cellStyle name="aa non + 2 3 3 8 2" xfId="4517" xr:uid="{00000000-0005-0000-0000-000037170000}"/>
    <cellStyle name="aa non + 2 3 3 8 2 2" xfId="9853" xr:uid="{00000000-0005-0000-0000-000038170000}"/>
    <cellStyle name="aa non + 2 3 3 8 3" xfId="9852" xr:uid="{00000000-0005-0000-0000-000039170000}"/>
    <cellStyle name="aa non + 2 3 3 9" xfId="4518" xr:uid="{00000000-0005-0000-0000-00003A170000}"/>
    <cellStyle name="aa non + 2 3 3 9 2" xfId="9854" xr:uid="{00000000-0005-0000-0000-00003B170000}"/>
    <cellStyle name="aa non + 2 3 4" xfId="4519" xr:uid="{00000000-0005-0000-0000-00003C170000}"/>
    <cellStyle name="aa non + 2 3 4 2" xfId="4520" xr:uid="{00000000-0005-0000-0000-00003D170000}"/>
    <cellStyle name="aa non + 2 3 4 2 2" xfId="9856" xr:uid="{00000000-0005-0000-0000-00003E170000}"/>
    <cellStyle name="aa non + 2 3 4 3" xfId="9855" xr:uid="{00000000-0005-0000-0000-00003F170000}"/>
    <cellStyle name="aa non + 2 3 5" xfId="4521" xr:uid="{00000000-0005-0000-0000-000040170000}"/>
    <cellStyle name="aa non + 2 3 5 2" xfId="4522" xr:uid="{00000000-0005-0000-0000-000041170000}"/>
    <cellStyle name="aa non + 2 3 5 2 2" xfId="9858" xr:uid="{00000000-0005-0000-0000-000042170000}"/>
    <cellStyle name="aa non + 2 3 5 3" xfId="9857" xr:uid="{00000000-0005-0000-0000-000043170000}"/>
    <cellStyle name="aa non + 2 3 6" xfId="4523" xr:uid="{00000000-0005-0000-0000-000044170000}"/>
    <cellStyle name="aa non + 2 3 6 2" xfId="4524" xr:uid="{00000000-0005-0000-0000-000045170000}"/>
    <cellStyle name="aa non + 2 3 6 2 2" xfId="9860" xr:uid="{00000000-0005-0000-0000-000046170000}"/>
    <cellStyle name="aa non + 2 3 6 3" xfId="9859" xr:uid="{00000000-0005-0000-0000-000047170000}"/>
    <cellStyle name="aa non + 2 3 7" xfId="4525" xr:uid="{00000000-0005-0000-0000-000048170000}"/>
    <cellStyle name="aa non + 2 3 7 2" xfId="4526" xr:uid="{00000000-0005-0000-0000-000049170000}"/>
    <cellStyle name="aa non + 2 3 7 2 2" xfId="9862" xr:uid="{00000000-0005-0000-0000-00004A170000}"/>
    <cellStyle name="aa non + 2 3 7 3" xfId="9861" xr:uid="{00000000-0005-0000-0000-00004B170000}"/>
    <cellStyle name="aa non + 2 3 8" xfId="4527" xr:uid="{00000000-0005-0000-0000-00004C170000}"/>
    <cellStyle name="aa non + 2 3 8 2" xfId="4528" xr:uid="{00000000-0005-0000-0000-00004D170000}"/>
    <cellStyle name="aa non + 2 3 8 2 2" xfId="9864" xr:uid="{00000000-0005-0000-0000-00004E170000}"/>
    <cellStyle name="aa non + 2 3 8 3" xfId="9863" xr:uid="{00000000-0005-0000-0000-00004F170000}"/>
    <cellStyle name="aa non + 2 3 9" xfId="4529" xr:uid="{00000000-0005-0000-0000-000050170000}"/>
    <cellStyle name="aa non + 2 3 9 2" xfId="4530" xr:uid="{00000000-0005-0000-0000-000051170000}"/>
    <cellStyle name="aa non + 2 3 9 2 2" xfId="9866" xr:uid="{00000000-0005-0000-0000-000052170000}"/>
    <cellStyle name="aa non + 2 3 9 3" xfId="9865" xr:uid="{00000000-0005-0000-0000-000053170000}"/>
    <cellStyle name="aa non + 2 4" xfId="4531" xr:uid="{00000000-0005-0000-0000-000054170000}"/>
    <cellStyle name="aa non + 2 4 10" xfId="4532" xr:uid="{00000000-0005-0000-0000-000055170000}"/>
    <cellStyle name="aa non + 2 4 10 2" xfId="9868" xr:uid="{00000000-0005-0000-0000-000056170000}"/>
    <cellStyle name="aa non + 2 4 11" xfId="9867" xr:uid="{00000000-0005-0000-0000-000057170000}"/>
    <cellStyle name="aa non + 2 4 2" xfId="4533" xr:uid="{00000000-0005-0000-0000-000058170000}"/>
    <cellStyle name="aa non + 2 4 2 2" xfId="4534" xr:uid="{00000000-0005-0000-0000-000059170000}"/>
    <cellStyle name="aa non + 2 4 2 2 2" xfId="9870" xr:uid="{00000000-0005-0000-0000-00005A170000}"/>
    <cellStyle name="aa non + 2 4 2 3" xfId="9869" xr:uid="{00000000-0005-0000-0000-00005B170000}"/>
    <cellStyle name="aa non + 2 4 3" xfId="4535" xr:uid="{00000000-0005-0000-0000-00005C170000}"/>
    <cellStyle name="aa non + 2 4 3 2" xfId="4536" xr:uid="{00000000-0005-0000-0000-00005D170000}"/>
    <cellStyle name="aa non + 2 4 3 2 2" xfId="9872" xr:uid="{00000000-0005-0000-0000-00005E170000}"/>
    <cellStyle name="aa non + 2 4 3 3" xfId="9871" xr:uid="{00000000-0005-0000-0000-00005F170000}"/>
    <cellStyle name="aa non + 2 4 4" xfId="4537" xr:uid="{00000000-0005-0000-0000-000060170000}"/>
    <cellStyle name="aa non + 2 4 4 2" xfId="4538" xr:uid="{00000000-0005-0000-0000-000061170000}"/>
    <cellStyle name="aa non + 2 4 4 2 2" xfId="9874" xr:uid="{00000000-0005-0000-0000-000062170000}"/>
    <cellStyle name="aa non + 2 4 4 3" xfId="9873" xr:uid="{00000000-0005-0000-0000-000063170000}"/>
    <cellStyle name="aa non + 2 4 5" xfId="4539" xr:uid="{00000000-0005-0000-0000-000064170000}"/>
    <cellStyle name="aa non + 2 4 5 2" xfId="4540" xr:uid="{00000000-0005-0000-0000-000065170000}"/>
    <cellStyle name="aa non + 2 4 5 2 2" xfId="9876" xr:uid="{00000000-0005-0000-0000-000066170000}"/>
    <cellStyle name="aa non + 2 4 5 3" xfId="9875" xr:uid="{00000000-0005-0000-0000-000067170000}"/>
    <cellStyle name="aa non + 2 4 6" xfId="4541" xr:uid="{00000000-0005-0000-0000-000068170000}"/>
    <cellStyle name="aa non + 2 4 6 2" xfId="4542" xr:uid="{00000000-0005-0000-0000-000069170000}"/>
    <cellStyle name="aa non + 2 4 6 2 2" xfId="9878" xr:uid="{00000000-0005-0000-0000-00006A170000}"/>
    <cellStyle name="aa non + 2 4 6 3" xfId="9877" xr:uid="{00000000-0005-0000-0000-00006B170000}"/>
    <cellStyle name="aa non + 2 4 7" xfId="4543" xr:uid="{00000000-0005-0000-0000-00006C170000}"/>
    <cellStyle name="aa non + 2 4 7 2" xfId="4544" xr:uid="{00000000-0005-0000-0000-00006D170000}"/>
    <cellStyle name="aa non + 2 4 7 2 2" xfId="9880" xr:uid="{00000000-0005-0000-0000-00006E170000}"/>
    <cellStyle name="aa non + 2 4 7 3" xfId="9879" xr:uid="{00000000-0005-0000-0000-00006F170000}"/>
    <cellStyle name="aa non + 2 4 8" xfId="4545" xr:uid="{00000000-0005-0000-0000-000070170000}"/>
    <cellStyle name="aa non + 2 4 8 2" xfId="4546" xr:uid="{00000000-0005-0000-0000-000071170000}"/>
    <cellStyle name="aa non + 2 4 8 2 2" xfId="9882" xr:uid="{00000000-0005-0000-0000-000072170000}"/>
    <cellStyle name="aa non + 2 4 8 3" xfId="9881" xr:uid="{00000000-0005-0000-0000-000073170000}"/>
    <cellStyle name="aa non + 2 4 9" xfId="4547" xr:uid="{00000000-0005-0000-0000-000074170000}"/>
    <cellStyle name="aa non + 2 4 9 2" xfId="9883" xr:uid="{00000000-0005-0000-0000-000075170000}"/>
    <cellStyle name="aa non + 2 5" xfId="4548" xr:uid="{00000000-0005-0000-0000-000076170000}"/>
    <cellStyle name="aa non + 2 5 10" xfId="9884" xr:uid="{00000000-0005-0000-0000-000077170000}"/>
    <cellStyle name="aa non + 2 5 2" xfId="4549" xr:uid="{00000000-0005-0000-0000-000078170000}"/>
    <cellStyle name="aa non + 2 5 2 2" xfId="4550" xr:uid="{00000000-0005-0000-0000-000079170000}"/>
    <cellStyle name="aa non + 2 5 2 2 2" xfId="9886" xr:uid="{00000000-0005-0000-0000-00007A170000}"/>
    <cellStyle name="aa non + 2 5 2 3" xfId="9885" xr:uid="{00000000-0005-0000-0000-00007B170000}"/>
    <cellStyle name="aa non + 2 5 3" xfId="4551" xr:uid="{00000000-0005-0000-0000-00007C170000}"/>
    <cellStyle name="aa non + 2 5 3 2" xfId="4552" xr:uid="{00000000-0005-0000-0000-00007D170000}"/>
    <cellStyle name="aa non + 2 5 3 2 2" xfId="9888" xr:uid="{00000000-0005-0000-0000-00007E170000}"/>
    <cellStyle name="aa non + 2 5 3 3" xfId="9887" xr:uid="{00000000-0005-0000-0000-00007F170000}"/>
    <cellStyle name="aa non + 2 5 4" xfId="4553" xr:uid="{00000000-0005-0000-0000-000080170000}"/>
    <cellStyle name="aa non + 2 5 4 2" xfId="4554" xr:uid="{00000000-0005-0000-0000-000081170000}"/>
    <cellStyle name="aa non + 2 5 4 2 2" xfId="9890" xr:uid="{00000000-0005-0000-0000-000082170000}"/>
    <cellStyle name="aa non + 2 5 4 3" xfId="9889" xr:uid="{00000000-0005-0000-0000-000083170000}"/>
    <cellStyle name="aa non + 2 5 5" xfId="4555" xr:uid="{00000000-0005-0000-0000-000084170000}"/>
    <cellStyle name="aa non + 2 5 5 2" xfId="4556" xr:uid="{00000000-0005-0000-0000-000085170000}"/>
    <cellStyle name="aa non + 2 5 5 2 2" xfId="9892" xr:uid="{00000000-0005-0000-0000-000086170000}"/>
    <cellStyle name="aa non + 2 5 5 3" xfId="9891" xr:uid="{00000000-0005-0000-0000-000087170000}"/>
    <cellStyle name="aa non + 2 5 6" xfId="4557" xr:uid="{00000000-0005-0000-0000-000088170000}"/>
    <cellStyle name="aa non + 2 5 6 2" xfId="4558" xr:uid="{00000000-0005-0000-0000-000089170000}"/>
    <cellStyle name="aa non + 2 5 6 2 2" xfId="9894" xr:uid="{00000000-0005-0000-0000-00008A170000}"/>
    <cellStyle name="aa non + 2 5 6 3" xfId="9893" xr:uid="{00000000-0005-0000-0000-00008B170000}"/>
    <cellStyle name="aa non + 2 5 7" xfId="4559" xr:uid="{00000000-0005-0000-0000-00008C170000}"/>
    <cellStyle name="aa non + 2 5 7 2" xfId="4560" xr:uid="{00000000-0005-0000-0000-00008D170000}"/>
    <cellStyle name="aa non + 2 5 7 2 2" xfId="9896" xr:uid="{00000000-0005-0000-0000-00008E170000}"/>
    <cellStyle name="aa non + 2 5 7 3" xfId="9895" xr:uid="{00000000-0005-0000-0000-00008F170000}"/>
    <cellStyle name="aa non + 2 5 8" xfId="4561" xr:uid="{00000000-0005-0000-0000-000090170000}"/>
    <cellStyle name="aa non + 2 5 8 2" xfId="4562" xr:uid="{00000000-0005-0000-0000-000091170000}"/>
    <cellStyle name="aa non + 2 5 8 2 2" xfId="9898" xr:uid="{00000000-0005-0000-0000-000092170000}"/>
    <cellStyle name="aa non + 2 5 8 3" xfId="9897" xr:uid="{00000000-0005-0000-0000-000093170000}"/>
    <cellStyle name="aa non + 2 5 9" xfId="4563" xr:uid="{00000000-0005-0000-0000-000094170000}"/>
    <cellStyle name="aa non + 2 5 9 2" xfId="9899" xr:uid="{00000000-0005-0000-0000-000095170000}"/>
    <cellStyle name="aa non + 2 6" xfId="4564" xr:uid="{00000000-0005-0000-0000-000096170000}"/>
    <cellStyle name="aa non + 2 6 2" xfId="4565" xr:uid="{00000000-0005-0000-0000-000097170000}"/>
    <cellStyle name="aa non + 2 6 2 2" xfId="9901" xr:uid="{00000000-0005-0000-0000-000098170000}"/>
    <cellStyle name="aa non + 2 6 3" xfId="9900" xr:uid="{00000000-0005-0000-0000-000099170000}"/>
    <cellStyle name="aa non + 2 7" xfId="4566" xr:uid="{00000000-0005-0000-0000-00009A170000}"/>
    <cellStyle name="aa non + 2 7 2" xfId="4567" xr:uid="{00000000-0005-0000-0000-00009B170000}"/>
    <cellStyle name="aa non + 2 7 2 2" xfId="9903" xr:uid="{00000000-0005-0000-0000-00009C170000}"/>
    <cellStyle name="aa non + 2 7 3" xfId="9902" xr:uid="{00000000-0005-0000-0000-00009D170000}"/>
    <cellStyle name="aa non + 2 8" xfId="4568" xr:uid="{00000000-0005-0000-0000-00009E170000}"/>
    <cellStyle name="aa non + 2 8 2" xfId="4569" xr:uid="{00000000-0005-0000-0000-00009F170000}"/>
    <cellStyle name="aa non + 2 8 2 2" xfId="9905" xr:uid="{00000000-0005-0000-0000-0000A0170000}"/>
    <cellStyle name="aa non + 2 8 3" xfId="9904" xr:uid="{00000000-0005-0000-0000-0000A1170000}"/>
    <cellStyle name="aa non + 2 9" xfId="4570" xr:uid="{00000000-0005-0000-0000-0000A2170000}"/>
    <cellStyle name="aa non + 2 9 2" xfId="4571" xr:uid="{00000000-0005-0000-0000-0000A3170000}"/>
    <cellStyle name="aa non + 2 9 2 2" xfId="9907" xr:uid="{00000000-0005-0000-0000-0000A4170000}"/>
    <cellStyle name="aa non + 2 9 3" xfId="9906" xr:uid="{00000000-0005-0000-0000-0000A5170000}"/>
    <cellStyle name="aa non + 3" xfId="4572" xr:uid="{00000000-0005-0000-0000-0000A6170000}"/>
    <cellStyle name="aa non + 3 10" xfId="4573" xr:uid="{00000000-0005-0000-0000-0000A7170000}"/>
    <cellStyle name="aa non + 3 10 2" xfId="4574" xr:uid="{00000000-0005-0000-0000-0000A8170000}"/>
    <cellStyle name="aa non + 3 10 2 2" xfId="9910" xr:uid="{00000000-0005-0000-0000-0000A9170000}"/>
    <cellStyle name="aa non + 3 10 3" xfId="9909" xr:uid="{00000000-0005-0000-0000-0000AA170000}"/>
    <cellStyle name="aa non + 3 11" xfId="4575" xr:uid="{00000000-0005-0000-0000-0000AB170000}"/>
    <cellStyle name="aa non + 3 11 2" xfId="4576" xr:uid="{00000000-0005-0000-0000-0000AC170000}"/>
    <cellStyle name="aa non + 3 11 2 2" xfId="9912" xr:uid="{00000000-0005-0000-0000-0000AD170000}"/>
    <cellStyle name="aa non + 3 11 3" xfId="9911" xr:uid="{00000000-0005-0000-0000-0000AE170000}"/>
    <cellStyle name="aa non + 3 12" xfId="4577" xr:uid="{00000000-0005-0000-0000-0000AF170000}"/>
    <cellStyle name="aa non + 3 12 2" xfId="9913" xr:uid="{00000000-0005-0000-0000-0000B0170000}"/>
    <cellStyle name="aa non + 3 13" xfId="9908" xr:uid="{00000000-0005-0000-0000-0000B1170000}"/>
    <cellStyle name="aa non + 3 2" xfId="4578" xr:uid="{00000000-0005-0000-0000-0000B2170000}"/>
    <cellStyle name="aa non + 3 2 10" xfId="4579" xr:uid="{00000000-0005-0000-0000-0000B3170000}"/>
    <cellStyle name="aa non + 3 2 10 2" xfId="4580" xr:uid="{00000000-0005-0000-0000-0000B4170000}"/>
    <cellStyle name="aa non + 3 2 10 2 2" xfId="9916" xr:uid="{00000000-0005-0000-0000-0000B5170000}"/>
    <cellStyle name="aa non + 3 2 10 3" xfId="9915" xr:uid="{00000000-0005-0000-0000-0000B6170000}"/>
    <cellStyle name="aa non + 3 2 11" xfId="4581" xr:uid="{00000000-0005-0000-0000-0000B7170000}"/>
    <cellStyle name="aa non + 3 2 11 2" xfId="9917" xr:uid="{00000000-0005-0000-0000-0000B8170000}"/>
    <cellStyle name="aa non + 3 2 12" xfId="9914" xr:uid="{00000000-0005-0000-0000-0000B9170000}"/>
    <cellStyle name="aa non + 3 2 2" xfId="4582" xr:uid="{00000000-0005-0000-0000-0000BA170000}"/>
    <cellStyle name="aa non + 3 2 2 10" xfId="4583" xr:uid="{00000000-0005-0000-0000-0000BB170000}"/>
    <cellStyle name="aa non + 3 2 2 10 2" xfId="9919" xr:uid="{00000000-0005-0000-0000-0000BC170000}"/>
    <cellStyle name="aa non + 3 2 2 11" xfId="9918" xr:uid="{00000000-0005-0000-0000-0000BD170000}"/>
    <cellStyle name="aa non + 3 2 2 2" xfId="4584" xr:uid="{00000000-0005-0000-0000-0000BE170000}"/>
    <cellStyle name="aa non + 3 2 2 2 2" xfId="4585" xr:uid="{00000000-0005-0000-0000-0000BF170000}"/>
    <cellStyle name="aa non + 3 2 2 2 2 2" xfId="9921" xr:uid="{00000000-0005-0000-0000-0000C0170000}"/>
    <cellStyle name="aa non + 3 2 2 2 3" xfId="9920" xr:uid="{00000000-0005-0000-0000-0000C1170000}"/>
    <cellStyle name="aa non + 3 2 2 3" xfId="4586" xr:uid="{00000000-0005-0000-0000-0000C2170000}"/>
    <cellStyle name="aa non + 3 2 2 3 2" xfId="4587" xr:uid="{00000000-0005-0000-0000-0000C3170000}"/>
    <cellStyle name="aa non + 3 2 2 3 2 2" xfId="9923" xr:uid="{00000000-0005-0000-0000-0000C4170000}"/>
    <cellStyle name="aa non + 3 2 2 3 3" xfId="9922" xr:uid="{00000000-0005-0000-0000-0000C5170000}"/>
    <cellStyle name="aa non + 3 2 2 4" xfId="4588" xr:uid="{00000000-0005-0000-0000-0000C6170000}"/>
    <cellStyle name="aa non + 3 2 2 4 2" xfId="4589" xr:uid="{00000000-0005-0000-0000-0000C7170000}"/>
    <cellStyle name="aa non + 3 2 2 4 2 2" xfId="9925" xr:uid="{00000000-0005-0000-0000-0000C8170000}"/>
    <cellStyle name="aa non + 3 2 2 4 3" xfId="9924" xr:uid="{00000000-0005-0000-0000-0000C9170000}"/>
    <cellStyle name="aa non + 3 2 2 5" xfId="4590" xr:uid="{00000000-0005-0000-0000-0000CA170000}"/>
    <cellStyle name="aa non + 3 2 2 5 2" xfId="4591" xr:uid="{00000000-0005-0000-0000-0000CB170000}"/>
    <cellStyle name="aa non + 3 2 2 5 2 2" xfId="9927" xr:uid="{00000000-0005-0000-0000-0000CC170000}"/>
    <cellStyle name="aa non + 3 2 2 5 3" xfId="9926" xr:uid="{00000000-0005-0000-0000-0000CD170000}"/>
    <cellStyle name="aa non + 3 2 2 6" xfId="4592" xr:uid="{00000000-0005-0000-0000-0000CE170000}"/>
    <cellStyle name="aa non + 3 2 2 6 2" xfId="4593" xr:uid="{00000000-0005-0000-0000-0000CF170000}"/>
    <cellStyle name="aa non + 3 2 2 6 2 2" xfId="9929" xr:uid="{00000000-0005-0000-0000-0000D0170000}"/>
    <cellStyle name="aa non + 3 2 2 6 3" xfId="9928" xr:uid="{00000000-0005-0000-0000-0000D1170000}"/>
    <cellStyle name="aa non + 3 2 2 7" xfId="4594" xr:uid="{00000000-0005-0000-0000-0000D2170000}"/>
    <cellStyle name="aa non + 3 2 2 7 2" xfId="4595" xr:uid="{00000000-0005-0000-0000-0000D3170000}"/>
    <cellStyle name="aa non + 3 2 2 7 2 2" xfId="9931" xr:uid="{00000000-0005-0000-0000-0000D4170000}"/>
    <cellStyle name="aa non + 3 2 2 7 3" xfId="9930" xr:uid="{00000000-0005-0000-0000-0000D5170000}"/>
    <cellStyle name="aa non + 3 2 2 8" xfId="4596" xr:uid="{00000000-0005-0000-0000-0000D6170000}"/>
    <cellStyle name="aa non + 3 2 2 8 2" xfId="4597" xr:uid="{00000000-0005-0000-0000-0000D7170000}"/>
    <cellStyle name="aa non + 3 2 2 8 2 2" xfId="9933" xr:uid="{00000000-0005-0000-0000-0000D8170000}"/>
    <cellStyle name="aa non + 3 2 2 8 3" xfId="9932" xr:uid="{00000000-0005-0000-0000-0000D9170000}"/>
    <cellStyle name="aa non + 3 2 2 9" xfId="4598" xr:uid="{00000000-0005-0000-0000-0000DA170000}"/>
    <cellStyle name="aa non + 3 2 2 9 2" xfId="9934" xr:uid="{00000000-0005-0000-0000-0000DB170000}"/>
    <cellStyle name="aa non + 3 2 3" xfId="4599" xr:uid="{00000000-0005-0000-0000-0000DC170000}"/>
    <cellStyle name="aa non + 3 2 3 10" xfId="9935" xr:uid="{00000000-0005-0000-0000-0000DD170000}"/>
    <cellStyle name="aa non + 3 2 3 2" xfId="4600" xr:uid="{00000000-0005-0000-0000-0000DE170000}"/>
    <cellStyle name="aa non + 3 2 3 2 2" xfId="4601" xr:uid="{00000000-0005-0000-0000-0000DF170000}"/>
    <cellStyle name="aa non + 3 2 3 2 2 2" xfId="9937" xr:uid="{00000000-0005-0000-0000-0000E0170000}"/>
    <cellStyle name="aa non + 3 2 3 2 3" xfId="9936" xr:uid="{00000000-0005-0000-0000-0000E1170000}"/>
    <cellStyle name="aa non + 3 2 3 3" xfId="4602" xr:uid="{00000000-0005-0000-0000-0000E2170000}"/>
    <cellStyle name="aa non + 3 2 3 3 2" xfId="4603" xr:uid="{00000000-0005-0000-0000-0000E3170000}"/>
    <cellStyle name="aa non + 3 2 3 3 2 2" xfId="9939" xr:uid="{00000000-0005-0000-0000-0000E4170000}"/>
    <cellStyle name="aa non + 3 2 3 3 3" xfId="9938" xr:uid="{00000000-0005-0000-0000-0000E5170000}"/>
    <cellStyle name="aa non + 3 2 3 4" xfId="4604" xr:uid="{00000000-0005-0000-0000-0000E6170000}"/>
    <cellStyle name="aa non + 3 2 3 4 2" xfId="4605" xr:uid="{00000000-0005-0000-0000-0000E7170000}"/>
    <cellStyle name="aa non + 3 2 3 4 2 2" xfId="9941" xr:uid="{00000000-0005-0000-0000-0000E8170000}"/>
    <cellStyle name="aa non + 3 2 3 4 3" xfId="9940" xr:uid="{00000000-0005-0000-0000-0000E9170000}"/>
    <cellStyle name="aa non + 3 2 3 5" xfId="4606" xr:uid="{00000000-0005-0000-0000-0000EA170000}"/>
    <cellStyle name="aa non + 3 2 3 5 2" xfId="4607" xr:uid="{00000000-0005-0000-0000-0000EB170000}"/>
    <cellStyle name="aa non + 3 2 3 5 2 2" xfId="9943" xr:uid="{00000000-0005-0000-0000-0000EC170000}"/>
    <cellStyle name="aa non + 3 2 3 5 3" xfId="9942" xr:uid="{00000000-0005-0000-0000-0000ED170000}"/>
    <cellStyle name="aa non + 3 2 3 6" xfId="4608" xr:uid="{00000000-0005-0000-0000-0000EE170000}"/>
    <cellStyle name="aa non + 3 2 3 6 2" xfId="4609" xr:uid="{00000000-0005-0000-0000-0000EF170000}"/>
    <cellStyle name="aa non + 3 2 3 6 2 2" xfId="9945" xr:uid="{00000000-0005-0000-0000-0000F0170000}"/>
    <cellStyle name="aa non + 3 2 3 6 3" xfId="9944" xr:uid="{00000000-0005-0000-0000-0000F1170000}"/>
    <cellStyle name="aa non + 3 2 3 7" xfId="4610" xr:uid="{00000000-0005-0000-0000-0000F2170000}"/>
    <cellStyle name="aa non + 3 2 3 7 2" xfId="4611" xr:uid="{00000000-0005-0000-0000-0000F3170000}"/>
    <cellStyle name="aa non + 3 2 3 7 2 2" xfId="9947" xr:uid="{00000000-0005-0000-0000-0000F4170000}"/>
    <cellStyle name="aa non + 3 2 3 7 3" xfId="9946" xr:uid="{00000000-0005-0000-0000-0000F5170000}"/>
    <cellStyle name="aa non + 3 2 3 8" xfId="4612" xr:uid="{00000000-0005-0000-0000-0000F6170000}"/>
    <cellStyle name="aa non + 3 2 3 8 2" xfId="4613" xr:uid="{00000000-0005-0000-0000-0000F7170000}"/>
    <cellStyle name="aa non + 3 2 3 8 2 2" xfId="9949" xr:uid="{00000000-0005-0000-0000-0000F8170000}"/>
    <cellStyle name="aa non + 3 2 3 8 3" xfId="9948" xr:uid="{00000000-0005-0000-0000-0000F9170000}"/>
    <cellStyle name="aa non + 3 2 3 9" xfId="4614" xr:uid="{00000000-0005-0000-0000-0000FA170000}"/>
    <cellStyle name="aa non + 3 2 3 9 2" xfId="9950" xr:uid="{00000000-0005-0000-0000-0000FB170000}"/>
    <cellStyle name="aa non + 3 2 4" xfId="4615" xr:uid="{00000000-0005-0000-0000-0000FC170000}"/>
    <cellStyle name="aa non + 3 2 4 2" xfId="4616" xr:uid="{00000000-0005-0000-0000-0000FD170000}"/>
    <cellStyle name="aa non + 3 2 4 2 2" xfId="9952" xr:uid="{00000000-0005-0000-0000-0000FE170000}"/>
    <cellStyle name="aa non + 3 2 4 3" xfId="9951" xr:uid="{00000000-0005-0000-0000-0000FF170000}"/>
    <cellStyle name="aa non + 3 2 5" xfId="4617" xr:uid="{00000000-0005-0000-0000-000000180000}"/>
    <cellStyle name="aa non + 3 2 5 2" xfId="4618" xr:uid="{00000000-0005-0000-0000-000001180000}"/>
    <cellStyle name="aa non + 3 2 5 2 2" xfId="9954" xr:uid="{00000000-0005-0000-0000-000002180000}"/>
    <cellStyle name="aa non + 3 2 5 3" xfId="9953" xr:uid="{00000000-0005-0000-0000-000003180000}"/>
    <cellStyle name="aa non + 3 2 6" xfId="4619" xr:uid="{00000000-0005-0000-0000-000004180000}"/>
    <cellStyle name="aa non + 3 2 6 2" xfId="4620" xr:uid="{00000000-0005-0000-0000-000005180000}"/>
    <cellStyle name="aa non + 3 2 6 2 2" xfId="9956" xr:uid="{00000000-0005-0000-0000-000006180000}"/>
    <cellStyle name="aa non + 3 2 6 3" xfId="9955" xr:uid="{00000000-0005-0000-0000-000007180000}"/>
    <cellStyle name="aa non + 3 2 7" xfId="4621" xr:uid="{00000000-0005-0000-0000-000008180000}"/>
    <cellStyle name="aa non + 3 2 7 2" xfId="4622" xr:uid="{00000000-0005-0000-0000-000009180000}"/>
    <cellStyle name="aa non + 3 2 7 2 2" xfId="9958" xr:uid="{00000000-0005-0000-0000-00000A180000}"/>
    <cellStyle name="aa non + 3 2 7 3" xfId="9957" xr:uid="{00000000-0005-0000-0000-00000B180000}"/>
    <cellStyle name="aa non + 3 2 8" xfId="4623" xr:uid="{00000000-0005-0000-0000-00000C180000}"/>
    <cellStyle name="aa non + 3 2 8 2" xfId="4624" xr:uid="{00000000-0005-0000-0000-00000D180000}"/>
    <cellStyle name="aa non + 3 2 8 2 2" xfId="9960" xr:uid="{00000000-0005-0000-0000-00000E180000}"/>
    <cellStyle name="aa non + 3 2 8 3" xfId="9959" xr:uid="{00000000-0005-0000-0000-00000F180000}"/>
    <cellStyle name="aa non + 3 2 9" xfId="4625" xr:uid="{00000000-0005-0000-0000-000010180000}"/>
    <cellStyle name="aa non + 3 2 9 2" xfId="4626" xr:uid="{00000000-0005-0000-0000-000011180000}"/>
    <cellStyle name="aa non + 3 2 9 2 2" xfId="9962" xr:uid="{00000000-0005-0000-0000-000012180000}"/>
    <cellStyle name="aa non + 3 2 9 3" xfId="9961" xr:uid="{00000000-0005-0000-0000-000013180000}"/>
    <cellStyle name="aa non + 3 3" xfId="4627" xr:uid="{00000000-0005-0000-0000-000014180000}"/>
    <cellStyle name="aa non + 3 3 10" xfId="4628" xr:uid="{00000000-0005-0000-0000-000015180000}"/>
    <cellStyle name="aa non + 3 3 10 2" xfId="9964" xr:uid="{00000000-0005-0000-0000-000016180000}"/>
    <cellStyle name="aa non + 3 3 11" xfId="9963" xr:uid="{00000000-0005-0000-0000-000017180000}"/>
    <cellStyle name="aa non + 3 3 2" xfId="4629" xr:uid="{00000000-0005-0000-0000-000018180000}"/>
    <cellStyle name="aa non + 3 3 2 2" xfId="4630" xr:uid="{00000000-0005-0000-0000-000019180000}"/>
    <cellStyle name="aa non + 3 3 2 2 2" xfId="9966" xr:uid="{00000000-0005-0000-0000-00001A180000}"/>
    <cellStyle name="aa non + 3 3 2 3" xfId="9965" xr:uid="{00000000-0005-0000-0000-00001B180000}"/>
    <cellStyle name="aa non + 3 3 3" xfId="4631" xr:uid="{00000000-0005-0000-0000-00001C180000}"/>
    <cellStyle name="aa non + 3 3 3 2" xfId="4632" xr:uid="{00000000-0005-0000-0000-00001D180000}"/>
    <cellStyle name="aa non + 3 3 3 2 2" xfId="9968" xr:uid="{00000000-0005-0000-0000-00001E180000}"/>
    <cellStyle name="aa non + 3 3 3 3" xfId="9967" xr:uid="{00000000-0005-0000-0000-00001F180000}"/>
    <cellStyle name="aa non + 3 3 4" xfId="4633" xr:uid="{00000000-0005-0000-0000-000020180000}"/>
    <cellStyle name="aa non + 3 3 4 2" xfId="4634" xr:uid="{00000000-0005-0000-0000-000021180000}"/>
    <cellStyle name="aa non + 3 3 4 2 2" xfId="9970" xr:uid="{00000000-0005-0000-0000-000022180000}"/>
    <cellStyle name="aa non + 3 3 4 3" xfId="9969" xr:uid="{00000000-0005-0000-0000-000023180000}"/>
    <cellStyle name="aa non + 3 3 5" xfId="4635" xr:uid="{00000000-0005-0000-0000-000024180000}"/>
    <cellStyle name="aa non + 3 3 5 2" xfId="4636" xr:uid="{00000000-0005-0000-0000-000025180000}"/>
    <cellStyle name="aa non + 3 3 5 2 2" xfId="9972" xr:uid="{00000000-0005-0000-0000-000026180000}"/>
    <cellStyle name="aa non + 3 3 5 3" xfId="9971" xr:uid="{00000000-0005-0000-0000-000027180000}"/>
    <cellStyle name="aa non + 3 3 6" xfId="4637" xr:uid="{00000000-0005-0000-0000-000028180000}"/>
    <cellStyle name="aa non + 3 3 6 2" xfId="4638" xr:uid="{00000000-0005-0000-0000-000029180000}"/>
    <cellStyle name="aa non + 3 3 6 2 2" xfId="9974" xr:uid="{00000000-0005-0000-0000-00002A180000}"/>
    <cellStyle name="aa non + 3 3 6 3" xfId="9973" xr:uid="{00000000-0005-0000-0000-00002B180000}"/>
    <cellStyle name="aa non + 3 3 7" xfId="4639" xr:uid="{00000000-0005-0000-0000-00002C180000}"/>
    <cellStyle name="aa non + 3 3 7 2" xfId="4640" xr:uid="{00000000-0005-0000-0000-00002D180000}"/>
    <cellStyle name="aa non + 3 3 7 2 2" xfId="9976" xr:uid="{00000000-0005-0000-0000-00002E180000}"/>
    <cellStyle name="aa non + 3 3 7 3" xfId="9975" xr:uid="{00000000-0005-0000-0000-00002F180000}"/>
    <cellStyle name="aa non + 3 3 8" xfId="4641" xr:uid="{00000000-0005-0000-0000-000030180000}"/>
    <cellStyle name="aa non + 3 3 8 2" xfId="4642" xr:uid="{00000000-0005-0000-0000-000031180000}"/>
    <cellStyle name="aa non + 3 3 8 2 2" xfId="9978" xr:uid="{00000000-0005-0000-0000-000032180000}"/>
    <cellStyle name="aa non + 3 3 8 3" xfId="9977" xr:uid="{00000000-0005-0000-0000-000033180000}"/>
    <cellStyle name="aa non + 3 3 9" xfId="4643" xr:uid="{00000000-0005-0000-0000-000034180000}"/>
    <cellStyle name="aa non + 3 3 9 2" xfId="9979" xr:uid="{00000000-0005-0000-0000-000035180000}"/>
    <cellStyle name="aa non + 3 4" xfId="4644" xr:uid="{00000000-0005-0000-0000-000036180000}"/>
    <cellStyle name="aa non + 3 4 10" xfId="9980" xr:uid="{00000000-0005-0000-0000-000037180000}"/>
    <cellStyle name="aa non + 3 4 2" xfId="4645" xr:uid="{00000000-0005-0000-0000-000038180000}"/>
    <cellStyle name="aa non + 3 4 2 2" xfId="4646" xr:uid="{00000000-0005-0000-0000-000039180000}"/>
    <cellStyle name="aa non + 3 4 2 2 2" xfId="9982" xr:uid="{00000000-0005-0000-0000-00003A180000}"/>
    <cellStyle name="aa non + 3 4 2 3" xfId="9981" xr:uid="{00000000-0005-0000-0000-00003B180000}"/>
    <cellStyle name="aa non + 3 4 3" xfId="4647" xr:uid="{00000000-0005-0000-0000-00003C180000}"/>
    <cellStyle name="aa non + 3 4 3 2" xfId="4648" xr:uid="{00000000-0005-0000-0000-00003D180000}"/>
    <cellStyle name="aa non + 3 4 3 2 2" xfId="9984" xr:uid="{00000000-0005-0000-0000-00003E180000}"/>
    <cellStyle name="aa non + 3 4 3 3" xfId="9983" xr:uid="{00000000-0005-0000-0000-00003F180000}"/>
    <cellStyle name="aa non + 3 4 4" xfId="4649" xr:uid="{00000000-0005-0000-0000-000040180000}"/>
    <cellStyle name="aa non + 3 4 4 2" xfId="4650" xr:uid="{00000000-0005-0000-0000-000041180000}"/>
    <cellStyle name="aa non + 3 4 4 2 2" xfId="9986" xr:uid="{00000000-0005-0000-0000-000042180000}"/>
    <cellStyle name="aa non + 3 4 4 3" xfId="9985" xr:uid="{00000000-0005-0000-0000-000043180000}"/>
    <cellStyle name="aa non + 3 4 5" xfId="4651" xr:uid="{00000000-0005-0000-0000-000044180000}"/>
    <cellStyle name="aa non + 3 4 5 2" xfId="4652" xr:uid="{00000000-0005-0000-0000-000045180000}"/>
    <cellStyle name="aa non + 3 4 5 2 2" xfId="9988" xr:uid="{00000000-0005-0000-0000-000046180000}"/>
    <cellStyle name="aa non + 3 4 5 3" xfId="9987" xr:uid="{00000000-0005-0000-0000-000047180000}"/>
    <cellStyle name="aa non + 3 4 6" xfId="4653" xr:uid="{00000000-0005-0000-0000-000048180000}"/>
    <cellStyle name="aa non + 3 4 6 2" xfId="4654" xr:uid="{00000000-0005-0000-0000-000049180000}"/>
    <cellStyle name="aa non + 3 4 6 2 2" xfId="9990" xr:uid="{00000000-0005-0000-0000-00004A180000}"/>
    <cellStyle name="aa non + 3 4 6 3" xfId="9989" xr:uid="{00000000-0005-0000-0000-00004B180000}"/>
    <cellStyle name="aa non + 3 4 7" xfId="4655" xr:uid="{00000000-0005-0000-0000-00004C180000}"/>
    <cellStyle name="aa non + 3 4 7 2" xfId="4656" xr:uid="{00000000-0005-0000-0000-00004D180000}"/>
    <cellStyle name="aa non + 3 4 7 2 2" xfId="9992" xr:uid="{00000000-0005-0000-0000-00004E180000}"/>
    <cellStyle name="aa non + 3 4 7 3" xfId="9991" xr:uid="{00000000-0005-0000-0000-00004F180000}"/>
    <cellStyle name="aa non + 3 4 8" xfId="4657" xr:uid="{00000000-0005-0000-0000-000050180000}"/>
    <cellStyle name="aa non + 3 4 8 2" xfId="4658" xr:uid="{00000000-0005-0000-0000-000051180000}"/>
    <cellStyle name="aa non + 3 4 8 2 2" xfId="9994" xr:uid="{00000000-0005-0000-0000-000052180000}"/>
    <cellStyle name="aa non + 3 4 8 3" xfId="9993" xr:uid="{00000000-0005-0000-0000-000053180000}"/>
    <cellStyle name="aa non + 3 4 9" xfId="4659" xr:uid="{00000000-0005-0000-0000-000054180000}"/>
    <cellStyle name="aa non + 3 4 9 2" xfId="9995" xr:uid="{00000000-0005-0000-0000-000055180000}"/>
    <cellStyle name="aa non + 3 5" xfId="4660" xr:uid="{00000000-0005-0000-0000-000056180000}"/>
    <cellStyle name="aa non + 3 5 2" xfId="4661" xr:uid="{00000000-0005-0000-0000-000057180000}"/>
    <cellStyle name="aa non + 3 5 2 2" xfId="9997" xr:uid="{00000000-0005-0000-0000-000058180000}"/>
    <cellStyle name="aa non + 3 5 3" xfId="9996" xr:uid="{00000000-0005-0000-0000-000059180000}"/>
    <cellStyle name="aa non + 3 6" xfId="4662" xr:uid="{00000000-0005-0000-0000-00005A180000}"/>
    <cellStyle name="aa non + 3 6 2" xfId="4663" xr:uid="{00000000-0005-0000-0000-00005B180000}"/>
    <cellStyle name="aa non + 3 6 2 2" xfId="9999" xr:uid="{00000000-0005-0000-0000-00005C180000}"/>
    <cellStyle name="aa non + 3 6 3" xfId="9998" xr:uid="{00000000-0005-0000-0000-00005D180000}"/>
    <cellStyle name="aa non + 3 7" xfId="4664" xr:uid="{00000000-0005-0000-0000-00005E180000}"/>
    <cellStyle name="aa non + 3 7 2" xfId="4665" xr:uid="{00000000-0005-0000-0000-00005F180000}"/>
    <cellStyle name="aa non + 3 7 2 2" xfId="10001" xr:uid="{00000000-0005-0000-0000-000060180000}"/>
    <cellStyle name="aa non + 3 7 3" xfId="10000" xr:uid="{00000000-0005-0000-0000-000061180000}"/>
    <cellStyle name="aa non + 3 8" xfId="4666" xr:uid="{00000000-0005-0000-0000-000062180000}"/>
    <cellStyle name="aa non + 3 8 2" xfId="4667" xr:uid="{00000000-0005-0000-0000-000063180000}"/>
    <cellStyle name="aa non + 3 8 2 2" xfId="10003" xr:uid="{00000000-0005-0000-0000-000064180000}"/>
    <cellStyle name="aa non + 3 8 3" xfId="10002" xr:uid="{00000000-0005-0000-0000-000065180000}"/>
    <cellStyle name="aa non + 3 9" xfId="4668" xr:uid="{00000000-0005-0000-0000-000066180000}"/>
    <cellStyle name="aa non + 3 9 2" xfId="4669" xr:uid="{00000000-0005-0000-0000-000067180000}"/>
    <cellStyle name="aa non + 3 9 2 2" xfId="10005" xr:uid="{00000000-0005-0000-0000-000068180000}"/>
    <cellStyle name="aa non + 3 9 3" xfId="10004" xr:uid="{00000000-0005-0000-0000-000069180000}"/>
    <cellStyle name="aa non + 4" xfId="4670" xr:uid="{00000000-0005-0000-0000-00006A180000}"/>
    <cellStyle name="aa non + 4 10" xfId="4671" xr:uid="{00000000-0005-0000-0000-00006B180000}"/>
    <cellStyle name="aa non + 4 10 2" xfId="4672" xr:uid="{00000000-0005-0000-0000-00006C180000}"/>
    <cellStyle name="aa non + 4 10 2 2" xfId="10008" xr:uid="{00000000-0005-0000-0000-00006D180000}"/>
    <cellStyle name="aa non + 4 10 3" xfId="10007" xr:uid="{00000000-0005-0000-0000-00006E180000}"/>
    <cellStyle name="aa non + 4 11" xfId="4673" xr:uid="{00000000-0005-0000-0000-00006F180000}"/>
    <cellStyle name="aa non + 4 11 2" xfId="10009" xr:uid="{00000000-0005-0000-0000-000070180000}"/>
    <cellStyle name="aa non + 4 12" xfId="10006" xr:uid="{00000000-0005-0000-0000-000071180000}"/>
    <cellStyle name="aa non + 4 2" xfId="4674" xr:uid="{00000000-0005-0000-0000-000072180000}"/>
    <cellStyle name="aa non + 4 2 10" xfId="4675" xr:uid="{00000000-0005-0000-0000-000073180000}"/>
    <cellStyle name="aa non + 4 2 10 2" xfId="10011" xr:uid="{00000000-0005-0000-0000-000074180000}"/>
    <cellStyle name="aa non + 4 2 11" xfId="10010" xr:uid="{00000000-0005-0000-0000-000075180000}"/>
    <cellStyle name="aa non + 4 2 2" xfId="4676" xr:uid="{00000000-0005-0000-0000-000076180000}"/>
    <cellStyle name="aa non + 4 2 2 2" xfId="4677" xr:uid="{00000000-0005-0000-0000-000077180000}"/>
    <cellStyle name="aa non + 4 2 2 2 2" xfId="10013" xr:uid="{00000000-0005-0000-0000-000078180000}"/>
    <cellStyle name="aa non + 4 2 2 3" xfId="10012" xr:uid="{00000000-0005-0000-0000-000079180000}"/>
    <cellStyle name="aa non + 4 2 3" xfId="4678" xr:uid="{00000000-0005-0000-0000-00007A180000}"/>
    <cellStyle name="aa non + 4 2 3 2" xfId="4679" xr:uid="{00000000-0005-0000-0000-00007B180000}"/>
    <cellStyle name="aa non + 4 2 3 2 2" xfId="10015" xr:uid="{00000000-0005-0000-0000-00007C180000}"/>
    <cellStyle name="aa non + 4 2 3 3" xfId="10014" xr:uid="{00000000-0005-0000-0000-00007D180000}"/>
    <cellStyle name="aa non + 4 2 4" xfId="4680" xr:uid="{00000000-0005-0000-0000-00007E180000}"/>
    <cellStyle name="aa non + 4 2 4 2" xfId="4681" xr:uid="{00000000-0005-0000-0000-00007F180000}"/>
    <cellStyle name="aa non + 4 2 4 2 2" xfId="10017" xr:uid="{00000000-0005-0000-0000-000080180000}"/>
    <cellStyle name="aa non + 4 2 4 3" xfId="10016" xr:uid="{00000000-0005-0000-0000-000081180000}"/>
    <cellStyle name="aa non + 4 2 5" xfId="4682" xr:uid="{00000000-0005-0000-0000-000082180000}"/>
    <cellStyle name="aa non + 4 2 5 2" xfId="4683" xr:uid="{00000000-0005-0000-0000-000083180000}"/>
    <cellStyle name="aa non + 4 2 5 2 2" xfId="10019" xr:uid="{00000000-0005-0000-0000-000084180000}"/>
    <cellStyle name="aa non + 4 2 5 3" xfId="10018" xr:uid="{00000000-0005-0000-0000-000085180000}"/>
    <cellStyle name="aa non + 4 2 6" xfId="4684" xr:uid="{00000000-0005-0000-0000-000086180000}"/>
    <cellStyle name="aa non + 4 2 6 2" xfId="4685" xr:uid="{00000000-0005-0000-0000-000087180000}"/>
    <cellStyle name="aa non + 4 2 6 2 2" xfId="10021" xr:uid="{00000000-0005-0000-0000-000088180000}"/>
    <cellStyle name="aa non + 4 2 6 3" xfId="10020" xr:uid="{00000000-0005-0000-0000-000089180000}"/>
    <cellStyle name="aa non + 4 2 7" xfId="4686" xr:uid="{00000000-0005-0000-0000-00008A180000}"/>
    <cellStyle name="aa non + 4 2 7 2" xfId="4687" xr:uid="{00000000-0005-0000-0000-00008B180000}"/>
    <cellStyle name="aa non + 4 2 7 2 2" xfId="10023" xr:uid="{00000000-0005-0000-0000-00008C180000}"/>
    <cellStyle name="aa non + 4 2 7 3" xfId="10022" xr:uid="{00000000-0005-0000-0000-00008D180000}"/>
    <cellStyle name="aa non + 4 2 8" xfId="4688" xr:uid="{00000000-0005-0000-0000-00008E180000}"/>
    <cellStyle name="aa non + 4 2 8 2" xfId="4689" xr:uid="{00000000-0005-0000-0000-00008F180000}"/>
    <cellStyle name="aa non + 4 2 8 2 2" xfId="10025" xr:uid="{00000000-0005-0000-0000-000090180000}"/>
    <cellStyle name="aa non + 4 2 8 3" xfId="10024" xr:uid="{00000000-0005-0000-0000-000091180000}"/>
    <cellStyle name="aa non + 4 2 9" xfId="4690" xr:uid="{00000000-0005-0000-0000-000092180000}"/>
    <cellStyle name="aa non + 4 2 9 2" xfId="10026" xr:uid="{00000000-0005-0000-0000-000093180000}"/>
    <cellStyle name="aa non + 4 3" xfId="4691" xr:uid="{00000000-0005-0000-0000-000094180000}"/>
    <cellStyle name="aa non + 4 3 10" xfId="10027" xr:uid="{00000000-0005-0000-0000-000095180000}"/>
    <cellStyle name="aa non + 4 3 2" xfId="4692" xr:uid="{00000000-0005-0000-0000-000096180000}"/>
    <cellStyle name="aa non + 4 3 2 2" xfId="4693" xr:uid="{00000000-0005-0000-0000-000097180000}"/>
    <cellStyle name="aa non + 4 3 2 2 2" xfId="10029" xr:uid="{00000000-0005-0000-0000-000098180000}"/>
    <cellStyle name="aa non + 4 3 2 3" xfId="10028" xr:uid="{00000000-0005-0000-0000-000099180000}"/>
    <cellStyle name="aa non + 4 3 3" xfId="4694" xr:uid="{00000000-0005-0000-0000-00009A180000}"/>
    <cellStyle name="aa non + 4 3 3 2" xfId="4695" xr:uid="{00000000-0005-0000-0000-00009B180000}"/>
    <cellStyle name="aa non + 4 3 3 2 2" xfId="10031" xr:uid="{00000000-0005-0000-0000-00009C180000}"/>
    <cellStyle name="aa non + 4 3 3 3" xfId="10030" xr:uid="{00000000-0005-0000-0000-00009D180000}"/>
    <cellStyle name="aa non + 4 3 4" xfId="4696" xr:uid="{00000000-0005-0000-0000-00009E180000}"/>
    <cellStyle name="aa non + 4 3 4 2" xfId="4697" xr:uid="{00000000-0005-0000-0000-00009F180000}"/>
    <cellStyle name="aa non + 4 3 4 2 2" xfId="10033" xr:uid="{00000000-0005-0000-0000-0000A0180000}"/>
    <cellStyle name="aa non + 4 3 4 3" xfId="10032" xr:uid="{00000000-0005-0000-0000-0000A1180000}"/>
    <cellStyle name="aa non + 4 3 5" xfId="4698" xr:uid="{00000000-0005-0000-0000-0000A2180000}"/>
    <cellStyle name="aa non + 4 3 5 2" xfId="4699" xr:uid="{00000000-0005-0000-0000-0000A3180000}"/>
    <cellStyle name="aa non + 4 3 5 2 2" xfId="10035" xr:uid="{00000000-0005-0000-0000-0000A4180000}"/>
    <cellStyle name="aa non + 4 3 5 3" xfId="10034" xr:uid="{00000000-0005-0000-0000-0000A5180000}"/>
    <cellStyle name="aa non + 4 3 6" xfId="4700" xr:uid="{00000000-0005-0000-0000-0000A6180000}"/>
    <cellStyle name="aa non + 4 3 6 2" xfId="4701" xr:uid="{00000000-0005-0000-0000-0000A7180000}"/>
    <cellStyle name="aa non + 4 3 6 2 2" xfId="10037" xr:uid="{00000000-0005-0000-0000-0000A8180000}"/>
    <cellStyle name="aa non + 4 3 6 3" xfId="10036" xr:uid="{00000000-0005-0000-0000-0000A9180000}"/>
    <cellStyle name="aa non + 4 3 7" xfId="4702" xr:uid="{00000000-0005-0000-0000-0000AA180000}"/>
    <cellStyle name="aa non + 4 3 7 2" xfId="4703" xr:uid="{00000000-0005-0000-0000-0000AB180000}"/>
    <cellStyle name="aa non + 4 3 7 2 2" xfId="10039" xr:uid="{00000000-0005-0000-0000-0000AC180000}"/>
    <cellStyle name="aa non + 4 3 7 3" xfId="10038" xr:uid="{00000000-0005-0000-0000-0000AD180000}"/>
    <cellStyle name="aa non + 4 3 8" xfId="4704" xr:uid="{00000000-0005-0000-0000-0000AE180000}"/>
    <cellStyle name="aa non + 4 3 8 2" xfId="4705" xr:uid="{00000000-0005-0000-0000-0000AF180000}"/>
    <cellStyle name="aa non + 4 3 8 2 2" xfId="10041" xr:uid="{00000000-0005-0000-0000-0000B0180000}"/>
    <cellStyle name="aa non + 4 3 8 3" xfId="10040" xr:uid="{00000000-0005-0000-0000-0000B1180000}"/>
    <cellStyle name="aa non + 4 3 9" xfId="4706" xr:uid="{00000000-0005-0000-0000-0000B2180000}"/>
    <cellStyle name="aa non + 4 3 9 2" xfId="10042" xr:uid="{00000000-0005-0000-0000-0000B3180000}"/>
    <cellStyle name="aa non + 4 4" xfId="4707" xr:uid="{00000000-0005-0000-0000-0000B4180000}"/>
    <cellStyle name="aa non + 4 4 2" xfId="4708" xr:uid="{00000000-0005-0000-0000-0000B5180000}"/>
    <cellStyle name="aa non + 4 4 2 2" xfId="10044" xr:uid="{00000000-0005-0000-0000-0000B6180000}"/>
    <cellStyle name="aa non + 4 4 3" xfId="10043" xr:uid="{00000000-0005-0000-0000-0000B7180000}"/>
    <cellStyle name="aa non + 4 5" xfId="4709" xr:uid="{00000000-0005-0000-0000-0000B8180000}"/>
    <cellStyle name="aa non + 4 5 2" xfId="4710" xr:uid="{00000000-0005-0000-0000-0000B9180000}"/>
    <cellStyle name="aa non + 4 5 2 2" xfId="10046" xr:uid="{00000000-0005-0000-0000-0000BA180000}"/>
    <cellStyle name="aa non + 4 5 3" xfId="10045" xr:uid="{00000000-0005-0000-0000-0000BB180000}"/>
    <cellStyle name="aa non + 4 6" xfId="4711" xr:uid="{00000000-0005-0000-0000-0000BC180000}"/>
    <cellStyle name="aa non + 4 6 2" xfId="4712" xr:uid="{00000000-0005-0000-0000-0000BD180000}"/>
    <cellStyle name="aa non + 4 6 2 2" xfId="10048" xr:uid="{00000000-0005-0000-0000-0000BE180000}"/>
    <cellStyle name="aa non + 4 6 3" xfId="10047" xr:uid="{00000000-0005-0000-0000-0000BF180000}"/>
    <cellStyle name="aa non + 4 7" xfId="4713" xr:uid="{00000000-0005-0000-0000-0000C0180000}"/>
    <cellStyle name="aa non + 4 7 2" xfId="4714" xr:uid="{00000000-0005-0000-0000-0000C1180000}"/>
    <cellStyle name="aa non + 4 7 2 2" xfId="10050" xr:uid="{00000000-0005-0000-0000-0000C2180000}"/>
    <cellStyle name="aa non + 4 7 3" xfId="10049" xr:uid="{00000000-0005-0000-0000-0000C3180000}"/>
    <cellStyle name="aa non + 4 8" xfId="4715" xr:uid="{00000000-0005-0000-0000-0000C4180000}"/>
    <cellStyle name="aa non + 4 8 2" xfId="4716" xr:uid="{00000000-0005-0000-0000-0000C5180000}"/>
    <cellStyle name="aa non + 4 8 2 2" xfId="10052" xr:uid="{00000000-0005-0000-0000-0000C6180000}"/>
    <cellStyle name="aa non + 4 8 3" xfId="10051" xr:uid="{00000000-0005-0000-0000-0000C7180000}"/>
    <cellStyle name="aa non + 4 9" xfId="4717" xr:uid="{00000000-0005-0000-0000-0000C8180000}"/>
    <cellStyle name="aa non + 4 9 2" xfId="4718" xr:uid="{00000000-0005-0000-0000-0000C9180000}"/>
    <cellStyle name="aa non + 4 9 2 2" xfId="10054" xr:uid="{00000000-0005-0000-0000-0000CA180000}"/>
    <cellStyle name="aa non + 4 9 3" xfId="10053" xr:uid="{00000000-0005-0000-0000-0000CB180000}"/>
    <cellStyle name="aa non + 5" xfId="4719" xr:uid="{00000000-0005-0000-0000-0000CC180000}"/>
    <cellStyle name="aa non + 5 10" xfId="4720" xr:uid="{00000000-0005-0000-0000-0000CD180000}"/>
    <cellStyle name="aa non + 5 10 2" xfId="10056" xr:uid="{00000000-0005-0000-0000-0000CE180000}"/>
    <cellStyle name="aa non + 5 11" xfId="10055" xr:uid="{00000000-0005-0000-0000-0000CF180000}"/>
    <cellStyle name="aa non + 5 2" xfId="4721" xr:uid="{00000000-0005-0000-0000-0000D0180000}"/>
    <cellStyle name="aa non + 5 2 2" xfId="4722" xr:uid="{00000000-0005-0000-0000-0000D1180000}"/>
    <cellStyle name="aa non + 5 2 2 2" xfId="10058" xr:uid="{00000000-0005-0000-0000-0000D2180000}"/>
    <cellStyle name="aa non + 5 2 3" xfId="10057" xr:uid="{00000000-0005-0000-0000-0000D3180000}"/>
    <cellStyle name="aa non + 5 3" xfId="4723" xr:uid="{00000000-0005-0000-0000-0000D4180000}"/>
    <cellStyle name="aa non + 5 3 2" xfId="4724" xr:uid="{00000000-0005-0000-0000-0000D5180000}"/>
    <cellStyle name="aa non + 5 3 2 2" xfId="10060" xr:uid="{00000000-0005-0000-0000-0000D6180000}"/>
    <cellStyle name="aa non + 5 3 3" xfId="10059" xr:uid="{00000000-0005-0000-0000-0000D7180000}"/>
    <cellStyle name="aa non + 5 4" xfId="4725" xr:uid="{00000000-0005-0000-0000-0000D8180000}"/>
    <cellStyle name="aa non + 5 4 2" xfId="4726" xr:uid="{00000000-0005-0000-0000-0000D9180000}"/>
    <cellStyle name="aa non + 5 4 2 2" xfId="10062" xr:uid="{00000000-0005-0000-0000-0000DA180000}"/>
    <cellStyle name="aa non + 5 4 3" xfId="10061" xr:uid="{00000000-0005-0000-0000-0000DB180000}"/>
    <cellStyle name="aa non + 5 5" xfId="4727" xr:uid="{00000000-0005-0000-0000-0000DC180000}"/>
    <cellStyle name="aa non + 5 5 2" xfId="4728" xr:uid="{00000000-0005-0000-0000-0000DD180000}"/>
    <cellStyle name="aa non + 5 5 2 2" xfId="10064" xr:uid="{00000000-0005-0000-0000-0000DE180000}"/>
    <cellStyle name="aa non + 5 5 3" xfId="10063" xr:uid="{00000000-0005-0000-0000-0000DF180000}"/>
    <cellStyle name="aa non + 5 6" xfId="4729" xr:uid="{00000000-0005-0000-0000-0000E0180000}"/>
    <cellStyle name="aa non + 5 6 2" xfId="4730" xr:uid="{00000000-0005-0000-0000-0000E1180000}"/>
    <cellStyle name="aa non + 5 6 2 2" xfId="10066" xr:uid="{00000000-0005-0000-0000-0000E2180000}"/>
    <cellStyle name="aa non + 5 6 3" xfId="10065" xr:uid="{00000000-0005-0000-0000-0000E3180000}"/>
    <cellStyle name="aa non + 5 7" xfId="4731" xr:uid="{00000000-0005-0000-0000-0000E4180000}"/>
    <cellStyle name="aa non + 5 7 2" xfId="4732" xr:uid="{00000000-0005-0000-0000-0000E5180000}"/>
    <cellStyle name="aa non + 5 7 2 2" xfId="10068" xr:uid="{00000000-0005-0000-0000-0000E6180000}"/>
    <cellStyle name="aa non + 5 7 3" xfId="10067" xr:uid="{00000000-0005-0000-0000-0000E7180000}"/>
    <cellStyle name="aa non + 5 8" xfId="4733" xr:uid="{00000000-0005-0000-0000-0000E8180000}"/>
    <cellStyle name="aa non + 5 8 2" xfId="4734" xr:uid="{00000000-0005-0000-0000-0000E9180000}"/>
    <cellStyle name="aa non + 5 8 2 2" xfId="10070" xr:uid="{00000000-0005-0000-0000-0000EA180000}"/>
    <cellStyle name="aa non + 5 8 3" xfId="10069" xr:uid="{00000000-0005-0000-0000-0000EB180000}"/>
    <cellStyle name="aa non + 5 9" xfId="4735" xr:uid="{00000000-0005-0000-0000-0000EC180000}"/>
    <cellStyle name="aa non + 5 9 2" xfId="10071" xr:uid="{00000000-0005-0000-0000-0000ED180000}"/>
    <cellStyle name="aa non + 6" xfId="4736" xr:uid="{00000000-0005-0000-0000-0000EE180000}"/>
    <cellStyle name="aa non + 6 10" xfId="10072" xr:uid="{00000000-0005-0000-0000-0000EF180000}"/>
    <cellStyle name="aa non + 6 2" xfId="4737" xr:uid="{00000000-0005-0000-0000-0000F0180000}"/>
    <cellStyle name="aa non + 6 2 2" xfId="4738" xr:uid="{00000000-0005-0000-0000-0000F1180000}"/>
    <cellStyle name="aa non + 6 2 2 2" xfId="10074" xr:uid="{00000000-0005-0000-0000-0000F2180000}"/>
    <cellStyle name="aa non + 6 2 3" xfId="10073" xr:uid="{00000000-0005-0000-0000-0000F3180000}"/>
    <cellStyle name="aa non + 6 3" xfId="4739" xr:uid="{00000000-0005-0000-0000-0000F4180000}"/>
    <cellStyle name="aa non + 6 3 2" xfId="4740" xr:uid="{00000000-0005-0000-0000-0000F5180000}"/>
    <cellStyle name="aa non + 6 3 2 2" xfId="10076" xr:uid="{00000000-0005-0000-0000-0000F6180000}"/>
    <cellStyle name="aa non + 6 3 3" xfId="10075" xr:uid="{00000000-0005-0000-0000-0000F7180000}"/>
    <cellStyle name="aa non + 6 4" xfId="4741" xr:uid="{00000000-0005-0000-0000-0000F8180000}"/>
    <cellStyle name="aa non + 6 4 2" xfId="4742" xr:uid="{00000000-0005-0000-0000-0000F9180000}"/>
    <cellStyle name="aa non + 6 4 2 2" xfId="10078" xr:uid="{00000000-0005-0000-0000-0000FA180000}"/>
    <cellStyle name="aa non + 6 4 3" xfId="10077" xr:uid="{00000000-0005-0000-0000-0000FB180000}"/>
    <cellStyle name="aa non + 6 5" xfId="4743" xr:uid="{00000000-0005-0000-0000-0000FC180000}"/>
    <cellStyle name="aa non + 6 5 2" xfId="4744" xr:uid="{00000000-0005-0000-0000-0000FD180000}"/>
    <cellStyle name="aa non + 6 5 2 2" xfId="10080" xr:uid="{00000000-0005-0000-0000-0000FE180000}"/>
    <cellStyle name="aa non + 6 5 3" xfId="10079" xr:uid="{00000000-0005-0000-0000-0000FF180000}"/>
    <cellStyle name="aa non + 6 6" xfId="4745" xr:uid="{00000000-0005-0000-0000-000000190000}"/>
    <cellStyle name="aa non + 6 6 2" xfId="4746" xr:uid="{00000000-0005-0000-0000-000001190000}"/>
    <cellStyle name="aa non + 6 6 2 2" xfId="10082" xr:uid="{00000000-0005-0000-0000-000002190000}"/>
    <cellStyle name="aa non + 6 6 3" xfId="10081" xr:uid="{00000000-0005-0000-0000-000003190000}"/>
    <cellStyle name="aa non + 6 7" xfId="4747" xr:uid="{00000000-0005-0000-0000-000004190000}"/>
    <cellStyle name="aa non + 6 7 2" xfId="4748" xr:uid="{00000000-0005-0000-0000-000005190000}"/>
    <cellStyle name="aa non + 6 7 2 2" xfId="10084" xr:uid="{00000000-0005-0000-0000-000006190000}"/>
    <cellStyle name="aa non + 6 7 3" xfId="10083" xr:uid="{00000000-0005-0000-0000-000007190000}"/>
    <cellStyle name="aa non + 6 8" xfId="4749" xr:uid="{00000000-0005-0000-0000-000008190000}"/>
    <cellStyle name="aa non + 6 8 2" xfId="4750" xr:uid="{00000000-0005-0000-0000-000009190000}"/>
    <cellStyle name="aa non + 6 8 2 2" xfId="10086" xr:uid="{00000000-0005-0000-0000-00000A190000}"/>
    <cellStyle name="aa non + 6 8 3" xfId="10085" xr:uid="{00000000-0005-0000-0000-00000B190000}"/>
    <cellStyle name="aa non + 6 9" xfId="4751" xr:uid="{00000000-0005-0000-0000-00000C190000}"/>
    <cellStyle name="aa non + 6 9 2" xfId="10087" xr:uid="{00000000-0005-0000-0000-00000D190000}"/>
    <cellStyle name="aa non + 7" xfId="4752" xr:uid="{00000000-0005-0000-0000-00000E190000}"/>
    <cellStyle name="aa non + 7 2" xfId="4753" xr:uid="{00000000-0005-0000-0000-00000F190000}"/>
    <cellStyle name="aa non + 7 2 2" xfId="10089" xr:uid="{00000000-0005-0000-0000-000010190000}"/>
    <cellStyle name="aa non + 7 3" xfId="10088" xr:uid="{00000000-0005-0000-0000-000011190000}"/>
    <cellStyle name="aa non + 8" xfId="4754" xr:uid="{00000000-0005-0000-0000-000012190000}"/>
    <cellStyle name="aa non + 8 2" xfId="4755" xr:uid="{00000000-0005-0000-0000-000013190000}"/>
    <cellStyle name="aa non + 8 2 2" xfId="10091" xr:uid="{00000000-0005-0000-0000-000014190000}"/>
    <cellStyle name="aa non + 8 3" xfId="10090" xr:uid="{00000000-0005-0000-0000-000015190000}"/>
    <cellStyle name="aa non + 9" xfId="4756" xr:uid="{00000000-0005-0000-0000-000016190000}"/>
    <cellStyle name="aa non + 9 2" xfId="4757" xr:uid="{00000000-0005-0000-0000-000017190000}"/>
    <cellStyle name="aa non + 9 2 2" xfId="10093" xr:uid="{00000000-0005-0000-0000-000018190000}"/>
    <cellStyle name="aa non + 9 3" xfId="10092" xr:uid="{00000000-0005-0000-0000-000019190000}"/>
    <cellStyle name="ac" xfId="659" xr:uid="{00000000-0005-0000-0000-00001A190000}"/>
    <cellStyle name="Accent1" xfId="660" builtinId="29" customBuiltin="1"/>
    <cellStyle name="Accent1 2" xfId="4758" xr:uid="{00000000-0005-0000-0000-00001C190000}"/>
    <cellStyle name="Accent1 3" xfId="4759" xr:uid="{00000000-0005-0000-0000-00001D190000}"/>
    <cellStyle name="Accent2" xfId="661" builtinId="33" customBuiltin="1"/>
    <cellStyle name="Accent2 2" xfId="4760" xr:uid="{00000000-0005-0000-0000-00001F190000}"/>
    <cellStyle name="Accent2 3" xfId="4761" xr:uid="{00000000-0005-0000-0000-000020190000}"/>
    <cellStyle name="Accent3" xfId="662" builtinId="37" customBuiltin="1"/>
    <cellStyle name="Accent3 2" xfId="4762" xr:uid="{00000000-0005-0000-0000-000022190000}"/>
    <cellStyle name="Accent3 3" xfId="4763" xr:uid="{00000000-0005-0000-0000-000023190000}"/>
    <cellStyle name="Accent4" xfId="663" builtinId="41" customBuiltin="1"/>
    <cellStyle name="Accent4 2" xfId="4764" xr:uid="{00000000-0005-0000-0000-000025190000}"/>
    <cellStyle name="Accent4 3" xfId="4765" xr:uid="{00000000-0005-0000-0000-000026190000}"/>
    <cellStyle name="Accent5" xfId="664" builtinId="45" customBuiltin="1"/>
    <cellStyle name="Accent5 2" xfId="4766" xr:uid="{00000000-0005-0000-0000-000028190000}"/>
    <cellStyle name="Accent6" xfId="665" builtinId="49" customBuiltin="1"/>
    <cellStyle name="Accent6 2" xfId="4767" xr:uid="{00000000-0005-0000-0000-00002A190000}"/>
    <cellStyle name="Accent6 3" xfId="4768" xr:uid="{00000000-0005-0000-0000-00002B190000}"/>
    <cellStyle name="Accounting" xfId="666" xr:uid="{00000000-0005-0000-0000-00002C190000}"/>
    <cellStyle name="AeE­ [0]_INQUIRY ¿?¾÷AßAø " xfId="667" xr:uid="{00000000-0005-0000-0000-00002D190000}"/>
    <cellStyle name="AeE­_INQUIRY ¿?¾÷AßAø " xfId="668" xr:uid="{00000000-0005-0000-0000-00002E190000}"/>
    <cellStyle name="Akzent1" xfId="669" xr:uid="{00000000-0005-0000-0000-00002F190000}"/>
    <cellStyle name="Akzent2" xfId="670" xr:uid="{00000000-0005-0000-0000-000030190000}"/>
    <cellStyle name="Akzent3" xfId="671" xr:uid="{00000000-0005-0000-0000-000031190000}"/>
    <cellStyle name="Akzent4" xfId="672" xr:uid="{00000000-0005-0000-0000-000032190000}"/>
    <cellStyle name="Akzent5" xfId="673" xr:uid="{00000000-0005-0000-0000-000033190000}"/>
    <cellStyle name="Akzent6" xfId="674" xr:uid="{00000000-0005-0000-0000-000034190000}"/>
    <cellStyle name="Annulé" xfId="675" xr:uid="{00000000-0005-0000-0000-000035190000}"/>
    <cellStyle name="Annulé 2" xfId="676" xr:uid="{00000000-0005-0000-0000-000036190000}"/>
    <cellStyle name="args.style" xfId="677" xr:uid="{00000000-0005-0000-0000-000037190000}"/>
    <cellStyle name="AÞ¸¶ [0]_INQUIRY ¿?¾÷AßAø " xfId="678" xr:uid="{00000000-0005-0000-0000-000038190000}"/>
    <cellStyle name="AÞ¸¶_INQUIRY ¿?¾÷AßAø " xfId="679" xr:uid="{00000000-0005-0000-0000-000039190000}"/>
    <cellStyle name="Ausgabe" xfId="680" xr:uid="{00000000-0005-0000-0000-00003A190000}"/>
    <cellStyle name="AutoFormat-Optionen" xfId="681" xr:uid="{00000000-0005-0000-0000-00003B190000}"/>
    <cellStyle name="AutoFormat-Optionen 11" xfId="16862" xr:uid="{00000000-0005-0000-0000-00003C190000}"/>
    <cellStyle name="AutoFormat-Optionen 2" xfId="682" xr:uid="{00000000-0005-0000-0000-00003D190000}"/>
    <cellStyle name="AutoFormat-Optionen 2 2" xfId="4769" xr:uid="{00000000-0005-0000-0000-00003E190000}"/>
    <cellStyle name="AutoFormat-Optionen 2 2 2 2 2" xfId="16861" xr:uid="{00000000-0005-0000-0000-00003F190000}"/>
    <cellStyle name="AutoFormat-Optionen 2 3" xfId="2208" xr:uid="{00000000-0005-0000-0000-000040190000}"/>
    <cellStyle name="AutoFormat-Optionen 3" xfId="683" xr:uid="{00000000-0005-0000-0000-000041190000}"/>
    <cellStyle name="AutoFormat-Optionen 3 2" xfId="2209" xr:uid="{00000000-0005-0000-0000-000042190000}"/>
    <cellStyle name="AutoFormat-Optionen 4" xfId="684" xr:uid="{00000000-0005-0000-0000-000043190000}"/>
    <cellStyle name="AutoFormat-Optionen 5" xfId="685" xr:uid="{00000000-0005-0000-0000-000044190000}"/>
    <cellStyle name="AutoFormat-Optionen 6" xfId="4770" xr:uid="{00000000-0005-0000-0000-000045190000}"/>
    <cellStyle name="Avertissement 2" xfId="4771" xr:uid="{00000000-0005-0000-0000-000047190000}"/>
    <cellStyle name="Bad" xfId="1169" xr:uid="{00000000-0005-0000-0000-000048190000}"/>
    <cellStyle name="Bad 2" xfId="4772" xr:uid="{00000000-0005-0000-0000-000049190000}"/>
    <cellStyle name="bar" xfId="686" xr:uid="{00000000-0005-0000-0000-00004A190000}"/>
    <cellStyle name="Berechnung" xfId="687" xr:uid="{00000000-0005-0000-0000-00004B190000}"/>
    <cellStyle name="Berekening" xfId="688" xr:uid="{00000000-0005-0000-0000-00004C190000}"/>
    <cellStyle name="besoins" xfId="689" xr:uid="{00000000-0005-0000-0000-00004D190000}"/>
    <cellStyle name="besoins 2" xfId="690" xr:uid="{00000000-0005-0000-0000-00004E190000}"/>
    <cellStyle name="besoins 2 2" xfId="691" xr:uid="{00000000-0005-0000-0000-00004F190000}"/>
    <cellStyle name="besoins 2 2 2" xfId="2212" xr:uid="{00000000-0005-0000-0000-000050190000}"/>
    <cellStyle name="besoins 2 3" xfId="2211" xr:uid="{00000000-0005-0000-0000-000051190000}"/>
    <cellStyle name="besoins 3" xfId="692" xr:uid="{00000000-0005-0000-0000-000052190000}"/>
    <cellStyle name="besoins 3 2" xfId="2213" xr:uid="{00000000-0005-0000-0000-000053190000}"/>
    <cellStyle name="Besuchter Hyperlink" xfId="693" xr:uid="{00000000-0005-0000-0000-000054190000}"/>
    <cellStyle name="Blue Dollars" xfId="694" xr:uid="{00000000-0005-0000-0000-000055190000}"/>
    <cellStyle name="Blue Dollars 2" xfId="695" xr:uid="{00000000-0005-0000-0000-000056190000}"/>
    <cellStyle name="Blue Dollars 2 2" xfId="696" xr:uid="{00000000-0005-0000-0000-000057190000}"/>
    <cellStyle name="Blue Dollars 2 2 2" xfId="2215" xr:uid="{00000000-0005-0000-0000-000058190000}"/>
    <cellStyle name="Blue Dollars 2 3" xfId="2214" xr:uid="{00000000-0005-0000-0000-000059190000}"/>
    <cellStyle name="Blue Dollars 3" xfId="697" xr:uid="{00000000-0005-0000-0000-00005A190000}"/>
    <cellStyle name="Blue Dollars 3 2" xfId="2216" xr:uid="{00000000-0005-0000-0000-00005B190000}"/>
    <cellStyle name="Blue Numbers" xfId="698" xr:uid="{00000000-0005-0000-0000-00005C190000}"/>
    <cellStyle name="Blue Numbers 2" xfId="699" xr:uid="{00000000-0005-0000-0000-00005D190000}"/>
    <cellStyle name="Blue Numbers 2 2" xfId="700" xr:uid="{00000000-0005-0000-0000-00005E190000}"/>
    <cellStyle name="Blue Numbers 2 2 2" xfId="2218" xr:uid="{00000000-0005-0000-0000-00005F190000}"/>
    <cellStyle name="Blue Numbers 2 3" xfId="2217" xr:uid="{00000000-0005-0000-0000-000060190000}"/>
    <cellStyle name="Blue Numbers 3" xfId="701" xr:uid="{00000000-0005-0000-0000-000061190000}"/>
    <cellStyle name="Blue Numbers 3 2" xfId="2219" xr:uid="{00000000-0005-0000-0000-000062190000}"/>
    <cellStyle name="Bolivars" xfId="702" xr:uid="{00000000-0005-0000-0000-000063190000}"/>
    <cellStyle name="Bolivars 2" xfId="703" xr:uid="{00000000-0005-0000-0000-000064190000}"/>
    <cellStyle name="Bolivars 2 2" xfId="704" xr:uid="{00000000-0005-0000-0000-000065190000}"/>
    <cellStyle name="Bolivars 2 2 2" xfId="2221" xr:uid="{00000000-0005-0000-0000-000066190000}"/>
    <cellStyle name="Bolivars 2 3" xfId="2220" xr:uid="{00000000-0005-0000-0000-000067190000}"/>
    <cellStyle name="Bolivars 3" xfId="705" xr:uid="{00000000-0005-0000-0000-000068190000}"/>
    <cellStyle name="Bolivars 3 2" xfId="2222" xr:uid="{00000000-0005-0000-0000-000069190000}"/>
    <cellStyle name="Buena 2" xfId="2792" xr:uid="{00000000-0005-0000-0000-00006A190000}"/>
    <cellStyle name="Buena 3" xfId="23004" xr:uid="{00000000-0005-0000-0000-00006B190000}"/>
    <cellStyle name="BuiltOption_Content" xfId="706" xr:uid="{00000000-0005-0000-0000-00006C190000}"/>
    <cellStyle name="C?AØ_¿?¾÷CoE² " xfId="707" xr:uid="{00000000-0005-0000-0000-00006D190000}"/>
    <cellStyle name="C￥AØ_¿μ¾÷CoE² " xfId="708" xr:uid="{00000000-0005-0000-0000-00006E190000}"/>
    <cellStyle name="Cadence" xfId="709" xr:uid="{00000000-0005-0000-0000-00006F190000}"/>
    <cellStyle name="Cadence 2" xfId="710" xr:uid="{00000000-0005-0000-0000-000070190000}"/>
    <cellStyle name="Cadence 3" xfId="711" xr:uid="{00000000-0005-0000-0000-000071190000}"/>
    <cellStyle name="Cadence 3 2" xfId="2223" xr:uid="{00000000-0005-0000-0000-000072190000}"/>
    <cellStyle name="Cadence2" xfId="712" xr:uid="{00000000-0005-0000-0000-000073190000}"/>
    <cellStyle name="Calc Currency (0)" xfId="713" xr:uid="{00000000-0005-0000-0000-000074190000}"/>
    <cellStyle name="Calc Currency (0) 2" xfId="714" xr:uid="{00000000-0005-0000-0000-000075190000}"/>
    <cellStyle name="Calc Currency (0) 2 2" xfId="715" xr:uid="{00000000-0005-0000-0000-000076190000}"/>
    <cellStyle name="Calc Currency (0) 2 2 2" xfId="2225" xr:uid="{00000000-0005-0000-0000-000077190000}"/>
    <cellStyle name="Calc Currency (0) 2 3" xfId="2224" xr:uid="{00000000-0005-0000-0000-000078190000}"/>
    <cellStyle name="Calc Currency (0) 3" xfId="716" xr:uid="{00000000-0005-0000-0000-000079190000}"/>
    <cellStyle name="Calc Currency (0) 3 2" xfId="2226" xr:uid="{00000000-0005-0000-0000-00007A190000}"/>
    <cellStyle name="Calc Currency (2)" xfId="717" xr:uid="{00000000-0005-0000-0000-00007B190000}"/>
    <cellStyle name="Calc Currency (2) 2" xfId="718" xr:uid="{00000000-0005-0000-0000-00007C190000}"/>
    <cellStyle name="Calc Currency (2) 2 2" xfId="719" xr:uid="{00000000-0005-0000-0000-00007D190000}"/>
    <cellStyle name="Calc Currency (2) 2 2 2" xfId="2228" xr:uid="{00000000-0005-0000-0000-00007E190000}"/>
    <cellStyle name="Calc Currency (2) 2 3" xfId="2227" xr:uid="{00000000-0005-0000-0000-00007F190000}"/>
    <cellStyle name="Calc Currency (2) 3" xfId="720" xr:uid="{00000000-0005-0000-0000-000080190000}"/>
    <cellStyle name="Calc Currency (2) 3 2" xfId="2229" xr:uid="{00000000-0005-0000-0000-000081190000}"/>
    <cellStyle name="Calc Percent (0)" xfId="721" xr:uid="{00000000-0005-0000-0000-000082190000}"/>
    <cellStyle name="Calc Percent (1)" xfId="722" xr:uid="{00000000-0005-0000-0000-000083190000}"/>
    <cellStyle name="Calc Percent (1) 2" xfId="723" xr:uid="{00000000-0005-0000-0000-000084190000}"/>
    <cellStyle name="Calc Percent (1) 2 2" xfId="724" xr:uid="{00000000-0005-0000-0000-000085190000}"/>
    <cellStyle name="Calc Percent (1) 2 2 2" xfId="2231" xr:uid="{00000000-0005-0000-0000-000086190000}"/>
    <cellStyle name="Calc Percent (1) 2 3" xfId="2230" xr:uid="{00000000-0005-0000-0000-000087190000}"/>
    <cellStyle name="Calc Percent (1) 3" xfId="725" xr:uid="{00000000-0005-0000-0000-000088190000}"/>
    <cellStyle name="Calc Percent (1) 3 2" xfId="2232" xr:uid="{00000000-0005-0000-0000-000089190000}"/>
    <cellStyle name="Calc Percent (2)" xfId="726" xr:uid="{00000000-0005-0000-0000-00008A190000}"/>
    <cellStyle name="Calc Percent (2) 2" xfId="727" xr:uid="{00000000-0005-0000-0000-00008B190000}"/>
    <cellStyle name="Calc Percent (2) 2 2" xfId="728" xr:uid="{00000000-0005-0000-0000-00008C190000}"/>
    <cellStyle name="Calc Percent (2) 2 2 2" xfId="2234" xr:uid="{00000000-0005-0000-0000-00008D190000}"/>
    <cellStyle name="Calc Percent (2) 2 3" xfId="2233" xr:uid="{00000000-0005-0000-0000-00008E190000}"/>
    <cellStyle name="Calc Percent (2) 3" xfId="729" xr:uid="{00000000-0005-0000-0000-00008F190000}"/>
    <cellStyle name="Calc Percent (2) 3 2" xfId="2235" xr:uid="{00000000-0005-0000-0000-000090190000}"/>
    <cellStyle name="Calc Units (0)" xfId="730" xr:uid="{00000000-0005-0000-0000-000091190000}"/>
    <cellStyle name="Calc Units (0) 2" xfId="731" xr:uid="{00000000-0005-0000-0000-000092190000}"/>
    <cellStyle name="Calc Units (0) 2 2" xfId="732" xr:uid="{00000000-0005-0000-0000-000093190000}"/>
    <cellStyle name="Calc Units (0) 2 2 2" xfId="2237" xr:uid="{00000000-0005-0000-0000-000094190000}"/>
    <cellStyle name="Calc Units (0) 2 3" xfId="2236" xr:uid="{00000000-0005-0000-0000-000095190000}"/>
    <cellStyle name="Calc Units (0) 3" xfId="733" xr:uid="{00000000-0005-0000-0000-000096190000}"/>
    <cellStyle name="Calc Units (0) 3 2" xfId="2238" xr:uid="{00000000-0005-0000-0000-000097190000}"/>
    <cellStyle name="Calc Units (1)" xfId="734" xr:uid="{00000000-0005-0000-0000-000098190000}"/>
    <cellStyle name="Calc Units (1) 2" xfId="735" xr:uid="{00000000-0005-0000-0000-000099190000}"/>
    <cellStyle name="Calc Units (1) 2 2" xfId="736" xr:uid="{00000000-0005-0000-0000-00009A190000}"/>
    <cellStyle name="Calc Units (1) 2 2 2" xfId="2240" xr:uid="{00000000-0005-0000-0000-00009B190000}"/>
    <cellStyle name="Calc Units (1) 2 3" xfId="2239" xr:uid="{00000000-0005-0000-0000-00009C190000}"/>
    <cellStyle name="Calc Units (1) 3" xfId="737" xr:uid="{00000000-0005-0000-0000-00009D190000}"/>
    <cellStyle name="Calc Units (1) 3 2" xfId="2241" xr:uid="{00000000-0005-0000-0000-00009E190000}"/>
    <cellStyle name="Calc Units (2)" xfId="738" xr:uid="{00000000-0005-0000-0000-00009F190000}"/>
    <cellStyle name="Calc Units (2) 2" xfId="4773" xr:uid="{00000000-0005-0000-0000-0000A0190000}"/>
    <cellStyle name="Calcul 2" xfId="4774" xr:uid="{00000000-0005-0000-0000-0000A2190000}"/>
    <cellStyle name="Calculation" xfId="739" builtinId="22" customBuiltin="1"/>
    <cellStyle name="Calculation 2" xfId="4775" xr:uid="{00000000-0005-0000-0000-0000A4190000}"/>
    <cellStyle name="Cálculo 2" xfId="2242" xr:uid="{00000000-0005-0000-0000-0000A5190000}"/>
    <cellStyle name="Cálculo 3" xfId="22859" xr:uid="{00000000-0005-0000-0000-0000A6190000}"/>
    <cellStyle name="Cambiar to&amp;do" xfId="740" xr:uid="{00000000-0005-0000-0000-0000A7190000}"/>
    <cellStyle name="Cambiar to&amp;do 2" xfId="741" xr:uid="{00000000-0005-0000-0000-0000A8190000}"/>
    <cellStyle name="Cambiar to&amp;do 3" xfId="742" xr:uid="{00000000-0005-0000-0000-0000A9190000}"/>
    <cellStyle name="Cambiar to&amp;do 3 2" xfId="743" xr:uid="{00000000-0005-0000-0000-0000AA190000}"/>
    <cellStyle name="Cambiar to&amp;do 4" xfId="744" xr:uid="{00000000-0005-0000-0000-0000AB190000}"/>
    <cellStyle name="Cambiar to&amp;do 4 2" xfId="2243" xr:uid="{00000000-0005-0000-0000-0000AC190000}"/>
    <cellStyle name="category" xfId="745" xr:uid="{00000000-0005-0000-0000-0000AD190000}"/>
    <cellStyle name="Celda de comprobación 2" xfId="2848" xr:uid="{00000000-0005-0000-0000-0000AE190000}"/>
    <cellStyle name="Celda de comprobación 3" xfId="23029" xr:uid="{00000000-0005-0000-0000-0000AF190000}"/>
    <cellStyle name="Celda vinculada 2" xfId="2244" xr:uid="{00000000-0005-0000-0000-0000B0190000}"/>
    <cellStyle name="Celda vinculada 3" xfId="22860" xr:uid="{00000000-0005-0000-0000-0000B1190000}"/>
    <cellStyle name="Cellule liée 2" xfId="4776" xr:uid="{00000000-0005-0000-0000-0000B3190000}"/>
    <cellStyle name="Check Cell" xfId="1828" xr:uid="{00000000-0005-0000-0000-0000B4190000}"/>
    <cellStyle name="Check Cell 2" xfId="4777" xr:uid="{00000000-0005-0000-0000-0000B5190000}"/>
    <cellStyle name="Com" xfId="746" xr:uid="{00000000-0005-0000-0000-0000B6190000}"/>
    <cellStyle name="CombinedVol_Data" xfId="747" xr:uid="{00000000-0005-0000-0000-0000B7190000}"/>
    <cellStyle name="Comma  - Style1" xfId="4778" xr:uid="{00000000-0005-0000-0000-0000B8190000}"/>
    <cellStyle name="Comma  - Style1 2" xfId="4779" xr:uid="{00000000-0005-0000-0000-0000B9190000}"/>
    <cellStyle name="Comma  - Style1 2 2" xfId="4780" xr:uid="{00000000-0005-0000-0000-0000BA190000}"/>
    <cellStyle name="Comma  - Style1 2 2 2" xfId="4781" xr:uid="{00000000-0005-0000-0000-0000BB190000}"/>
    <cellStyle name="Comma  - Style1 2 2 2 2" xfId="4782" xr:uid="{00000000-0005-0000-0000-0000BC190000}"/>
    <cellStyle name="Comma  - Style1 2 2 3" xfId="4783" xr:uid="{00000000-0005-0000-0000-0000BD190000}"/>
    <cellStyle name="Comma  - Style1 2 3" xfId="4784" xr:uid="{00000000-0005-0000-0000-0000BE190000}"/>
    <cellStyle name="Comma  - Style1 2 3 2" xfId="4785" xr:uid="{00000000-0005-0000-0000-0000BF190000}"/>
    <cellStyle name="Comma  - Style1 2 4" xfId="4786" xr:uid="{00000000-0005-0000-0000-0000C0190000}"/>
    <cellStyle name="Comma  - Style1 3" xfId="4787" xr:uid="{00000000-0005-0000-0000-0000C1190000}"/>
    <cellStyle name="Comma  - Style1 3 2" xfId="4788" xr:uid="{00000000-0005-0000-0000-0000C2190000}"/>
    <cellStyle name="Comma  - Style1 3 2 2" xfId="4789" xr:uid="{00000000-0005-0000-0000-0000C3190000}"/>
    <cellStyle name="Comma  - Style1 3 2 2 2" xfId="4790" xr:uid="{00000000-0005-0000-0000-0000C4190000}"/>
    <cellStyle name="Comma  - Style1 3 2 3" xfId="4791" xr:uid="{00000000-0005-0000-0000-0000C5190000}"/>
    <cellStyle name="Comma  - Style1 3 3" xfId="4792" xr:uid="{00000000-0005-0000-0000-0000C6190000}"/>
    <cellStyle name="Comma  - Style1 3 3 2" xfId="4793" xr:uid="{00000000-0005-0000-0000-0000C7190000}"/>
    <cellStyle name="Comma  - Style1 3 4" xfId="4794" xr:uid="{00000000-0005-0000-0000-0000C8190000}"/>
    <cellStyle name="Comma  - Style1 4" xfId="4795" xr:uid="{00000000-0005-0000-0000-0000C9190000}"/>
    <cellStyle name="Comma  - Style1 4 2" xfId="4796" xr:uid="{00000000-0005-0000-0000-0000CA190000}"/>
    <cellStyle name="Comma  - Style2" xfId="4797" xr:uid="{00000000-0005-0000-0000-0000CB190000}"/>
    <cellStyle name="Comma  - Style2 2" xfId="4798" xr:uid="{00000000-0005-0000-0000-0000CC190000}"/>
    <cellStyle name="Comma  - Style2 2 2" xfId="4799" xr:uid="{00000000-0005-0000-0000-0000CD190000}"/>
    <cellStyle name="Comma  - Style2 2 2 2" xfId="4800" xr:uid="{00000000-0005-0000-0000-0000CE190000}"/>
    <cellStyle name="Comma  - Style2 2 2 2 2" xfId="4801" xr:uid="{00000000-0005-0000-0000-0000CF190000}"/>
    <cellStyle name="Comma  - Style2 2 2 3" xfId="4802" xr:uid="{00000000-0005-0000-0000-0000D0190000}"/>
    <cellStyle name="Comma  - Style2 2 3" xfId="4803" xr:uid="{00000000-0005-0000-0000-0000D1190000}"/>
    <cellStyle name="Comma  - Style2 2 3 2" xfId="4804" xr:uid="{00000000-0005-0000-0000-0000D2190000}"/>
    <cellStyle name="Comma  - Style2 2 4" xfId="4805" xr:uid="{00000000-0005-0000-0000-0000D3190000}"/>
    <cellStyle name="Comma  - Style2 3" xfId="4806" xr:uid="{00000000-0005-0000-0000-0000D4190000}"/>
    <cellStyle name="Comma  - Style2 3 2" xfId="4807" xr:uid="{00000000-0005-0000-0000-0000D5190000}"/>
    <cellStyle name="Comma  - Style2 3 2 2" xfId="4808" xr:uid="{00000000-0005-0000-0000-0000D6190000}"/>
    <cellStyle name="Comma  - Style2 3 2 2 2" xfId="4809" xr:uid="{00000000-0005-0000-0000-0000D7190000}"/>
    <cellStyle name="Comma  - Style2 3 2 3" xfId="4810" xr:uid="{00000000-0005-0000-0000-0000D8190000}"/>
    <cellStyle name="Comma  - Style2 3 3" xfId="4811" xr:uid="{00000000-0005-0000-0000-0000D9190000}"/>
    <cellStyle name="Comma  - Style2 3 3 2" xfId="4812" xr:uid="{00000000-0005-0000-0000-0000DA190000}"/>
    <cellStyle name="Comma  - Style2 3 4" xfId="4813" xr:uid="{00000000-0005-0000-0000-0000DB190000}"/>
    <cellStyle name="Comma  - Style2 4" xfId="4814" xr:uid="{00000000-0005-0000-0000-0000DC190000}"/>
    <cellStyle name="Comma  - Style2 4 2" xfId="4815" xr:uid="{00000000-0005-0000-0000-0000DD190000}"/>
    <cellStyle name="Comma  - Style3" xfId="4816" xr:uid="{00000000-0005-0000-0000-0000DE190000}"/>
    <cellStyle name="Comma  - Style3 2" xfId="4817" xr:uid="{00000000-0005-0000-0000-0000DF190000}"/>
    <cellStyle name="Comma  - Style3 2 2" xfId="4818" xr:uid="{00000000-0005-0000-0000-0000E0190000}"/>
    <cellStyle name="Comma  - Style3 2 2 2" xfId="4819" xr:uid="{00000000-0005-0000-0000-0000E1190000}"/>
    <cellStyle name="Comma  - Style3 2 2 2 2" xfId="4820" xr:uid="{00000000-0005-0000-0000-0000E2190000}"/>
    <cellStyle name="Comma  - Style3 2 2 3" xfId="4821" xr:uid="{00000000-0005-0000-0000-0000E3190000}"/>
    <cellStyle name="Comma  - Style3 2 3" xfId="4822" xr:uid="{00000000-0005-0000-0000-0000E4190000}"/>
    <cellStyle name="Comma  - Style3 2 3 2" xfId="4823" xr:uid="{00000000-0005-0000-0000-0000E5190000}"/>
    <cellStyle name="Comma  - Style3 2 4" xfId="4824" xr:uid="{00000000-0005-0000-0000-0000E6190000}"/>
    <cellStyle name="Comma  - Style3 3" xfId="4825" xr:uid="{00000000-0005-0000-0000-0000E7190000}"/>
    <cellStyle name="Comma  - Style3 3 2" xfId="4826" xr:uid="{00000000-0005-0000-0000-0000E8190000}"/>
    <cellStyle name="Comma  - Style3 3 2 2" xfId="4827" xr:uid="{00000000-0005-0000-0000-0000E9190000}"/>
    <cellStyle name="Comma  - Style3 3 2 2 2" xfId="4828" xr:uid="{00000000-0005-0000-0000-0000EA190000}"/>
    <cellStyle name="Comma  - Style3 3 2 3" xfId="4829" xr:uid="{00000000-0005-0000-0000-0000EB190000}"/>
    <cellStyle name="Comma  - Style3 3 3" xfId="4830" xr:uid="{00000000-0005-0000-0000-0000EC190000}"/>
    <cellStyle name="Comma  - Style3 3 3 2" xfId="4831" xr:uid="{00000000-0005-0000-0000-0000ED190000}"/>
    <cellStyle name="Comma  - Style3 3 4" xfId="4832" xr:uid="{00000000-0005-0000-0000-0000EE190000}"/>
    <cellStyle name="Comma  - Style3 4" xfId="4833" xr:uid="{00000000-0005-0000-0000-0000EF190000}"/>
    <cellStyle name="Comma  - Style3 4 2" xfId="4834" xr:uid="{00000000-0005-0000-0000-0000F0190000}"/>
    <cellStyle name="Comma  - Style4" xfId="4835" xr:uid="{00000000-0005-0000-0000-0000F1190000}"/>
    <cellStyle name="Comma  - Style4 2" xfId="4836" xr:uid="{00000000-0005-0000-0000-0000F2190000}"/>
    <cellStyle name="Comma  - Style4 2 2" xfId="4837" xr:uid="{00000000-0005-0000-0000-0000F3190000}"/>
    <cellStyle name="Comma  - Style4 2 2 2" xfId="4838" xr:uid="{00000000-0005-0000-0000-0000F4190000}"/>
    <cellStyle name="Comma  - Style4 2 2 2 2" xfId="4839" xr:uid="{00000000-0005-0000-0000-0000F5190000}"/>
    <cellStyle name="Comma  - Style4 2 2 3" xfId="4840" xr:uid="{00000000-0005-0000-0000-0000F6190000}"/>
    <cellStyle name="Comma  - Style4 2 3" xfId="4841" xr:uid="{00000000-0005-0000-0000-0000F7190000}"/>
    <cellStyle name="Comma  - Style4 2 3 2" xfId="4842" xr:uid="{00000000-0005-0000-0000-0000F8190000}"/>
    <cellStyle name="Comma  - Style4 2 4" xfId="4843" xr:uid="{00000000-0005-0000-0000-0000F9190000}"/>
    <cellStyle name="Comma  - Style4 3" xfId="4844" xr:uid="{00000000-0005-0000-0000-0000FA190000}"/>
    <cellStyle name="Comma  - Style4 3 2" xfId="4845" xr:uid="{00000000-0005-0000-0000-0000FB190000}"/>
    <cellStyle name="Comma  - Style4 3 2 2" xfId="4846" xr:uid="{00000000-0005-0000-0000-0000FC190000}"/>
    <cellStyle name="Comma  - Style4 3 2 2 2" xfId="4847" xr:uid="{00000000-0005-0000-0000-0000FD190000}"/>
    <cellStyle name="Comma  - Style4 3 2 3" xfId="4848" xr:uid="{00000000-0005-0000-0000-0000FE190000}"/>
    <cellStyle name="Comma  - Style4 3 3" xfId="4849" xr:uid="{00000000-0005-0000-0000-0000FF190000}"/>
    <cellStyle name="Comma  - Style4 3 3 2" xfId="4850" xr:uid="{00000000-0005-0000-0000-0000001A0000}"/>
    <cellStyle name="Comma  - Style4 3 4" xfId="4851" xr:uid="{00000000-0005-0000-0000-0000011A0000}"/>
    <cellStyle name="Comma  - Style4 4" xfId="4852" xr:uid="{00000000-0005-0000-0000-0000021A0000}"/>
    <cellStyle name="Comma  - Style4 4 2" xfId="4853" xr:uid="{00000000-0005-0000-0000-0000031A0000}"/>
    <cellStyle name="Comma  - Style5" xfId="4854" xr:uid="{00000000-0005-0000-0000-0000041A0000}"/>
    <cellStyle name="Comma  - Style5 2" xfId="4855" xr:uid="{00000000-0005-0000-0000-0000051A0000}"/>
    <cellStyle name="Comma  - Style5 2 2" xfId="4856" xr:uid="{00000000-0005-0000-0000-0000061A0000}"/>
    <cellStyle name="Comma  - Style5 2 2 2" xfId="4857" xr:uid="{00000000-0005-0000-0000-0000071A0000}"/>
    <cellStyle name="Comma  - Style5 2 2 2 2" xfId="4858" xr:uid="{00000000-0005-0000-0000-0000081A0000}"/>
    <cellStyle name="Comma  - Style5 2 2 3" xfId="4859" xr:uid="{00000000-0005-0000-0000-0000091A0000}"/>
    <cellStyle name="Comma  - Style5 2 3" xfId="4860" xr:uid="{00000000-0005-0000-0000-00000A1A0000}"/>
    <cellStyle name="Comma  - Style5 2 3 2" xfId="4861" xr:uid="{00000000-0005-0000-0000-00000B1A0000}"/>
    <cellStyle name="Comma  - Style5 2 4" xfId="4862" xr:uid="{00000000-0005-0000-0000-00000C1A0000}"/>
    <cellStyle name="Comma  - Style5 3" xfId="4863" xr:uid="{00000000-0005-0000-0000-00000D1A0000}"/>
    <cellStyle name="Comma  - Style5 3 2" xfId="4864" xr:uid="{00000000-0005-0000-0000-00000E1A0000}"/>
    <cellStyle name="Comma  - Style5 3 2 2" xfId="4865" xr:uid="{00000000-0005-0000-0000-00000F1A0000}"/>
    <cellStyle name="Comma  - Style5 3 2 2 2" xfId="4866" xr:uid="{00000000-0005-0000-0000-0000101A0000}"/>
    <cellStyle name="Comma  - Style5 3 2 3" xfId="4867" xr:uid="{00000000-0005-0000-0000-0000111A0000}"/>
    <cellStyle name="Comma  - Style5 3 3" xfId="4868" xr:uid="{00000000-0005-0000-0000-0000121A0000}"/>
    <cellStyle name="Comma  - Style5 3 3 2" xfId="4869" xr:uid="{00000000-0005-0000-0000-0000131A0000}"/>
    <cellStyle name="Comma  - Style5 3 4" xfId="4870" xr:uid="{00000000-0005-0000-0000-0000141A0000}"/>
    <cellStyle name="Comma  - Style5 4" xfId="4871" xr:uid="{00000000-0005-0000-0000-0000151A0000}"/>
    <cellStyle name="Comma  - Style5 4 2" xfId="4872" xr:uid="{00000000-0005-0000-0000-0000161A0000}"/>
    <cellStyle name="Comma  - Style6" xfId="4873" xr:uid="{00000000-0005-0000-0000-0000171A0000}"/>
    <cellStyle name="Comma  - Style6 2" xfId="4874" xr:uid="{00000000-0005-0000-0000-0000181A0000}"/>
    <cellStyle name="Comma  - Style6 2 2" xfId="4875" xr:uid="{00000000-0005-0000-0000-0000191A0000}"/>
    <cellStyle name="Comma  - Style6 2 2 2" xfId="4876" xr:uid="{00000000-0005-0000-0000-00001A1A0000}"/>
    <cellStyle name="Comma  - Style6 2 2 2 2" xfId="4877" xr:uid="{00000000-0005-0000-0000-00001B1A0000}"/>
    <cellStyle name="Comma  - Style6 2 2 3" xfId="4878" xr:uid="{00000000-0005-0000-0000-00001C1A0000}"/>
    <cellStyle name="Comma  - Style6 2 3" xfId="4879" xr:uid="{00000000-0005-0000-0000-00001D1A0000}"/>
    <cellStyle name="Comma  - Style6 2 3 2" xfId="4880" xr:uid="{00000000-0005-0000-0000-00001E1A0000}"/>
    <cellStyle name="Comma  - Style6 2 4" xfId="4881" xr:uid="{00000000-0005-0000-0000-00001F1A0000}"/>
    <cellStyle name="Comma  - Style6 3" xfId="4882" xr:uid="{00000000-0005-0000-0000-0000201A0000}"/>
    <cellStyle name="Comma  - Style6 3 2" xfId="4883" xr:uid="{00000000-0005-0000-0000-0000211A0000}"/>
    <cellStyle name="Comma  - Style6 3 2 2" xfId="4884" xr:uid="{00000000-0005-0000-0000-0000221A0000}"/>
    <cellStyle name="Comma  - Style6 3 2 2 2" xfId="4885" xr:uid="{00000000-0005-0000-0000-0000231A0000}"/>
    <cellStyle name="Comma  - Style6 3 2 3" xfId="4886" xr:uid="{00000000-0005-0000-0000-0000241A0000}"/>
    <cellStyle name="Comma  - Style6 3 3" xfId="4887" xr:uid="{00000000-0005-0000-0000-0000251A0000}"/>
    <cellStyle name="Comma  - Style6 3 3 2" xfId="4888" xr:uid="{00000000-0005-0000-0000-0000261A0000}"/>
    <cellStyle name="Comma  - Style6 3 4" xfId="4889" xr:uid="{00000000-0005-0000-0000-0000271A0000}"/>
    <cellStyle name="Comma  - Style6 4" xfId="4890" xr:uid="{00000000-0005-0000-0000-0000281A0000}"/>
    <cellStyle name="Comma  - Style6 4 2" xfId="4891" xr:uid="{00000000-0005-0000-0000-0000291A0000}"/>
    <cellStyle name="Comma  - Style7" xfId="4892" xr:uid="{00000000-0005-0000-0000-00002A1A0000}"/>
    <cellStyle name="Comma  - Style7 2" xfId="4893" xr:uid="{00000000-0005-0000-0000-00002B1A0000}"/>
    <cellStyle name="Comma  - Style7 2 2" xfId="4894" xr:uid="{00000000-0005-0000-0000-00002C1A0000}"/>
    <cellStyle name="Comma  - Style7 2 2 2" xfId="4895" xr:uid="{00000000-0005-0000-0000-00002D1A0000}"/>
    <cellStyle name="Comma  - Style7 2 2 2 2" xfId="4896" xr:uid="{00000000-0005-0000-0000-00002E1A0000}"/>
    <cellStyle name="Comma  - Style7 2 2 3" xfId="4897" xr:uid="{00000000-0005-0000-0000-00002F1A0000}"/>
    <cellStyle name="Comma  - Style7 2 3" xfId="4898" xr:uid="{00000000-0005-0000-0000-0000301A0000}"/>
    <cellStyle name="Comma  - Style7 2 3 2" xfId="4899" xr:uid="{00000000-0005-0000-0000-0000311A0000}"/>
    <cellStyle name="Comma  - Style7 2 4" xfId="4900" xr:uid="{00000000-0005-0000-0000-0000321A0000}"/>
    <cellStyle name="Comma  - Style7 3" xfId="4901" xr:uid="{00000000-0005-0000-0000-0000331A0000}"/>
    <cellStyle name="Comma  - Style7 3 2" xfId="4902" xr:uid="{00000000-0005-0000-0000-0000341A0000}"/>
    <cellStyle name="Comma  - Style7 3 2 2" xfId="4903" xr:uid="{00000000-0005-0000-0000-0000351A0000}"/>
    <cellStyle name="Comma  - Style7 3 2 2 2" xfId="4904" xr:uid="{00000000-0005-0000-0000-0000361A0000}"/>
    <cellStyle name="Comma  - Style7 3 2 3" xfId="4905" xr:uid="{00000000-0005-0000-0000-0000371A0000}"/>
    <cellStyle name="Comma  - Style7 3 3" xfId="4906" xr:uid="{00000000-0005-0000-0000-0000381A0000}"/>
    <cellStyle name="Comma  - Style7 3 3 2" xfId="4907" xr:uid="{00000000-0005-0000-0000-0000391A0000}"/>
    <cellStyle name="Comma  - Style7 3 4" xfId="4908" xr:uid="{00000000-0005-0000-0000-00003A1A0000}"/>
    <cellStyle name="Comma  - Style7 4" xfId="4909" xr:uid="{00000000-0005-0000-0000-00003B1A0000}"/>
    <cellStyle name="Comma  - Style7 4 2" xfId="4910" xr:uid="{00000000-0005-0000-0000-00003C1A0000}"/>
    <cellStyle name="Comma  - Style8" xfId="4911" xr:uid="{00000000-0005-0000-0000-00003D1A0000}"/>
    <cellStyle name="Comma  - Style8 2" xfId="4912" xr:uid="{00000000-0005-0000-0000-00003E1A0000}"/>
    <cellStyle name="Comma  - Style8 2 2" xfId="4913" xr:uid="{00000000-0005-0000-0000-00003F1A0000}"/>
    <cellStyle name="Comma  - Style8 2 2 2" xfId="4914" xr:uid="{00000000-0005-0000-0000-0000401A0000}"/>
    <cellStyle name="Comma  - Style8 2 2 2 2" xfId="4915" xr:uid="{00000000-0005-0000-0000-0000411A0000}"/>
    <cellStyle name="Comma  - Style8 2 2 3" xfId="4916" xr:uid="{00000000-0005-0000-0000-0000421A0000}"/>
    <cellStyle name="Comma  - Style8 2 3" xfId="4917" xr:uid="{00000000-0005-0000-0000-0000431A0000}"/>
    <cellStyle name="Comma  - Style8 2 3 2" xfId="4918" xr:uid="{00000000-0005-0000-0000-0000441A0000}"/>
    <cellStyle name="Comma  - Style8 2 4" xfId="4919" xr:uid="{00000000-0005-0000-0000-0000451A0000}"/>
    <cellStyle name="Comma  - Style8 3" xfId="4920" xr:uid="{00000000-0005-0000-0000-0000461A0000}"/>
    <cellStyle name="Comma  - Style8 3 2" xfId="4921" xr:uid="{00000000-0005-0000-0000-0000471A0000}"/>
    <cellStyle name="Comma  - Style8 3 2 2" xfId="4922" xr:uid="{00000000-0005-0000-0000-0000481A0000}"/>
    <cellStyle name="Comma  - Style8 3 2 2 2" xfId="4923" xr:uid="{00000000-0005-0000-0000-0000491A0000}"/>
    <cellStyle name="Comma  - Style8 3 2 3" xfId="4924" xr:uid="{00000000-0005-0000-0000-00004A1A0000}"/>
    <cellStyle name="Comma  - Style8 3 3" xfId="4925" xr:uid="{00000000-0005-0000-0000-00004B1A0000}"/>
    <cellStyle name="Comma  - Style8 3 3 2" xfId="4926" xr:uid="{00000000-0005-0000-0000-00004C1A0000}"/>
    <cellStyle name="Comma  - Style8 3 4" xfId="4927" xr:uid="{00000000-0005-0000-0000-00004D1A0000}"/>
    <cellStyle name="Comma  - Style8 4" xfId="4928" xr:uid="{00000000-0005-0000-0000-00004E1A0000}"/>
    <cellStyle name="Comma  - Style8 4 2" xfId="4929" xr:uid="{00000000-0005-0000-0000-00004F1A0000}"/>
    <cellStyle name="Comma (0,0)" xfId="748" xr:uid="{00000000-0005-0000-0000-0000501A0000}"/>
    <cellStyle name="Comma (0,0) -" xfId="749" xr:uid="{00000000-0005-0000-0000-0000511A0000}"/>
    <cellStyle name="Comma (0,0) incl." xfId="750" xr:uid="{00000000-0005-0000-0000-0000521A0000}"/>
    <cellStyle name="Comma (0,0) incl. 2" xfId="751" xr:uid="{00000000-0005-0000-0000-0000531A0000}"/>
    <cellStyle name="Comma (0,0) incl. 2 2" xfId="752" xr:uid="{00000000-0005-0000-0000-0000541A0000}"/>
    <cellStyle name="Comma (0,0) incl. 2 2 2" xfId="2246" xr:uid="{00000000-0005-0000-0000-0000551A0000}"/>
    <cellStyle name="Comma (0,0) incl. 2 3" xfId="2245" xr:uid="{00000000-0005-0000-0000-0000561A0000}"/>
    <cellStyle name="Comma (0,0) incl. 3" xfId="753" xr:uid="{00000000-0005-0000-0000-0000571A0000}"/>
    <cellStyle name="Comma (0,0) incl. 3 2" xfId="2247" xr:uid="{00000000-0005-0000-0000-0000581A0000}"/>
    <cellStyle name="Comma (0,0) N/A" xfId="754" xr:uid="{00000000-0005-0000-0000-0000591A0000}"/>
    <cellStyle name="Comma (0,0) TBD" xfId="755" xr:uid="{00000000-0005-0000-0000-00005A1A0000}"/>
    <cellStyle name="Comma (0,0) TBD-" xfId="756" xr:uid="{00000000-0005-0000-0000-00005B1A0000}"/>
    <cellStyle name="Comma (0,0) TBD- 2" xfId="757" xr:uid="{00000000-0005-0000-0000-00005C1A0000}"/>
    <cellStyle name="Comma (0,0) TBD- 2 2" xfId="758" xr:uid="{00000000-0005-0000-0000-00005D1A0000}"/>
    <cellStyle name="Comma (0,0) TBD- 2 2 2" xfId="2249" xr:uid="{00000000-0005-0000-0000-00005E1A0000}"/>
    <cellStyle name="Comma (0,0) TBD- 2 3" xfId="2248" xr:uid="{00000000-0005-0000-0000-00005F1A0000}"/>
    <cellStyle name="Comma (0,0) TBD- 3" xfId="759" xr:uid="{00000000-0005-0000-0000-0000601A0000}"/>
    <cellStyle name="Comma (0,0) TBD- 3 2" xfId="2250" xr:uid="{00000000-0005-0000-0000-0000611A0000}"/>
    <cellStyle name="Comma (0,0) TBD_(4+8) YoY (3)" xfId="760" xr:uid="{00000000-0005-0000-0000-0000621A0000}"/>
    <cellStyle name="Comma (0,0) TBD-_Europe Region" xfId="761" xr:uid="{00000000-0005-0000-0000-0000631A0000}"/>
    <cellStyle name="Comma (0,0) TBD_H-C Facer" xfId="762" xr:uid="{00000000-0005-0000-0000-0000641A0000}"/>
    <cellStyle name="Comma (0,0) TBD-_Page 2f (2)" xfId="763" xr:uid="{00000000-0005-0000-0000-0000651A0000}"/>
    <cellStyle name="Comma (0,0) TBD_Tab 1" xfId="764" xr:uid="{00000000-0005-0000-0000-0000661A0000}"/>
    <cellStyle name="Comma (0,0) TBD-_YoY" xfId="765" xr:uid="{00000000-0005-0000-0000-0000671A0000}"/>
    <cellStyle name="Comma (0,0) TBD_YoY (4)" xfId="766" xr:uid="{00000000-0005-0000-0000-0000681A0000}"/>
    <cellStyle name="Comma (0,0) TBD-_YoY 2" xfId="767" xr:uid="{00000000-0005-0000-0000-0000691A0000}"/>
    <cellStyle name="Comma (0,0)_Tab 1" xfId="768" xr:uid="{00000000-0005-0000-0000-00006A1A0000}"/>
    <cellStyle name="Comma (0,00)" xfId="769" xr:uid="{00000000-0005-0000-0000-00006B1A0000}"/>
    <cellStyle name="Comma (0,00) -" xfId="770" xr:uid="{00000000-0005-0000-0000-00006C1A0000}"/>
    <cellStyle name="Comma (0,00) - 2" xfId="771" xr:uid="{00000000-0005-0000-0000-00006D1A0000}"/>
    <cellStyle name="Comma (0,00) - 2 2" xfId="772" xr:uid="{00000000-0005-0000-0000-00006E1A0000}"/>
    <cellStyle name="Comma (0,00) - 2 2 2" xfId="2252" xr:uid="{00000000-0005-0000-0000-00006F1A0000}"/>
    <cellStyle name="Comma (0,00) - 2 3" xfId="2251" xr:uid="{00000000-0005-0000-0000-0000701A0000}"/>
    <cellStyle name="Comma (0,00) - 3" xfId="773" xr:uid="{00000000-0005-0000-0000-0000711A0000}"/>
    <cellStyle name="Comma (0,00) - 3 2" xfId="2253" xr:uid="{00000000-0005-0000-0000-0000721A0000}"/>
    <cellStyle name="Comma (0,00) 2" xfId="774" xr:uid="{00000000-0005-0000-0000-0000731A0000}"/>
    <cellStyle name="Comma (0,00) 2 2" xfId="775" xr:uid="{00000000-0005-0000-0000-0000741A0000}"/>
    <cellStyle name="Comma (0,00) 2 2 2" xfId="2255" xr:uid="{00000000-0005-0000-0000-0000751A0000}"/>
    <cellStyle name="Comma (0,00) 2 3" xfId="2254" xr:uid="{00000000-0005-0000-0000-0000761A0000}"/>
    <cellStyle name="Comma (0,00) 3" xfId="776" xr:uid="{00000000-0005-0000-0000-0000771A0000}"/>
    <cellStyle name="Comma (0,00) 3 2" xfId="777" xr:uid="{00000000-0005-0000-0000-0000781A0000}"/>
    <cellStyle name="Comma (0,00) 3 2 2" xfId="2257" xr:uid="{00000000-0005-0000-0000-0000791A0000}"/>
    <cellStyle name="Comma (0,00) 3 3" xfId="2256" xr:uid="{00000000-0005-0000-0000-00007A1A0000}"/>
    <cellStyle name="Comma (0,00) 4" xfId="778" xr:uid="{00000000-0005-0000-0000-00007B1A0000}"/>
    <cellStyle name="Comma (0,00) 4 2" xfId="2258" xr:uid="{00000000-0005-0000-0000-00007C1A0000}"/>
    <cellStyle name="Comma (0,00) incl." xfId="779" xr:uid="{00000000-0005-0000-0000-00007D1A0000}"/>
    <cellStyle name="Comma (0,00) incl. 2" xfId="780" xr:uid="{00000000-0005-0000-0000-00007E1A0000}"/>
    <cellStyle name="Comma (0,00) incl. 2 2" xfId="781" xr:uid="{00000000-0005-0000-0000-00007F1A0000}"/>
    <cellStyle name="Comma (0,00) incl. 2 2 2" xfId="2260" xr:uid="{00000000-0005-0000-0000-0000801A0000}"/>
    <cellStyle name="Comma (0,00) incl. 2 3" xfId="2259" xr:uid="{00000000-0005-0000-0000-0000811A0000}"/>
    <cellStyle name="Comma (0,00) incl. 3" xfId="782" xr:uid="{00000000-0005-0000-0000-0000821A0000}"/>
    <cellStyle name="Comma (0,00) incl. 3 2" xfId="2261" xr:uid="{00000000-0005-0000-0000-0000831A0000}"/>
    <cellStyle name="Comma (0,00) N/A" xfId="783" xr:uid="{00000000-0005-0000-0000-0000841A0000}"/>
    <cellStyle name="Comma (0,00) N/A 2" xfId="784" xr:uid="{00000000-0005-0000-0000-0000851A0000}"/>
    <cellStyle name="Comma (0,00) N/A 2 2" xfId="785" xr:uid="{00000000-0005-0000-0000-0000861A0000}"/>
    <cellStyle name="Comma (0,00) N/A 2 2 2" xfId="2263" xr:uid="{00000000-0005-0000-0000-0000871A0000}"/>
    <cellStyle name="Comma (0,00) N/A 2 3" xfId="2262" xr:uid="{00000000-0005-0000-0000-0000881A0000}"/>
    <cellStyle name="Comma (0,00) N/A 3" xfId="786" xr:uid="{00000000-0005-0000-0000-0000891A0000}"/>
    <cellStyle name="Comma (0,00) N/A 3 2" xfId="2264" xr:uid="{00000000-0005-0000-0000-00008A1A0000}"/>
    <cellStyle name="Comma (0,00) TBD" xfId="787" xr:uid="{00000000-0005-0000-0000-00008B1A0000}"/>
    <cellStyle name="Comma (0,00) TBD-" xfId="788" xr:uid="{00000000-0005-0000-0000-00008C1A0000}"/>
    <cellStyle name="Comma (0,00) TBD 2" xfId="789" xr:uid="{00000000-0005-0000-0000-00008D1A0000}"/>
    <cellStyle name="Comma (0,00) TBD- 2" xfId="790" xr:uid="{00000000-0005-0000-0000-00008E1A0000}"/>
    <cellStyle name="Comma (0,00) TBD 2 10" xfId="14176" xr:uid="{00000000-0005-0000-0000-00008F1A0000}"/>
    <cellStyle name="Comma (0,00) TBD- 2 10" xfId="14054" xr:uid="{00000000-0005-0000-0000-0000901A0000}"/>
    <cellStyle name="Comma (0,00) TBD 2 100" xfId="36091" xr:uid="{00000000-0005-0000-0000-0000911A0000}"/>
    <cellStyle name="Comma (0,00) TBD- 2 100" xfId="36092" xr:uid="{00000000-0005-0000-0000-0000921A0000}"/>
    <cellStyle name="Comma (0,00) TBD 2 11" xfId="14966" xr:uid="{00000000-0005-0000-0000-0000931A0000}"/>
    <cellStyle name="Comma (0,00) TBD- 2 11" xfId="14967" xr:uid="{00000000-0005-0000-0000-0000941A0000}"/>
    <cellStyle name="Comma (0,00) TBD 2 12" xfId="15454" xr:uid="{00000000-0005-0000-0000-0000951A0000}"/>
    <cellStyle name="Comma (0,00) TBD- 2 12" xfId="16550" xr:uid="{00000000-0005-0000-0000-0000961A0000}"/>
    <cellStyle name="Comma (0,00) TBD 2 13" xfId="14261" xr:uid="{00000000-0005-0000-0000-0000971A0000}"/>
    <cellStyle name="Comma (0,00) TBD- 2 13" xfId="15060" xr:uid="{00000000-0005-0000-0000-0000981A0000}"/>
    <cellStyle name="Comma (0,00) TBD 2 14" xfId="14665" xr:uid="{00000000-0005-0000-0000-0000991A0000}"/>
    <cellStyle name="Comma (0,00) TBD- 2 14" xfId="16488" xr:uid="{00000000-0005-0000-0000-00009A1A0000}"/>
    <cellStyle name="Comma (0,00) TBD 2 15" xfId="16686" xr:uid="{00000000-0005-0000-0000-00009B1A0000}"/>
    <cellStyle name="Comma (0,00) TBD- 2 15" xfId="16392" xr:uid="{00000000-0005-0000-0000-00009C1A0000}"/>
    <cellStyle name="Comma (0,00) TBD 2 16" xfId="14949" xr:uid="{00000000-0005-0000-0000-00009D1A0000}"/>
    <cellStyle name="Comma (0,00) TBD- 2 16" xfId="15278" xr:uid="{00000000-0005-0000-0000-00009E1A0000}"/>
    <cellStyle name="Comma (0,00) TBD 2 17" xfId="15418" xr:uid="{00000000-0005-0000-0000-00009F1A0000}"/>
    <cellStyle name="Comma (0,00) TBD- 2 17" xfId="15162" xr:uid="{00000000-0005-0000-0000-0000A01A0000}"/>
    <cellStyle name="Comma (0,00) TBD 2 18" xfId="16375" xr:uid="{00000000-0005-0000-0000-0000A11A0000}"/>
    <cellStyle name="Comma (0,00) TBD- 2 18" xfId="15254" xr:uid="{00000000-0005-0000-0000-0000A21A0000}"/>
    <cellStyle name="Comma (0,00) TBD 2 19" xfId="15313" xr:uid="{00000000-0005-0000-0000-0000A31A0000}"/>
    <cellStyle name="Comma (0,00) TBD- 2 19" xfId="15188" xr:uid="{00000000-0005-0000-0000-0000A41A0000}"/>
    <cellStyle name="Comma (0,00) TBD 2 2" xfId="791" xr:uid="{00000000-0005-0000-0000-0000A51A0000}"/>
    <cellStyle name="Comma (0,00) TBD- 2 2" xfId="792" xr:uid="{00000000-0005-0000-0000-0000A61A0000}"/>
    <cellStyle name="Comma (0,00) TBD 2 2 10" xfId="14968" xr:uid="{00000000-0005-0000-0000-0000A71A0000}"/>
    <cellStyle name="Comma (0,00) TBD- 2 2 10" xfId="14969" xr:uid="{00000000-0005-0000-0000-0000A81A0000}"/>
    <cellStyle name="Comma (0,00) TBD 2 2 11" xfId="15453" xr:uid="{00000000-0005-0000-0000-0000A91A0000}"/>
    <cellStyle name="Comma (0,00) TBD- 2 2 11" xfId="16549" xr:uid="{00000000-0005-0000-0000-0000AA1A0000}"/>
    <cellStyle name="Comma (0,00) TBD 2 2 12" xfId="14262" xr:uid="{00000000-0005-0000-0000-0000AB1A0000}"/>
    <cellStyle name="Comma (0,00) TBD- 2 2 12" xfId="16356" xr:uid="{00000000-0005-0000-0000-0000AC1A0000}"/>
    <cellStyle name="Comma (0,00) TBD 2 2 13" xfId="15883" xr:uid="{00000000-0005-0000-0000-0000AD1A0000}"/>
    <cellStyle name="Comma (0,00) TBD- 2 2 13" xfId="14401" xr:uid="{00000000-0005-0000-0000-0000AE1A0000}"/>
    <cellStyle name="Comma (0,00) TBD 2 2 14" xfId="17048" xr:uid="{00000000-0005-0000-0000-0000AF1A0000}"/>
    <cellStyle name="Comma (0,00) TBD- 2 2 14" xfId="16124" xr:uid="{00000000-0005-0000-0000-0000B01A0000}"/>
    <cellStyle name="Comma (0,00) TBD 2 2 15" xfId="17142" xr:uid="{00000000-0005-0000-0000-0000B11A0000}"/>
    <cellStyle name="Comma (0,00) TBD- 2 2 15" xfId="14595" xr:uid="{00000000-0005-0000-0000-0000B21A0000}"/>
    <cellStyle name="Comma (0,00) TBD 2 2 16" xfId="17236" xr:uid="{00000000-0005-0000-0000-0000B31A0000}"/>
    <cellStyle name="Comma (0,00) TBD- 2 2 16" xfId="16718" xr:uid="{00000000-0005-0000-0000-0000B41A0000}"/>
    <cellStyle name="Comma (0,00) TBD 2 2 17" xfId="17330" xr:uid="{00000000-0005-0000-0000-0000B51A0000}"/>
    <cellStyle name="Comma (0,00) TBD- 2 2 17" xfId="16278" xr:uid="{00000000-0005-0000-0000-0000B61A0000}"/>
    <cellStyle name="Comma (0,00) TBD 2 2 18" xfId="17424" xr:uid="{00000000-0005-0000-0000-0000B71A0000}"/>
    <cellStyle name="Comma (0,00) TBD- 2 2 18" xfId="14462" xr:uid="{00000000-0005-0000-0000-0000B81A0000}"/>
    <cellStyle name="Comma (0,00) TBD 2 2 19" xfId="17518" xr:uid="{00000000-0005-0000-0000-0000B91A0000}"/>
    <cellStyle name="Comma (0,00) TBD- 2 2 19" xfId="14642" xr:uid="{00000000-0005-0000-0000-0000BA1A0000}"/>
    <cellStyle name="Comma (0,00) TBD 2 2 2" xfId="2267" xr:uid="{00000000-0005-0000-0000-0000BB1A0000}"/>
    <cellStyle name="Comma (0,00) TBD- 2 2 2" xfId="2268" xr:uid="{00000000-0005-0000-0000-0000BC1A0000}"/>
    <cellStyle name="Comma (0,00) TBD 2 2 20" xfId="17612" xr:uid="{00000000-0005-0000-0000-0000BD1A0000}"/>
    <cellStyle name="Comma (0,00) TBD- 2 2 20" xfId="16693" xr:uid="{00000000-0005-0000-0000-0000BE1A0000}"/>
    <cellStyle name="Comma (0,00) TBD 2 2 21" xfId="17706" xr:uid="{00000000-0005-0000-0000-0000BF1A0000}"/>
    <cellStyle name="Comma (0,00) TBD- 2 2 21" xfId="14938" xr:uid="{00000000-0005-0000-0000-0000C01A0000}"/>
    <cellStyle name="Comma (0,00) TBD 2 2 22" xfId="17800" xr:uid="{00000000-0005-0000-0000-0000C11A0000}"/>
    <cellStyle name="Comma (0,00) TBD- 2 2 22" xfId="14447" xr:uid="{00000000-0005-0000-0000-0000C21A0000}"/>
    <cellStyle name="Comma (0,00) TBD 2 2 23" xfId="17894" xr:uid="{00000000-0005-0000-0000-0000C31A0000}"/>
    <cellStyle name="Comma (0,00) TBD- 2 2 23" xfId="15742" xr:uid="{00000000-0005-0000-0000-0000C41A0000}"/>
    <cellStyle name="Comma (0,00) TBD 2 2 24" xfId="17988" xr:uid="{00000000-0005-0000-0000-0000C51A0000}"/>
    <cellStyle name="Comma (0,00) TBD- 2 2 24" xfId="14868" xr:uid="{00000000-0005-0000-0000-0000C61A0000}"/>
    <cellStyle name="Comma (0,00) TBD 2 2 25" xfId="18082" xr:uid="{00000000-0005-0000-0000-0000C71A0000}"/>
    <cellStyle name="Comma (0,00) TBD- 2 2 25" xfId="15468" xr:uid="{00000000-0005-0000-0000-0000C81A0000}"/>
    <cellStyle name="Comma (0,00) TBD 2 2 26" xfId="18176" xr:uid="{00000000-0005-0000-0000-0000C91A0000}"/>
    <cellStyle name="Comma (0,00) TBD- 2 2 26" xfId="14246" xr:uid="{00000000-0005-0000-0000-0000CA1A0000}"/>
    <cellStyle name="Comma (0,00) TBD 2 2 27" xfId="18270" xr:uid="{00000000-0005-0000-0000-0000CB1A0000}"/>
    <cellStyle name="Comma (0,00) TBD- 2 2 27" xfId="16841" xr:uid="{00000000-0005-0000-0000-0000CC1A0000}"/>
    <cellStyle name="Comma (0,00) TBD 2 2 28" xfId="18364" xr:uid="{00000000-0005-0000-0000-0000CD1A0000}"/>
    <cellStyle name="Comma (0,00) TBD- 2 2 28" xfId="16201" xr:uid="{00000000-0005-0000-0000-0000CE1A0000}"/>
    <cellStyle name="Comma (0,00) TBD 2 2 29" xfId="18458" xr:uid="{00000000-0005-0000-0000-0000CF1A0000}"/>
    <cellStyle name="Comma (0,00) TBD- 2 2 29" xfId="14535" xr:uid="{00000000-0005-0000-0000-0000D01A0000}"/>
    <cellStyle name="Comma (0,00) TBD 2 2 3" xfId="2001" xr:uid="{00000000-0005-0000-0000-0000D11A0000}"/>
    <cellStyle name="Comma (0,00) TBD- 2 2 3" xfId="2000" xr:uid="{00000000-0005-0000-0000-0000D21A0000}"/>
    <cellStyle name="Comma (0,00) TBD 2 2 30" xfId="18551" xr:uid="{00000000-0005-0000-0000-0000D31A0000}"/>
    <cellStyle name="Comma (0,00) TBD- 2 2 30" xfId="15681" xr:uid="{00000000-0005-0000-0000-0000D41A0000}"/>
    <cellStyle name="Comma (0,00) TBD 2 2 31" xfId="18644" xr:uid="{00000000-0005-0000-0000-0000D51A0000}"/>
    <cellStyle name="Comma (0,00) TBD- 2 2 31" xfId="16956" xr:uid="{00000000-0005-0000-0000-0000D61A0000}"/>
    <cellStyle name="Comma (0,00) TBD 2 2 32" xfId="18736" xr:uid="{00000000-0005-0000-0000-0000D71A0000}"/>
    <cellStyle name="Comma (0,00) TBD- 2 2 32" xfId="15974" xr:uid="{00000000-0005-0000-0000-0000D81A0000}"/>
    <cellStyle name="Comma (0,00) TBD 2 2 33" xfId="18828" xr:uid="{00000000-0005-0000-0000-0000D91A0000}"/>
    <cellStyle name="Comma (0,00) TBD- 2 2 33" xfId="16166" xr:uid="{00000000-0005-0000-0000-0000DA1A0000}"/>
    <cellStyle name="Comma (0,00) TBD 2 2 34" xfId="18920" xr:uid="{00000000-0005-0000-0000-0000DB1A0000}"/>
    <cellStyle name="Comma (0,00) TBD- 2 2 34" xfId="16667" xr:uid="{00000000-0005-0000-0000-0000DC1A0000}"/>
    <cellStyle name="Comma (0,00) TBD 2 2 35" xfId="19012" xr:uid="{00000000-0005-0000-0000-0000DD1A0000}"/>
    <cellStyle name="Comma (0,00) TBD- 2 2 35" xfId="16295" xr:uid="{00000000-0005-0000-0000-0000DE1A0000}"/>
    <cellStyle name="Comma (0,00) TBD 2 2 36" xfId="19104" xr:uid="{00000000-0005-0000-0000-0000DF1A0000}"/>
    <cellStyle name="Comma (0,00) TBD- 2 2 36" xfId="16505" xr:uid="{00000000-0005-0000-0000-0000E01A0000}"/>
    <cellStyle name="Comma (0,00) TBD 2 2 37" xfId="19196" xr:uid="{00000000-0005-0000-0000-0000E11A0000}"/>
    <cellStyle name="Comma (0,00) TBD- 2 2 37" xfId="15102" xr:uid="{00000000-0005-0000-0000-0000E21A0000}"/>
    <cellStyle name="Comma (0,00) TBD 2 2 38" xfId="19287" xr:uid="{00000000-0005-0000-0000-0000E31A0000}"/>
    <cellStyle name="Comma (0,00) TBD- 2 2 38" xfId="15307" xr:uid="{00000000-0005-0000-0000-0000E41A0000}"/>
    <cellStyle name="Comma (0,00) TBD 2 2 39" xfId="19378" xr:uid="{00000000-0005-0000-0000-0000E51A0000}"/>
    <cellStyle name="Comma (0,00) TBD- 2 2 39" xfId="15144" xr:uid="{00000000-0005-0000-0000-0000E61A0000}"/>
    <cellStyle name="Comma (0,00) TBD 2 2 4" xfId="10409" xr:uid="{00000000-0005-0000-0000-0000E71A0000}"/>
    <cellStyle name="Comma (0,00) TBD- 2 2 4" xfId="10410" xr:uid="{00000000-0005-0000-0000-0000E81A0000}"/>
    <cellStyle name="Comma (0,00) TBD 2 2 40" xfId="19469" xr:uid="{00000000-0005-0000-0000-0000E91A0000}"/>
    <cellStyle name="Comma (0,00) TBD- 2 2 40" xfId="14354" xr:uid="{00000000-0005-0000-0000-0000EA1A0000}"/>
    <cellStyle name="Comma (0,00) TBD 2 2 41" xfId="19558" xr:uid="{00000000-0005-0000-0000-0000EB1A0000}"/>
    <cellStyle name="Comma (0,00) TBD- 2 2 41" xfId="15798" xr:uid="{00000000-0005-0000-0000-0000EC1A0000}"/>
    <cellStyle name="Comma (0,00) TBD 2 2 42" xfId="19647" xr:uid="{00000000-0005-0000-0000-0000ED1A0000}"/>
    <cellStyle name="Comma (0,00) TBD- 2 2 42" xfId="16233" xr:uid="{00000000-0005-0000-0000-0000EE1A0000}"/>
    <cellStyle name="Comma (0,00) TBD 2 2 43" xfId="19736" xr:uid="{00000000-0005-0000-0000-0000EF1A0000}"/>
    <cellStyle name="Comma (0,00) TBD- 2 2 43" xfId="16581" xr:uid="{00000000-0005-0000-0000-0000F01A0000}"/>
    <cellStyle name="Comma (0,00) TBD 2 2 44" xfId="19825" xr:uid="{00000000-0005-0000-0000-0000F11A0000}"/>
    <cellStyle name="Comma (0,00) TBD- 2 2 44" xfId="14235" xr:uid="{00000000-0005-0000-0000-0000F21A0000}"/>
    <cellStyle name="Comma (0,00) TBD 2 2 45" xfId="19913" xr:uid="{00000000-0005-0000-0000-0000F31A0000}"/>
    <cellStyle name="Comma (0,00) TBD- 2 2 45" xfId="14864" xr:uid="{00000000-0005-0000-0000-0000F41A0000}"/>
    <cellStyle name="Comma (0,00) TBD 2 2 46" xfId="20001" xr:uid="{00000000-0005-0000-0000-0000F51A0000}"/>
    <cellStyle name="Comma (0,00) TBD- 2 2 46" xfId="17056" xr:uid="{00000000-0005-0000-0000-0000F61A0000}"/>
    <cellStyle name="Comma (0,00) TBD 2 2 47" xfId="20088" xr:uid="{00000000-0005-0000-0000-0000F71A0000}"/>
    <cellStyle name="Comma (0,00) TBD- 2 2 47" xfId="17150" xr:uid="{00000000-0005-0000-0000-0000F81A0000}"/>
    <cellStyle name="Comma (0,00) TBD 2 2 48" xfId="20175" xr:uid="{00000000-0005-0000-0000-0000F91A0000}"/>
    <cellStyle name="Comma (0,00) TBD- 2 2 48" xfId="17244" xr:uid="{00000000-0005-0000-0000-0000FA1A0000}"/>
    <cellStyle name="Comma (0,00) TBD 2 2 49" xfId="20261" xr:uid="{00000000-0005-0000-0000-0000FB1A0000}"/>
    <cellStyle name="Comma (0,00) TBD- 2 2 49" xfId="17338" xr:uid="{00000000-0005-0000-0000-0000FC1A0000}"/>
    <cellStyle name="Comma (0,00) TBD 2 2 5" xfId="14033" xr:uid="{00000000-0005-0000-0000-0000FD1A0000}"/>
    <cellStyle name="Comma (0,00) TBD- 2 2 5" xfId="13932" xr:uid="{00000000-0005-0000-0000-0000FE1A0000}"/>
    <cellStyle name="Comma (0,00) TBD 2 2 50" xfId="20346" xr:uid="{00000000-0005-0000-0000-0000FF1A0000}"/>
    <cellStyle name="Comma (0,00) TBD- 2 2 50" xfId="17432" xr:uid="{00000000-0005-0000-0000-0000001B0000}"/>
    <cellStyle name="Comma (0,00) TBD 2 2 51" xfId="20431" xr:uid="{00000000-0005-0000-0000-0000011B0000}"/>
    <cellStyle name="Comma (0,00) TBD- 2 2 51" xfId="17526" xr:uid="{00000000-0005-0000-0000-0000021B0000}"/>
    <cellStyle name="Comma (0,00) TBD 2 2 52" xfId="20514" xr:uid="{00000000-0005-0000-0000-0000031B0000}"/>
    <cellStyle name="Comma (0,00) TBD- 2 2 52" xfId="17620" xr:uid="{00000000-0005-0000-0000-0000041B0000}"/>
    <cellStyle name="Comma (0,00) TBD 2 2 53" xfId="20596" xr:uid="{00000000-0005-0000-0000-0000051B0000}"/>
    <cellStyle name="Comma (0,00) TBD- 2 2 53" xfId="17714" xr:uid="{00000000-0005-0000-0000-0000061B0000}"/>
    <cellStyle name="Comma (0,00) TBD 2 2 54" xfId="20675" xr:uid="{00000000-0005-0000-0000-0000071B0000}"/>
    <cellStyle name="Comma (0,00) TBD- 2 2 54" xfId="17808" xr:uid="{00000000-0005-0000-0000-0000081B0000}"/>
    <cellStyle name="Comma (0,00) TBD 2 2 55" xfId="20753" xr:uid="{00000000-0005-0000-0000-0000091B0000}"/>
    <cellStyle name="Comma (0,00) TBD- 2 2 55" xfId="17902" xr:uid="{00000000-0005-0000-0000-00000A1B0000}"/>
    <cellStyle name="Comma (0,00) TBD 2 2 56" xfId="20830" xr:uid="{00000000-0005-0000-0000-00000B1B0000}"/>
    <cellStyle name="Comma (0,00) TBD- 2 2 56" xfId="17996" xr:uid="{00000000-0005-0000-0000-00000C1B0000}"/>
    <cellStyle name="Comma (0,00) TBD 2 2 57" xfId="20906" xr:uid="{00000000-0005-0000-0000-00000D1B0000}"/>
    <cellStyle name="Comma (0,00) TBD- 2 2 57" xfId="18090" xr:uid="{00000000-0005-0000-0000-00000E1B0000}"/>
    <cellStyle name="Comma (0,00) TBD 2 2 58" xfId="20981" xr:uid="{00000000-0005-0000-0000-00000F1B0000}"/>
    <cellStyle name="Comma (0,00) TBD- 2 2 58" xfId="18184" xr:uid="{00000000-0005-0000-0000-0000101B0000}"/>
    <cellStyle name="Comma (0,00) TBD 2 2 59" xfId="21054" xr:uid="{00000000-0005-0000-0000-0000111B0000}"/>
    <cellStyle name="Comma (0,00) TBD- 2 2 59" xfId="18278" xr:uid="{00000000-0005-0000-0000-0000121B0000}"/>
    <cellStyle name="Comma (0,00) TBD 2 2 6" xfId="14170" xr:uid="{00000000-0005-0000-0000-0000131B0000}"/>
    <cellStyle name="Comma (0,00) TBD- 2 2 6" xfId="14211" xr:uid="{00000000-0005-0000-0000-0000141B0000}"/>
    <cellStyle name="Comma (0,00) TBD 2 2 60" xfId="21127" xr:uid="{00000000-0005-0000-0000-0000151B0000}"/>
    <cellStyle name="Comma (0,00) TBD- 2 2 60" xfId="18372" xr:uid="{00000000-0005-0000-0000-0000161B0000}"/>
    <cellStyle name="Comma (0,00) TBD 2 2 61" xfId="21200" xr:uid="{00000000-0005-0000-0000-0000171B0000}"/>
    <cellStyle name="Comma (0,00) TBD- 2 2 61" xfId="18466" xr:uid="{00000000-0005-0000-0000-0000181B0000}"/>
    <cellStyle name="Comma (0,00) TBD 2 2 62" xfId="21272" xr:uid="{00000000-0005-0000-0000-0000191B0000}"/>
    <cellStyle name="Comma (0,00) TBD- 2 2 62" xfId="18559" xr:uid="{00000000-0005-0000-0000-00001A1B0000}"/>
    <cellStyle name="Comma (0,00) TBD 2 2 63" xfId="21341" xr:uid="{00000000-0005-0000-0000-00001B1B0000}"/>
    <cellStyle name="Comma (0,00) TBD- 2 2 63" xfId="18651" xr:uid="{00000000-0005-0000-0000-00001C1B0000}"/>
    <cellStyle name="Comma (0,00) TBD 2 2 64" xfId="21410" xr:uid="{00000000-0005-0000-0000-00001D1B0000}"/>
    <cellStyle name="Comma (0,00) TBD- 2 2 64" xfId="18743" xr:uid="{00000000-0005-0000-0000-00001E1B0000}"/>
    <cellStyle name="Comma (0,00) TBD 2 2 65" xfId="21478" xr:uid="{00000000-0005-0000-0000-00001F1B0000}"/>
    <cellStyle name="Comma (0,00) TBD- 2 2 65" xfId="18835" xr:uid="{00000000-0005-0000-0000-0000201B0000}"/>
    <cellStyle name="Comma (0,00) TBD 2 2 66" xfId="21545" xr:uid="{00000000-0005-0000-0000-0000211B0000}"/>
    <cellStyle name="Comma (0,00) TBD- 2 2 66" xfId="18927" xr:uid="{00000000-0005-0000-0000-0000221B0000}"/>
    <cellStyle name="Comma (0,00) TBD 2 2 67" xfId="21612" xr:uid="{00000000-0005-0000-0000-0000231B0000}"/>
    <cellStyle name="Comma (0,00) TBD- 2 2 67" xfId="19019" xr:uid="{00000000-0005-0000-0000-0000241B0000}"/>
    <cellStyle name="Comma (0,00) TBD 2 2 68" xfId="21678" xr:uid="{00000000-0005-0000-0000-0000251B0000}"/>
    <cellStyle name="Comma (0,00) TBD- 2 2 68" xfId="19111" xr:uid="{00000000-0005-0000-0000-0000261B0000}"/>
    <cellStyle name="Comma (0,00) TBD 2 2 69" xfId="21743" xr:uid="{00000000-0005-0000-0000-0000271B0000}"/>
    <cellStyle name="Comma (0,00) TBD- 2 2 69" xfId="19203" xr:uid="{00000000-0005-0000-0000-0000281B0000}"/>
    <cellStyle name="Comma (0,00) TBD 2 2 7" xfId="10500" xr:uid="{00000000-0005-0000-0000-0000291B0000}"/>
    <cellStyle name="Comma (0,00) TBD- 2 2 7" xfId="10644" xr:uid="{00000000-0005-0000-0000-00002A1B0000}"/>
    <cellStyle name="Comma (0,00) TBD 2 2 70" xfId="21806" xr:uid="{00000000-0005-0000-0000-00002B1B0000}"/>
    <cellStyle name="Comma (0,00) TBD- 2 2 70" xfId="19294" xr:uid="{00000000-0005-0000-0000-00002C1B0000}"/>
    <cellStyle name="Comma (0,00) TBD 2 2 71" xfId="21867" xr:uid="{00000000-0005-0000-0000-00002D1B0000}"/>
    <cellStyle name="Comma (0,00) TBD- 2 2 71" xfId="19385" xr:uid="{00000000-0005-0000-0000-00002E1B0000}"/>
    <cellStyle name="Comma (0,00) TBD 2 2 72" xfId="21927" xr:uid="{00000000-0005-0000-0000-00002F1B0000}"/>
    <cellStyle name="Comma (0,00) TBD- 2 2 72" xfId="19476" xr:uid="{00000000-0005-0000-0000-0000301B0000}"/>
    <cellStyle name="Comma (0,00) TBD 2 2 73" xfId="21983" xr:uid="{00000000-0005-0000-0000-0000311B0000}"/>
    <cellStyle name="Comma (0,00) TBD- 2 2 73" xfId="19565" xr:uid="{00000000-0005-0000-0000-0000321B0000}"/>
    <cellStyle name="Comma (0,00) TBD 2 2 74" xfId="22038" xr:uid="{00000000-0005-0000-0000-0000331B0000}"/>
    <cellStyle name="Comma (0,00) TBD- 2 2 74" xfId="19654" xr:uid="{00000000-0005-0000-0000-0000341B0000}"/>
    <cellStyle name="Comma (0,00) TBD 2 2 75" xfId="22092" xr:uid="{00000000-0005-0000-0000-0000351B0000}"/>
    <cellStyle name="Comma (0,00) TBD- 2 2 75" xfId="19743" xr:uid="{00000000-0005-0000-0000-0000361B0000}"/>
    <cellStyle name="Comma (0,00) TBD 2 2 76" xfId="22145" xr:uid="{00000000-0005-0000-0000-0000371B0000}"/>
    <cellStyle name="Comma (0,00) TBD- 2 2 76" xfId="19832" xr:uid="{00000000-0005-0000-0000-0000381B0000}"/>
    <cellStyle name="Comma (0,00) TBD 2 2 77" xfId="22197" xr:uid="{00000000-0005-0000-0000-0000391B0000}"/>
    <cellStyle name="Comma (0,00) TBD- 2 2 77" xfId="19920" xr:uid="{00000000-0005-0000-0000-00003A1B0000}"/>
    <cellStyle name="Comma (0,00) TBD 2 2 78" xfId="22249" xr:uid="{00000000-0005-0000-0000-00003B1B0000}"/>
    <cellStyle name="Comma (0,00) TBD- 2 2 78" xfId="20008" xr:uid="{00000000-0005-0000-0000-00003C1B0000}"/>
    <cellStyle name="Comma (0,00) TBD 2 2 79" xfId="22299" xr:uid="{00000000-0005-0000-0000-00003D1B0000}"/>
    <cellStyle name="Comma (0,00) TBD- 2 2 79" xfId="20095" xr:uid="{00000000-0005-0000-0000-00003E1B0000}"/>
    <cellStyle name="Comma (0,00) TBD 2 2 8" xfId="14050" xr:uid="{00000000-0005-0000-0000-00003F1B0000}"/>
    <cellStyle name="Comma (0,00) TBD- 2 2 8" xfId="14051" xr:uid="{00000000-0005-0000-0000-0000401B0000}"/>
    <cellStyle name="Comma (0,00) TBD 2 2 80" xfId="22349" xr:uid="{00000000-0005-0000-0000-0000411B0000}"/>
    <cellStyle name="Comma (0,00) TBD- 2 2 80" xfId="20182" xr:uid="{00000000-0005-0000-0000-0000421B0000}"/>
    <cellStyle name="Comma (0,00) TBD 2 2 81" xfId="22399" xr:uid="{00000000-0005-0000-0000-0000431B0000}"/>
    <cellStyle name="Comma (0,00) TBD- 2 2 81" xfId="20268" xr:uid="{00000000-0005-0000-0000-0000441B0000}"/>
    <cellStyle name="Comma (0,00) TBD 2 2 82" xfId="22447" xr:uid="{00000000-0005-0000-0000-0000451B0000}"/>
    <cellStyle name="Comma (0,00) TBD- 2 2 82" xfId="20353" xr:uid="{00000000-0005-0000-0000-0000461B0000}"/>
    <cellStyle name="Comma (0,00) TBD 2 2 83" xfId="22492" xr:uid="{00000000-0005-0000-0000-0000471B0000}"/>
    <cellStyle name="Comma (0,00) TBD- 2 2 83" xfId="20438" xr:uid="{00000000-0005-0000-0000-0000481B0000}"/>
    <cellStyle name="Comma (0,00) TBD 2 2 84" xfId="22533" xr:uid="{00000000-0005-0000-0000-0000491B0000}"/>
    <cellStyle name="Comma (0,00) TBD- 2 2 84" xfId="20521" xr:uid="{00000000-0005-0000-0000-00004A1B0000}"/>
    <cellStyle name="Comma (0,00) TBD 2 2 85" xfId="22571" xr:uid="{00000000-0005-0000-0000-00004B1B0000}"/>
    <cellStyle name="Comma (0,00) TBD- 2 2 85" xfId="20602" xr:uid="{00000000-0005-0000-0000-00004C1B0000}"/>
    <cellStyle name="Comma (0,00) TBD 2 2 86" xfId="22607" xr:uid="{00000000-0005-0000-0000-00004D1B0000}"/>
    <cellStyle name="Comma (0,00) TBD- 2 2 86" xfId="20680" xr:uid="{00000000-0005-0000-0000-00004E1B0000}"/>
    <cellStyle name="Comma (0,00) TBD 2 2 87" xfId="22642" xr:uid="{00000000-0005-0000-0000-00004F1B0000}"/>
    <cellStyle name="Comma (0,00) TBD- 2 2 87" xfId="20758" xr:uid="{00000000-0005-0000-0000-0000501B0000}"/>
    <cellStyle name="Comma (0,00) TBD 2 2 88" xfId="22673" xr:uid="{00000000-0005-0000-0000-0000511B0000}"/>
    <cellStyle name="Comma (0,00) TBD- 2 2 88" xfId="20835" xr:uid="{00000000-0005-0000-0000-0000521B0000}"/>
    <cellStyle name="Comma (0,00) TBD 2 2 89" xfId="22704" xr:uid="{00000000-0005-0000-0000-0000531B0000}"/>
    <cellStyle name="Comma (0,00) TBD- 2 2 89" xfId="20911" xr:uid="{00000000-0005-0000-0000-0000541B0000}"/>
    <cellStyle name="Comma (0,00) TBD 2 2 9" xfId="13999" xr:uid="{00000000-0005-0000-0000-0000551B0000}"/>
    <cellStyle name="Comma (0,00) TBD- 2 2 9" xfId="11151" xr:uid="{00000000-0005-0000-0000-0000561B0000}"/>
    <cellStyle name="Comma (0,00) TBD 2 2 90" xfId="22732" xr:uid="{00000000-0005-0000-0000-0000571B0000}"/>
    <cellStyle name="Comma (0,00) TBD- 2 2 90" xfId="20986" xr:uid="{00000000-0005-0000-0000-0000581B0000}"/>
    <cellStyle name="Comma (0,00) TBD 2 2 91" xfId="22757" xr:uid="{00000000-0005-0000-0000-0000591B0000}"/>
    <cellStyle name="Comma (0,00) TBD- 2 2 91" xfId="21059" xr:uid="{00000000-0005-0000-0000-00005A1B0000}"/>
    <cellStyle name="Comma (0,00) TBD 2 2 92" xfId="22779" xr:uid="{00000000-0005-0000-0000-00005B1B0000}"/>
    <cellStyle name="Comma (0,00) TBD- 2 2 92" xfId="21132" xr:uid="{00000000-0005-0000-0000-00005C1B0000}"/>
    <cellStyle name="Comma (0,00) TBD 2 2 93" xfId="22800" xr:uid="{00000000-0005-0000-0000-00005D1B0000}"/>
    <cellStyle name="Comma (0,00) TBD- 2 2 93" xfId="21205" xr:uid="{00000000-0005-0000-0000-00005E1B0000}"/>
    <cellStyle name="Comma (0,00) TBD 2 2 94" xfId="22819" xr:uid="{00000000-0005-0000-0000-00005F1B0000}"/>
    <cellStyle name="Comma (0,00) TBD- 2 2 94" xfId="21277" xr:uid="{00000000-0005-0000-0000-0000601B0000}"/>
    <cellStyle name="Comma (0,00) TBD 2 2 95" xfId="22829" xr:uid="{00000000-0005-0000-0000-0000611B0000}"/>
    <cellStyle name="Comma (0,00) TBD- 2 2 95" xfId="21346" xr:uid="{00000000-0005-0000-0000-0000621B0000}"/>
    <cellStyle name="Comma (0,00) TBD 2 2 96" xfId="22863" xr:uid="{00000000-0005-0000-0000-0000631B0000}"/>
    <cellStyle name="Comma (0,00) TBD- 2 2 96" xfId="22864" xr:uid="{00000000-0005-0000-0000-0000641B0000}"/>
    <cellStyle name="Comma (0,00) TBD 2 2 97" xfId="26263" xr:uid="{00000000-0005-0000-0000-0000651B0000}"/>
    <cellStyle name="Comma (0,00) TBD- 2 2 97" xfId="26262" xr:uid="{00000000-0005-0000-0000-0000661B0000}"/>
    <cellStyle name="Comma (0,00) TBD 2 2 98" xfId="29535" xr:uid="{00000000-0005-0000-0000-0000671B0000}"/>
    <cellStyle name="Comma (0,00) TBD- 2 2 98" xfId="29536" xr:uid="{00000000-0005-0000-0000-0000681B0000}"/>
    <cellStyle name="Comma (0,00) TBD 2 2 99" xfId="36093" xr:uid="{00000000-0005-0000-0000-0000691B0000}"/>
    <cellStyle name="Comma (0,00) TBD- 2 2 99" xfId="36094" xr:uid="{00000000-0005-0000-0000-00006A1B0000}"/>
    <cellStyle name="Comma (0,00) TBD 2 20" xfId="15140" xr:uid="{00000000-0005-0000-0000-00006B1B0000}"/>
    <cellStyle name="Comma (0,00) TBD- 2 20" xfId="16462" xr:uid="{00000000-0005-0000-0000-00006C1B0000}"/>
    <cellStyle name="Comma (0,00) TBD 2 21" xfId="14357" xr:uid="{00000000-0005-0000-0000-00006D1B0000}"/>
    <cellStyle name="Comma (0,00) TBD- 2 21" xfId="15205" xr:uid="{00000000-0005-0000-0000-00006E1B0000}"/>
    <cellStyle name="Comma (0,00) TBD 2 22" xfId="15795" xr:uid="{00000000-0005-0000-0000-00006F1B0000}"/>
    <cellStyle name="Comma (0,00) TBD- 2 22" xfId="14338" xr:uid="{00000000-0005-0000-0000-0000701B0000}"/>
    <cellStyle name="Comma (0,00) TBD 2 23" xfId="17009" xr:uid="{00000000-0005-0000-0000-0000711B0000}"/>
    <cellStyle name="Comma (0,00) TBD- 2 23" xfId="15818" xr:uid="{00000000-0005-0000-0000-0000721B0000}"/>
    <cellStyle name="Comma (0,00) TBD 2 24" xfId="17104" xr:uid="{00000000-0005-0000-0000-0000731B0000}"/>
    <cellStyle name="Comma (0,00) TBD- 2 24" xfId="16227" xr:uid="{00000000-0005-0000-0000-0000741B0000}"/>
    <cellStyle name="Comma (0,00) TBD 2 25" xfId="17198" xr:uid="{00000000-0005-0000-0000-0000751B0000}"/>
    <cellStyle name="Comma (0,00) TBD- 2 25" xfId="15496" xr:uid="{00000000-0005-0000-0000-0000761B0000}"/>
    <cellStyle name="Comma (0,00) TBD 2 26" xfId="17292" xr:uid="{00000000-0005-0000-0000-0000771B0000}"/>
    <cellStyle name="Comma (0,00) TBD- 2 26" xfId="16342" xr:uid="{00000000-0005-0000-0000-0000781B0000}"/>
    <cellStyle name="Comma (0,00) TBD 2 27" xfId="17386" xr:uid="{00000000-0005-0000-0000-0000791B0000}"/>
    <cellStyle name="Comma (0,00) TBD- 2 27" xfId="16492" xr:uid="{00000000-0005-0000-0000-00007A1B0000}"/>
    <cellStyle name="Comma (0,00) TBD 2 28" xfId="17480" xr:uid="{00000000-0005-0000-0000-00007B1B0000}"/>
    <cellStyle name="Comma (0,00) TBD- 2 28" xfId="16386" xr:uid="{00000000-0005-0000-0000-00007C1B0000}"/>
    <cellStyle name="Comma (0,00) TBD 2 29" xfId="17574" xr:uid="{00000000-0005-0000-0000-00007D1B0000}"/>
    <cellStyle name="Comma (0,00) TBD- 2 29" xfId="14372" xr:uid="{00000000-0005-0000-0000-00007E1B0000}"/>
    <cellStyle name="Comma (0,00) TBD 2 3" xfId="2265" xr:uid="{00000000-0005-0000-0000-00007F1B0000}"/>
    <cellStyle name="Comma (0,00) TBD- 2 3" xfId="2266" xr:uid="{00000000-0005-0000-0000-0000801B0000}"/>
    <cellStyle name="Comma (0,00) TBD 2 30" xfId="17668" xr:uid="{00000000-0005-0000-0000-0000811B0000}"/>
    <cellStyle name="Comma (0,00) TBD- 2 30" xfId="16789" xr:uid="{00000000-0005-0000-0000-0000821B0000}"/>
    <cellStyle name="Comma (0,00) TBD 2 31" xfId="17762" xr:uid="{00000000-0005-0000-0000-0000831B0000}"/>
    <cellStyle name="Comma (0,00) TBD- 2 31" xfId="14822" xr:uid="{00000000-0005-0000-0000-0000841B0000}"/>
    <cellStyle name="Comma (0,00) TBD 2 32" xfId="17856" xr:uid="{00000000-0005-0000-0000-0000851B0000}"/>
    <cellStyle name="Comma (0,00) TBD- 2 32" xfId="14499" xr:uid="{00000000-0005-0000-0000-0000861B0000}"/>
    <cellStyle name="Comma (0,00) TBD 2 33" xfId="17950" xr:uid="{00000000-0005-0000-0000-0000871B0000}"/>
    <cellStyle name="Comma (0,00) TBD- 2 33" xfId="16115" xr:uid="{00000000-0005-0000-0000-0000881B0000}"/>
    <cellStyle name="Comma (0,00) TBD 2 34" xfId="18044" xr:uid="{00000000-0005-0000-0000-0000891B0000}"/>
    <cellStyle name="Comma (0,00) TBD- 2 34" xfId="16095" xr:uid="{00000000-0005-0000-0000-00008A1B0000}"/>
    <cellStyle name="Comma (0,00) TBD 2 35" xfId="18138" xr:uid="{00000000-0005-0000-0000-00008B1B0000}"/>
    <cellStyle name="Comma (0,00) TBD- 2 35" xfId="14612" xr:uid="{00000000-0005-0000-0000-00008C1B0000}"/>
    <cellStyle name="Comma (0,00) TBD 2 36" xfId="18232" xr:uid="{00000000-0005-0000-0000-00008D1B0000}"/>
    <cellStyle name="Comma (0,00) TBD- 2 36" xfId="16708" xr:uid="{00000000-0005-0000-0000-00008E1B0000}"/>
    <cellStyle name="Comma (0,00) TBD 2 37" xfId="18326" xr:uid="{00000000-0005-0000-0000-00008F1B0000}"/>
    <cellStyle name="Comma (0,00) TBD- 2 37" xfId="14926" xr:uid="{00000000-0005-0000-0000-0000901B0000}"/>
    <cellStyle name="Comma (0,00) TBD 2 38" xfId="18420" xr:uid="{00000000-0005-0000-0000-0000911B0000}"/>
    <cellStyle name="Comma (0,00) TBD- 2 38" xfId="15432" xr:uid="{00000000-0005-0000-0000-0000921B0000}"/>
    <cellStyle name="Comma (0,00) TBD 2 39" xfId="18513" xr:uid="{00000000-0005-0000-0000-0000931B0000}"/>
    <cellStyle name="Comma (0,00) TBD- 2 39" xfId="15081" xr:uid="{00000000-0005-0000-0000-0000941B0000}"/>
    <cellStyle name="Comma (0,00) TBD 2 4" xfId="2003" xr:uid="{00000000-0005-0000-0000-0000951B0000}"/>
    <cellStyle name="Comma (0,00) TBD- 2 4" xfId="2002" xr:uid="{00000000-0005-0000-0000-0000961B0000}"/>
    <cellStyle name="Comma (0,00) TBD 2 40" xfId="18606" xr:uid="{00000000-0005-0000-0000-0000971B0000}"/>
    <cellStyle name="Comma (0,00) TBD- 2 40" xfId="14392" xr:uid="{00000000-0005-0000-0000-0000981B0000}"/>
    <cellStyle name="Comma (0,00) TBD 2 41" xfId="18698" xr:uid="{00000000-0005-0000-0000-0000991B0000}"/>
    <cellStyle name="Comma (0,00) TBD- 2 41" xfId="16125" xr:uid="{00000000-0005-0000-0000-00009A1B0000}"/>
    <cellStyle name="Comma (0,00) TBD 2 42" xfId="18790" xr:uid="{00000000-0005-0000-0000-00009B1B0000}"/>
    <cellStyle name="Comma (0,00) TBD- 2 42" xfId="14594" xr:uid="{00000000-0005-0000-0000-00009C1B0000}"/>
    <cellStyle name="Comma (0,00) TBD 2 43" xfId="18882" xr:uid="{00000000-0005-0000-0000-00009D1B0000}"/>
    <cellStyle name="Comma (0,00) TBD- 2 43" xfId="14614" xr:uid="{00000000-0005-0000-0000-00009E1B0000}"/>
    <cellStyle name="Comma (0,00) TBD 2 44" xfId="18974" xr:uid="{00000000-0005-0000-0000-00009F1B0000}"/>
    <cellStyle name="Comma (0,00) TBD- 2 44" xfId="15653" xr:uid="{00000000-0005-0000-0000-0000A01B0000}"/>
    <cellStyle name="Comma (0,00) TBD 2 45" xfId="19066" xr:uid="{00000000-0005-0000-0000-0000A11B0000}"/>
    <cellStyle name="Comma (0,00) TBD- 2 45" xfId="16929" xr:uid="{00000000-0005-0000-0000-0000A21B0000}"/>
    <cellStyle name="Comma (0,00) TBD 2 46" xfId="19158" xr:uid="{00000000-0005-0000-0000-0000A31B0000}"/>
    <cellStyle name="Comma (0,00) TBD- 2 46" xfId="15957" xr:uid="{00000000-0005-0000-0000-0000A41B0000}"/>
    <cellStyle name="Comma (0,00) TBD 2 47" xfId="19250" xr:uid="{00000000-0005-0000-0000-0000A51B0000}"/>
    <cellStyle name="Comma (0,00) TBD- 2 47" xfId="16175" xr:uid="{00000000-0005-0000-0000-0000A61B0000}"/>
    <cellStyle name="Comma (0,00) TBD 2 48" xfId="19341" xr:uid="{00000000-0005-0000-0000-0000A71B0000}"/>
    <cellStyle name="Comma (0,00) TBD- 2 48" xfId="14550" xr:uid="{00000000-0005-0000-0000-0000A81B0000}"/>
    <cellStyle name="Comma (0,00) TBD 2 49" xfId="19432" xr:uid="{00000000-0005-0000-0000-0000A91B0000}"/>
    <cellStyle name="Comma (0,00) TBD- 2 49" xfId="15677" xr:uid="{00000000-0005-0000-0000-0000AA1B0000}"/>
    <cellStyle name="Comma (0,00) TBD 2 5" xfId="10407" xr:uid="{00000000-0005-0000-0000-0000AB1B0000}"/>
    <cellStyle name="Comma (0,00) TBD- 2 5" xfId="10408" xr:uid="{00000000-0005-0000-0000-0000AC1B0000}"/>
    <cellStyle name="Comma (0,00) TBD 2 50" xfId="19522" xr:uid="{00000000-0005-0000-0000-0000AD1B0000}"/>
    <cellStyle name="Comma (0,00) TBD- 2 50" xfId="14911" xr:uid="{00000000-0005-0000-0000-0000AE1B0000}"/>
    <cellStyle name="Comma (0,00) TBD 2 51" xfId="19611" xr:uid="{00000000-0005-0000-0000-0000AF1B0000}"/>
    <cellStyle name="Comma (0,00) TBD- 2 51" xfId="14473" xr:uid="{00000000-0005-0000-0000-0000B01B0000}"/>
    <cellStyle name="Comma (0,00) TBD 2 52" xfId="19700" xr:uid="{00000000-0005-0000-0000-0000B11B0000}"/>
    <cellStyle name="Comma (0,00) TBD- 2 52" xfId="15722" xr:uid="{00000000-0005-0000-0000-0000B21B0000}"/>
    <cellStyle name="Comma (0,00) TBD 2 53" xfId="19789" xr:uid="{00000000-0005-0000-0000-0000B31B0000}"/>
    <cellStyle name="Comma (0,00) TBD- 2 53" xfId="14882" xr:uid="{00000000-0005-0000-0000-0000B41B0000}"/>
    <cellStyle name="Comma (0,00) TBD 2 54" xfId="19878" xr:uid="{00000000-0005-0000-0000-0000B51B0000}"/>
    <cellStyle name="Comma (0,00) TBD- 2 54" xfId="16556" xr:uid="{00000000-0005-0000-0000-0000B61B0000}"/>
    <cellStyle name="Comma (0,00) TBD 2 55" xfId="19966" xr:uid="{00000000-0005-0000-0000-0000B71B0000}"/>
    <cellStyle name="Comma (0,00) TBD- 2 55" xfId="14254" xr:uid="{00000000-0005-0000-0000-0000B81B0000}"/>
    <cellStyle name="Comma (0,00) TBD 2 56" xfId="20053" xr:uid="{00000000-0005-0000-0000-0000B91B0000}"/>
    <cellStyle name="Comma (0,00) TBD- 2 56" xfId="15887" xr:uid="{00000000-0005-0000-0000-0000BA1B0000}"/>
    <cellStyle name="Comma (0,00) TBD 2 57" xfId="20140" xr:uid="{00000000-0005-0000-0000-0000BB1B0000}"/>
    <cellStyle name="Comma (0,00) TBD- 2 57" xfId="16204" xr:uid="{00000000-0005-0000-0000-0000BC1B0000}"/>
    <cellStyle name="Comma (0,00) TBD 2 58" xfId="20227" xr:uid="{00000000-0005-0000-0000-0000BD1B0000}"/>
    <cellStyle name="Comma (0,00) TBD- 2 58" xfId="16623" xr:uid="{00000000-0005-0000-0000-0000BE1B0000}"/>
    <cellStyle name="Comma (0,00) TBD 2 59" xfId="20313" xr:uid="{00000000-0005-0000-0000-0000BF1B0000}"/>
    <cellStyle name="Comma (0,00) TBD- 2 59" xfId="15006" xr:uid="{00000000-0005-0000-0000-0000C01B0000}"/>
    <cellStyle name="Comma (0,00) TBD 2 6" xfId="13933" xr:uid="{00000000-0005-0000-0000-0000C11B0000}"/>
    <cellStyle name="Comma (0,00) TBD- 2 6" xfId="14032" xr:uid="{00000000-0005-0000-0000-0000C21B0000}"/>
    <cellStyle name="Comma (0,00) TBD 2 60" xfId="20398" xr:uid="{00000000-0005-0000-0000-0000C31B0000}"/>
    <cellStyle name="Comma (0,00) TBD- 2 60" xfId="15376" xr:uid="{00000000-0005-0000-0000-0000C41B0000}"/>
    <cellStyle name="Comma (0,00) TBD 2 61" xfId="20482" xr:uid="{00000000-0005-0000-0000-0000C51B0000}"/>
    <cellStyle name="Comma (0,00) TBD- 2 61" xfId="15114" xr:uid="{00000000-0005-0000-0000-0000C61B0000}"/>
    <cellStyle name="Comma (0,00) TBD 2 62" xfId="20564" xr:uid="{00000000-0005-0000-0000-0000C71B0000}"/>
    <cellStyle name="Comma (0,00) TBD- 2 62" xfId="15294" xr:uid="{00000000-0005-0000-0000-0000C81B0000}"/>
    <cellStyle name="Comma (0,00) TBD 2 63" xfId="20644" xr:uid="{00000000-0005-0000-0000-0000C91B0000}"/>
    <cellStyle name="Comma (0,00) TBD- 2 63" xfId="15151" xr:uid="{00000000-0005-0000-0000-0000CA1B0000}"/>
    <cellStyle name="Comma (0,00) TBD 2 64" xfId="20722" xr:uid="{00000000-0005-0000-0000-0000CB1B0000}"/>
    <cellStyle name="Comma (0,00) TBD- 2 64" xfId="16052" xr:uid="{00000000-0005-0000-0000-0000CC1B0000}"/>
    <cellStyle name="Comma (0,00) TBD 2 65" xfId="20800" xr:uid="{00000000-0005-0000-0000-0000CD1B0000}"/>
    <cellStyle name="Comma (0,00) TBD- 2 65" xfId="15807" xr:uid="{00000000-0005-0000-0000-0000CE1B0000}"/>
    <cellStyle name="Comma (0,00) TBD 2 66" xfId="20876" xr:uid="{00000000-0005-0000-0000-0000CF1B0000}"/>
    <cellStyle name="Comma (0,00) TBD- 2 66" xfId="17015" xr:uid="{00000000-0005-0000-0000-0000D01B0000}"/>
    <cellStyle name="Comma (0,00) TBD 2 67" xfId="20951" xr:uid="{00000000-0005-0000-0000-0000D11B0000}"/>
    <cellStyle name="Comma (0,00) TBD- 2 67" xfId="17109" xr:uid="{00000000-0005-0000-0000-0000D21B0000}"/>
    <cellStyle name="Comma (0,00) TBD 2 68" xfId="21024" xr:uid="{00000000-0005-0000-0000-0000D31B0000}"/>
    <cellStyle name="Comma (0,00) TBD- 2 68" xfId="17203" xr:uid="{00000000-0005-0000-0000-0000D41B0000}"/>
    <cellStyle name="Comma (0,00) TBD 2 69" xfId="21097" xr:uid="{00000000-0005-0000-0000-0000D51B0000}"/>
    <cellStyle name="Comma (0,00) TBD- 2 69" xfId="17297" xr:uid="{00000000-0005-0000-0000-0000D61B0000}"/>
    <cellStyle name="Comma (0,00) TBD 2 7" xfId="14213" xr:uid="{00000000-0005-0000-0000-0000D71B0000}"/>
    <cellStyle name="Comma (0,00) TBD- 2 7" xfId="14171" xr:uid="{00000000-0005-0000-0000-0000D81B0000}"/>
    <cellStyle name="Comma (0,00) TBD 2 70" xfId="21170" xr:uid="{00000000-0005-0000-0000-0000D91B0000}"/>
    <cellStyle name="Comma (0,00) TBD- 2 70" xfId="17391" xr:uid="{00000000-0005-0000-0000-0000DA1B0000}"/>
    <cellStyle name="Comma (0,00) TBD 2 71" xfId="21242" xr:uid="{00000000-0005-0000-0000-0000DB1B0000}"/>
    <cellStyle name="Comma (0,00) TBD- 2 71" xfId="17485" xr:uid="{00000000-0005-0000-0000-0000DC1B0000}"/>
    <cellStyle name="Comma (0,00) TBD 2 72" xfId="21313" xr:uid="{00000000-0005-0000-0000-0000DD1B0000}"/>
    <cellStyle name="Comma (0,00) TBD- 2 72" xfId="17579" xr:uid="{00000000-0005-0000-0000-0000DE1B0000}"/>
    <cellStyle name="Comma (0,00) TBD 2 73" xfId="21382" xr:uid="{00000000-0005-0000-0000-0000DF1B0000}"/>
    <cellStyle name="Comma (0,00) TBD- 2 73" xfId="17673" xr:uid="{00000000-0005-0000-0000-0000E01B0000}"/>
    <cellStyle name="Comma (0,00) TBD 2 74" xfId="21450" xr:uid="{00000000-0005-0000-0000-0000E11B0000}"/>
    <cellStyle name="Comma (0,00) TBD- 2 74" xfId="17767" xr:uid="{00000000-0005-0000-0000-0000E21B0000}"/>
    <cellStyle name="Comma (0,00) TBD 2 75" xfId="21518" xr:uid="{00000000-0005-0000-0000-0000E31B0000}"/>
    <cellStyle name="Comma (0,00) TBD- 2 75" xfId="17861" xr:uid="{00000000-0005-0000-0000-0000E41B0000}"/>
    <cellStyle name="Comma (0,00) TBD 2 76" xfId="21585" xr:uid="{00000000-0005-0000-0000-0000E51B0000}"/>
    <cellStyle name="Comma (0,00) TBD- 2 76" xfId="17955" xr:uid="{00000000-0005-0000-0000-0000E61B0000}"/>
    <cellStyle name="Comma (0,00) TBD 2 77" xfId="21651" xr:uid="{00000000-0005-0000-0000-0000E71B0000}"/>
    <cellStyle name="Comma (0,00) TBD- 2 77" xfId="18049" xr:uid="{00000000-0005-0000-0000-0000E81B0000}"/>
    <cellStyle name="Comma (0,00) TBD 2 78" xfId="21716" xr:uid="{00000000-0005-0000-0000-0000E91B0000}"/>
    <cellStyle name="Comma (0,00) TBD- 2 78" xfId="18143" xr:uid="{00000000-0005-0000-0000-0000EA1B0000}"/>
    <cellStyle name="Comma (0,00) TBD 2 79" xfId="21780" xr:uid="{00000000-0005-0000-0000-0000EB1B0000}"/>
    <cellStyle name="Comma (0,00) TBD- 2 79" xfId="18237" xr:uid="{00000000-0005-0000-0000-0000EC1B0000}"/>
    <cellStyle name="Comma (0,00) TBD 2 8" xfId="10643" xr:uid="{00000000-0005-0000-0000-0000ED1B0000}"/>
    <cellStyle name="Comma (0,00) TBD- 2 8" xfId="10590" xr:uid="{00000000-0005-0000-0000-0000EE1B0000}"/>
    <cellStyle name="Comma (0,00) TBD 2 80" xfId="21841" xr:uid="{00000000-0005-0000-0000-0000EF1B0000}"/>
    <cellStyle name="Comma (0,00) TBD- 2 80" xfId="18331" xr:uid="{00000000-0005-0000-0000-0000F01B0000}"/>
    <cellStyle name="Comma (0,00) TBD 2 81" xfId="21901" xr:uid="{00000000-0005-0000-0000-0000F11B0000}"/>
    <cellStyle name="Comma (0,00) TBD- 2 81" xfId="18425" xr:uid="{00000000-0005-0000-0000-0000F21B0000}"/>
    <cellStyle name="Comma (0,00) TBD 2 82" xfId="21958" xr:uid="{00000000-0005-0000-0000-0000F31B0000}"/>
    <cellStyle name="Comma (0,00) TBD- 2 82" xfId="18518" xr:uid="{00000000-0005-0000-0000-0000F41B0000}"/>
    <cellStyle name="Comma (0,00) TBD 2 83" xfId="22013" xr:uid="{00000000-0005-0000-0000-0000F51B0000}"/>
    <cellStyle name="Comma (0,00) TBD- 2 83" xfId="18611" xr:uid="{00000000-0005-0000-0000-0000F61B0000}"/>
    <cellStyle name="Comma (0,00) TBD 2 84" xfId="22067" xr:uid="{00000000-0005-0000-0000-0000F71B0000}"/>
    <cellStyle name="Comma (0,00) TBD- 2 84" xfId="18703" xr:uid="{00000000-0005-0000-0000-0000F81B0000}"/>
    <cellStyle name="Comma (0,00) TBD 2 85" xfId="22121" xr:uid="{00000000-0005-0000-0000-0000F91B0000}"/>
    <cellStyle name="Comma (0,00) TBD- 2 85" xfId="18795" xr:uid="{00000000-0005-0000-0000-0000FA1B0000}"/>
    <cellStyle name="Comma (0,00) TBD 2 86" xfId="22174" xr:uid="{00000000-0005-0000-0000-0000FB1B0000}"/>
    <cellStyle name="Comma (0,00) TBD- 2 86" xfId="18887" xr:uid="{00000000-0005-0000-0000-0000FC1B0000}"/>
    <cellStyle name="Comma (0,00) TBD 2 87" xfId="22226" xr:uid="{00000000-0005-0000-0000-0000FD1B0000}"/>
    <cellStyle name="Comma (0,00) TBD- 2 87" xfId="18979" xr:uid="{00000000-0005-0000-0000-0000FE1B0000}"/>
    <cellStyle name="Comma (0,00) TBD 2 88" xfId="22276" xr:uid="{00000000-0005-0000-0000-0000FF1B0000}"/>
    <cellStyle name="Comma (0,00) TBD- 2 88" xfId="19071" xr:uid="{00000000-0005-0000-0000-0000001C0000}"/>
    <cellStyle name="Comma (0,00) TBD 2 89" xfId="22326" xr:uid="{00000000-0005-0000-0000-0000011C0000}"/>
    <cellStyle name="Comma (0,00) TBD- 2 89" xfId="19163" xr:uid="{00000000-0005-0000-0000-0000021C0000}"/>
    <cellStyle name="Comma (0,00) TBD 2 9" xfId="11890" xr:uid="{00000000-0005-0000-0000-0000031C0000}"/>
    <cellStyle name="Comma (0,00) TBD- 2 9" xfId="14083" xr:uid="{00000000-0005-0000-0000-0000041C0000}"/>
    <cellStyle name="Comma (0,00) TBD 2 90" xfId="22376" xr:uid="{00000000-0005-0000-0000-0000051C0000}"/>
    <cellStyle name="Comma (0,00) TBD- 2 90" xfId="19255" xr:uid="{00000000-0005-0000-0000-0000061C0000}"/>
    <cellStyle name="Comma (0,00) TBD 2 91" xfId="22424" xr:uid="{00000000-0005-0000-0000-0000071C0000}"/>
    <cellStyle name="Comma (0,00) TBD- 2 91" xfId="19346" xr:uid="{00000000-0005-0000-0000-0000081C0000}"/>
    <cellStyle name="Comma (0,00) TBD 2 92" xfId="22472" xr:uid="{00000000-0005-0000-0000-0000091C0000}"/>
    <cellStyle name="Comma (0,00) TBD- 2 92" xfId="19437" xr:uid="{00000000-0005-0000-0000-00000A1C0000}"/>
    <cellStyle name="Comma (0,00) TBD 2 93" xfId="22515" xr:uid="{00000000-0005-0000-0000-00000B1C0000}"/>
    <cellStyle name="Comma (0,00) TBD- 2 93" xfId="19527" xr:uid="{00000000-0005-0000-0000-00000C1C0000}"/>
    <cellStyle name="Comma (0,00) TBD 2 94" xfId="22555" xr:uid="{00000000-0005-0000-0000-00000D1C0000}"/>
    <cellStyle name="Comma (0,00) TBD- 2 94" xfId="19616" xr:uid="{00000000-0005-0000-0000-00000E1C0000}"/>
    <cellStyle name="Comma (0,00) TBD 2 95" xfId="22591" xr:uid="{00000000-0005-0000-0000-00000F1C0000}"/>
    <cellStyle name="Comma (0,00) TBD- 2 95" xfId="19705" xr:uid="{00000000-0005-0000-0000-0000101C0000}"/>
    <cellStyle name="Comma (0,00) TBD 2 96" xfId="22627" xr:uid="{00000000-0005-0000-0000-0000111C0000}"/>
    <cellStyle name="Comma (0,00) TBD- 2 96" xfId="19794" xr:uid="{00000000-0005-0000-0000-0000121C0000}"/>
    <cellStyle name="Comma (0,00) TBD 2 97" xfId="22861" xr:uid="{00000000-0005-0000-0000-0000131C0000}"/>
    <cellStyle name="Comma (0,00) TBD- 2 97" xfId="22862" xr:uid="{00000000-0005-0000-0000-0000141C0000}"/>
    <cellStyle name="Comma (0,00) TBD 2 98" xfId="26264" xr:uid="{00000000-0005-0000-0000-0000151C0000}"/>
    <cellStyle name="Comma (0,00) TBD- 2 98" xfId="23057" xr:uid="{00000000-0005-0000-0000-0000161C0000}"/>
    <cellStyle name="Comma (0,00) TBD 2 99" xfId="29533" xr:uid="{00000000-0005-0000-0000-0000171C0000}"/>
    <cellStyle name="Comma (0,00) TBD- 2 99" xfId="29534" xr:uid="{00000000-0005-0000-0000-0000181C0000}"/>
    <cellStyle name="Comma (0,00) TBD 3" xfId="793" xr:uid="{00000000-0005-0000-0000-0000191C0000}"/>
    <cellStyle name="Comma (0,00) TBD- 3" xfId="794" xr:uid="{00000000-0005-0000-0000-00001A1C0000}"/>
    <cellStyle name="Comma (0,00) TBD 3 10" xfId="14102" xr:uid="{00000000-0005-0000-0000-00001B1C0000}"/>
    <cellStyle name="Comma (0,00) TBD- 3 10" xfId="14056" xr:uid="{00000000-0005-0000-0000-00001C1C0000}"/>
    <cellStyle name="Comma (0,00) TBD 3 100" xfId="36095" xr:uid="{00000000-0005-0000-0000-00001D1C0000}"/>
    <cellStyle name="Comma (0,00) TBD- 3 100" xfId="36096" xr:uid="{00000000-0005-0000-0000-00001E1C0000}"/>
    <cellStyle name="Comma (0,00) TBD 3 11" xfId="14970" xr:uid="{00000000-0005-0000-0000-00001F1C0000}"/>
    <cellStyle name="Comma (0,00) TBD- 3 11" xfId="14971" xr:uid="{00000000-0005-0000-0000-0000201C0000}"/>
    <cellStyle name="Comma (0,00) TBD 3 12" xfId="15452" xr:uid="{00000000-0005-0000-0000-0000211C0000}"/>
    <cellStyle name="Comma (0,00) TBD- 3 12" xfId="16548" xr:uid="{00000000-0005-0000-0000-0000221C0000}"/>
    <cellStyle name="Comma (0,00) TBD 3 13" xfId="16009" xr:uid="{00000000-0005-0000-0000-0000231C0000}"/>
    <cellStyle name="Comma (0,00) TBD- 3 13" xfId="16355" xr:uid="{00000000-0005-0000-0000-0000241C0000}"/>
    <cellStyle name="Comma (0,00) TBD 3 14" xfId="16136" xr:uid="{00000000-0005-0000-0000-0000251C0000}"/>
    <cellStyle name="Comma (0,00) TBD- 3 14" xfId="14402" xr:uid="{00000000-0005-0000-0000-0000261C0000}"/>
    <cellStyle name="Comma (0,00) TBD 3 15" xfId="16091" xr:uid="{00000000-0005-0000-0000-0000271C0000}"/>
    <cellStyle name="Comma (0,00) TBD- 3 15" xfId="15775" xr:uid="{00000000-0005-0000-0000-0000281C0000}"/>
    <cellStyle name="Comma (0,00) TBD 3 16" xfId="15665" xr:uid="{00000000-0005-0000-0000-0000291C0000}"/>
    <cellStyle name="Comma (0,00) TBD- 3 16" xfId="14826" xr:uid="{00000000-0005-0000-0000-00002A1C0000}"/>
    <cellStyle name="Comma (0,00) TBD 3 17" xfId="16941" xr:uid="{00000000-0005-0000-0000-00002B1C0000}"/>
    <cellStyle name="Comma (0,00) TBD- 3 17" xfId="15479" xr:uid="{00000000-0005-0000-0000-00002C1C0000}"/>
    <cellStyle name="Comma (0,00) TBD 3 18" xfId="14688" xr:uid="{00000000-0005-0000-0000-00002D1C0000}"/>
    <cellStyle name="Comma (0,00) TBD- 3 18" xfId="14240" xr:uid="{00000000-0005-0000-0000-00002E1C0000}"/>
    <cellStyle name="Comma (0,00) TBD 3 19" xfId="14571" xr:uid="{00000000-0005-0000-0000-00002F1C0000}"/>
    <cellStyle name="Comma (0,00) TBD- 3 19" xfId="15899" xr:uid="{00000000-0005-0000-0000-0000301C0000}"/>
    <cellStyle name="Comma (0,00) TBD 3 2" xfId="795" xr:uid="{00000000-0005-0000-0000-0000311C0000}"/>
    <cellStyle name="Comma (0,00) TBD- 3 2" xfId="796" xr:uid="{00000000-0005-0000-0000-0000321C0000}"/>
    <cellStyle name="Comma (0,00) TBD 3 2 10" xfId="14972" xr:uid="{00000000-0005-0000-0000-0000331C0000}"/>
    <cellStyle name="Comma (0,00) TBD- 3 2 10" xfId="14973" xr:uid="{00000000-0005-0000-0000-0000341C0000}"/>
    <cellStyle name="Comma (0,00) TBD 3 2 11" xfId="15451" xr:uid="{00000000-0005-0000-0000-0000351C0000}"/>
    <cellStyle name="Comma (0,00) TBD- 3 2 11" xfId="16514" xr:uid="{00000000-0005-0000-0000-0000361C0000}"/>
    <cellStyle name="Comma (0,00) TBD 3 2 12" xfId="14263" xr:uid="{00000000-0005-0000-0000-0000371C0000}"/>
    <cellStyle name="Comma (0,00) TBD- 3 2 12" xfId="15061" xr:uid="{00000000-0005-0000-0000-0000381C0000}"/>
    <cellStyle name="Comma (0,00) TBD 3 2 13" xfId="14666" xr:uid="{00000000-0005-0000-0000-0000391C0000}"/>
    <cellStyle name="Comma (0,00) TBD- 3 2 13" xfId="15334" xr:uid="{00000000-0005-0000-0000-00003A1C0000}"/>
    <cellStyle name="Comma (0,00) TBD 3 2 14" xfId="15622" xr:uid="{00000000-0005-0000-0000-00003B1C0000}"/>
    <cellStyle name="Comma (0,00) TBD- 3 2 14" xfId="14312" xr:uid="{00000000-0005-0000-0000-00003C1C0000}"/>
    <cellStyle name="Comma (0,00) TBD 3 2 15" xfId="14950" xr:uid="{00000000-0005-0000-0000-00003D1C0000}"/>
    <cellStyle name="Comma (0,00) TBD- 3 2 15" xfId="14659" xr:uid="{00000000-0005-0000-0000-00003E1C0000}"/>
    <cellStyle name="Comma (0,00) TBD 3 2 16" xfId="16516" xr:uid="{00000000-0005-0000-0000-00003F1C0000}"/>
    <cellStyle name="Comma (0,00) TBD- 3 2 16" xfId="16688" xr:uid="{00000000-0005-0000-0000-0000401C0000}"/>
    <cellStyle name="Comma (0,00) TBD 3 2 17" xfId="16024" xr:uid="{00000000-0005-0000-0000-0000411C0000}"/>
    <cellStyle name="Comma (0,00) TBD- 3 2 17" xfId="14944" xr:uid="{00000000-0005-0000-0000-0000421C0000}"/>
    <cellStyle name="Comma (0,00) TBD 3 2 18" xfId="15869" xr:uid="{00000000-0005-0000-0000-0000431C0000}"/>
    <cellStyle name="Comma (0,00) TBD- 3 2 18" xfId="14439" xr:uid="{00000000-0005-0000-0000-0000441C0000}"/>
    <cellStyle name="Comma (0,00) TBD 3 2 19" xfId="17042" xr:uid="{00000000-0005-0000-0000-0000451C0000}"/>
    <cellStyle name="Comma (0,00) TBD- 3 2 19" xfId="15750" xr:uid="{00000000-0005-0000-0000-0000461C0000}"/>
    <cellStyle name="Comma (0,00) TBD 3 2 2" xfId="2271" xr:uid="{00000000-0005-0000-0000-0000471C0000}"/>
    <cellStyle name="Comma (0,00) TBD- 3 2 2" xfId="2272" xr:uid="{00000000-0005-0000-0000-0000481C0000}"/>
    <cellStyle name="Comma (0,00) TBD 3 2 20" xfId="17136" xr:uid="{00000000-0005-0000-0000-0000491C0000}"/>
    <cellStyle name="Comma (0,00) TBD- 3 2 20" xfId="14860" xr:uid="{00000000-0005-0000-0000-00004A1C0000}"/>
    <cellStyle name="Comma (0,00) TBD 3 2 21" xfId="17230" xr:uid="{00000000-0005-0000-0000-00004B1C0000}"/>
    <cellStyle name="Comma (0,00) TBD- 3 2 21" xfId="15470" xr:uid="{00000000-0005-0000-0000-00004C1C0000}"/>
    <cellStyle name="Comma (0,00) TBD 3 2 22" xfId="17324" xr:uid="{00000000-0005-0000-0000-00004D1C0000}"/>
    <cellStyle name="Comma (0,00) TBD- 3 2 22" xfId="16007" xr:uid="{00000000-0005-0000-0000-00004E1C0000}"/>
    <cellStyle name="Comma (0,00) TBD 3 2 23" xfId="17418" xr:uid="{00000000-0005-0000-0000-00004F1C0000}"/>
    <cellStyle name="Comma (0,00) TBD- 3 2 23" xfId="16840" xr:uid="{00000000-0005-0000-0000-0000501C0000}"/>
    <cellStyle name="Comma (0,00) TBD 3 2 24" xfId="17512" xr:uid="{00000000-0005-0000-0000-0000511C0000}"/>
    <cellStyle name="Comma (0,00) TBD- 3 2 24" xfId="14756" xr:uid="{00000000-0005-0000-0000-0000521C0000}"/>
    <cellStyle name="Comma (0,00) TBD 3 2 25" xfId="17606" xr:uid="{00000000-0005-0000-0000-0000531C0000}"/>
    <cellStyle name="Comma (0,00) TBD- 3 2 25" xfId="15563" xr:uid="{00000000-0005-0000-0000-0000541C0000}"/>
    <cellStyle name="Comma (0,00) TBD 3 2 26" xfId="17700" xr:uid="{00000000-0005-0000-0000-0000551C0000}"/>
    <cellStyle name="Comma (0,00) TBD- 3 2 26" xfId="16320" xr:uid="{00000000-0005-0000-0000-0000561C0000}"/>
    <cellStyle name="Comma (0,00) TBD 3 2 27" xfId="17794" xr:uid="{00000000-0005-0000-0000-0000571C0000}"/>
    <cellStyle name="Comma (0,00) TBD- 3 2 27" xfId="15383" xr:uid="{00000000-0005-0000-0000-0000581C0000}"/>
    <cellStyle name="Comma (0,00) TBD 3 2 28" xfId="17888" xr:uid="{00000000-0005-0000-0000-0000591C0000}"/>
    <cellStyle name="Comma (0,00) TBD- 3 2 28" xfId="14293" xr:uid="{00000000-0005-0000-0000-00005A1C0000}"/>
    <cellStyle name="Comma (0,00) TBD 3 2 29" xfId="17982" xr:uid="{00000000-0005-0000-0000-00005B1C0000}"/>
    <cellStyle name="Comma (0,00) TBD- 3 2 29" xfId="16819" xr:uid="{00000000-0005-0000-0000-00005C1C0000}"/>
    <cellStyle name="Comma (0,00) TBD 3 2 3" xfId="1994" xr:uid="{00000000-0005-0000-0000-00005D1C0000}"/>
    <cellStyle name="Comma (0,00) TBD- 3 2 3" xfId="1993" xr:uid="{00000000-0005-0000-0000-00005E1C0000}"/>
    <cellStyle name="Comma (0,00) TBD 3 2 30" xfId="18076" xr:uid="{00000000-0005-0000-0000-00005F1C0000}"/>
    <cellStyle name="Comma (0,00) TBD- 3 2 30" xfId="14778" xr:uid="{00000000-0005-0000-0000-0000601C0000}"/>
    <cellStyle name="Comma (0,00) TBD 3 2 31" xfId="18170" xr:uid="{00000000-0005-0000-0000-0000611C0000}"/>
    <cellStyle name="Comma (0,00) TBD- 3 2 31" xfId="16594" xr:uid="{00000000-0005-0000-0000-0000621C0000}"/>
    <cellStyle name="Comma (0,00) TBD 3 2 32" xfId="18264" xr:uid="{00000000-0005-0000-0000-0000631C0000}"/>
    <cellStyle name="Comma (0,00) TBD- 3 2 32" xfId="16333" xr:uid="{00000000-0005-0000-0000-0000641C0000}"/>
    <cellStyle name="Comma (0,00) TBD 3 2 33" xfId="18358" xr:uid="{00000000-0005-0000-0000-0000651C0000}"/>
    <cellStyle name="Comma (0,00) TBD- 3 2 33" xfId="15365" xr:uid="{00000000-0005-0000-0000-0000661C0000}"/>
    <cellStyle name="Comma (0,00) TBD 3 2 34" xfId="18452" xr:uid="{00000000-0005-0000-0000-0000671C0000}"/>
    <cellStyle name="Comma (0,00) TBD- 3 2 34" xfId="15119" xr:uid="{00000000-0005-0000-0000-0000681C0000}"/>
    <cellStyle name="Comma (0,00) TBD 3 2 35" xfId="18545" xr:uid="{00000000-0005-0000-0000-0000691C0000}"/>
    <cellStyle name="Comma (0,00) TBD- 3 2 35" xfId="15289" xr:uid="{00000000-0005-0000-0000-00006A1C0000}"/>
    <cellStyle name="Comma (0,00) TBD 3 2 36" xfId="18638" xr:uid="{00000000-0005-0000-0000-00006B1C0000}"/>
    <cellStyle name="Comma (0,00) TBD- 3 2 36" xfId="15154" xr:uid="{00000000-0005-0000-0000-00006C1C0000}"/>
    <cellStyle name="Comma (0,00) TBD 3 2 37" xfId="18730" xr:uid="{00000000-0005-0000-0000-00006D1C0000}"/>
    <cellStyle name="Comma (0,00) TBD- 3 2 37" xfId="15264" xr:uid="{00000000-0005-0000-0000-00006E1C0000}"/>
    <cellStyle name="Comma (0,00) TBD 3 2 38" xfId="18822" xr:uid="{00000000-0005-0000-0000-00006F1C0000}"/>
    <cellStyle name="Comma (0,00) TBD- 3 2 38" xfId="16159" xr:uid="{00000000-0005-0000-0000-0000701C0000}"/>
    <cellStyle name="Comma (0,00) TBD 3 2 39" xfId="18914" xr:uid="{00000000-0005-0000-0000-0000711C0000}"/>
    <cellStyle name="Comma (0,00) TBD- 3 2 39" xfId="14564" xr:uid="{00000000-0005-0000-0000-0000721C0000}"/>
    <cellStyle name="Comma (0,00) TBD 3 2 4" xfId="10413" xr:uid="{00000000-0005-0000-0000-0000731C0000}"/>
    <cellStyle name="Comma (0,00) TBD- 3 2 4" xfId="10414" xr:uid="{00000000-0005-0000-0000-0000741C0000}"/>
    <cellStyle name="Comma (0,00) TBD 3 2 40" xfId="19006" xr:uid="{00000000-0005-0000-0000-0000751C0000}"/>
    <cellStyle name="Comma (0,00) TBD- 3 2 40" xfId="15672" xr:uid="{00000000-0005-0000-0000-0000761C0000}"/>
    <cellStyle name="Comma (0,00) TBD 3 2 41" xfId="19098" xr:uid="{00000000-0005-0000-0000-0000771C0000}"/>
    <cellStyle name="Comma (0,00) TBD- 3 2 41" xfId="14913" xr:uid="{00000000-0005-0000-0000-0000781C0000}"/>
    <cellStyle name="Comma (0,00) TBD 3 2 42" xfId="19190" xr:uid="{00000000-0005-0000-0000-0000791C0000}"/>
    <cellStyle name="Comma (0,00) TBD- 3 2 42" xfId="14468" xr:uid="{00000000-0005-0000-0000-00007A1C0000}"/>
    <cellStyle name="Comma (0,00) TBD 3 2 43" xfId="19281" xr:uid="{00000000-0005-0000-0000-00007B1C0000}"/>
    <cellStyle name="Comma (0,00) TBD- 3 2 43" xfId="16804" xr:uid="{00000000-0005-0000-0000-00007C1C0000}"/>
    <cellStyle name="Comma (0,00) TBD 3 2 44" xfId="19372" xr:uid="{00000000-0005-0000-0000-00007D1C0000}"/>
    <cellStyle name="Comma (0,00) TBD- 3 2 44" xfId="16256" xr:uid="{00000000-0005-0000-0000-00007E1C0000}"/>
    <cellStyle name="Comma (0,00) TBD 3 2 45" xfId="19463" xr:uid="{00000000-0005-0000-0000-00007F1C0000}"/>
    <cellStyle name="Comma (0,00) TBD- 3 2 45" xfId="16557" xr:uid="{00000000-0005-0000-0000-0000801C0000}"/>
    <cellStyle name="Comma (0,00) TBD 3 2 46" xfId="19552" xr:uid="{00000000-0005-0000-0000-0000811C0000}"/>
    <cellStyle name="Comma (0,00) TBD- 3 2 46" xfId="14253" xr:uid="{00000000-0005-0000-0000-0000821C0000}"/>
    <cellStyle name="Comma (0,00) TBD 3 2 47" xfId="19641" xr:uid="{00000000-0005-0000-0000-0000831C0000}"/>
    <cellStyle name="Comma (0,00) TBD- 3 2 47" xfId="15888" xr:uid="{00000000-0005-0000-0000-0000841C0000}"/>
    <cellStyle name="Comma (0,00) TBD 3 2 48" xfId="19730" xr:uid="{00000000-0005-0000-0000-0000851C0000}"/>
    <cellStyle name="Comma (0,00) TBD- 3 2 48" xfId="14760" xr:uid="{00000000-0005-0000-0000-0000861C0000}"/>
    <cellStyle name="Comma (0,00) TBD 3 2 49" xfId="19819" xr:uid="{00000000-0005-0000-0000-0000871C0000}"/>
    <cellStyle name="Comma (0,00) TBD- 3 2 49" xfId="14532" xr:uid="{00000000-0005-0000-0000-0000881C0000}"/>
    <cellStyle name="Comma (0,00) TBD 3 2 5" xfId="14031" xr:uid="{00000000-0005-0000-0000-0000891C0000}"/>
    <cellStyle name="Comma (0,00) TBD- 3 2 5" xfId="13930" xr:uid="{00000000-0005-0000-0000-00008A1C0000}"/>
    <cellStyle name="Comma (0,00) TBD 3 2 50" xfId="19907" xr:uid="{00000000-0005-0000-0000-00008B1C0000}"/>
    <cellStyle name="Comma (0,00) TBD- 3 2 50" xfId="14633" xr:uid="{00000000-0005-0000-0000-00008C1C0000}"/>
    <cellStyle name="Comma (0,00) TBD 3 2 51" xfId="19995" xr:uid="{00000000-0005-0000-0000-00008D1C0000}"/>
    <cellStyle name="Comma (0,00) TBD- 3 2 51" xfId="15643" xr:uid="{00000000-0005-0000-0000-00008E1C0000}"/>
    <cellStyle name="Comma (0,00) TBD 3 2 52" xfId="20082" xr:uid="{00000000-0005-0000-0000-00008F1C0000}"/>
    <cellStyle name="Comma (0,00) TBD- 3 2 52" xfId="16282" xr:uid="{00000000-0005-0000-0000-0000901C0000}"/>
    <cellStyle name="Comma (0,00) TBD 3 2 53" xfId="20169" xr:uid="{00000000-0005-0000-0000-0000911C0000}"/>
    <cellStyle name="Comma (0,00) TBD- 3 2 53" xfId="14454" xr:uid="{00000000-0005-0000-0000-0000921C0000}"/>
    <cellStyle name="Comma (0,00) TBD 3 2 54" xfId="20255" xr:uid="{00000000-0005-0000-0000-0000931C0000}"/>
    <cellStyle name="Comma (0,00) TBD- 3 2 54" xfId="15735" xr:uid="{00000000-0005-0000-0000-0000941C0000}"/>
    <cellStyle name="Comma (0,00) TBD 3 2 55" xfId="20340" xr:uid="{00000000-0005-0000-0000-0000951C0000}"/>
    <cellStyle name="Comma (0,00) TBD- 3 2 55" xfId="16252" xr:uid="{00000000-0005-0000-0000-0000961C0000}"/>
    <cellStyle name="Comma (0,00) TBD 3 2 56" xfId="20425" xr:uid="{00000000-0005-0000-0000-0000971C0000}"/>
    <cellStyle name="Comma (0,00) TBD- 3 2 56" xfId="15465" xr:uid="{00000000-0005-0000-0000-0000981C0000}"/>
    <cellStyle name="Comma (0,00) TBD 3 2 57" xfId="20508" xr:uid="{00000000-0005-0000-0000-0000991C0000}"/>
    <cellStyle name="Comma (0,00) TBD- 3 2 57" xfId="14249" xr:uid="{00000000-0005-0000-0000-00009A1C0000}"/>
    <cellStyle name="Comma (0,00) TBD 3 2 58" xfId="20590" xr:uid="{00000000-0005-0000-0000-00009B1C0000}"/>
    <cellStyle name="Comma (0,00) TBD- 3 2 58" xfId="15890" xr:uid="{00000000-0005-0000-0000-00009C1C0000}"/>
    <cellStyle name="Comma (0,00) TBD 3 2 59" xfId="20669" xr:uid="{00000000-0005-0000-0000-00009D1C0000}"/>
    <cellStyle name="Comma (0,00) TBD- 3 2 59" xfId="14757" xr:uid="{00000000-0005-0000-0000-00009E1C0000}"/>
    <cellStyle name="Comma (0,00) TBD 3 2 6" xfId="14168" xr:uid="{00000000-0005-0000-0000-00009F1C0000}"/>
    <cellStyle name="Comma (0,00) TBD- 3 2 6" xfId="14209" xr:uid="{00000000-0005-0000-0000-0000A01C0000}"/>
    <cellStyle name="Comma (0,00) TBD 3 2 60" xfId="20747" xr:uid="{00000000-0005-0000-0000-0000A11C0000}"/>
    <cellStyle name="Comma (0,00) TBD- 3 2 60" xfId="14534" xr:uid="{00000000-0005-0000-0000-0000A21C0000}"/>
    <cellStyle name="Comma (0,00) TBD 3 2 61" xfId="20824" xr:uid="{00000000-0005-0000-0000-0000A31C0000}"/>
    <cellStyle name="Comma (0,00) TBD- 3 2 61" xfId="14631" xr:uid="{00000000-0005-0000-0000-0000A41C0000}"/>
    <cellStyle name="Comma (0,00) TBD 3 2 62" xfId="20900" xr:uid="{00000000-0005-0000-0000-0000A51C0000}"/>
    <cellStyle name="Comma (0,00) TBD- 3 2 62" xfId="15644" xr:uid="{00000000-0005-0000-0000-0000A61C0000}"/>
    <cellStyle name="Comma (0,00) TBD 3 2 63" xfId="20975" xr:uid="{00000000-0005-0000-0000-0000A71C0000}"/>
    <cellStyle name="Comma (0,00) TBD- 3 2 63" xfId="14933" xr:uid="{00000000-0005-0000-0000-0000A81C0000}"/>
    <cellStyle name="Comma (0,00) TBD 3 2 64" xfId="21048" xr:uid="{00000000-0005-0000-0000-0000A91C0000}"/>
    <cellStyle name="Comma (0,00) TBD- 3 2 64" xfId="14455" xr:uid="{00000000-0005-0000-0000-0000AA1C0000}"/>
    <cellStyle name="Comma (0,00) TBD 3 2 65" xfId="21121" xr:uid="{00000000-0005-0000-0000-0000AB1C0000}"/>
    <cellStyle name="Comma (0,00) TBD- 3 2 65" xfId="16768" xr:uid="{00000000-0005-0000-0000-0000AC1C0000}"/>
    <cellStyle name="Comma (0,00) TBD 3 2 66" xfId="21194" xr:uid="{00000000-0005-0000-0000-0000AD1C0000}"/>
    <cellStyle name="Comma (0,00) TBD- 3 2 66" xfId="14873" xr:uid="{00000000-0005-0000-0000-0000AE1C0000}"/>
    <cellStyle name="Comma (0,00) TBD 3 2 67" xfId="21266" xr:uid="{00000000-0005-0000-0000-0000AF1C0000}"/>
    <cellStyle name="Comma (0,00) TBD- 3 2 67" xfId="16561" xr:uid="{00000000-0005-0000-0000-0000B01C0000}"/>
    <cellStyle name="Comma (0,00) TBD 3 2 68" xfId="21335" xr:uid="{00000000-0005-0000-0000-0000B11C0000}"/>
    <cellStyle name="Comma (0,00) TBD- 3 2 68" xfId="15050" xr:uid="{00000000-0005-0000-0000-0000B21C0000}"/>
    <cellStyle name="Comma (0,00) TBD 3 2 69" xfId="21404" xr:uid="{00000000-0005-0000-0000-0000B31C0000}"/>
    <cellStyle name="Comma (0,00) TBD- 3 2 69" xfId="16490" xr:uid="{00000000-0005-0000-0000-0000B41C0000}"/>
    <cellStyle name="Comma (0,00) TBD 3 2 7" xfId="10591" xr:uid="{00000000-0005-0000-0000-0000B51C0000}"/>
    <cellStyle name="Comma (0,00) TBD- 3 2 7" xfId="11234" xr:uid="{00000000-0005-0000-0000-0000B61C0000}"/>
    <cellStyle name="Comma (0,00) TBD 3 2 70" xfId="21472" xr:uid="{00000000-0005-0000-0000-0000B71C0000}"/>
    <cellStyle name="Comma (0,00) TBD- 3 2 70" xfId="16035" xr:uid="{00000000-0005-0000-0000-0000B81C0000}"/>
    <cellStyle name="Comma (0,00) TBD 3 2 71" xfId="21539" xr:uid="{00000000-0005-0000-0000-0000B91C0000}"/>
    <cellStyle name="Comma (0,00) TBD- 3 2 71" xfId="15843" xr:uid="{00000000-0005-0000-0000-0000BA1C0000}"/>
    <cellStyle name="Comma (0,00) TBD 3 2 72" xfId="21606" xr:uid="{00000000-0005-0000-0000-0000BB1C0000}"/>
    <cellStyle name="Comma (0,00) TBD- 3 2 72" xfId="17026" xr:uid="{00000000-0005-0000-0000-0000BC1C0000}"/>
    <cellStyle name="Comma (0,00) TBD 3 2 73" xfId="21672" xr:uid="{00000000-0005-0000-0000-0000BD1C0000}"/>
    <cellStyle name="Comma (0,00) TBD- 3 2 73" xfId="17120" xr:uid="{00000000-0005-0000-0000-0000BE1C0000}"/>
    <cellStyle name="Comma (0,00) TBD 3 2 74" xfId="21737" xr:uid="{00000000-0005-0000-0000-0000BF1C0000}"/>
    <cellStyle name="Comma (0,00) TBD- 3 2 74" xfId="17214" xr:uid="{00000000-0005-0000-0000-0000C01C0000}"/>
    <cellStyle name="Comma (0,00) TBD 3 2 75" xfId="21800" xr:uid="{00000000-0005-0000-0000-0000C11C0000}"/>
    <cellStyle name="Comma (0,00) TBD- 3 2 75" xfId="17308" xr:uid="{00000000-0005-0000-0000-0000C21C0000}"/>
    <cellStyle name="Comma (0,00) TBD 3 2 76" xfId="21861" xr:uid="{00000000-0005-0000-0000-0000C31C0000}"/>
    <cellStyle name="Comma (0,00) TBD- 3 2 76" xfId="17402" xr:uid="{00000000-0005-0000-0000-0000C41C0000}"/>
    <cellStyle name="Comma (0,00) TBD 3 2 77" xfId="21921" xr:uid="{00000000-0005-0000-0000-0000C51C0000}"/>
    <cellStyle name="Comma (0,00) TBD- 3 2 77" xfId="17496" xr:uid="{00000000-0005-0000-0000-0000C61C0000}"/>
    <cellStyle name="Comma (0,00) TBD 3 2 78" xfId="21977" xr:uid="{00000000-0005-0000-0000-0000C71C0000}"/>
    <cellStyle name="Comma (0,00) TBD- 3 2 78" xfId="17590" xr:uid="{00000000-0005-0000-0000-0000C81C0000}"/>
    <cellStyle name="Comma (0,00) TBD 3 2 79" xfId="22032" xr:uid="{00000000-0005-0000-0000-0000C91C0000}"/>
    <cellStyle name="Comma (0,00) TBD- 3 2 79" xfId="17684" xr:uid="{00000000-0005-0000-0000-0000CA1C0000}"/>
    <cellStyle name="Comma (0,00) TBD 3 2 8" xfId="14048" xr:uid="{00000000-0005-0000-0000-0000CB1C0000}"/>
    <cellStyle name="Comma (0,00) TBD- 3 2 8" xfId="14049" xr:uid="{00000000-0005-0000-0000-0000CC1C0000}"/>
    <cellStyle name="Comma (0,00) TBD 3 2 80" xfId="22086" xr:uid="{00000000-0005-0000-0000-0000CD1C0000}"/>
    <cellStyle name="Comma (0,00) TBD- 3 2 80" xfId="17778" xr:uid="{00000000-0005-0000-0000-0000CE1C0000}"/>
    <cellStyle name="Comma (0,00) TBD 3 2 81" xfId="22140" xr:uid="{00000000-0005-0000-0000-0000CF1C0000}"/>
    <cellStyle name="Comma (0,00) TBD- 3 2 81" xfId="17872" xr:uid="{00000000-0005-0000-0000-0000D01C0000}"/>
    <cellStyle name="Comma (0,00) TBD 3 2 82" xfId="22192" xr:uid="{00000000-0005-0000-0000-0000D11C0000}"/>
    <cellStyle name="Comma (0,00) TBD- 3 2 82" xfId="17966" xr:uid="{00000000-0005-0000-0000-0000D21C0000}"/>
    <cellStyle name="Comma (0,00) TBD 3 2 83" xfId="22244" xr:uid="{00000000-0005-0000-0000-0000D31C0000}"/>
    <cellStyle name="Comma (0,00) TBD- 3 2 83" xfId="18060" xr:uid="{00000000-0005-0000-0000-0000D41C0000}"/>
    <cellStyle name="Comma (0,00) TBD 3 2 84" xfId="22294" xr:uid="{00000000-0005-0000-0000-0000D51C0000}"/>
    <cellStyle name="Comma (0,00) TBD- 3 2 84" xfId="18154" xr:uid="{00000000-0005-0000-0000-0000D61C0000}"/>
    <cellStyle name="Comma (0,00) TBD 3 2 85" xfId="22344" xr:uid="{00000000-0005-0000-0000-0000D71C0000}"/>
    <cellStyle name="Comma (0,00) TBD- 3 2 85" xfId="18248" xr:uid="{00000000-0005-0000-0000-0000D81C0000}"/>
    <cellStyle name="Comma (0,00) TBD 3 2 86" xfId="22394" xr:uid="{00000000-0005-0000-0000-0000D91C0000}"/>
    <cellStyle name="Comma (0,00) TBD- 3 2 86" xfId="18342" xr:uid="{00000000-0005-0000-0000-0000DA1C0000}"/>
    <cellStyle name="Comma (0,00) TBD 3 2 87" xfId="22442" xr:uid="{00000000-0005-0000-0000-0000DB1C0000}"/>
    <cellStyle name="Comma (0,00) TBD- 3 2 87" xfId="18436" xr:uid="{00000000-0005-0000-0000-0000DC1C0000}"/>
    <cellStyle name="Comma (0,00) TBD 3 2 88" xfId="22487" xr:uid="{00000000-0005-0000-0000-0000DD1C0000}"/>
    <cellStyle name="Comma (0,00) TBD- 3 2 88" xfId="18529" xr:uid="{00000000-0005-0000-0000-0000DE1C0000}"/>
    <cellStyle name="Comma (0,00) TBD 3 2 89" xfId="22529" xr:uid="{00000000-0005-0000-0000-0000DF1C0000}"/>
    <cellStyle name="Comma (0,00) TBD- 3 2 89" xfId="18622" xr:uid="{00000000-0005-0000-0000-0000E01C0000}"/>
    <cellStyle name="Comma (0,00) TBD 3 2 9" xfId="14187" xr:uid="{00000000-0005-0000-0000-0000E11C0000}"/>
    <cellStyle name="Comma (0,00) TBD- 3 2 9" xfId="14188" xr:uid="{00000000-0005-0000-0000-0000E21C0000}"/>
    <cellStyle name="Comma (0,00) TBD 3 2 90" xfId="22567" xr:uid="{00000000-0005-0000-0000-0000E31C0000}"/>
    <cellStyle name="Comma (0,00) TBD- 3 2 90" xfId="18714" xr:uid="{00000000-0005-0000-0000-0000E41C0000}"/>
    <cellStyle name="Comma (0,00) TBD 3 2 91" xfId="22603" xr:uid="{00000000-0005-0000-0000-0000E51C0000}"/>
    <cellStyle name="Comma (0,00) TBD- 3 2 91" xfId="18806" xr:uid="{00000000-0005-0000-0000-0000E61C0000}"/>
    <cellStyle name="Comma (0,00) TBD 3 2 92" xfId="22638" xr:uid="{00000000-0005-0000-0000-0000E71C0000}"/>
    <cellStyle name="Comma (0,00) TBD- 3 2 92" xfId="18898" xr:uid="{00000000-0005-0000-0000-0000E81C0000}"/>
    <cellStyle name="Comma (0,00) TBD 3 2 93" xfId="22669" xr:uid="{00000000-0005-0000-0000-0000E91C0000}"/>
    <cellStyle name="Comma (0,00) TBD- 3 2 93" xfId="18990" xr:uid="{00000000-0005-0000-0000-0000EA1C0000}"/>
    <cellStyle name="Comma (0,00) TBD 3 2 94" xfId="22700" xr:uid="{00000000-0005-0000-0000-0000EB1C0000}"/>
    <cellStyle name="Comma (0,00) TBD- 3 2 94" xfId="19082" xr:uid="{00000000-0005-0000-0000-0000EC1C0000}"/>
    <cellStyle name="Comma (0,00) TBD 3 2 95" xfId="22728" xr:uid="{00000000-0005-0000-0000-0000ED1C0000}"/>
    <cellStyle name="Comma (0,00) TBD- 3 2 95" xfId="19174" xr:uid="{00000000-0005-0000-0000-0000EE1C0000}"/>
    <cellStyle name="Comma (0,00) TBD 3 2 96" xfId="22867" xr:uid="{00000000-0005-0000-0000-0000EF1C0000}"/>
    <cellStyle name="Comma (0,00) TBD- 3 2 96" xfId="22868" xr:uid="{00000000-0005-0000-0000-0000F01C0000}"/>
    <cellStyle name="Comma (0,00) TBD 3 2 97" xfId="26259" xr:uid="{00000000-0005-0000-0000-0000F11C0000}"/>
    <cellStyle name="Comma (0,00) TBD- 3 2 97" xfId="26258" xr:uid="{00000000-0005-0000-0000-0000F21C0000}"/>
    <cellStyle name="Comma (0,00) TBD 3 2 98" xfId="29539" xr:uid="{00000000-0005-0000-0000-0000F31C0000}"/>
    <cellStyle name="Comma (0,00) TBD- 3 2 98" xfId="29540" xr:uid="{00000000-0005-0000-0000-0000F41C0000}"/>
    <cellStyle name="Comma (0,00) TBD 3 2 99" xfId="36097" xr:uid="{00000000-0005-0000-0000-0000F51C0000}"/>
    <cellStyle name="Comma (0,00) TBD- 3 2 99" xfId="36098" xr:uid="{00000000-0005-0000-0000-0000F61C0000}"/>
    <cellStyle name="Comma (0,00) TBD 3 20" xfId="15670" xr:uid="{00000000-0005-0000-0000-0000F71C0000}"/>
    <cellStyle name="Comma (0,00) TBD- 3 20" xfId="16197" xr:uid="{00000000-0005-0000-0000-0000F81C0000}"/>
    <cellStyle name="Comma (0,00) TBD 3 21" xfId="16946" xr:uid="{00000000-0005-0000-0000-0000F91C0000}"/>
    <cellStyle name="Comma (0,00) TBD- 3 21" xfId="15534" xr:uid="{00000000-0005-0000-0000-0000FA1C0000}"/>
    <cellStyle name="Comma (0,00) TBD 3 22" xfId="15968" xr:uid="{00000000-0005-0000-0000-0000FB1C0000}"/>
    <cellStyle name="Comma (0,00) TBD- 3 22" xfId="16867" xr:uid="{00000000-0005-0000-0000-0000FC1C0000}"/>
    <cellStyle name="Comma (0,00) TBD 3 23" xfId="14711" xr:uid="{00000000-0005-0000-0000-0000FD1C0000}"/>
    <cellStyle name="Comma (0,00) TBD- 3 23" xfId="15921" xr:uid="{00000000-0005-0000-0000-0000FE1C0000}"/>
    <cellStyle name="Comma (0,00) TBD 3 24" xfId="16089" xr:uid="{00000000-0005-0000-0000-0000FF1C0000}"/>
    <cellStyle name="Comma (0,00) TBD- 3 24" xfId="17058" xr:uid="{00000000-0005-0000-0000-0000001D0000}"/>
    <cellStyle name="Comma (0,00) TBD 3 25" xfId="15675" xr:uid="{00000000-0005-0000-0000-0000011D0000}"/>
    <cellStyle name="Comma (0,00) TBD- 3 25" xfId="17152" xr:uid="{00000000-0005-0000-0000-0000021D0000}"/>
    <cellStyle name="Comma (0,00) TBD 3 26" xfId="16273" xr:uid="{00000000-0005-0000-0000-0000031D0000}"/>
    <cellStyle name="Comma (0,00) TBD- 3 26" xfId="17246" xr:uid="{00000000-0005-0000-0000-0000041D0000}"/>
    <cellStyle name="Comma (0,00) TBD 3 27" xfId="14467" xr:uid="{00000000-0005-0000-0000-0000051D0000}"/>
    <cellStyle name="Comma (0,00) TBD- 3 27" xfId="17340" xr:uid="{00000000-0005-0000-0000-0000061D0000}"/>
    <cellStyle name="Comma (0,00) TBD 3 28" xfId="15726" xr:uid="{00000000-0005-0000-0000-0000071D0000}"/>
    <cellStyle name="Comma (0,00) TBD- 3 28" xfId="17434" xr:uid="{00000000-0005-0000-0000-0000081D0000}"/>
    <cellStyle name="Comma (0,00) TBD 3 29" xfId="16982" xr:uid="{00000000-0005-0000-0000-0000091D0000}"/>
    <cellStyle name="Comma (0,00) TBD- 3 29" xfId="17528" xr:uid="{00000000-0005-0000-0000-00000A1D0000}"/>
    <cellStyle name="Comma (0,00) TBD 3 3" xfId="2269" xr:uid="{00000000-0005-0000-0000-00000B1D0000}"/>
    <cellStyle name="Comma (0,00) TBD- 3 3" xfId="2270" xr:uid="{00000000-0005-0000-0000-00000C1D0000}"/>
    <cellStyle name="Comma (0,00) TBD 3 30" xfId="17077" xr:uid="{00000000-0005-0000-0000-00000D1D0000}"/>
    <cellStyle name="Comma (0,00) TBD- 3 30" xfId="17622" xr:uid="{00000000-0005-0000-0000-00000E1D0000}"/>
    <cellStyle name="Comma (0,00) TBD 3 31" xfId="17171" xr:uid="{00000000-0005-0000-0000-00000F1D0000}"/>
    <cellStyle name="Comma (0,00) TBD- 3 31" xfId="17716" xr:uid="{00000000-0005-0000-0000-0000101D0000}"/>
    <cellStyle name="Comma (0,00) TBD 3 32" xfId="17265" xr:uid="{00000000-0005-0000-0000-0000111D0000}"/>
    <cellStyle name="Comma (0,00) TBD- 3 32" xfId="17810" xr:uid="{00000000-0005-0000-0000-0000121D0000}"/>
    <cellStyle name="Comma (0,00) TBD 3 33" xfId="17359" xr:uid="{00000000-0005-0000-0000-0000131D0000}"/>
    <cellStyle name="Comma (0,00) TBD- 3 33" xfId="17904" xr:uid="{00000000-0005-0000-0000-0000141D0000}"/>
    <cellStyle name="Comma (0,00) TBD 3 34" xfId="17453" xr:uid="{00000000-0005-0000-0000-0000151D0000}"/>
    <cellStyle name="Comma (0,00) TBD- 3 34" xfId="17998" xr:uid="{00000000-0005-0000-0000-0000161D0000}"/>
    <cellStyle name="Comma (0,00) TBD 3 35" xfId="17547" xr:uid="{00000000-0005-0000-0000-0000171D0000}"/>
    <cellStyle name="Comma (0,00) TBD- 3 35" xfId="18092" xr:uid="{00000000-0005-0000-0000-0000181D0000}"/>
    <cellStyle name="Comma (0,00) TBD 3 36" xfId="17641" xr:uid="{00000000-0005-0000-0000-0000191D0000}"/>
    <cellStyle name="Comma (0,00) TBD- 3 36" xfId="18186" xr:uid="{00000000-0005-0000-0000-00001A1D0000}"/>
    <cellStyle name="Comma (0,00) TBD 3 37" xfId="17735" xr:uid="{00000000-0005-0000-0000-00001B1D0000}"/>
    <cellStyle name="Comma (0,00) TBD- 3 37" xfId="18280" xr:uid="{00000000-0005-0000-0000-00001C1D0000}"/>
    <cellStyle name="Comma (0,00) TBD 3 38" xfId="17829" xr:uid="{00000000-0005-0000-0000-00001D1D0000}"/>
    <cellStyle name="Comma (0,00) TBD- 3 38" xfId="18374" xr:uid="{00000000-0005-0000-0000-00001E1D0000}"/>
    <cellStyle name="Comma (0,00) TBD 3 39" xfId="17923" xr:uid="{00000000-0005-0000-0000-00001F1D0000}"/>
    <cellStyle name="Comma (0,00) TBD- 3 39" xfId="18468" xr:uid="{00000000-0005-0000-0000-0000201D0000}"/>
    <cellStyle name="Comma (0,00) TBD 3 4" xfId="1996" xr:uid="{00000000-0005-0000-0000-0000211D0000}"/>
    <cellStyle name="Comma (0,00) TBD- 3 4" xfId="1995" xr:uid="{00000000-0005-0000-0000-0000221D0000}"/>
    <cellStyle name="Comma (0,00) TBD 3 40" xfId="18017" xr:uid="{00000000-0005-0000-0000-0000231D0000}"/>
    <cellStyle name="Comma (0,00) TBD- 3 40" xfId="18561" xr:uid="{00000000-0005-0000-0000-0000241D0000}"/>
    <cellStyle name="Comma (0,00) TBD 3 41" xfId="18111" xr:uid="{00000000-0005-0000-0000-0000251D0000}"/>
    <cellStyle name="Comma (0,00) TBD- 3 41" xfId="18653" xr:uid="{00000000-0005-0000-0000-0000261D0000}"/>
    <cellStyle name="Comma (0,00) TBD 3 42" xfId="18205" xr:uid="{00000000-0005-0000-0000-0000271D0000}"/>
    <cellStyle name="Comma (0,00) TBD- 3 42" xfId="18745" xr:uid="{00000000-0005-0000-0000-0000281D0000}"/>
    <cellStyle name="Comma (0,00) TBD 3 43" xfId="18299" xr:uid="{00000000-0005-0000-0000-0000291D0000}"/>
    <cellStyle name="Comma (0,00) TBD- 3 43" xfId="18837" xr:uid="{00000000-0005-0000-0000-00002A1D0000}"/>
    <cellStyle name="Comma (0,00) TBD 3 44" xfId="18393" xr:uid="{00000000-0005-0000-0000-00002B1D0000}"/>
    <cellStyle name="Comma (0,00) TBD- 3 44" xfId="18929" xr:uid="{00000000-0005-0000-0000-00002C1D0000}"/>
    <cellStyle name="Comma (0,00) TBD 3 45" xfId="18487" xr:uid="{00000000-0005-0000-0000-00002D1D0000}"/>
    <cellStyle name="Comma (0,00) TBD- 3 45" xfId="19021" xr:uid="{00000000-0005-0000-0000-00002E1D0000}"/>
    <cellStyle name="Comma (0,00) TBD 3 46" xfId="18580" xr:uid="{00000000-0005-0000-0000-00002F1D0000}"/>
    <cellStyle name="Comma (0,00) TBD- 3 46" xfId="19113" xr:uid="{00000000-0005-0000-0000-0000301D0000}"/>
    <cellStyle name="Comma (0,00) TBD 3 47" xfId="18672" xr:uid="{00000000-0005-0000-0000-0000311D0000}"/>
    <cellStyle name="Comma (0,00) TBD- 3 47" xfId="19205" xr:uid="{00000000-0005-0000-0000-0000321D0000}"/>
    <cellStyle name="Comma (0,00) TBD 3 48" xfId="18764" xr:uid="{00000000-0005-0000-0000-0000331D0000}"/>
    <cellStyle name="Comma (0,00) TBD- 3 48" xfId="19296" xr:uid="{00000000-0005-0000-0000-0000341D0000}"/>
    <cellStyle name="Comma (0,00) TBD 3 49" xfId="18856" xr:uid="{00000000-0005-0000-0000-0000351D0000}"/>
    <cellStyle name="Comma (0,00) TBD- 3 49" xfId="19387" xr:uid="{00000000-0005-0000-0000-0000361D0000}"/>
    <cellStyle name="Comma (0,00) TBD 3 5" xfId="10411" xr:uid="{00000000-0005-0000-0000-0000371D0000}"/>
    <cellStyle name="Comma (0,00) TBD- 3 5" xfId="10412" xr:uid="{00000000-0005-0000-0000-0000381D0000}"/>
    <cellStyle name="Comma (0,00) TBD 3 50" xfId="18948" xr:uid="{00000000-0005-0000-0000-0000391D0000}"/>
    <cellStyle name="Comma (0,00) TBD- 3 50" xfId="19478" xr:uid="{00000000-0005-0000-0000-00003A1D0000}"/>
    <cellStyle name="Comma (0,00) TBD 3 51" xfId="19040" xr:uid="{00000000-0005-0000-0000-00003B1D0000}"/>
    <cellStyle name="Comma (0,00) TBD- 3 51" xfId="19567" xr:uid="{00000000-0005-0000-0000-00003C1D0000}"/>
    <cellStyle name="Comma (0,00) TBD 3 52" xfId="19132" xr:uid="{00000000-0005-0000-0000-00003D1D0000}"/>
    <cellStyle name="Comma (0,00) TBD- 3 52" xfId="19656" xr:uid="{00000000-0005-0000-0000-00003E1D0000}"/>
    <cellStyle name="Comma (0,00) TBD 3 53" xfId="19224" xr:uid="{00000000-0005-0000-0000-00003F1D0000}"/>
    <cellStyle name="Comma (0,00) TBD- 3 53" xfId="19745" xr:uid="{00000000-0005-0000-0000-0000401D0000}"/>
    <cellStyle name="Comma (0,00) TBD 3 54" xfId="19315" xr:uid="{00000000-0005-0000-0000-0000411D0000}"/>
    <cellStyle name="Comma (0,00) TBD- 3 54" xfId="19834" xr:uid="{00000000-0005-0000-0000-0000421D0000}"/>
    <cellStyle name="Comma (0,00) TBD 3 55" xfId="19406" xr:uid="{00000000-0005-0000-0000-0000431D0000}"/>
    <cellStyle name="Comma (0,00) TBD- 3 55" xfId="19922" xr:uid="{00000000-0005-0000-0000-0000441D0000}"/>
    <cellStyle name="Comma (0,00) TBD 3 56" xfId="19497" xr:uid="{00000000-0005-0000-0000-0000451D0000}"/>
    <cellStyle name="Comma (0,00) TBD- 3 56" xfId="20010" xr:uid="{00000000-0005-0000-0000-0000461D0000}"/>
    <cellStyle name="Comma (0,00) TBD 3 57" xfId="19586" xr:uid="{00000000-0005-0000-0000-0000471D0000}"/>
    <cellStyle name="Comma (0,00) TBD- 3 57" xfId="20097" xr:uid="{00000000-0005-0000-0000-0000481D0000}"/>
    <cellStyle name="Comma (0,00) TBD 3 58" xfId="19675" xr:uid="{00000000-0005-0000-0000-0000491D0000}"/>
    <cellStyle name="Comma (0,00) TBD- 3 58" xfId="20184" xr:uid="{00000000-0005-0000-0000-00004A1D0000}"/>
    <cellStyle name="Comma (0,00) TBD 3 59" xfId="19764" xr:uid="{00000000-0005-0000-0000-00004B1D0000}"/>
    <cellStyle name="Comma (0,00) TBD- 3 59" xfId="20270" xr:uid="{00000000-0005-0000-0000-00004C1D0000}"/>
    <cellStyle name="Comma (0,00) TBD 3 6" xfId="13931" xr:uid="{00000000-0005-0000-0000-00004D1D0000}"/>
    <cellStyle name="Comma (0,00) TBD- 3 6" xfId="14030" xr:uid="{00000000-0005-0000-0000-00004E1D0000}"/>
    <cellStyle name="Comma (0,00) TBD 3 60" xfId="19853" xr:uid="{00000000-0005-0000-0000-00004F1D0000}"/>
    <cellStyle name="Comma (0,00) TBD- 3 60" xfId="20355" xr:uid="{00000000-0005-0000-0000-0000501D0000}"/>
    <cellStyle name="Comma (0,00) TBD 3 61" xfId="19941" xr:uid="{00000000-0005-0000-0000-0000511D0000}"/>
    <cellStyle name="Comma (0,00) TBD- 3 61" xfId="20440" xr:uid="{00000000-0005-0000-0000-0000521D0000}"/>
    <cellStyle name="Comma (0,00) TBD 3 62" xfId="20029" xr:uid="{00000000-0005-0000-0000-0000531D0000}"/>
    <cellStyle name="Comma (0,00) TBD- 3 62" xfId="20523" xr:uid="{00000000-0005-0000-0000-0000541D0000}"/>
    <cellStyle name="Comma (0,00) TBD 3 63" xfId="20116" xr:uid="{00000000-0005-0000-0000-0000551D0000}"/>
    <cellStyle name="Comma (0,00) TBD- 3 63" xfId="20604" xr:uid="{00000000-0005-0000-0000-0000561D0000}"/>
    <cellStyle name="Comma (0,00) TBD 3 64" xfId="20203" xr:uid="{00000000-0005-0000-0000-0000571D0000}"/>
    <cellStyle name="Comma (0,00) TBD- 3 64" xfId="20682" xr:uid="{00000000-0005-0000-0000-0000581D0000}"/>
    <cellStyle name="Comma (0,00) TBD 3 65" xfId="20289" xr:uid="{00000000-0005-0000-0000-0000591D0000}"/>
    <cellStyle name="Comma (0,00) TBD- 3 65" xfId="20760" xr:uid="{00000000-0005-0000-0000-00005A1D0000}"/>
    <cellStyle name="Comma (0,00) TBD 3 66" xfId="20374" xr:uid="{00000000-0005-0000-0000-00005B1D0000}"/>
    <cellStyle name="Comma (0,00) TBD- 3 66" xfId="20837" xr:uid="{00000000-0005-0000-0000-00005C1D0000}"/>
    <cellStyle name="Comma (0,00) TBD 3 67" xfId="20458" xr:uid="{00000000-0005-0000-0000-00005D1D0000}"/>
    <cellStyle name="Comma (0,00) TBD- 3 67" xfId="20913" xr:uid="{00000000-0005-0000-0000-00005E1D0000}"/>
    <cellStyle name="Comma (0,00) TBD 3 68" xfId="20541" xr:uid="{00000000-0005-0000-0000-00005F1D0000}"/>
    <cellStyle name="Comma (0,00) TBD- 3 68" xfId="20988" xr:uid="{00000000-0005-0000-0000-0000601D0000}"/>
    <cellStyle name="Comma (0,00) TBD 3 69" xfId="20621" xr:uid="{00000000-0005-0000-0000-0000611D0000}"/>
    <cellStyle name="Comma (0,00) TBD- 3 69" xfId="21061" xr:uid="{00000000-0005-0000-0000-0000621D0000}"/>
    <cellStyle name="Comma (0,00) TBD 3 7" xfId="14212" xr:uid="{00000000-0005-0000-0000-0000631D0000}"/>
    <cellStyle name="Comma (0,00) TBD- 3 7" xfId="14169" xr:uid="{00000000-0005-0000-0000-0000641D0000}"/>
    <cellStyle name="Comma (0,00) TBD 3 70" xfId="20699" xr:uid="{00000000-0005-0000-0000-0000651D0000}"/>
    <cellStyle name="Comma (0,00) TBD- 3 70" xfId="21134" xr:uid="{00000000-0005-0000-0000-0000661D0000}"/>
    <cellStyle name="Comma (0,00) TBD 3 71" xfId="20777" xr:uid="{00000000-0005-0000-0000-0000671D0000}"/>
    <cellStyle name="Comma (0,00) TBD- 3 71" xfId="21207" xr:uid="{00000000-0005-0000-0000-0000681D0000}"/>
    <cellStyle name="Comma (0,00) TBD 3 72" xfId="20854" xr:uid="{00000000-0005-0000-0000-0000691D0000}"/>
    <cellStyle name="Comma (0,00) TBD- 3 72" xfId="21279" xr:uid="{00000000-0005-0000-0000-00006A1D0000}"/>
    <cellStyle name="Comma (0,00) TBD 3 73" xfId="20930" xr:uid="{00000000-0005-0000-0000-00006B1D0000}"/>
    <cellStyle name="Comma (0,00) TBD- 3 73" xfId="21348" xr:uid="{00000000-0005-0000-0000-00006C1D0000}"/>
    <cellStyle name="Comma (0,00) TBD 3 74" xfId="21003" xr:uid="{00000000-0005-0000-0000-00006D1D0000}"/>
    <cellStyle name="Comma (0,00) TBD- 3 74" xfId="21416" xr:uid="{00000000-0005-0000-0000-00006E1D0000}"/>
    <cellStyle name="Comma (0,00) TBD 3 75" xfId="21076" xr:uid="{00000000-0005-0000-0000-00006F1D0000}"/>
    <cellStyle name="Comma (0,00) TBD- 3 75" xfId="21484" xr:uid="{00000000-0005-0000-0000-0000701D0000}"/>
    <cellStyle name="Comma (0,00) TBD 3 76" xfId="21149" xr:uid="{00000000-0005-0000-0000-0000711D0000}"/>
    <cellStyle name="Comma (0,00) TBD- 3 76" xfId="21551" xr:uid="{00000000-0005-0000-0000-0000721D0000}"/>
    <cellStyle name="Comma (0,00) TBD 3 77" xfId="21222" xr:uid="{00000000-0005-0000-0000-0000731D0000}"/>
    <cellStyle name="Comma (0,00) TBD- 3 77" xfId="21618" xr:uid="{00000000-0005-0000-0000-0000741D0000}"/>
    <cellStyle name="Comma (0,00) TBD 3 78" xfId="21294" xr:uid="{00000000-0005-0000-0000-0000751D0000}"/>
    <cellStyle name="Comma (0,00) TBD- 3 78" xfId="21684" xr:uid="{00000000-0005-0000-0000-0000761D0000}"/>
    <cellStyle name="Comma (0,00) TBD 3 79" xfId="21363" xr:uid="{00000000-0005-0000-0000-0000771D0000}"/>
    <cellStyle name="Comma (0,00) TBD- 3 79" xfId="21749" xr:uid="{00000000-0005-0000-0000-0000781D0000}"/>
    <cellStyle name="Comma (0,00) TBD 3 8" xfId="11233" xr:uid="{00000000-0005-0000-0000-0000791D0000}"/>
    <cellStyle name="Comma (0,00) TBD- 3 8" xfId="10499" xr:uid="{00000000-0005-0000-0000-00007A1D0000}"/>
    <cellStyle name="Comma (0,00) TBD 3 80" xfId="21431" xr:uid="{00000000-0005-0000-0000-00007B1D0000}"/>
    <cellStyle name="Comma (0,00) TBD- 3 80" xfId="21812" xr:uid="{00000000-0005-0000-0000-00007C1D0000}"/>
    <cellStyle name="Comma (0,00) TBD 3 81" xfId="21499" xr:uid="{00000000-0005-0000-0000-00007D1D0000}"/>
    <cellStyle name="Comma (0,00) TBD- 3 81" xfId="21873" xr:uid="{00000000-0005-0000-0000-00007E1D0000}"/>
    <cellStyle name="Comma (0,00) TBD 3 82" xfId="21566" xr:uid="{00000000-0005-0000-0000-00007F1D0000}"/>
    <cellStyle name="Comma (0,00) TBD- 3 82" xfId="21933" xr:uid="{00000000-0005-0000-0000-0000801D0000}"/>
    <cellStyle name="Comma (0,00) TBD 3 83" xfId="21633" xr:uid="{00000000-0005-0000-0000-0000811D0000}"/>
    <cellStyle name="Comma (0,00) TBD- 3 83" xfId="21989" xr:uid="{00000000-0005-0000-0000-0000821D0000}"/>
    <cellStyle name="Comma (0,00) TBD 3 84" xfId="21698" xr:uid="{00000000-0005-0000-0000-0000831D0000}"/>
    <cellStyle name="Comma (0,00) TBD- 3 84" xfId="22044" xr:uid="{00000000-0005-0000-0000-0000841D0000}"/>
    <cellStyle name="Comma (0,00) TBD 3 85" xfId="21763" xr:uid="{00000000-0005-0000-0000-0000851D0000}"/>
    <cellStyle name="Comma (0,00) TBD- 3 85" xfId="22098" xr:uid="{00000000-0005-0000-0000-0000861D0000}"/>
    <cellStyle name="Comma (0,00) TBD 3 86" xfId="21824" xr:uid="{00000000-0005-0000-0000-0000871D0000}"/>
    <cellStyle name="Comma (0,00) TBD- 3 86" xfId="22151" xr:uid="{00000000-0005-0000-0000-0000881D0000}"/>
    <cellStyle name="Comma (0,00) TBD 3 87" xfId="21885" xr:uid="{00000000-0005-0000-0000-0000891D0000}"/>
    <cellStyle name="Comma (0,00) TBD- 3 87" xfId="22203" xr:uid="{00000000-0005-0000-0000-00008A1D0000}"/>
    <cellStyle name="Comma (0,00) TBD 3 88" xfId="21944" xr:uid="{00000000-0005-0000-0000-00008B1D0000}"/>
    <cellStyle name="Comma (0,00) TBD- 3 88" xfId="22254" xr:uid="{00000000-0005-0000-0000-00008C1D0000}"/>
    <cellStyle name="Comma (0,00) TBD 3 89" xfId="22000" xr:uid="{00000000-0005-0000-0000-00008D1D0000}"/>
    <cellStyle name="Comma (0,00) TBD- 3 89" xfId="22304" xr:uid="{00000000-0005-0000-0000-00008E1D0000}"/>
    <cellStyle name="Comma (0,00) TBD 3 9" xfId="11891" xr:uid="{00000000-0005-0000-0000-00008F1D0000}"/>
    <cellStyle name="Comma (0,00) TBD- 3 9" xfId="11892" xr:uid="{00000000-0005-0000-0000-0000901D0000}"/>
    <cellStyle name="Comma (0,00) TBD 3 90" xfId="22054" xr:uid="{00000000-0005-0000-0000-0000911D0000}"/>
    <cellStyle name="Comma (0,00) TBD- 3 90" xfId="22354" xr:uid="{00000000-0005-0000-0000-0000921D0000}"/>
    <cellStyle name="Comma (0,00) TBD 3 91" xfId="22108" xr:uid="{00000000-0005-0000-0000-0000931D0000}"/>
    <cellStyle name="Comma (0,00) TBD- 3 91" xfId="22404" xr:uid="{00000000-0005-0000-0000-0000941D0000}"/>
    <cellStyle name="Comma (0,00) TBD 3 92" xfId="22161" xr:uid="{00000000-0005-0000-0000-0000951D0000}"/>
    <cellStyle name="Comma (0,00) TBD- 3 92" xfId="22452" xr:uid="{00000000-0005-0000-0000-0000961D0000}"/>
    <cellStyle name="Comma (0,00) TBD 3 93" xfId="22213" xr:uid="{00000000-0005-0000-0000-0000971D0000}"/>
    <cellStyle name="Comma (0,00) TBD- 3 93" xfId="22497" xr:uid="{00000000-0005-0000-0000-0000981D0000}"/>
    <cellStyle name="Comma (0,00) TBD 3 94" xfId="22263" xr:uid="{00000000-0005-0000-0000-0000991D0000}"/>
    <cellStyle name="Comma (0,00) TBD- 3 94" xfId="22538" xr:uid="{00000000-0005-0000-0000-00009A1D0000}"/>
    <cellStyle name="Comma (0,00) TBD 3 95" xfId="22313" xr:uid="{00000000-0005-0000-0000-00009B1D0000}"/>
    <cellStyle name="Comma (0,00) TBD- 3 95" xfId="22576" xr:uid="{00000000-0005-0000-0000-00009C1D0000}"/>
    <cellStyle name="Comma (0,00) TBD 3 96" xfId="22363" xr:uid="{00000000-0005-0000-0000-00009D1D0000}"/>
    <cellStyle name="Comma (0,00) TBD- 3 96" xfId="22612" xr:uid="{00000000-0005-0000-0000-00009E1D0000}"/>
    <cellStyle name="Comma (0,00) TBD 3 97" xfId="22865" xr:uid="{00000000-0005-0000-0000-00009F1D0000}"/>
    <cellStyle name="Comma (0,00) TBD- 3 97" xfId="22866" xr:uid="{00000000-0005-0000-0000-0000A01D0000}"/>
    <cellStyle name="Comma (0,00) TBD 3 98" xfId="26261" xr:uid="{00000000-0005-0000-0000-0000A11D0000}"/>
    <cellStyle name="Comma (0,00) TBD- 3 98" xfId="26260" xr:uid="{00000000-0005-0000-0000-0000A21D0000}"/>
    <cellStyle name="Comma (0,00) TBD 3 99" xfId="29537" xr:uid="{00000000-0005-0000-0000-0000A31D0000}"/>
    <cellStyle name="Comma (0,00) TBD- 3 99" xfId="29538" xr:uid="{00000000-0005-0000-0000-0000A41D0000}"/>
    <cellStyle name="Comma (0,00) TBD 4" xfId="797" xr:uid="{00000000-0005-0000-0000-0000A51D0000}"/>
    <cellStyle name="Comma (0,00) TBD- 4" xfId="798" xr:uid="{00000000-0005-0000-0000-0000A61D0000}"/>
    <cellStyle name="Comma (0,00) TBD 4 10" xfId="14974" xr:uid="{00000000-0005-0000-0000-0000A71D0000}"/>
    <cellStyle name="Comma (0,00) TBD- 4 10" xfId="14975" xr:uid="{00000000-0005-0000-0000-0000A81D0000}"/>
    <cellStyle name="Comma (0,00) TBD 4 11" xfId="16547" xr:uid="{00000000-0005-0000-0000-0000A91D0000}"/>
    <cellStyle name="Comma (0,00) TBD- 4 11" xfId="15450" xr:uid="{00000000-0005-0000-0000-0000AA1D0000}"/>
    <cellStyle name="Comma (0,00) TBD 4 12" xfId="16010" xr:uid="{00000000-0005-0000-0000-0000AB1D0000}"/>
    <cellStyle name="Comma (0,00) TBD- 4 12" xfId="16357" xr:uid="{00000000-0005-0000-0000-0000AC1D0000}"/>
    <cellStyle name="Comma (0,00) TBD 4 13" xfId="15882" xr:uid="{00000000-0005-0000-0000-0000AD1D0000}"/>
    <cellStyle name="Comma (0,00) TBD- 4 13" xfId="14400" xr:uid="{00000000-0005-0000-0000-0000AE1D0000}"/>
    <cellStyle name="Comma (0,00) TBD 4 14" xfId="17050" xr:uid="{00000000-0005-0000-0000-0000AF1D0000}"/>
    <cellStyle name="Comma (0,00) TBD- 4 14" xfId="14647" xr:uid="{00000000-0005-0000-0000-0000B01D0000}"/>
    <cellStyle name="Comma (0,00) TBD 4 15" xfId="17144" xr:uid="{00000000-0005-0000-0000-0000B11D0000}"/>
    <cellStyle name="Comma (0,00) TBD- 4 15" xfId="15635" xr:uid="{00000000-0005-0000-0000-0000B21D0000}"/>
    <cellStyle name="Comma (0,00) TBD 4 16" xfId="17238" xr:uid="{00000000-0005-0000-0000-0000B31D0000}"/>
    <cellStyle name="Comma (0,00) TBD- 4 16" xfId="14939" xr:uid="{00000000-0005-0000-0000-0000B41D0000}"/>
    <cellStyle name="Comma (0,00) TBD 4 17" xfId="17332" xr:uid="{00000000-0005-0000-0000-0000B51D0000}"/>
    <cellStyle name="Comma (0,00) TBD- 4 17" xfId="15424" xr:uid="{00000000-0005-0000-0000-0000B61D0000}"/>
    <cellStyle name="Comma (0,00) TBD 4 18" xfId="17426" xr:uid="{00000000-0005-0000-0000-0000B71D0000}"/>
    <cellStyle name="Comma (0,00) TBD- 4 18" xfId="15089" xr:uid="{00000000-0005-0000-0000-0000B81D0000}"/>
    <cellStyle name="Comma (0,00) TBD 4 19" xfId="17520" xr:uid="{00000000-0005-0000-0000-0000B91D0000}"/>
    <cellStyle name="Comma (0,00) TBD- 4 19" xfId="15316" xr:uid="{00000000-0005-0000-0000-0000BA1D0000}"/>
    <cellStyle name="Comma (0,00) TBD 4 2" xfId="2273" xr:uid="{00000000-0005-0000-0000-0000BB1D0000}"/>
    <cellStyle name="Comma (0,00) TBD- 4 2" xfId="2274" xr:uid="{00000000-0005-0000-0000-0000BC1D0000}"/>
    <cellStyle name="Comma (0,00) TBD 4 20" xfId="17614" xr:uid="{00000000-0005-0000-0000-0000BD1D0000}"/>
    <cellStyle name="Comma (0,00) TBD- 4 20" xfId="15138" xr:uid="{00000000-0005-0000-0000-0000BE1D0000}"/>
    <cellStyle name="Comma (0,00) TBD 4 21" xfId="17708" xr:uid="{00000000-0005-0000-0000-0000BF1D0000}"/>
    <cellStyle name="Comma (0,00) TBD- 4 21" xfId="14844" xr:uid="{00000000-0005-0000-0000-0000C01D0000}"/>
    <cellStyle name="Comma (0,00) TBD 4 22" xfId="17802" xr:uid="{00000000-0005-0000-0000-0000C11D0000}"/>
    <cellStyle name="Comma (0,00) TBD- 4 22" xfId="16042" xr:uid="{00000000-0005-0000-0000-0000C21D0000}"/>
    <cellStyle name="Comma (0,00) TBD 4 23" xfId="17896" xr:uid="{00000000-0005-0000-0000-0000C31D0000}"/>
    <cellStyle name="Comma (0,00) TBD- 4 23" xfId="16805" xr:uid="{00000000-0005-0000-0000-0000C41D0000}"/>
    <cellStyle name="Comma (0,00) TBD 4 24" xfId="17990" xr:uid="{00000000-0005-0000-0000-0000C51D0000}"/>
    <cellStyle name="Comma (0,00) TBD- 4 24" xfId="14803" xr:uid="{00000000-0005-0000-0000-0000C61D0000}"/>
    <cellStyle name="Comma (0,00) TBD 4 25" xfId="18084" xr:uid="{00000000-0005-0000-0000-0000C71D0000}"/>
    <cellStyle name="Comma (0,00) TBD- 4 25" xfId="14513" xr:uid="{00000000-0005-0000-0000-0000C81D0000}"/>
    <cellStyle name="Comma (0,00) TBD 4 26" xfId="18178" xr:uid="{00000000-0005-0000-0000-0000C91D0000}"/>
    <cellStyle name="Comma (0,00) TBD- 4 26" xfId="15688" xr:uid="{00000000-0005-0000-0000-0000CA1D0000}"/>
    <cellStyle name="Comma (0,00) TBD 4 27" xfId="18272" xr:uid="{00000000-0005-0000-0000-0000CB1D0000}"/>
    <cellStyle name="Comma (0,00) TBD- 4 27" xfId="16963" xr:uid="{00000000-0005-0000-0000-0000CC1D0000}"/>
    <cellStyle name="Comma (0,00) TBD 4 28" xfId="18366" xr:uid="{00000000-0005-0000-0000-0000CD1D0000}"/>
    <cellStyle name="Comma (0,00) TBD- 4 28" xfId="15978" xr:uid="{00000000-0005-0000-0000-0000CE1D0000}"/>
    <cellStyle name="Comma (0,00) TBD 4 29" xfId="18460" xr:uid="{00000000-0005-0000-0000-0000CF1D0000}"/>
    <cellStyle name="Comma (0,00) TBD- 4 29" xfId="14705" xr:uid="{00000000-0005-0000-0000-0000D01D0000}"/>
    <cellStyle name="Comma (0,00) TBD 4 3" xfId="1992" xr:uid="{00000000-0005-0000-0000-0000D11D0000}"/>
    <cellStyle name="Comma (0,00) TBD- 4 3" xfId="1991" xr:uid="{00000000-0005-0000-0000-0000D21D0000}"/>
    <cellStyle name="Comma (0,00) TBD 4 30" xfId="18553" xr:uid="{00000000-0005-0000-0000-0000D31D0000}"/>
    <cellStyle name="Comma (0,00) TBD- 4 30" xfId="14560" xr:uid="{00000000-0005-0000-0000-0000D41D0000}"/>
    <cellStyle name="Comma (0,00) TBD 4 31" xfId="18646" xr:uid="{00000000-0005-0000-0000-0000D51D0000}"/>
    <cellStyle name="Comma (0,00) TBD- 4 31" xfId="15673" xr:uid="{00000000-0005-0000-0000-0000D61D0000}"/>
    <cellStyle name="Comma (0,00) TBD 4 32" xfId="18738" xr:uid="{00000000-0005-0000-0000-0000D71D0000}"/>
    <cellStyle name="Comma (0,00) TBD- 4 32" xfId="16275" xr:uid="{00000000-0005-0000-0000-0000D81D0000}"/>
    <cellStyle name="Comma (0,00) TBD 4 33" xfId="18830" xr:uid="{00000000-0005-0000-0000-0000D91D0000}"/>
    <cellStyle name="Comma (0,00) TBD- 4 33" xfId="14469" xr:uid="{00000000-0005-0000-0000-0000DA1D0000}"/>
    <cellStyle name="Comma (0,00) TBD 4 34" xfId="18922" xr:uid="{00000000-0005-0000-0000-0000DB1D0000}"/>
    <cellStyle name="Comma (0,00) TBD- 4 34" xfId="15829" xr:uid="{00000000-0005-0000-0000-0000DC1D0000}"/>
    <cellStyle name="Comma (0,00) TBD 4 35" xfId="19014" xr:uid="{00000000-0005-0000-0000-0000DD1D0000}"/>
    <cellStyle name="Comma (0,00) TBD- 4 35" xfId="16981" xr:uid="{00000000-0005-0000-0000-0000DE1D0000}"/>
    <cellStyle name="Comma (0,00) TBD 4 36" xfId="19106" xr:uid="{00000000-0005-0000-0000-0000DF1D0000}"/>
    <cellStyle name="Comma (0,00) TBD- 4 36" xfId="17076" xr:uid="{00000000-0005-0000-0000-0000E01D0000}"/>
    <cellStyle name="Comma (0,00) TBD 4 37" xfId="19198" xr:uid="{00000000-0005-0000-0000-0000E11D0000}"/>
    <cellStyle name="Comma (0,00) TBD- 4 37" xfId="17170" xr:uid="{00000000-0005-0000-0000-0000E21D0000}"/>
    <cellStyle name="Comma (0,00) TBD 4 38" xfId="19289" xr:uid="{00000000-0005-0000-0000-0000E31D0000}"/>
    <cellStyle name="Comma (0,00) TBD- 4 38" xfId="17264" xr:uid="{00000000-0005-0000-0000-0000E41D0000}"/>
    <cellStyle name="Comma (0,00) TBD 4 39" xfId="19380" xr:uid="{00000000-0005-0000-0000-0000E51D0000}"/>
    <cellStyle name="Comma (0,00) TBD- 4 39" xfId="17358" xr:uid="{00000000-0005-0000-0000-0000E61D0000}"/>
    <cellStyle name="Comma (0,00) TBD 4 4" xfId="10415" xr:uid="{00000000-0005-0000-0000-0000E71D0000}"/>
    <cellStyle name="Comma (0,00) TBD- 4 4" xfId="10416" xr:uid="{00000000-0005-0000-0000-0000E81D0000}"/>
    <cellStyle name="Comma (0,00) TBD 4 40" xfId="19471" xr:uid="{00000000-0005-0000-0000-0000E91D0000}"/>
    <cellStyle name="Comma (0,00) TBD- 4 40" xfId="17452" xr:uid="{00000000-0005-0000-0000-0000EA1D0000}"/>
    <cellStyle name="Comma (0,00) TBD 4 41" xfId="19560" xr:uid="{00000000-0005-0000-0000-0000EB1D0000}"/>
    <cellStyle name="Comma (0,00) TBD- 4 41" xfId="17546" xr:uid="{00000000-0005-0000-0000-0000EC1D0000}"/>
    <cellStyle name="Comma (0,00) TBD 4 42" xfId="19649" xr:uid="{00000000-0005-0000-0000-0000ED1D0000}"/>
    <cellStyle name="Comma (0,00) TBD- 4 42" xfId="17640" xr:uid="{00000000-0005-0000-0000-0000EE1D0000}"/>
    <cellStyle name="Comma (0,00) TBD 4 43" xfId="19738" xr:uid="{00000000-0005-0000-0000-0000EF1D0000}"/>
    <cellStyle name="Comma (0,00) TBD- 4 43" xfId="17734" xr:uid="{00000000-0005-0000-0000-0000F01D0000}"/>
    <cellStyle name="Comma (0,00) TBD 4 44" xfId="19827" xr:uid="{00000000-0005-0000-0000-0000F11D0000}"/>
    <cellStyle name="Comma (0,00) TBD- 4 44" xfId="17828" xr:uid="{00000000-0005-0000-0000-0000F21D0000}"/>
    <cellStyle name="Comma (0,00) TBD 4 45" xfId="19915" xr:uid="{00000000-0005-0000-0000-0000F31D0000}"/>
    <cellStyle name="Comma (0,00) TBD- 4 45" xfId="17922" xr:uid="{00000000-0005-0000-0000-0000F41D0000}"/>
    <cellStyle name="Comma (0,00) TBD 4 46" xfId="20003" xr:uid="{00000000-0005-0000-0000-0000F51D0000}"/>
    <cellStyle name="Comma (0,00) TBD- 4 46" xfId="18016" xr:uid="{00000000-0005-0000-0000-0000F61D0000}"/>
    <cellStyle name="Comma (0,00) TBD 4 47" xfId="20090" xr:uid="{00000000-0005-0000-0000-0000F71D0000}"/>
    <cellStyle name="Comma (0,00) TBD- 4 47" xfId="18110" xr:uid="{00000000-0005-0000-0000-0000F81D0000}"/>
    <cellStyle name="Comma (0,00) TBD 4 48" xfId="20177" xr:uid="{00000000-0005-0000-0000-0000F91D0000}"/>
    <cellStyle name="Comma (0,00) TBD- 4 48" xfId="18204" xr:uid="{00000000-0005-0000-0000-0000FA1D0000}"/>
    <cellStyle name="Comma (0,00) TBD 4 49" xfId="20263" xr:uid="{00000000-0005-0000-0000-0000FB1D0000}"/>
    <cellStyle name="Comma (0,00) TBD- 4 49" xfId="18298" xr:uid="{00000000-0005-0000-0000-0000FC1D0000}"/>
    <cellStyle name="Comma (0,00) TBD 4 5" xfId="13929" xr:uid="{00000000-0005-0000-0000-0000FD1D0000}"/>
    <cellStyle name="Comma (0,00) TBD- 4 5" xfId="14029" xr:uid="{00000000-0005-0000-0000-0000FE1D0000}"/>
    <cellStyle name="Comma (0,00) TBD 4 50" xfId="20348" xr:uid="{00000000-0005-0000-0000-0000FF1D0000}"/>
    <cellStyle name="Comma (0,00) TBD- 4 50" xfId="18392" xr:uid="{00000000-0005-0000-0000-0000001E0000}"/>
    <cellStyle name="Comma (0,00) TBD 4 51" xfId="20433" xr:uid="{00000000-0005-0000-0000-0000011E0000}"/>
    <cellStyle name="Comma (0,00) TBD- 4 51" xfId="18486" xr:uid="{00000000-0005-0000-0000-0000021E0000}"/>
    <cellStyle name="Comma (0,00) TBD 4 52" xfId="20516" xr:uid="{00000000-0005-0000-0000-0000031E0000}"/>
    <cellStyle name="Comma (0,00) TBD- 4 52" xfId="18579" xr:uid="{00000000-0005-0000-0000-0000041E0000}"/>
    <cellStyle name="Comma (0,00) TBD 4 53" xfId="20598" xr:uid="{00000000-0005-0000-0000-0000051E0000}"/>
    <cellStyle name="Comma (0,00) TBD- 4 53" xfId="18671" xr:uid="{00000000-0005-0000-0000-0000061E0000}"/>
    <cellStyle name="Comma (0,00) TBD 4 54" xfId="20677" xr:uid="{00000000-0005-0000-0000-0000071E0000}"/>
    <cellStyle name="Comma (0,00) TBD- 4 54" xfId="18763" xr:uid="{00000000-0005-0000-0000-0000081E0000}"/>
    <cellStyle name="Comma (0,00) TBD 4 55" xfId="20755" xr:uid="{00000000-0005-0000-0000-0000091E0000}"/>
    <cellStyle name="Comma (0,00) TBD- 4 55" xfId="18855" xr:uid="{00000000-0005-0000-0000-00000A1E0000}"/>
    <cellStyle name="Comma (0,00) TBD 4 56" xfId="20832" xr:uid="{00000000-0005-0000-0000-00000B1E0000}"/>
    <cellStyle name="Comma (0,00) TBD- 4 56" xfId="18947" xr:uid="{00000000-0005-0000-0000-00000C1E0000}"/>
    <cellStyle name="Comma (0,00) TBD 4 57" xfId="20908" xr:uid="{00000000-0005-0000-0000-00000D1E0000}"/>
    <cellStyle name="Comma (0,00) TBD- 4 57" xfId="19039" xr:uid="{00000000-0005-0000-0000-00000E1E0000}"/>
    <cellStyle name="Comma (0,00) TBD 4 58" xfId="20983" xr:uid="{00000000-0005-0000-0000-00000F1E0000}"/>
    <cellStyle name="Comma (0,00) TBD- 4 58" xfId="19131" xr:uid="{00000000-0005-0000-0000-0000101E0000}"/>
    <cellStyle name="Comma (0,00) TBD 4 59" xfId="21056" xr:uid="{00000000-0005-0000-0000-0000111E0000}"/>
    <cellStyle name="Comma (0,00) TBD- 4 59" xfId="19223" xr:uid="{00000000-0005-0000-0000-0000121E0000}"/>
    <cellStyle name="Comma (0,00) TBD 4 6" xfId="14210" xr:uid="{00000000-0005-0000-0000-0000131E0000}"/>
    <cellStyle name="Comma (0,00) TBD- 4 6" xfId="14167" xr:uid="{00000000-0005-0000-0000-0000141E0000}"/>
    <cellStyle name="Comma (0,00) TBD 4 60" xfId="21129" xr:uid="{00000000-0005-0000-0000-0000151E0000}"/>
    <cellStyle name="Comma (0,00) TBD- 4 60" xfId="19314" xr:uid="{00000000-0005-0000-0000-0000161E0000}"/>
    <cellStyle name="Comma (0,00) TBD 4 61" xfId="21202" xr:uid="{00000000-0005-0000-0000-0000171E0000}"/>
    <cellStyle name="Comma (0,00) TBD- 4 61" xfId="19405" xr:uid="{00000000-0005-0000-0000-0000181E0000}"/>
    <cellStyle name="Comma (0,00) TBD 4 62" xfId="21274" xr:uid="{00000000-0005-0000-0000-0000191E0000}"/>
    <cellStyle name="Comma (0,00) TBD- 4 62" xfId="19496" xr:uid="{00000000-0005-0000-0000-00001A1E0000}"/>
    <cellStyle name="Comma (0,00) TBD 4 63" xfId="21343" xr:uid="{00000000-0005-0000-0000-00001B1E0000}"/>
    <cellStyle name="Comma (0,00) TBD- 4 63" xfId="19585" xr:uid="{00000000-0005-0000-0000-00001C1E0000}"/>
    <cellStyle name="Comma (0,00) TBD 4 64" xfId="21412" xr:uid="{00000000-0005-0000-0000-00001D1E0000}"/>
    <cellStyle name="Comma (0,00) TBD- 4 64" xfId="19674" xr:uid="{00000000-0005-0000-0000-00001E1E0000}"/>
    <cellStyle name="Comma (0,00) TBD 4 65" xfId="21480" xr:uid="{00000000-0005-0000-0000-00001F1E0000}"/>
    <cellStyle name="Comma (0,00) TBD- 4 65" xfId="19763" xr:uid="{00000000-0005-0000-0000-0000201E0000}"/>
    <cellStyle name="Comma (0,00) TBD 4 66" xfId="21547" xr:uid="{00000000-0005-0000-0000-0000211E0000}"/>
    <cellStyle name="Comma (0,00) TBD- 4 66" xfId="19852" xr:uid="{00000000-0005-0000-0000-0000221E0000}"/>
    <cellStyle name="Comma (0,00) TBD 4 67" xfId="21614" xr:uid="{00000000-0005-0000-0000-0000231E0000}"/>
    <cellStyle name="Comma (0,00) TBD- 4 67" xfId="19940" xr:uid="{00000000-0005-0000-0000-0000241E0000}"/>
    <cellStyle name="Comma (0,00) TBD 4 68" xfId="21680" xr:uid="{00000000-0005-0000-0000-0000251E0000}"/>
    <cellStyle name="Comma (0,00) TBD- 4 68" xfId="20028" xr:uid="{00000000-0005-0000-0000-0000261E0000}"/>
    <cellStyle name="Comma (0,00) TBD 4 69" xfId="21745" xr:uid="{00000000-0005-0000-0000-0000271E0000}"/>
    <cellStyle name="Comma (0,00) TBD- 4 69" xfId="20115" xr:uid="{00000000-0005-0000-0000-0000281E0000}"/>
    <cellStyle name="Comma (0,00) TBD 4 7" xfId="10566" xr:uid="{00000000-0005-0000-0000-0000291E0000}"/>
    <cellStyle name="Comma (0,00) TBD- 4 7" xfId="10498" xr:uid="{00000000-0005-0000-0000-00002A1E0000}"/>
    <cellStyle name="Comma (0,00) TBD 4 70" xfId="21808" xr:uid="{00000000-0005-0000-0000-00002B1E0000}"/>
    <cellStyle name="Comma (0,00) TBD- 4 70" xfId="20202" xr:uid="{00000000-0005-0000-0000-00002C1E0000}"/>
    <cellStyle name="Comma (0,00) TBD 4 71" xfId="21869" xr:uid="{00000000-0005-0000-0000-00002D1E0000}"/>
    <cellStyle name="Comma (0,00) TBD- 4 71" xfId="20288" xr:uid="{00000000-0005-0000-0000-00002E1E0000}"/>
    <cellStyle name="Comma (0,00) TBD 4 72" xfId="21929" xr:uid="{00000000-0005-0000-0000-00002F1E0000}"/>
    <cellStyle name="Comma (0,00) TBD- 4 72" xfId="20373" xr:uid="{00000000-0005-0000-0000-0000301E0000}"/>
    <cellStyle name="Comma (0,00) TBD 4 73" xfId="21985" xr:uid="{00000000-0005-0000-0000-0000311E0000}"/>
    <cellStyle name="Comma (0,00) TBD- 4 73" xfId="20457" xr:uid="{00000000-0005-0000-0000-0000321E0000}"/>
    <cellStyle name="Comma (0,00) TBD 4 74" xfId="22040" xr:uid="{00000000-0005-0000-0000-0000331E0000}"/>
    <cellStyle name="Comma (0,00) TBD- 4 74" xfId="20540" xr:uid="{00000000-0005-0000-0000-0000341E0000}"/>
    <cellStyle name="Comma (0,00) TBD 4 75" xfId="22094" xr:uid="{00000000-0005-0000-0000-0000351E0000}"/>
    <cellStyle name="Comma (0,00) TBD- 4 75" xfId="20620" xr:uid="{00000000-0005-0000-0000-0000361E0000}"/>
    <cellStyle name="Comma (0,00) TBD 4 76" xfId="22147" xr:uid="{00000000-0005-0000-0000-0000371E0000}"/>
    <cellStyle name="Comma (0,00) TBD- 4 76" xfId="20698" xr:uid="{00000000-0005-0000-0000-0000381E0000}"/>
    <cellStyle name="Comma (0,00) TBD 4 77" xfId="22199" xr:uid="{00000000-0005-0000-0000-0000391E0000}"/>
    <cellStyle name="Comma (0,00) TBD- 4 77" xfId="20776" xr:uid="{00000000-0005-0000-0000-00003A1E0000}"/>
    <cellStyle name="Comma (0,00) TBD 4 78" xfId="22251" xr:uid="{00000000-0005-0000-0000-00003B1E0000}"/>
    <cellStyle name="Comma (0,00) TBD- 4 78" xfId="20853" xr:uid="{00000000-0005-0000-0000-00003C1E0000}"/>
    <cellStyle name="Comma (0,00) TBD 4 79" xfId="22301" xr:uid="{00000000-0005-0000-0000-00003D1E0000}"/>
    <cellStyle name="Comma (0,00) TBD- 4 79" xfId="20929" xr:uid="{00000000-0005-0000-0000-00003E1E0000}"/>
    <cellStyle name="Comma (0,00) TBD 4 8" xfId="10502" xr:uid="{00000000-0005-0000-0000-00003F1E0000}"/>
    <cellStyle name="Comma (0,00) TBD- 4 8" xfId="14081" xr:uid="{00000000-0005-0000-0000-0000401E0000}"/>
    <cellStyle name="Comma (0,00) TBD 4 80" xfId="22351" xr:uid="{00000000-0005-0000-0000-0000411E0000}"/>
    <cellStyle name="Comma (0,00) TBD- 4 80" xfId="21002" xr:uid="{00000000-0005-0000-0000-0000421E0000}"/>
    <cellStyle name="Comma (0,00) TBD 4 81" xfId="22401" xr:uid="{00000000-0005-0000-0000-0000431E0000}"/>
    <cellStyle name="Comma (0,00) TBD- 4 81" xfId="21075" xr:uid="{00000000-0005-0000-0000-0000441E0000}"/>
    <cellStyle name="Comma (0,00) TBD 4 82" xfId="22449" xr:uid="{00000000-0005-0000-0000-0000451E0000}"/>
    <cellStyle name="Comma (0,00) TBD- 4 82" xfId="21148" xr:uid="{00000000-0005-0000-0000-0000461E0000}"/>
    <cellStyle name="Comma (0,00) TBD 4 83" xfId="22494" xr:uid="{00000000-0005-0000-0000-0000471E0000}"/>
    <cellStyle name="Comma (0,00) TBD- 4 83" xfId="21221" xr:uid="{00000000-0005-0000-0000-0000481E0000}"/>
    <cellStyle name="Comma (0,00) TBD 4 84" xfId="22535" xr:uid="{00000000-0005-0000-0000-0000491E0000}"/>
    <cellStyle name="Comma (0,00) TBD- 4 84" xfId="21293" xr:uid="{00000000-0005-0000-0000-00004A1E0000}"/>
    <cellStyle name="Comma (0,00) TBD 4 85" xfId="22573" xr:uid="{00000000-0005-0000-0000-00004B1E0000}"/>
    <cellStyle name="Comma (0,00) TBD- 4 85" xfId="21362" xr:uid="{00000000-0005-0000-0000-00004C1E0000}"/>
    <cellStyle name="Comma (0,00) TBD 4 86" xfId="22609" xr:uid="{00000000-0005-0000-0000-00004D1E0000}"/>
    <cellStyle name="Comma (0,00) TBD- 4 86" xfId="21430" xr:uid="{00000000-0005-0000-0000-00004E1E0000}"/>
    <cellStyle name="Comma (0,00) TBD 4 87" xfId="22644" xr:uid="{00000000-0005-0000-0000-00004F1E0000}"/>
    <cellStyle name="Comma (0,00) TBD- 4 87" xfId="21498" xr:uid="{00000000-0005-0000-0000-0000501E0000}"/>
    <cellStyle name="Comma (0,00) TBD 4 88" xfId="22675" xr:uid="{00000000-0005-0000-0000-0000511E0000}"/>
    <cellStyle name="Comma (0,00) TBD- 4 88" xfId="21565" xr:uid="{00000000-0005-0000-0000-0000521E0000}"/>
    <cellStyle name="Comma (0,00) TBD 4 89" xfId="22706" xr:uid="{00000000-0005-0000-0000-0000531E0000}"/>
    <cellStyle name="Comma (0,00) TBD- 4 89" xfId="21632" xr:uid="{00000000-0005-0000-0000-0000541E0000}"/>
    <cellStyle name="Comma (0,00) TBD 4 9" xfId="14177" xr:uid="{00000000-0005-0000-0000-0000551E0000}"/>
    <cellStyle name="Comma (0,00) TBD- 4 9" xfId="11155" xr:uid="{00000000-0005-0000-0000-0000561E0000}"/>
    <cellStyle name="Comma (0,00) TBD 4 90" xfId="22734" xr:uid="{00000000-0005-0000-0000-0000571E0000}"/>
    <cellStyle name="Comma (0,00) TBD- 4 90" xfId="21697" xr:uid="{00000000-0005-0000-0000-0000581E0000}"/>
    <cellStyle name="Comma (0,00) TBD 4 91" xfId="22759" xr:uid="{00000000-0005-0000-0000-0000591E0000}"/>
    <cellStyle name="Comma (0,00) TBD- 4 91" xfId="21762" xr:uid="{00000000-0005-0000-0000-00005A1E0000}"/>
    <cellStyle name="Comma (0,00) TBD 4 92" xfId="22781" xr:uid="{00000000-0005-0000-0000-00005B1E0000}"/>
    <cellStyle name="Comma (0,00) TBD- 4 92" xfId="21823" xr:uid="{00000000-0005-0000-0000-00005C1E0000}"/>
    <cellStyle name="Comma (0,00) TBD 4 93" xfId="22802" xr:uid="{00000000-0005-0000-0000-00005D1E0000}"/>
    <cellStyle name="Comma (0,00) TBD- 4 93" xfId="21884" xr:uid="{00000000-0005-0000-0000-00005E1E0000}"/>
    <cellStyle name="Comma (0,00) TBD 4 94" xfId="22821" xr:uid="{00000000-0005-0000-0000-00005F1E0000}"/>
    <cellStyle name="Comma (0,00) TBD- 4 94" xfId="21943" xr:uid="{00000000-0005-0000-0000-0000601E0000}"/>
    <cellStyle name="Comma (0,00) TBD 4 95" xfId="22831" xr:uid="{00000000-0005-0000-0000-0000611E0000}"/>
    <cellStyle name="Comma (0,00) TBD- 4 95" xfId="21999" xr:uid="{00000000-0005-0000-0000-0000621E0000}"/>
    <cellStyle name="Comma (0,00) TBD 4 96" xfId="22869" xr:uid="{00000000-0005-0000-0000-0000631E0000}"/>
    <cellStyle name="Comma (0,00) TBD- 4 96" xfId="22870" xr:uid="{00000000-0005-0000-0000-0000641E0000}"/>
    <cellStyle name="Comma (0,00) TBD 4 97" xfId="26257" xr:uid="{00000000-0005-0000-0000-0000651E0000}"/>
    <cellStyle name="Comma (0,00) TBD- 4 97" xfId="23017" xr:uid="{00000000-0005-0000-0000-0000661E0000}"/>
    <cellStyle name="Comma (0,00) TBD 4 98" xfId="29541" xr:uid="{00000000-0005-0000-0000-0000671E0000}"/>
    <cellStyle name="Comma (0,00) TBD- 4 98" xfId="29542" xr:uid="{00000000-0005-0000-0000-0000681E0000}"/>
    <cellStyle name="Comma (0,00) TBD 4 99" xfId="36099" xr:uid="{00000000-0005-0000-0000-0000691E0000}"/>
    <cellStyle name="Comma (0,00) TBD- 4 99" xfId="36100" xr:uid="{00000000-0005-0000-0000-00006A1E0000}"/>
    <cellStyle name="Comma (0,00) TBD_Europe Region" xfId="799" xr:uid="{00000000-0005-0000-0000-00006B1E0000}"/>
    <cellStyle name="Comma (0,00) TBD-_Europe Region" xfId="800" xr:uid="{00000000-0005-0000-0000-00006C1E0000}"/>
    <cellStyle name="Comma (0,00) TBD_Europe Region 2" xfId="801" xr:uid="{00000000-0005-0000-0000-00006D1E0000}"/>
    <cellStyle name="Comma (0,00) TBD-_Europe Region 2" xfId="802" xr:uid="{00000000-0005-0000-0000-00006E1E0000}"/>
    <cellStyle name="Comma (0,00) TBD_Europe Region 2 10" xfId="14055" xr:uid="{00000000-0005-0000-0000-00006F1E0000}"/>
    <cellStyle name="Comma (0,00) TBD-_Europe Region 2 10" xfId="14175" xr:uid="{00000000-0005-0000-0000-0000701E0000}"/>
    <cellStyle name="Comma (0,00) TBD_Europe Region 2 100" xfId="36101" xr:uid="{00000000-0005-0000-0000-0000711E0000}"/>
    <cellStyle name="Comma (0,00) TBD-_Europe Region 2 100" xfId="36102" xr:uid="{00000000-0005-0000-0000-0000721E0000}"/>
    <cellStyle name="Comma (0,00) TBD_Europe Region 2 11" xfId="14978" xr:uid="{00000000-0005-0000-0000-0000731E0000}"/>
    <cellStyle name="Comma (0,00) TBD-_Europe Region 2 11" xfId="14979" xr:uid="{00000000-0005-0000-0000-0000741E0000}"/>
    <cellStyle name="Comma (0,00) TBD_Europe Region 2 12" xfId="16545" xr:uid="{00000000-0005-0000-0000-0000751E0000}"/>
    <cellStyle name="Comma (0,00) TBD-_Europe Region 2 12" xfId="15448" xr:uid="{00000000-0005-0000-0000-0000761E0000}"/>
    <cellStyle name="Comma (0,00) TBD_Europe Region 2 13" xfId="14264" xr:uid="{00000000-0005-0000-0000-0000771E0000}"/>
    <cellStyle name="Comma (0,00) TBD-_Europe Region 2 13" xfId="15063" xr:uid="{00000000-0005-0000-0000-0000781E0000}"/>
    <cellStyle name="Comma (0,00) TBD_Europe Region 2 14" xfId="16134" xr:uid="{00000000-0005-0000-0000-0000791E0000}"/>
    <cellStyle name="Comma (0,00) TBD-_Europe Region 2 14" xfId="15332" xr:uid="{00000000-0005-0000-0000-00007A1E0000}"/>
    <cellStyle name="Comma (0,00) TBD_Europe Region 2 15" xfId="14585" xr:uid="{00000000-0005-0000-0000-00007B1E0000}"/>
    <cellStyle name="Comma (0,00) TBD-_Europe Region 2 15" xfId="14313" xr:uid="{00000000-0005-0000-0000-00007C1E0000}"/>
    <cellStyle name="Comma (0,00) TBD_Europe Region 2 16" xfId="14617" xr:uid="{00000000-0005-0000-0000-00007D1E0000}"/>
    <cellStyle name="Comma (0,00) TBD-_Europe Region 2 16" xfId="16808" xr:uid="{00000000-0005-0000-0000-00007E1E0000}"/>
    <cellStyle name="Comma (0,00) TBD_Europe Region 2 17" xfId="16706" xr:uid="{00000000-0005-0000-0000-00007F1E0000}"/>
    <cellStyle name="Comma (0,00) TBD-_Europe Region 2 17" xfId="17024" xr:uid="{00000000-0005-0000-0000-0000801E0000}"/>
    <cellStyle name="Comma (0,00) TBD_Europe Region 2 18" xfId="14928" xr:uid="{00000000-0005-0000-0000-0000811E0000}"/>
    <cellStyle name="Comma (0,00) TBD-_Europe Region 2 18" xfId="17118" xr:uid="{00000000-0005-0000-0000-0000821E0000}"/>
    <cellStyle name="Comma (0,00) TBD_Europe Region 2 19" xfId="14458" xr:uid="{00000000-0005-0000-0000-0000831E0000}"/>
    <cellStyle name="Comma (0,00) TBD-_Europe Region 2 19" xfId="17212" xr:uid="{00000000-0005-0000-0000-0000841E0000}"/>
    <cellStyle name="Comma (0,00) TBD_Europe Region 2 2" xfId="803" xr:uid="{00000000-0005-0000-0000-0000851E0000}"/>
    <cellStyle name="Comma (0,00) TBD-_Europe Region 2 2" xfId="804" xr:uid="{00000000-0005-0000-0000-0000861E0000}"/>
    <cellStyle name="Comma (0,00) TBD_Europe Region 2 2 10" xfId="14980" xr:uid="{00000000-0005-0000-0000-0000871E0000}"/>
    <cellStyle name="Comma (0,00) TBD-_Europe Region 2 2 10" xfId="14981" xr:uid="{00000000-0005-0000-0000-0000881E0000}"/>
    <cellStyle name="Comma (0,00) TBD_Europe Region 2 2 11" xfId="16544" xr:uid="{00000000-0005-0000-0000-0000891E0000}"/>
    <cellStyle name="Comma (0,00) TBD-_Europe Region 2 2 11" xfId="15447" xr:uid="{00000000-0005-0000-0000-00008A1E0000}"/>
    <cellStyle name="Comma (0,00) TBD_Europe Region 2 2 12" xfId="14265" xr:uid="{00000000-0005-0000-0000-00008B1E0000}"/>
    <cellStyle name="Comma (0,00) TBD-_Europe Region 2 2 12" xfId="15064" xr:uid="{00000000-0005-0000-0000-00008C1E0000}"/>
    <cellStyle name="Comma (0,00) TBD_Europe Region 2 2 13" xfId="14664" xr:uid="{00000000-0005-0000-0000-00008D1E0000}"/>
    <cellStyle name="Comma (0,00) TBD-_Europe Region 2 2 13" xfId="15331" xr:uid="{00000000-0005-0000-0000-00008E1E0000}"/>
    <cellStyle name="Comma (0,00) TBD_Europe Region 2 2 14" xfId="15623" xr:uid="{00000000-0005-0000-0000-00008F1E0000}"/>
    <cellStyle name="Comma (0,00) TBD-_Europe Region 2 2 14" xfId="15131" xr:uid="{00000000-0005-0000-0000-0000901E0000}"/>
    <cellStyle name="Comma (0,00) TBD_Europe Region 2 2 15" xfId="14948" xr:uid="{00000000-0005-0000-0000-0000911E0000}"/>
    <cellStyle name="Comma (0,00) TBD-_Europe Region 2 2 15" xfId="14364" xr:uid="{00000000-0005-0000-0000-0000921E0000}"/>
    <cellStyle name="Comma (0,00) TBD_Europe Region 2 2 16" xfId="16517" xr:uid="{00000000-0005-0000-0000-0000931E0000}"/>
    <cellStyle name="Comma (0,00) TBD-_Europe Region 2 2 16" xfId="16791" xr:uid="{00000000-0005-0000-0000-0000941E0000}"/>
    <cellStyle name="Comma (0,00) TBD_Europe Region 2 2 17" xfId="14276" xr:uid="{00000000-0005-0000-0000-0000951E0000}"/>
    <cellStyle name="Comma (0,00) TBD-_Europe Region 2 2 17" xfId="14831" xr:uid="{00000000-0005-0000-0000-0000961E0000}"/>
    <cellStyle name="Comma (0,00) TBD_Europe Region 2 2 18" xfId="15870" xr:uid="{00000000-0005-0000-0000-0000971E0000}"/>
    <cellStyle name="Comma (0,00) TBD-_Europe Region 2 2 18" xfId="16579" xr:uid="{00000000-0005-0000-0000-0000981E0000}"/>
    <cellStyle name="Comma (0,00) TBD_Europe Region 2 2 19" xfId="17038" xr:uid="{00000000-0005-0000-0000-0000991E0000}"/>
    <cellStyle name="Comma (0,00) TBD-_Europe Region 2 2 19" xfId="14237" xr:uid="{00000000-0005-0000-0000-00009A1E0000}"/>
    <cellStyle name="Comma (0,00) TBD_Europe Region 2 2 2" xfId="2277" xr:uid="{00000000-0005-0000-0000-00009B1E0000}"/>
    <cellStyle name="Comma (0,00) TBD-_Europe Region 2 2 2" xfId="2278" xr:uid="{00000000-0005-0000-0000-00009C1E0000}"/>
    <cellStyle name="Comma (0,00) TBD_Europe Region 2 2 20" xfId="17132" xr:uid="{00000000-0005-0000-0000-00009D1E0000}"/>
    <cellStyle name="Comma (0,00) TBD-_Europe Region 2 2 20" xfId="15901" xr:uid="{00000000-0005-0000-0000-00009E1E0000}"/>
    <cellStyle name="Comma (0,00) TBD_Europe Region 2 2 21" xfId="17226" xr:uid="{00000000-0005-0000-0000-00009F1E0000}"/>
    <cellStyle name="Comma (0,00) TBD-_Europe Region 2 2 21" xfId="17054" xr:uid="{00000000-0005-0000-0000-0000A01E0000}"/>
    <cellStyle name="Comma (0,00) TBD_Europe Region 2 2 22" xfId="17320" xr:uid="{00000000-0005-0000-0000-0000A11E0000}"/>
    <cellStyle name="Comma (0,00) TBD-_Europe Region 2 2 22" xfId="17148" xr:uid="{00000000-0005-0000-0000-0000A21E0000}"/>
    <cellStyle name="Comma (0,00) TBD_Europe Region 2 2 23" xfId="17414" xr:uid="{00000000-0005-0000-0000-0000A31E0000}"/>
    <cellStyle name="Comma (0,00) TBD-_Europe Region 2 2 23" xfId="17242" xr:uid="{00000000-0005-0000-0000-0000A41E0000}"/>
    <cellStyle name="Comma (0,00) TBD_Europe Region 2 2 24" xfId="17508" xr:uid="{00000000-0005-0000-0000-0000A51E0000}"/>
    <cellStyle name="Comma (0,00) TBD-_Europe Region 2 2 24" xfId="17336" xr:uid="{00000000-0005-0000-0000-0000A61E0000}"/>
    <cellStyle name="Comma (0,00) TBD_Europe Region 2 2 25" xfId="17602" xr:uid="{00000000-0005-0000-0000-0000A71E0000}"/>
    <cellStyle name="Comma (0,00) TBD-_Europe Region 2 2 25" xfId="17430" xr:uid="{00000000-0005-0000-0000-0000A81E0000}"/>
    <cellStyle name="Comma (0,00) TBD_Europe Region 2 2 26" xfId="17696" xr:uid="{00000000-0005-0000-0000-0000A91E0000}"/>
    <cellStyle name="Comma (0,00) TBD-_Europe Region 2 2 26" xfId="17524" xr:uid="{00000000-0005-0000-0000-0000AA1E0000}"/>
    <cellStyle name="Comma (0,00) TBD_Europe Region 2 2 27" xfId="17790" xr:uid="{00000000-0005-0000-0000-0000AB1E0000}"/>
    <cellStyle name="Comma (0,00) TBD-_Europe Region 2 2 27" xfId="17618" xr:uid="{00000000-0005-0000-0000-0000AC1E0000}"/>
    <cellStyle name="Comma (0,00) TBD_Europe Region 2 2 28" xfId="17884" xr:uid="{00000000-0005-0000-0000-0000AD1E0000}"/>
    <cellStyle name="Comma (0,00) TBD-_Europe Region 2 2 28" xfId="17712" xr:uid="{00000000-0005-0000-0000-0000AE1E0000}"/>
    <cellStyle name="Comma (0,00) TBD_Europe Region 2 2 29" xfId="17978" xr:uid="{00000000-0005-0000-0000-0000AF1E0000}"/>
    <cellStyle name="Comma (0,00) TBD-_Europe Region 2 2 29" xfId="17806" xr:uid="{00000000-0005-0000-0000-0000B01E0000}"/>
    <cellStyle name="Comma (0,00) TBD_Europe Region 2 2 3" xfId="1987" xr:uid="{00000000-0005-0000-0000-0000B11E0000}"/>
    <cellStyle name="Comma (0,00) TBD-_Europe Region 2 2 3" xfId="1983" xr:uid="{00000000-0005-0000-0000-0000B21E0000}"/>
    <cellStyle name="Comma (0,00) TBD_Europe Region 2 2 30" xfId="18072" xr:uid="{00000000-0005-0000-0000-0000B31E0000}"/>
    <cellStyle name="Comma (0,00) TBD-_Europe Region 2 2 30" xfId="17900" xr:uid="{00000000-0005-0000-0000-0000B41E0000}"/>
    <cellStyle name="Comma (0,00) TBD_Europe Region 2 2 31" xfId="18166" xr:uid="{00000000-0005-0000-0000-0000B51E0000}"/>
    <cellStyle name="Comma (0,00) TBD-_Europe Region 2 2 31" xfId="17994" xr:uid="{00000000-0005-0000-0000-0000B61E0000}"/>
    <cellStyle name="Comma (0,00) TBD_Europe Region 2 2 32" xfId="18260" xr:uid="{00000000-0005-0000-0000-0000B71E0000}"/>
    <cellStyle name="Comma (0,00) TBD-_Europe Region 2 2 32" xfId="18088" xr:uid="{00000000-0005-0000-0000-0000B81E0000}"/>
    <cellStyle name="Comma (0,00) TBD_Europe Region 2 2 33" xfId="18354" xr:uid="{00000000-0005-0000-0000-0000B91E0000}"/>
    <cellStyle name="Comma (0,00) TBD-_Europe Region 2 2 33" xfId="18182" xr:uid="{00000000-0005-0000-0000-0000BA1E0000}"/>
    <cellStyle name="Comma (0,00) TBD_Europe Region 2 2 34" xfId="18448" xr:uid="{00000000-0005-0000-0000-0000BB1E0000}"/>
    <cellStyle name="Comma (0,00) TBD-_Europe Region 2 2 34" xfId="18276" xr:uid="{00000000-0005-0000-0000-0000BC1E0000}"/>
    <cellStyle name="Comma (0,00) TBD_Europe Region 2 2 35" xfId="18541" xr:uid="{00000000-0005-0000-0000-0000BD1E0000}"/>
    <cellStyle name="Comma (0,00) TBD-_Europe Region 2 2 35" xfId="18370" xr:uid="{00000000-0005-0000-0000-0000BE1E0000}"/>
    <cellStyle name="Comma (0,00) TBD_Europe Region 2 2 36" xfId="18634" xr:uid="{00000000-0005-0000-0000-0000BF1E0000}"/>
    <cellStyle name="Comma (0,00) TBD-_Europe Region 2 2 36" xfId="18464" xr:uid="{00000000-0005-0000-0000-0000C01E0000}"/>
    <cellStyle name="Comma (0,00) TBD_Europe Region 2 2 37" xfId="18726" xr:uid="{00000000-0005-0000-0000-0000C11E0000}"/>
    <cellStyle name="Comma (0,00) TBD-_Europe Region 2 2 37" xfId="18557" xr:uid="{00000000-0005-0000-0000-0000C21E0000}"/>
    <cellStyle name="Comma (0,00) TBD_Europe Region 2 2 38" xfId="18818" xr:uid="{00000000-0005-0000-0000-0000C31E0000}"/>
    <cellStyle name="Comma (0,00) TBD-_Europe Region 2 2 38" xfId="18649" xr:uid="{00000000-0005-0000-0000-0000C41E0000}"/>
    <cellStyle name="Comma (0,00) TBD_Europe Region 2 2 39" xfId="18910" xr:uid="{00000000-0005-0000-0000-0000C51E0000}"/>
    <cellStyle name="Comma (0,00) TBD-_Europe Region 2 2 39" xfId="18741" xr:uid="{00000000-0005-0000-0000-0000C61E0000}"/>
    <cellStyle name="Comma (0,00) TBD_Europe Region 2 2 4" xfId="10419" xr:uid="{00000000-0005-0000-0000-0000C71E0000}"/>
    <cellStyle name="Comma (0,00) TBD-_Europe Region 2 2 4" xfId="10420" xr:uid="{00000000-0005-0000-0000-0000C81E0000}"/>
    <cellStyle name="Comma (0,00) TBD_Europe Region 2 2 40" xfId="19002" xr:uid="{00000000-0005-0000-0000-0000C91E0000}"/>
    <cellStyle name="Comma (0,00) TBD-_Europe Region 2 2 40" xfId="18833" xr:uid="{00000000-0005-0000-0000-0000CA1E0000}"/>
    <cellStyle name="Comma (0,00) TBD_Europe Region 2 2 41" xfId="19094" xr:uid="{00000000-0005-0000-0000-0000CB1E0000}"/>
    <cellStyle name="Comma (0,00) TBD-_Europe Region 2 2 41" xfId="18925" xr:uid="{00000000-0005-0000-0000-0000CC1E0000}"/>
    <cellStyle name="Comma (0,00) TBD_Europe Region 2 2 42" xfId="19186" xr:uid="{00000000-0005-0000-0000-0000CD1E0000}"/>
    <cellStyle name="Comma (0,00) TBD-_Europe Region 2 2 42" xfId="19017" xr:uid="{00000000-0005-0000-0000-0000CE1E0000}"/>
    <cellStyle name="Comma (0,00) TBD_Europe Region 2 2 43" xfId="19277" xr:uid="{00000000-0005-0000-0000-0000CF1E0000}"/>
    <cellStyle name="Comma (0,00) TBD-_Europe Region 2 2 43" xfId="19109" xr:uid="{00000000-0005-0000-0000-0000D01E0000}"/>
    <cellStyle name="Comma (0,00) TBD_Europe Region 2 2 44" xfId="19368" xr:uid="{00000000-0005-0000-0000-0000D11E0000}"/>
    <cellStyle name="Comma (0,00) TBD-_Europe Region 2 2 44" xfId="19201" xr:uid="{00000000-0005-0000-0000-0000D21E0000}"/>
    <cellStyle name="Comma (0,00) TBD_Europe Region 2 2 45" xfId="19459" xr:uid="{00000000-0005-0000-0000-0000D31E0000}"/>
    <cellStyle name="Comma (0,00) TBD-_Europe Region 2 2 45" xfId="19292" xr:uid="{00000000-0005-0000-0000-0000D41E0000}"/>
    <cellStyle name="Comma (0,00) TBD_Europe Region 2 2 46" xfId="19548" xr:uid="{00000000-0005-0000-0000-0000D51E0000}"/>
    <cellStyle name="Comma (0,00) TBD-_Europe Region 2 2 46" xfId="19383" xr:uid="{00000000-0005-0000-0000-0000D61E0000}"/>
    <cellStyle name="Comma (0,00) TBD_Europe Region 2 2 47" xfId="19637" xr:uid="{00000000-0005-0000-0000-0000D71E0000}"/>
    <cellStyle name="Comma (0,00) TBD-_Europe Region 2 2 47" xfId="19474" xr:uid="{00000000-0005-0000-0000-0000D81E0000}"/>
    <cellStyle name="Comma (0,00) TBD_Europe Region 2 2 48" xfId="19726" xr:uid="{00000000-0005-0000-0000-0000D91E0000}"/>
    <cellStyle name="Comma (0,00) TBD-_Europe Region 2 2 48" xfId="19563" xr:uid="{00000000-0005-0000-0000-0000DA1E0000}"/>
    <cellStyle name="Comma (0,00) TBD_Europe Region 2 2 49" xfId="19815" xr:uid="{00000000-0005-0000-0000-0000DB1E0000}"/>
    <cellStyle name="Comma (0,00) TBD-_Europe Region 2 2 49" xfId="19652" xr:uid="{00000000-0005-0000-0000-0000DC1E0000}"/>
    <cellStyle name="Comma (0,00) TBD_Europe Region 2 2 5" xfId="13927" xr:uid="{00000000-0005-0000-0000-0000DD1E0000}"/>
    <cellStyle name="Comma (0,00) TBD-_Europe Region 2 2 5" xfId="14027" xr:uid="{00000000-0005-0000-0000-0000DE1E0000}"/>
    <cellStyle name="Comma (0,00) TBD_Europe Region 2 2 50" xfId="19903" xr:uid="{00000000-0005-0000-0000-0000DF1E0000}"/>
    <cellStyle name="Comma (0,00) TBD-_Europe Region 2 2 50" xfId="19741" xr:uid="{00000000-0005-0000-0000-0000E01E0000}"/>
    <cellStyle name="Comma (0,00) TBD_Europe Region 2 2 51" xfId="19991" xr:uid="{00000000-0005-0000-0000-0000E11E0000}"/>
    <cellStyle name="Comma (0,00) TBD-_Europe Region 2 2 51" xfId="19830" xr:uid="{00000000-0005-0000-0000-0000E21E0000}"/>
    <cellStyle name="Comma (0,00) TBD_Europe Region 2 2 52" xfId="20078" xr:uid="{00000000-0005-0000-0000-0000E31E0000}"/>
    <cellStyle name="Comma (0,00) TBD-_Europe Region 2 2 52" xfId="19918" xr:uid="{00000000-0005-0000-0000-0000E41E0000}"/>
    <cellStyle name="Comma (0,00) TBD_Europe Region 2 2 53" xfId="20165" xr:uid="{00000000-0005-0000-0000-0000E51E0000}"/>
    <cellStyle name="Comma (0,00) TBD-_Europe Region 2 2 53" xfId="20006" xr:uid="{00000000-0005-0000-0000-0000E61E0000}"/>
    <cellStyle name="Comma (0,00) TBD_Europe Region 2 2 54" xfId="20252" xr:uid="{00000000-0005-0000-0000-0000E71E0000}"/>
    <cellStyle name="Comma (0,00) TBD-_Europe Region 2 2 54" xfId="20093" xr:uid="{00000000-0005-0000-0000-0000E81E0000}"/>
    <cellStyle name="Comma (0,00) TBD_Europe Region 2 2 55" xfId="20337" xr:uid="{00000000-0005-0000-0000-0000E91E0000}"/>
    <cellStyle name="Comma (0,00) TBD-_Europe Region 2 2 55" xfId="20180" xr:uid="{00000000-0005-0000-0000-0000EA1E0000}"/>
    <cellStyle name="Comma (0,00) TBD_Europe Region 2 2 56" xfId="20422" xr:uid="{00000000-0005-0000-0000-0000EB1E0000}"/>
    <cellStyle name="Comma (0,00) TBD-_Europe Region 2 2 56" xfId="20266" xr:uid="{00000000-0005-0000-0000-0000EC1E0000}"/>
    <cellStyle name="Comma (0,00) TBD_Europe Region 2 2 57" xfId="20505" xr:uid="{00000000-0005-0000-0000-0000ED1E0000}"/>
    <cellStyle name="Comma (0,00) TBD-_Europe Region 2 2 57" xfId="20351" xr:uid="{00000000-0005-0000-0000-0000EE1E0000}"/>
    <cellStyle name="Comma (0,00) TBD_Europe Region 2 2 58" xfId="20587" xr:uid="{00000000-0005-0000-0000-0000EF1E0000}"/>
    <cellStyle name="Comma (0,00) TBD-_Europe Region 2 2 58" xfId="20436" xr:uid="{00000000-0005-0000-0000-0000F01E0000}"/>
    <cellStyle name="Comma (0,00) TBD_Europe Region 2 2 59" xfId="20666" xr:uid="{00000000-0005-0000-0000-0000F11E0000}"/>
    <cellStyle name="Comma (0,00) TBD-_Europe Region 2 2 59" xfId="20519" xr:uid="{00000000-0005-0000-0000-0000F21E0000}"/>
    <cellStyle name="Comma (0,00) TBD_Europe Region 2 2 6" xfId="14165" xr:uid="{00000000-0005-0000-0000-0000F31E0000}"/>
    <cellStyle name="Comma (0,00) TBD-_Europe Region 2 2 6" xfId="14206" xr:uid="{00000000-0005-0000-0000-0000F41E0000}"/>
    <cellStyle name="Comma (0,00) TBD_Europe Region 2 2 60" xfId="20744" xr:uid="{00000000-0005-0000-0000-0000F51E0000}"/>
    <cellStyle name="Comma (0,00) TBD-_Europe Region 2 2 60" xfId="20600" xr:uid="{00000000-0005-0000-0000-0000F61E0000}"/>
    <cellStyle name="Comma (0,00) TBD_Europe Region 2 2 61" xfId="20822" xr:uid="{00000000-0005-0000-0000-0000F71E0000}"/>
    <cellStyle name="Comma (0,00) TBD-_Europe Region 2 2 61" xfId="20678" xr:uid="{00000000-0005-0000-0000-0000F81E0000}"/>
    <cellStyle name="Comma (0,00) TBD_Europe Region 2 2 62" xfId="20898" xr:uid="{00000000-0005-0000-0000-0000F91E0000}"/>
    <cellStyle name="Comma (0,00) TBD-_Europe Region 2 2 62" xfId="20756" xr:uid="{00000000-0005-0000-0000-0000FA1E0000}"/>
    <cellStyle name="Comma (0,00) TBD_Europe Region 2 2 63" xfId="20973" xr:uid="{00000000-0005-0000-0000-0000FB1E0000}"/>
    <cellStyle name="Comma (0,00) TBD-_Europe Region 2 2 63" xfId="20833" xr:uid="{00000000-0005-0000-0000-0000FC1E0000}"/>
    <cellStyle name="Comma (0,00) TBD_Europe Region 2 2 64" xfId="21046" xr:uid="{00000000-0005-0000-0000-0000FD1E0000}"/>
    <cellStyle name="Comma (0,00) TBD-_Europe Region 2 2 64" xfId="20909" xr:uid="{00000000-0005-0000-0000-0000FE1E0000}"/>
    <cellStyle name="Comma (0,00) TBD_Europe Region 2 2 65" xfId="21119" xr:uid="{00000000-0005-0000-0000-0000FF1E0000}"/>
    <cellStyle name="Comma (0,00) TBD-_Europe Region 2 2 65" xfId="20984" xr:uid="{00000000-0005-0000-0000-0000001F0000}"/>
    <cellStyle name="Comma (0,00) TBD_Europe Region 2 2 66" xfId="21192" xr:uid="{00000000-0005-0000-0000-0000011F0000}"/>
    <cellStyle name="Comma (0,00) TBD-_Europe Region 2 2 66" xfId="21057" xr:uid="{00000000-0005-0000-0000-0000021F0000}"/>
    <cellStyle name="Comma (0,00) TBD_Europe Region 2 2 67" xfId="21264" xr:uid="{00000000-0005-0000-0000-0000031F0000}"/>
    <cellStyle name="Comma (0,00) TBD-_Europe Region 2 2 67" xfId="21130" xr:uid="{00000000-0005-0000-0000-0000041F0000}"/>
    <cellStyle name="Comma (0,00) TBD_Europe Region 2 2 68" xfId="21333" xr:uid="{00000000-0005-0000-0000-0000051F0000}"/>
    <cellStyle name="Comma (0,00) TBD-_Europe Region 2 2 68" xfId="21203" xr:uid="{00000000-0005-0000-0000-0000061F0000}"/>
    <cellStyle name="Comma (0,00) TBD_Europe Region 2 2 69" xfId="21402" xr:uid="{00000000-0005-0000-0000-0000071F0000}"/>
    <cellStyle name="Comma (0,00) TBD-_Europe Region 2 2 69" xfId="21275" xr:uid="{00000000-0005-0000-0000-0000081F0000}"/>
    <cellStyle name="Comma (0,00) TBD_Europe Region 2 2 7" xfId="10648" xr:uid="{00000000-0005-0000-0000-0000091F0000}"/>
    <cellStyle name="Comma (0,00) TBD-_Europe Region 2 2 7" xfId="10564" xr:uid="{00000000-0005-0000-0000-00000A1F0000}"/>
    <cellStyle name="Comma (0,00) TBD_Europe Region 2 2 70" xfId="21470" xr:uid="{00000000-0005-0000-0000-00000B1F0000}"/>
    <cellStyle name="Comma (0,00) TBD-_Europe Region 2 2 70" xfId="21344" xr:uid="{00000000-0005-0000-0000-00000C1F0000}"/>
    <cellStyle name="Comma (0,00) TBD_Europe Region 2 2 71" xfId="21537" xr:uid="{00000000-0005-0000-0000-00000D1F0000}"/>
    <cellStyle name="Comma (0,00) TBD-_Europe Region 2 2 71" xfId="21413" xr:uid="{00000000-0005-0000-0000-00000E1F0000}"/>
    <cellStyle name="Comma (0,00) TBD_Europe Region 2 2 72" xfId="21604" xr:uid="{00000000-0005-0000-0000-00000F1F0000}"/>
    <cellStyle name="Comma (0,00) TBD-_Europe Region 2 2 72" xfId="21481" xr:uid="{00000000-0005-0000-0000-0000101F0000}"/>
    <cellStyle name="Comma (0,00) TBD_Europe Region 2 2 73" xfId="21670" xr:uid="{00000000-0005-0000-0000-0000111F0000}"/>
    <cellStyle name="Comma (0,00) TBD-_Europe Region 2 2 73" xfId="21548" xr:uid="{00000000-0005-0000-0000-0000121F0000}"/>
    <cellStyle name="Comma (0,00) TBD_Europe Region 2 2 74" xfId="21735" xr:uid="{00000000-0005-0000-0000-0000131F0000}"/>
    <cellStyle name="Comma (0,00) TBD-_Europe Region 2 2 74" xfId="21615" xr:uid="{00000000-0005-0000-0000-0000141F0000}"/>
    <cellStyle name="Comma (0,00) TBD_Europe Region 2 2 75" xfId="21798" xr:uid="{00000000-0005-0000-0000-0000151F0000}"/>
    <cellStyle name="Comma (0,00) TBD-_Europe Region 2 2 75" xfId="21681" xr:uid="{00000000-0005-0000-0000-0000161F0000}"/>
    <cellStyle name="Comma (0,00) TBD_Europe Region 2 2 76" xfId="21859" xr:uid="{00000000-0005-0000-0000-0000171F0000}"/>
    <cellStyle name="Comma (0,00) TBD-_Europe Region 2 2 76" xfId="21746" xr:uid="{00000000-0005-0000-0000-0000181F0000}"/>
    <cellStyle name="Comma (0,00) TBD_Europe Region 2 2 77" xfId="21919" xr:uid="{00000000-0005-0000-0000-0000191F0000}"/>
    <cellStyle name="Comma (0,00) TBD-_Europe Region 2 2 77" xfId="21809" xr:uid="{00000000-0005-0000-0000-00001A1F0000}"/>
    <cellStyle name="Comma (0,00) TBD_Europe Region 2 2 78" xfId="21975" xr:uid="{00000000-0005-0000-0000-00001B1F0000}"/>
    <cellStyle name="Comma (0,00) TBD-_Europe Region 2 2 78" xfId="21870" xr:uid="{00000000-0005-0000-0000-00001C1F0000}"/>
    <cellStyle name="Comma (0,00) TBD_Europe Region 2 2 79" xfId="22030" xr:uid="{00000000-0005-0000-0000-00001D1F0000}"/>
    <cellStyle name="Comma (0,00) TBD-_Europe Region 2 2 79" xfId="21930" xr:uid="{00000000-0005-0000-0000-00001E1F0000}"/>
    <cellStyle name="Comma (0,00) TBD_Europe Region 2 2 8" xfId="14046" xr:uid="{00000000-0005-0000-0000-00001F1F0000}"/>
    <cellStyle name="Comma (0,00) TBD-_Europe Region 2 2 8" xfId="14047" xr:uid="{00000000-0005-0000-0000-0000201F0000}"/>
    <cellStyle name="Comma (0,00) TBD_Europe Region 2 2 80" xfId="22084" xr:uid="{00000000-0005-0000-0000-0000211F0000}"/>
    <cellStyle name="Comma (0,00) TBD-_Europe Region 2 2 80" xfId="21986" xr:uid="{00000000-0005-0000-0000-0000221F0000}"/>
    <cellStyle name="Comma (0,00) TBD_Europe Region 2 2 81" xfId="22138" xr:uid="{00000000-0005-0000-0000-0000231F0000}"/>
    <cellStyle name="Comma (0,00) TBD-_Europe Region 2 2 81" xfId="22041" xr:uid="{00000000-0005-0000-0000-0000241F0000}"/>
    <cellStyle name="Comma (0,00) TBD_Europe Region 2 2 82" xfId="22190" xr:uid="{00000000-0005-0000-0000-0000251F0000}"/>
    <cellStyle name="Comma (0,00) TBD-_Europe Region 2 2 82" xfId="22095" xr:uid="{00000000-0005-0000-0000-0000261F0000}"/>
    <cellStyle name="Comma (0,00) TBD_Europe Region 2 2 83" xfId="22242" xr:uid="{00000000-0005-0000-0000-0000271F0000}"/>
    <cellStyle name="Comma (0,00) TBD-_Europe Region 2 2 83" xfId="22148" xr:uid="{00000000-0005-0000-0000-0000281F0000}"/>
    <cellStyle name="Comma (0,00) TBD_Europe Region 2 2 84" xfId="22292" xr:uid="{00000000-0005-0000-0000-0000291F0000}"/>
    <cellStyle name="Comma (0,00) TBD-_Europe Region 2 2 84" xfId="22200" xr:uid="{00000000-0005-0000-0000-00002A1F0000}"/>
    <cellStyle name="Comma (0,00) TBD_Europe Region 2 2 85" xfId="22342" xr:uid="{00000000-0005-0000-0000-00002B1F0000}"/>
    <cellStyle name="Comma (0,00) TBD-_Europe Region 2 2 85" xfId="22252" xr:uid="{00000000-0005-0000-0000-00002C1F0000}"/>
    <cellStyle name="Comma (0,00) TBD_Europe Region 2 2 86" xfId="22392" xr:uid="{00000000-0005-0000-0000-00002D1F0000}"/>
    <cellStyle name="Comma (0,00) TBD-_Europe Region 2 2 86" xfId="22302" xr:uid="{00000000-0005-0000-0000-00002E1F0000}"/>
    <cellStyle name="Comma (0,00) TBD_Europe Region 2 2 87" xfId="22440" xr:uid="{00000000-0005-0000-0000-00002F1F0000}"/>
    <cellStyle name="Comma (0,00) TBD-_Europe Region 2 2 87" xfId="22352" xr:uid="{00000000-0005-0000-0000-0000301F0000}"/>
    <cellStyle name="Comma (0,00) TBD_Europe Region 2 2 88" xfId="22485" xr:uid="{00000000-0005-0000-0000-0000311F0000}"/>
    <cellStyle name="Comma (0,00) TBD-_Europe Region 2 2 88" xfId="22402" xr:uid="{00000000-0005-0000-0000-0000321F0000}"/>
    <cellStyle name="Comma (0,00) TBD_Europe Region 2 2 89" xfId="22527" xr:uid="{00000000-0005-0000-0000-0000331F0000}"/>
    <cellStyle name="Comma (0,00) TBD-_Europe Region 2 2 89" xfId="22450" xr:uid="{00000000-0005-0000-0000-0000341F0000}"/>
    <cellStyle name="Comma (0,00) TBD_Europe Region 2 2 9" xfId="14089" xr:uid="{00000000-0005-0000-0000-0000351F0000}"/>
    <cellStyle name="Comma (0,00) TBD-_Europe Region 2 2 9" xfId="14189" xr:uid="{00000000-0005-0000-0000-0000361F0000}"/>
    <cellStyle name="Comma (0,00) TBD_Europe Region 2 2 90" xfId="22566" xr:uid="{00000000-0005-0000-0000-0000371F0000}"/>
    <cellStyle name="Comma (0,00) TBD-_Europe Region 2 2 90" xfId="22495" xr:uid="{00000000-0005-0000-0000-0000381F0000}"/>
    <cellStyle name="Comma (0,00) TBD_Europe Region 2 2 91" xfId="22602" xr:uid="{00000000-0005-0000-0000-0000391F0000}"/>
    <cellStyle name="Comma (0,00) TBD-_Europe Region 2 2 91" xfId="22536" xr:uid="{00000000-0005-0000-0000-00003A1F0000}"/>
    <cellStyle name="Comma (0,00) TBD_Europe Region 2 2 92" xfId="22637" xr:uid="{00000000-0005-0000-0000-00003B1F0000}"/>
    <cellStyle name="Comma (0,00) TBD-_Europe Region 2 2 92" xfId="22574" xr:uid="{00000000-0005-0000-0000-00003C1F0000}"/>
    <cellStyle name="Comma (0,00) TBD_Europe Region 2 2 93" xfId="22668" xr:uid="{00000000-0005-0000-0000-00003D1F0000}"/>
    <cellStyle name="Comma (0,00) TBD-_Europe Region 2 2 93" xfId="22610" xr:uid="{00000000-0005-0000-0000-00003E1F0000}"/>
    <cellStyle name="Comma (0,00) TBD_Europe Region 2 2 94" xfId="22699" xr:uid="{00000000-0005-0000-0000-00003F1F0000}"/>
    <cellStyle name="Comma (0,00) TBD-_Europe Region 2 2 94" xfId="22645" xr:uid="{00000000-0005-0000-0000-0000401F0000}"/>
    <cellStyle name="Comma (0,00) TBD_Europe Region 2 2 95" xfId="22727" xr:uid="{00000000-0005-0000-0000-0000411F0000}"/>
    <cellStyle name="Comma (0,00) TBD-_Europe Region 2 2 95" xfId="22676" xr:uid="{00000000-0005-0000-0000-0000421F0000}"/>
    <cellStyle name="Comma (0,00) TBD_Europe Region 2 2 96" xfId="22873" xr:uid="{00000000-0005-0000-0000-0000431F0000}"/>
    <cellStyle name="Comma (0,00) TBD-_Europe Region 2 2 96" xfId="22874" xr:uid="{00000000-0005-0000-0000-0000441F0000}"/>
    <cellStyle name="Comma (0,00) TBD_Europe Region 2 2 97" xfId="23013" xr:uid="{00000000-0005-0000-0000-0000451F0000}"/>
    <cellStyle name="Comma (0,00) TBD-_Europe Region 2 2 97" xfId="23012" xr:uid="{00000000-0005-0000-0000-0000461F0000}"/>
    <cellStyle name="Comma (0,00) TBD_Europe Region 2 2 98" xfId="29545" xr:uid="{00000000-0005-0000-0000-0000471F0000}"/>
    <cellStyle name="Comma (0,00) TBD-_Europe Region 2 2 98" xfId="29546" xr:uid="{00000000-0005-0000-0000-0000481F0000}"/>
    <cellStyle name="Comma (0,00) TBD_Europe Region 2 2 99" xfId="36103" xr:uid="{00000000-0005-0000-0000-0000491F0000}"/>
    <cellStyle name="Comma (0,00) TBD-_Europe Region 2 2 99" xfId="36104" xr:uid="{00000000-0005-0000-0000-00004A1F0000}"/>
    <cellStyle name="Comma (0,00) TBD_Europe Region 2 20" xfId="16769" xr:uid="{00000000-0005-0000-0000-00004B1F0000}"/>
    <cellStyle name="Comma (0,00) TBD-_Europe Region 2 20" xfId="17306" xr:uid="{00000000-0005-0000-0000-00004C1F0000}"/>
    <cellStyle name="Comma (0,00) TBD_Europe Region 2 21" xfId="14876" xr:uid="{00000000-0005-0000-0000-00004D1F0000}"/>
    <cellStyle name="Comma (0,00) TBD-_Europe Region 2 21" xfId="17400" xr:uid="{00000000-0005-0000-0000-00004E1F0000}"/>
    <cellStyle name="Comma (0,00) TBD_Europe Region 2 22" xfId="15463" xr:uid="{00000000-0005-0000-0000-00004F1F0000}"/>
    <cellStyle name="Comma (0,00) TBD-_Europe Region 2 22" xfId="17494" xr:uid="{00000000-0005-0000-0000-0000501F0000}"/>
    <cellStyle name="Comma (0,00) TBD_Europe Region 2 23" xfId="14258" xr:uid="{00000000-0005-0000-0000-0000511F0000}"/>
    <cellStyle name="Comma (0,00) TBD-_Europe Region 2 23" xfId="17588" xr:uid="{00000000-0005-0000-0000-0000521F0000}"/>
    <cellStyle name="Comma (0,00) TBD_Europe Region 2 24" xfId="15884" xr:uid="{00000000-0005-0000-0000-0000531F0000}"/>
    <cellStyle name="Comma (0,00) TBD-_Europe Region 2 24" xfId="17682" xr:uid="{00000000-0005-0000-0000-0000541F0000}"/>
    <cellStyle name="Comma (0,00) TBD_Europe Region 2 25" xfId="14761" xr:uid="{00000000-0005-0000-0000-0000551F0000}"/>
    <cellStyle name="Comma (0,00) TBD-_Europe Region 2 25" xfId="17776" xr:uid="{00000000-0005-0000-0000-0000561F0000}"/>
    <cellStyle name="Comma (0,00) TBD_Europe Region 2 26" xfId="15533" xr:uid="{00000000-0005-0000-0000-0000571F0000}"/>
    <cellStyle name="Comma (0,00) TBD-_Europe Region 2 26" xfId="17870" xr:uid="{00000000-0005-0000-0000-0000581F0000}"/>
    <cellStyle name="Comma (0,00) TBD_Europe Region 2 27" xfId="16865" xr:uid="{00000000-0005-0000-0000-0000591F0000}"/>
    <cellStyle name="Comma (0,00) TBD-_Europe Region 2 27" xfId="17964" xr:uid="{00000000-0005-0000-0000-00005A1F0000}"/>
    <cellStyle name="Comma (0,00) TBD_Europe Region 2 28" xfId="15919" xr:uid="{00000000-0005-0000-0000-00005B1F0000}"/>
    <cellStyle name="Comma (0,00) TBD-_Europe Region 2 28" xfId="18058" xr:uid="{00000000-0005-0000-0000-00005C1F0000}"/>
    <cellStyle name="Comma (0,00) TBD_Europe Region 2 29" xfId="16188" xr:uid="{00000000-0005-0000-0000-00005D1F0000}"/>
    <cellStyle name="Comma (0,00) TBD-_Europe Region 2 29" xfId="18152" xr:uid="{00000000-0005-0000-0000-00005E1F0000}"/>
    <cellStyle name="Comma (0,00) TBD_Europe Region 2 3" xfId="2275" xr:uid="{00000000-0005-0000-0000-00005F1F0000}"/>
    <cellStyle name="Comma (0,00) TBD-_Europe Region 2 3" xfId="2276" xr:uid="{00000000-0005-0000-0000-0000601F0000}"/>
    <cellStyle name="Comma (0,00) TBD_Europe Region 2 30" xfId="16654" xr:uid="{00000000-0005-0000-0000-0000611F0000}"/>
    <cellStyle name="Comma (0,00) TBD-_Europe Region 2 30" xfId="18246" xr:uid="{00000000-0005-0000-0000-0000621F0000}"/>
    <cellStyle name="Comma (0,00) TBD_Europe Region 2 31" xfId="16871" xr:uid="{00000000-0005-0000-0000-0000631F0000}"/>
    <cellStyle name="Comma (0,00) TBD-_Europe Region 2 31" xfId="18340" xr:uid="{00000000-0005-0000-0000-0000641F0000}"/>
    <cellStyle name="Comma (0,00) TBD_Europe Region 2 32" xfId="15926" xr:uid="{00000000-0005-0000-0000-0000651F0000}"/>
    <cellStyle name="Comma (0,00) TBD-_Europe Region 2 32" xfId="18434" xr:uid="{00000000-0005-0000-0000-0000661F0000}"/>
    <cellStyle name="Comma (0,00) TBD_Europe Region 2 33" xfId="16185" xr:uid="{00000000-0005-0000-0000-0000671F0000}"/>
    <cellStyle name="Comma (0,00) TBD-_Europe Region 2 33" xfId="18527" xr:uid="{00000000-0005-0000-0000-0000681F0000}"/>
    <cellStyle name="Comma (0,00) TBD_Europe Region 2 34" xfId="16377" xr:uid="{00000000-0005-0000-0000-0000691F0000}"/>
    <cellStyle name="Comma (0,00) TBD-_Europe Region 2 34" xfId="18620" xr:uid="{00000000-0005-0000-0000-00006A1F0000}"/>
    <cellStyle name="Comma (0,00) TBD_Europe Region 2 35" xfId="16319" xr:uid="{00000000-0005-0000-0000-00006B1F0000}"/>
    <cellStyle name="Comma (0,00) TBD-_Europe Region 2 35" xfId="18712" xr:uid="{00000000-0005-0000-0000-00006C1F0000}"/>
    <cellStyle name="Comma (0,00) TBD_Europe Region 2 36" xfId="14423" xr:uid="{00000000-0005-0000-0000-00006D1F0000}"/>
    <cellStyle name="Comma (0,00) TBD-_Europe Region 2 36" xfId="18804" xr:uid="{00000000-0005-0000-0000-00006E1F0000}"/>
    <cellStyle name="Comma (0,00) TBD_Europe Region 2 37" xfId="16773" xr:uid="{00000000-0005-0000-0000-00006F1F0000}"/>
    <cellStyle name="Comma (0,00) TBD-_Europe Region 2 37" xfId="18896" xr:uid="{00000000-0005-0000-0000-0000701F0000}"/>
    <cellStyle name="Comma (0,00) TBD_Europe Region 2 38" xfId="16990" xr:uid="{00000000-0005-0000-0000-0000711F0000}"/>
    <cellStyle name="Comma (0,00) TBD-_Europe Region 2 38" xfId="18988" xr:uid="{00000000-0005-0000-0000-0000721F0000}"/>
    <cellStyle name="Comma (0,00) TBD_Europe Region 2 39" xfId="17085" xr:uid="{00000000-0005-0000-0000-0000731F0000}"/>
    <cellStyle name="Comma (0,00) TBD-_Europe Region 2 39" xfId="19080" xr:uid="{00000000-0005-0000-0000-0000741F0000}"/>
    <cellStyle name="Comma (0,00) TBD_Europe Region 2 4" xfId="1990" xr:uid="{00000000-0005-0000-0000-0000751F0000}"/>
    <cellStyle name="Comma (0,00) TBD-_Europe Region 2 4" xfId="1988" xr:uid="{00000000-0005-0000-0000-0000761F0000}"/>
    <cellStyle name="Comma (0,00) TBD_Europe Region 2 40" xfId="17179" xr:uid="{00000000-0005-0000-0000-0000771F0000}"/>
    <cellStyle name="Comma (0,00) TBD-_Europe Region 2 40" xfId="19172" xr:uid="{00000000-0005-0000-0000-0000781F0000}"/>
    <cellStyle name="Comma (0,00) TBD_Europe Region 2 41" xfId="17273" xr:uid="{00000000-0005-0000-0000-0000791F0000}"/>
    <cellStyle name="Comma (0,00) TBD-_Europe Region 2 41" xfId="19264" xr:uid="{00000000-0005-0000-0000-00007A1F0000}"/>
    <cellStyle name="Comma (0,00) TBD_Europe Region 2 42" xfId="17367" xr:uid="{00000000-0005-0000-0000-00007B1F0000}"/>
    <cellStyle name="Comma (0,00) TBD-_Europe Region 2 42" xfId="19355" xr:uid="{00000000-0005-0000-0000-00007C1F0000}"/>
    <cellStyle name="Comma (0,00) TBD_Europe Region 2 43" xfId="17461" xr:uid="{00000000-0005-0000-0000-00007D1F0000}"/>
    <cellStyle name="Comma (0,00) TBD-_Europe Region 2 43" xfId="19446" xr:uid="{00000000-0005-0000-0000-00007E1F0000}"/>
    <cellStyle name="Comma (0,00) TBD_Europe Region 2 44" xfId="17555" xr:uid="{00000000-0005-0000-0000-00007F1F0000}"/>
    <cellStyle name="Comma (0,00) TBD-_Europe Region 2 44" xfId="19536" xr:uid="{00000000-0005-0000-0000-0000801F0000}"/>
    <cellStyle name="Comma (0,00) TBD_Europe Region 2 45" xfId="17649" xr:uid="{00000000-0005-0000-0000-0000811F0000}"/>
    <cellStyle name="Comma (0,00) TBD-_Europe Region 2 45" xfId="19625" xr:uid="{00000000-0005-0000-0000-0000821F0000}"/>
    <cellStyle name="Comma (0,00) TBD_Europe Region 2 46" xfId="17743" xr:uid="{00000000-0005-0000-0000-0000831F0000}"/>
    <cellStyle name="Comma (0,00) TBD-_Europe Region 2 46" xfId="19714" xr:uid="{00000000-0005-0000-0000-0000841F0000}"/>
    <cellStyle name="Comma (0,00) TBD_Europe Region 2 47" xfId="17837" xr:uid="{00000000-0005-0000-0000-0000851F0000}"/>
    <cellStyle name="Comma (0,00) TBD-_Europe Region 2 47" xfId="19803" xr:uid="{00000000-0005-0000-0000-0000861F0000}"/>
    <cellStyle name="Comma (0,00) TBD_Europe Region 2 48" xfId="17931" xr:uid="{00000000-0005-0000-0000-0000871F0000}"/>
    <cellStyle name="Comma (0,00) TBD-_Europe Region 2 48" xfId="19891" xr:uid="{00000000-0005-0000-0000-0000881F0000}"/>
    <cellStyle name="Comma (0,00) TBD_Europe Region 2 49" xfId="18025" xr:uid="{00000000-0005-0000-0000-0000891F0000}"/>
    <cellStyle name="Comma (0,00) TBD-_Europe Region 2 49" xfId="19979" xr:uid="{00000000-0005-0000-0000-00008A1F0000}"/>
    <cellStyle name="Comma (0,00) TBD_Europe Region 2 5" xfId="10417" xr:uid="{00000000-0005-0000-0000-00008B1F0000}"/>
    <cellStyle name="Comma (0,00) TBD-_Europe Region 2 5" xfId="10418" xr:uid="{00000000-0005-0000-0000-00008C1F0000}"/>
    <cellStyle name="Comma (0,00) TBD_Europe Region 2 50" xfId="18119" xr:uid="{00000000-0005-0000-0000-00008D1F0000}"/>
    <cellStyle name="Comma (0,00) TBD-_Europe Region 2 50" xfId="20066" xr:uid="{00000000-0005-0000-0000-00008E1F0000}"/>
    <cellStyle name="Comma (0,00) TBD_Europe Region 2 51" xfId="18213" xr:uid="{00000000-0005-0000-0000-00008F1F0000}"/>
    <cellStyle name="Comma (0,00) TBD-_Europe Region 2 51" xfId="20153" xr:uid="{00000000-0005-0000-0000-0000901F0000}"/>
    <cellStyle name="Comma (0,00) TBD_Europe Region 2 52" xfId="18307" xr:uid="{00000000-0005-0000-0000-0000911F0000}"/>
    <cellStyle name="Comma (0,00) TBD-_Europe Region 2 52" xfId="20240" xr:uid="{00000000-0005-0000-0000-0000921F0000}"/>
    <cellStyle name="Comma (0,00) TBD_Europe Region 2 53" xfId="18401" xr:uid="{00000000-0005-0000-0000-0000931F0000}"/>
    <cellStyle name="Comma (0,00) TBD-_Europe Region 2 53" xfId="20326" xr:uid="{00000000-0005-0000-0000-0000941F0000}"/>
    <cellStyle name="Comma (0,00) TBD_Europe Region 2 54" xfId="18495" xr:uid="{00000000-0005-0000-0000-0000951F0000}"/>
    <cellStyle name="Comma (0,00) TBD-_Europe Region 2 54" xfId="20411" xr:uid="{00000000-0005-0000-0000-0000961F0000}"/>
    <cellStyle name="Comma (0,00) TBD_Europe Region 2 55" xfId="18588" xr:uid="{00000000-0005-0000-0000-0000971F0000}"/>
    <cellStyle name="Comma (0,00) TBD-_Europe Region 2 55" xfId="20495" xr:uid="{00000000-0005-0000-0000-0000981F0000}"/>
    <cellStyle name="Comma (0,00) TBD_Europe Region 2 56" xfId="18680" xr:uid="{00000000-0005-0000-0000-0000991F0000}"/>
    <cellStyle name="Comma (0,00) TBD-_Europe Region 2 56" xfId="20577" xr:uid="{00000000-0005-0000-0000-00009A1F0000}"/>
    <cellStyle name="Comma (0,00) TBD_Europe Region 2 57" xfId="18772" xr:uid="{00000000-0005-0000-0000-00009B1F0000}"/>
    <cellStyle name="Comma (0,00) TBD-_Europe Region 2 57" xfId="20657" xr:uid="{00000000-0005-0000-0000-00009C1F0000}"/>
    <cellStyle name="Comma (0,00) TBD_Europe Region 2 58" xfId="18864" xr:uid="{00000000-0005-0000-0000-00009D1F0000}"/>
    <cellStyle name="Comma (0,00) TBD-_Europe Region 2 58" xfId="20735" xr:uid="{00000000-0005-0000-0000-00009E1F0000}"/>
    <cellStyle name="Comma (0,00) TBD_Europe Region 2 59" xfId="18956" xr:uid="{00000000-0005-0000-0000-00009F1F0000}"/>
    <cellStyle name="Comma (0,00) TBD-_Europe Region 2 59" xfId="20813" xr:uid="{00000000-0005-0000-0000-0000A01F0000}"/>
    <cellStyle name="Comma (0,00) TBD_Europe Region 2 6" xfId="13928" xr:uid="{00000000-0005-0000-0000-0000A11F0000}"/>
    <cellStyle name="Comma (0,00) TBD-_Europe Region 2 6" xfId="14028" xr:uid="{00000000-0005-0000-0000-0000A21F0000}"/>
    <cellStyle name="Comma (0,00) TBD_Europe Region 2 60" xfId="19048" xr:uid="{00000000-0005-0000-0000-0000A31F0000}"/>
    <cellStyle name="Comma (0,00) TBD-_Europe Region 2 60" xfId="20889" xr:uid="{00000000-0005-0000-0000-0000A41F0000}"/>
    <cellStyle name="Comma (0,00) TBD_Europe Region 2 61" xfId="19140" xr:uid="{00000000-0005-0000-0000-0000A51F0000}"/>
    <cellStyle name="Comma (0,00) TBD-_Europe Region 2 61" xfId="20964" xr:uid="{00000000-0005-0000-0000-0000A61F0000}"/>
    <cellStyle name="Comma (0,00) TBD_Europe Region 2 62" xfId="19232" xr:uid="{00000000-0005-0000-0000-0000A71F0000}"/>
    <cellStyle name="Comma (0,00) TBD-_Europe Region 2 62" xfId="21037" xr:uid="{00000000-0005-0000-0000-0000A81F0000}"/>
    <cellStyle name="Comma (0,00) TBD_Europe Region 2 63" xfId="19323" xr:uid="{00000000-0005-0000-0000-0000A91F0000}"/>
    <cellStyle name="Comma (0,00) TBD-_Europe Region 2 63" xfId="21110" xr:uid="{00000000-0005-0000-0000-0000AA1F0000}"/>
    <cellStyle name="Comma (0,00) TBD_Europe Region 2 64" xfId="19414" xr:uid="{00000000-0005-0000-0000-0000AB1F0000}"/>
    <cellStyle name="Comma (0,00) TBD-_Europe Region 2 64" xfId="21183" xr:uid="{00000000-0005-0000-0000-0000AC1F0000}"/>
    <cellStyle name="Comma (0,00) TBD_Europe Region 2 65" xfId="19504" xr:uid="{00000000-0005-0000-0000-0000AD1F0000}"/>
    <cellStyle name="Comma (0,00) TBD-_Europe Region 2 65" xfId="21255" xr:uid="{00000000-0005-0000-0000-0000AE1F0000}"/>
    <cellStyle name="Comma (0,00) TBD_Europe Region 2 66" xfId="19593" xr:uid="{00000000-0005-0000-0000-0000AF1F0000}"/>
    <cellStyle name="Comma (0,00) TBD-_Europe Region 2 66" xfId="21325" xr:uid="{00000000-0005-0000-0000-0000B01F0000}"/>
    <cellStyle name="Comma (0,00) TBD_Europe Region 2 67" xfId="19682" xr:uid="{00000000-0005-0000-0000-0000B11F0000}"/>
    <cellStyle name="Comma (0,00) TBD-_Europe Region 2 67" xfId="21394" xr:uid="{00000000-0005-0000-0000-0000B21F0000}"/>
    <cellStyle name="Comma (0,00) TBD_Europe Region 2 68" xfId="19771" xr:uid="{00000000-0005-0000-0000-0000B31F0000}"/>
    <cellStyle name="Comma (0,00) TBD-_Europe Region 2 68" xfId="21462" xr:uid="{00000000-0005-0000-0000-0000B41F0000}"/>
    <cellStyle name="Comma (0,00) TBD_Europe Region 2 69" xfId="19860" xr:uid="{00000000-0005-0000-0000-0000B51F0000}"/>
    <cellStyle name="Comma (0,00) TBD-_Europe Region 2 69" xfId="21530" xr:uid="{00000000-0005-0000-0000-0000B61F0000}"/>
    <cellStyle name="Comma (0,00) TBD_Europe Region 2 7" xfId="14208" xr:uid="{00000000-0005-0000-0000-0000B71F0000}"/>
    <cellStyle name="Comma (0,00) TBD-_Europe Region 2 7" xfId="14166" xr:uid="{00000000-0005-0000-0000-0000B81F0000}"/>
    <cellStyle name="Comma (0,00) TBD_Europe Region 2 70" xfId="19948" xr:uid="{00000000-0005-0000-0000-0000B91F0000}"/>
    <cellStyle name="Comma (0,00) TBD-_Europe Region 2 70" xfId="21597" xr:uid="{00000000-0005-0000-0000-0000BA1F0000}"/>
    <cellStyle name="Comma (0,00) TBD_Europe Region 2 71" xfId="20036" xr:uid="{00000000-0005-0000-0000-0000BB1F0000}"/>
    <cellStyle name="Comma (0,00) TBD-_Europe Region 2 71" xfId="21663" xr:uid="{00000000-0005-0000-0000-0000BC1F0000}"/>
    <cellStyle name="Comma (0,00) TBD_Europe Region 2 72" xfId="20123" xr:uid="{00000000-0005-0000-0000-0000BD1F0000}"/>
    <cellStyle name="Comma (0,00) TBD-_Europe Region 2 72" xfId="21728" xr:uid="{00000000-0005-0000-0000-0000BE1F0000}"/>
    <cellStyle name="Comma (0,00) TBD_Europe Region 2 73" xfId="20210" xr:uid="{00000000-0005-0000-0000-0000BF1F0000}"/>
    <cellStyle name="Comma (0,00) TBD-_Europe Region 2 73" xfId="21792" xr:uid="{00000000-0005-0000-0000-0000C01F0000}"/>
    <cellStyle name="Comma (0,00) TBD_Europe Region 2 74" xfId="20296" xr:uid="{00000000-0005-0000-0000-0000C11F0000}"/>
    <cellStyle name="Comma (0,00) TBD-_Europe Region 2 74" xfId="21853" xr:uid="{00000000-0005-0000-0000-0000C21F0000}"/>
    <cellStyle name="Comma (0,00) TBD_Europe Region 2 75" xfId="20381" xr:uid="{00000000-0005-0000-0000-0000C31F0000}"/>
    <cellStyle name="Comma (0,00) TBD-_Europe Region 2 75" xfId="21913" xr:uid="{00000000-0005-0000-0000-0000C41F0000}"/>
    <cellStyle name="Comma (0,00) TBD_Europe Region 2 76" xfId="20465" xr:uid="{00000000-0005-0000-0000-0000C51F0000}"/>
    <cellStyle name="Comma (0,00) TBD-_Europe Region 2 76" xfId="21970" xr:uid="{00000000-0005-0000-0000-0000C61F0000}"/>
    <cellStyle name="Comma (0,00) TBD_Europe Region 2 77" xfId="20548" xr:uid="{00000000-0005-0000-0000-0000C71F0000}"/>
    <cellStyle name="Comma (0,00) TBD-_Europe Region 2 77" xfId="22025" xr:uid="{00000000-0005-0000-0000-0000C81F0000}"/>
    <cellStyle name="Comma (0,00) TBD_Europe Region 2 78" xfId="20628" xr:uid="{00000000-0005-0000-0000-0000C91F0000}"/>
    <cellStyle name="Comma (0,00) TBD-_Europe Region 2 78" xfId="22079" xr:uid="{00000000-0005-0000-0000-0000CA1F0000}"/>
    <cellStyle name="Comma (0,00) TBD_Europe Region 2 79" xfId="20706" xr:uid="{00000000-0005-0000-0000-0000CB1F0000}"/>
    <cellStyle name="Comma (0,00) TBD-_Europe Region 2 79" xfId="22133" xr:uid="{00000000-0005-0000-0000-0000CC1F0000}"/>
    <cellStyle name="Comma (0,00) TBD_Europe Region 2 8" xfId="10565" xr:uid="{00000000-0005-0000-0000-0000CD1F0000}"/>
    <cellStyle name="Comma (0,00) TBD-_Europe Region 2 8" xfId="10649" xr:uid="{00000000-0005-0000-0000-0000CE1F0000}"/>
    <cellStyle name="Comma (0,00) TBD_Europe Region 2 80" xfId="20784" xr:uid="{00000000-0005-0000-0000-0000CF1F0000}"/>
    <cellStyle name="Comma (0,00) TBD-_Europe Region 2 80" xfId="22185" xr:uid="{00000000-0005-0000-0000-0000D01F0000}"/>
    <cellStyle name="Comma (0,00) TBD_Europe Region 2 81" xfId="20860" xr:uid="{00000000-0005-0000-0000-0000D11F0000}"/>
    <cellStyle name="Comma (0,00) TBD-_Europe Region 2 81" xfId="22237" xr:uid="{00000000-0005-0000-0000-0000D21F0000}"/>
    <cellStyle name="Comma (0,00) TBD_Europe Region 2 82" xfId="20936" xr:uid="{00000000-0005-0000-0000-0000D31F0000}"/>
    <cellStyle name="Comma (0,00) TBD-_Europe Region 2 82" xfId="22287" xr:uid="{00000000-0005-0000-0000-0000D41F0000}"/>
    <cellStyle name="Comma (0,00) TBD_Europe Region 2 83" xfId="21009" xr:uid="{00000000-0005-0000-0000-0000D51F0000}"/>
    <cellStyle name="Comma (0,00) TBD-_Europe Region 2 83" xfId="22337" xr:uid="{00000000-0005-0000-0000-0000D61F0000}"/>
    <cellStyle name="Comma (0,00) TBD_Europe Region 2 84" xfId="21082" xr:uid="{00000000-0005-0000-0000-0000D71F0000}"/>
    <cellStyle name="Comma (0,00) TBD-_Europe Region 2 84" xfId="22387" xr:uid="{00000000-0005-0000-0000-0000D81F0000}"/>
    <cellStyle name="Comma (0,00) TBD_Europe Region 2 85" xfId="21155" xr:uid="{00000000-0005-0000-0000-0000D91F0000}"/>
    <cellStyle name="Comma (0,00) TBD-_Europe Region 2 85" xfId="22435" xr:uid="{00000000-0005-0000-0000-0000DA1F0000}"/>
    <cellStyle name="Comma (0,00) TBD_Europe Region 2 86" xfId="21228" xr:uid="{00000000-0005-0000-0000-0000DB1F0000}"/>
    <cellStyle name="Comma (0,00) TBD-_Europe Region 2 86" xfId="22482" xr:uid="{00000000-0005-0000-0000-0000DC1F0000}"/>
    <cellStyle name="Comma (0,00) TBD_Europe Region 2 87" xfId="21300" xr:uid="{00000000-0005-0000-0000-0000DD1F0000}"/>
    <cellStyle name="Comma (0,00) TBD-_Europe Region 2 87" xfId="22525" xr:uid="{00000000-0005-0000-0000-0000DE1F0000}"/>
    <cellStyle name="Comma (0,00) TBD_Europe Region 2 88" xfId="21369" xr:uid="{00000000-0005-0000-0000-0000DF1F0000}"/>
    <cellStyle name="Comma (0,00) TBD-_Europe Region 2 88" xfId="22564" xr:uid="{00000000-0005-0000-0000-0000E01F0000}"/>
    <cellStyle name="Comma (0,00) TBD_Europe Region 2 89" xfId="21437" xr:uid="{00000000-0005-0000-0000-0000E11F0000}"/>
    <cellStyle name="Comma (0,00) TBD-_Europe Region 2 89" xfId="22600" xr:uid="{00000000-0005-0000-0000-0000E21F0000}"/>
    <cellStyle name="Comma (0,00) TBD_Europe Region 2 9" xfId="14082" xr:uid="{00000000-0005-0000-0000-0000E31F0000}"/>
    <cellStyle name="Comma (0,00) TBD-_Europe Region 2 9" xfId="11893" xr:uid="{00000000-0005-0000-0000-0000E41F0000}"/>
    <cellStyle name="Comma (0,00) TBD_Europe Region 2 90" xfId="21505" xr:uid="{00000000-0005-0000-0000-0000E51F0000}"/>
    <cellStyle name="Comma (0,00) TBD-_Europe Region 2 90" xfId="22635" xr:uid="{00000000-0005-0000-0000-0000E61F0000}"/>
    <cellStyle name="Comma (0,00) TBD_Europe Region 2 91" xfId="21572" xr:uid="{00000000-0005-0000-0000-0000E71F0000}"/>
    <cellStyle name="Comma (0,00) TBD-_Europe Region 2 91" xfId="22666" xr:uid="{00000000-0005-0000-0000-0000E81F0000}"/>
    <cellStyle name="Comma (0,00) TBD_Europe Region 2 92" xfId="21639" xr:uid="{00000000-0005-0000-0000-0000E91F0000}"/>
    <cellStyle name="Comma (0,00) TBD-_Europe Region 2 92" xfId="22697" xr:uid="{00000000-0005-0000-0000-0000EA1F0000}"/>
    <cellStyle name="Comma (0,00) TBD_Europe Region 2 93" xfId="21704" xr:uid="{00000000-0005-0000-0000-0000EB1F0000}"/>
    <cellStyle name="Comma (0,00) TBD-_Europe Region 2 93" xfId="22725" xr:uid="{00000000-0005-0000-0000-0000EC1F0000}"/>
    <cellStyle name="Comma (0,00) TBD_Europe Region 2 94" xfId="21768" xr:uid="{00000000-0005-0000-0000-0000ED1F0000}"/>
    <cellStyle name="Comma (0,00) TBD-_Europe Region 2 94" xfId="22752" xr:uid="{00000000-0005-0000-0000-0000EE1F0000}"/>
    <cellStyle name="Comma (0,00) TBD_Europe Region 2 95" xfId="21829" xr:uid="{00000000-0005-0000-0000-0000EF1F0000}"/>
    <cellStyle name="Comma (0,00) TBD-_Europe Region 2 95" xfId="22774" xr:uid="{00000000-0005-0000-0000-0000F01F0000}"/>
    <cellStyle name="Comma (0,00) TBD_Europe Region 2 96" xfId="21889" xr:uid="{00000000-0005-0000-0000-0000F11F0000}"/>
    <cellStyle name="Comma (0,00) TBD-_Europe Region 2 96" xfId="22795" xr:uid="{00000000-0005-0000-0000-0000F21F0000}"/>
    <cellStyle name="Comma (0,00) TBD_Europe Region 2 97" xfId="22871" xr:uid="{00000000-0005-0000-0000-0000F31F0000}"/>
    <cellStyle name="Comma (0,00) TBD-_Europe Region 2 97" xfId="22872" xr:uid="{00000000-0005-0000-0000-0000F41F0000}"/>
    <cellStyle name="Comma (0,00) TBD_Europe Region 2 98" xfId="23015" xr:uid="{00000000-0005-0000-0000-0000F51F0000}"/>
    <cellStyle name="Comma (0,00) TBD-_Europe Region 2 98" xfId="23014" xr:uid="{00000000-0005-0000-0000-0000F61F0000}"/>
    <cellStyle name="Comma (0,00) TBD_Europe Region 2 99" xfId="29543" xr:uid="{00000000-0005-0000-0000-0000F71F0000}"/>
    <cellStyle name="Comma (0,00) TBD-_Europe Region 2 99" xfId="29544" xr:uid="{00000000-0005-0000-0000-0000F81F0000}"/>
    <cellStyle name="Comma (0,00) TBD_Europe Region 3" xfId="805" xr:uid="{00000000-0005-0000-0000-0000F91F0000}"/>
    <cellStyle name="Comma (0,00) TBD-_Europe Region 3" xfId="806" xr:uid="{00000000-0005-0000-0000-0000FA1F0000}"/>
    <cellStyle name="Comma (0,00) TBD_Europe Region 3 10" xfId="14103" xr:uid="{00000000-0005-0000-0000-0000FB1F0000}"/>
    <cellStyle name="Comma (0,00) TBD-_Europe Region 3 10" xfId="14104" xr:uid="{00000000-0005-0000-0000-0000FC1F0000}"/>
    <cellStyle name="Comma (0,00) TBD_Europe Region 3 100" xfId="36105" xr:uid="{00000000-0005-0000-0000-0000FD1F0000}"/>
    <cellStyle name="Comma (0,00) TBD-_Europe Region 3 100" xfId="36106" xr:uid="{00000000-0005-0000-0000-0000FE1F0000}"/>
    <cellStyle name="Comma (0,00) TBD_Europe Region 3 11" xfId="14982" xr:uid="{00000000-0005-0000-0000-0000FF1F0000}"/>
    <cellStyle name="Comma (0,00) TBD-_Europe Region 3 11" xfId="14983" xr:uid="{00000000-0005-0000-0000-000000200000}"/>
    <cellStyle name="Comma (0,00) TBD_Europe Region 3 12" xfId="16543" xr:uid="{00000000-0005-0000-0000-000001200000}"/>
    <cellStyle name="Comma (0,00) TBD-_Europe Region 3 12" xfId="15446" xr:uid="{00000000-0005-0000-0000-000002200000}"/>
    <cellStyle name="Comma (0,00) TBD_Europe Region 3 13" xfId="16359" xr:uid="{00000000-0005-0000-0000-000003200000}"/>
    <cellStyle name="Comma (0,00) TBD-_Europe Region 3 13" xfId="16358" xr:uid="{00000000-0005-0000-0000-000004200000}"/>
    <cellStyle name="Comma (0,00) TBD_Europe Region 3 14" xfId="14398" xr:uid="{00000000-0005-0000-0000-000005200000}"/>
    <cellStyle name="Comma (0,00) TBD-_Europe Region 3 14" xfId="14399" xr:uid="{00000000-0005-0000-0000-000006200000}"/>
    <cellStyle name="Comma (0,00) TBD_Europe Region 3 15" xfId="14648" xr:uid="{00000000-0005-0000-0000-000007200000}"/>
    <cellStyle name="Comma (0,00) TBD-_Europe Region 3 15" xfId="16782" xr:uid="{00000000-0005-0000-0000-000008200000}"/>
    <cellStyle name="Comma (0,00) TBD_Europe Region 3 16" xfId="15634" xr:uid="{00000000-0005-0000-0000-000009200000}"/>
    <cellStyle name="Comma (0,00) TBD-_Europe Region 3 16" xfId="16999" xr:uid="{00000000-0005-0000-0000-00000A200000}"/>
    <cellStyle name="Comma (0,00) TBD_Europe Region 3 17" xfId="16911" xr:uid="{00000000-0005-0000-0000-00000B200000}"/>
    <cellStyle name="Comma (0,00) TBD-_Europe Region 3 17" xfId="17094" xr:uid="{00000000-0005-0000-0000-00000C200000}"/>
    <cellStyle name="Comma (0,00) TBD_Europe Region 3 18" xfId="16850" xr:uid="{00000000-0005-0000-0000-00000D200000}"/>
    <cellStyle name="Comma (0,00) TBD-_Europe Region 3 18" xfId="17188" xr:uid="{00000000-0005-0000-0000-00000E200000}"/>
    <cellStyle name="Comma (0,00) TBD_Europe Region 3 19" xfId="14723" xr:uid="{00000000-0005-0000-0000-00000F200000}"/>
    <cellStyle name="Comma (0,00) TBD-_Europe Region 3 19" xfId="17282" xr:uid="{00000000-0005-0000-0000-000010200000}"/>
    <cellStyle name="Comma (0,00) TBD_Europe Region 3 2" xfId="807" xr:uid="{00000000-0005-0000-0000-000011200000}"/>
    <cellStyle name="Comma (0,00) TBD-_Europe Region 3 2" xfId="808" xr:uid="{00000000-0005-0000-0000-000012200000}"/>
    <cellStyle name="Comma (0,00) TBD_Europe Region 3 2 10" xfId="14984" xr:uid="{00000000-0005-0000-0000-000013200000}"/>
    <cellStyle name="Comma (0,00) TBD-_Europe Region 3 2 10" xfId="14985" xr:uid="{00000000-0005-0000-0000-000014200000}"/>
    <cellStyle name="Comma (0,00) TBD_Europe Region 3 2 11" xfId="16542" xr:uid="{00000000-0005-0000-0000-000015200000}"/>
    <cellStyle name="Comma (0,00) TBD-_Europe Region 3 2 11" xfId="15445" xr:uid="{00000000-0005-0000-0000-000016200000}"/>
    <cellStyle name="Comma (0,00) TBD_Europe Region 3 2 12" xfId="15065" xr:uid="{00000000-0005-0000-0000-000017200000}"/>
    <cellStyle name="Comma (0,00) TBD-_Europe Region 3 2 12" xfId="16360" xr:uid="{00000000-0005-0000-0000-000018200000}"/>
    <cellStyle name="Comma (0,00) TBD_Europe Region 3 2 13" xfId="15330" xr:uid="{00000000-0005-0000-0000-000019200000}"/>
    <cellStyle name="Comma (0,00) TBD-_Europe Region 3 2 13" xfId="14397" xr:uid="{00000000-0005-0000-0000-00001A200000}"/>
    <cellStyle name="Comma (0,00) TBD_Europe Region 3 2 14" xfId="14314" xr:uid="{00000000-0005-0000-0000-00001B200000}"/>
    <cellStyle name="Comma (0,00) TBD-_Europe Region 3 2 14" xfId="15776" xr:uid="{00000000-0005-0000-0000-00001C200000}"/>
    <cellStyle name="Comma (0,00) TBD_Europe Region 3 2 15" xfId="16131" xr:uid="{00000000-0005-0000-0000-00001D200000}"/>
    <cellStyle name="Comma (0,00) TBD-_Europe Region 3 2 15" xfId="16998" xr:uid="{00000000-0005-0000-0000-00001E200000}"/>
    <cellStyle name="Comma (0,00) TBD_Europe Region 3 2 16" xfId="14588" xr:uid="{00000000-0005-0000-0000-00001F200000}"/>
    <cellStyle name="Comma (0,00) TBD-_Europe Region 3 2 16" xfId="17093" xr:uid="{00000000-0005-0000-0000-000020200000}"/>
    <cellStyle name="Comma (0,00) TBD_Europe Region 3 2 17" xfId="16720" xr:uid="{00000000-0005-0000-0000-000021200000}"/>
    <cellStyle name="Comma (0,00) TBD-_Europe Region 3 2 17" xfId="17187" xr:uid="{00000000-0005-0000-0000-000022200000}"/>
    <cellStyle name="Comma (0,00) TBD_Europe Region 3 2 18" xfId="14919" xr:uid="{00000000-0005-0000-0000-000023200000}"/>
    <cellStyle name="Comma (0,00) TBD-_Europe Region 3 2 18" xfId="17281" xr:uid="{00000000-0005-0000-0000-000024200000}"/>
    <cellStyle name="Comma (0,00) TBD_Europe Region 3 2 19" xfId="15436" xr:uid="{00000000-0005-0000-0000-000025200000}"/>
    <cellStyle name="Comma (0,00) TBD-_Europe Region 3 2 19" xfId="17375" xr:uid="{00000000-0005-0000-0000-000026200000}"/>
    <cellStyle name="Comma (0,00) TBD_Europe Region 3 2 2" xfId="2281" xr:uid="{00000000-0005-0000-0000-000027200000}"/>
    <cellStyle name="Comma (0,00) TBD-_Europe Region 3 2 2" xfId="2282" xr:uid="{00000000-0005-0000-0000-000028200000}"/>
    <cellStyle name="Comma (0,00) TBD_Europe Region 3 2 20" xfId="14269" xr:uid="{00000000-0005-0000-0000-000029200000}"/>
    <cellStyle name="Comma (0,00) TBD-_Europe Region 3 2 20" xfId="17469" xr:uid="{00000000-0005-0000-0000-00002A200000}"/>
    <cellStyle name="Comma (0,00) TBD_Europe Region 3 2 21" xfId="14663" xr:uid="{00000000-0005-0000-0000-00002B200000}"/>
    <cellStyle name="Comma (0,00) TBD-_Europe Region 3 2 21" xfId="17563" xr:uid="{00000000-0005-0000-0000-00002C200000}"/>
    <cellStyle name="Comma (0,00) TBD_Europe Region 3 2 22" xfId="15624" xr:uid="{00000000-0005-0000-0000-00002D200000}"/>
    <cellStyle name="Comma (0,00) TBD-_Europe Region 3 2 22" xfId="17657" xr:uid="{00000000-0005-0000-0000-00002E200000}"/>
    <cellStyle name="Comma (0,00) TBD_Europe Region 3 2 23" xfId="14947" xr:uid="{00000000-0005-0000-0000-00002F200000}"/>
    <cellStyle name="Comma (0,00) TBD-_Europe Region 3 2 23" xfId="17751" xr:uid="{00000000-0005-0000-0000-000030200000}"/>
    <cellStyle name="Comma (0,00) TBD_Europe Region 3 2 24" xfId="14437" xr:uid="{00000000-0005-0000-0000-000031200000}"/>
    <cellStyle name="Comma (0,00) TBD-_Europe Region 3 2 24" xfId="17845" xr:uid="{00000000-0005-0000-0000-000032200000}"/>
    <cellStyle name="Comma (0,00) TBD_Europe Region 3 2 25" xfId="15752" xr:uid="{00000000-0005-0000-0000-000033200000}"/>
    <cellStyle name="Comma (0,00) TBD-_Europe Region 3 2 25" xfId="17939" xr:uid="{00000000-0005-0000-0000-000034200000}"/>
    <cellStyle name="Comma (0,00) TBD_Europe Region 3 2 26" xfId="14858" xr:uid="{00000000-0005-0000-0000-000035200000}"/>
    <cellStyle name="Comma (0,00) TBD-_Europe Region 3 2 26" xfId="18033" xr:uid="{00000000-0005-0000-0000-000036200000}"/>
    <cellStyle name="Comma (0,00) TBD_Europe Region 3 2 27" xfId="14496" xr:uid="{00000000-0005-0000-0000-000037200000}"/>
    <cellStyle name="Comma (0,00) TBD-_Europe Region 3 2 27" xfId="18127" xr:uid="{00000000-0005-0000-0000-000038200000}"/>
    <cellStyle name="Comma (0,00) TBD_Europe Region 3 2 28" xfId="14639" xr:uid="{00000000-0005-0000-0000-000039200000}"/>
    <cellStyle name="Comma (0,00) TBD-_Europe Region 3 2 28" xfId="18221" xr:uid="{00000000-0005-0000-0000-00003A200000}"/>
    <cellStyle name="Comma (0,00) TBD_Europe Region 3 2 29" xfId="15640" xr:uid="{00000000-0005-0000-0000-00003B200000}"/>
    <cellStyle name="Comma (0,00) TBD-_Europe Region 3 2 29" xfId="18315" xr:uid="{00000000-0005-0000-0000-00003C200000}"/>
    <cellStyle name="Comma (0,00) TBD_Europe Region 3 2 3" xfId="1980" xr:uid="{00000000-0005-0000-0000-00003D200000}"/>
    <cellStyle name="Comma (0,00) TBD-_Europe Region 3 2 3" xfId="1979" xr:uid="{00000000-0005-0000-0000-00003E200000}"/>
    <cellStyle name="Comma (0,00) TBD_Europe Region 3 2 30" xfId="14936" xr:uid="{00000000-0005-0000-0000-00003F200000}"/>
    <cellStyle name="Comma (0,00) TBD-_Europe Region 3 2 30" xfId="18409" xr:uid="{00000000-0005-0000-0000-000040200000}"/>
    <cellStyle name="Comma (0,00) TBD_Europe Region 3 2 31" xfId="14451" xr:uid="{00000000-0005-0000-0000-000041200000}"/>
    <cellStyle name="Comma (0,00) TBD-_Europe Region 3 2 31" xfId="18502" xr:uid="{00000000-0005-0000-0000-000042200000}"/>
    <cellStyle name="Comma (0,00) TBD_Europe Region 3 2 32" xfId="15738" xr:uid="{00000000-0005-0000-0000-000043200000}"/>
    <cellStyle name="Comma (0,00) TBD-_Europe Region 3 2 32" xfId="18595" xr:uid="{00000000-0005-0000-0000-000044200000}"/>
    <cellStyle name="Comma (0,00) TBD_Europe Region 3 2 33" xfId="16251" xr:uid="{00000000-0005-0000-0000-000045200000}"/>
    <cellStyle name="Comma (0,00) TBD-_Europe Region 3 2 33" xfId="18687" xr:uid="{00000000-0005-0000-0000-000046200000}"/>
    <cellStyle name="Comma (0,00) TBD_Europe Region 3 2 34" xfId="16563" xr:uid="{00000000-0005-0000-0000-000047200000}"/>
    <cellStyle name="Comma (0,00) TBD-_Europe Region 3 2 34" xfId="18779" xr:uid="{00000000-0005-0000-0000-000048200000}"/>
    <cellStyle name="Comma (0,00) TBD_Europe Region 3 2 35" xfId="15049" xr:uid="{00000000-0005-0000-0000-000049200000}"/>
    <cellStyle name="Comma (0,00) TBD-_Europe Region 3 2 35" xfId="18871" xr:uid="{00000000-0005-0000-0000-00004A200000}"/>
    <cellStyle name="Comma (0,00) TBD_Europe Region 3 2 36" xfId="16489" xr:uid="{00000000-0005-0000-0000-00004B200000}"/>
    <cellStyle name="Comma (0,00) TBD-_Europe Region 3 2 36" xfId="18963" xr:uid="{00000000-0005-0000-0000-00004C200000}"/>
    <cellStyle name="Comma (0,00) TBD_Europe Region 3 2 37" xfId="15126" xr:uid="{00000000-0005-0000-0000-00004D200000}"/>
    <cellStyle name="Comma (0,00) TBD-_Europe Region 3 2 37" xfId="19055" xr:uid="{00000000-0005-0000-0000-00004E200000}"/>
    <cellStyle name="Comma (0,00) TBD_Europe Region 3 2 38" xfId="15281" xr:uid="{00000000-0005-0000-0000-00004F200000}"/>
    <cellStyle name="Comma (0,00) TBD-_Europe Region 3 2 38" xfId="19147" xr:uid="{00000000-0005-0000-0000-000050200000}"/>
    <cellStyle name="Comma (0,00) TBD_Europe Region 3 2 39" xfId="14325" xr:uid="{00000000-0005-0000-0000-000051200000}"/>
    <cellStyle name="Comma (0,00) TBD-_Europe Region 3 2 39" xfId="19239" xr:uid="{00000000-0005-0000-0000-000052200000}"/>
    <cellStyle name="Comma (0,00) TBD_Europe Region 3 2 4" xfId="10423" xr:uid="{00000000-0005-0000-0000-000053200000}"/>
    <cellStyle name="Comma (0,00) TBD-_Europe Region 3 2 4" xfId="10424" xr:uid="{00000000-0005-0000-0000-000054200000}"/>
    <cellStyle name="Comma (0,00) TBD_Europe Region 3 2 40" xfId="15831" xr:uid="{00000000-0005-0000-0000-000055200000}"/>
    <cellStyle name="Comma (0,00) TBD-_Europe Region 3 2 40" xfId="19330" xr:uid="{00000000-0005-0000-0000-000056200000}"/>
    <cellStyle name="Comma (0,00) TBD_Europe Region 3 2 41" xfId="14802" xr:uid="{00000000-0005-0000-0000-000057200000}"/>
    <cellStyle name="Comma (0,00) TBD-_Europe Region 3 2 41" xfId="19421" xr:uid="{00000000-0005-0000-0000-000058200000}"/>
    <cellStyle name="Comma (0,00) TBD_Europe Region 3 2 42" xfId="15502" xr:uid="{00000000-0005-0000-0000-000059200000}"/>
    <cellStyle name="Comma (0,00) TBD-_Europe Region 3 2 42" xfId="19511" xr:uid="{00000000-0005-0000-0000-00005A200000}"/>
    <cellStyle name="Comma (0,00) TBD_Europe Region 3 2 43" xfId="16335" xr:uid="{00000000-0005-0000-0000-00005B200000}"/>
    <cellStyle name="Comma (0,00) TBD-_Europe Region 3 2 43" xfId="19600" xr:uid="{00000000-0005-0000-0000-00005C200000}"/>
    <cellStyle name="Comma (0,00) TBD_Europe Region 3 2 44" xfId="16491" xr:uid="{00000000-0005-0000-0000-00005D200000}"/>
    <cellStyle name="Comma (0,00) TBD-_Europe Region 3 2 44" xfId="19689" xr:uid="{00000000-0005-0000-0000-00005E200000}"/>
    <cellStyle name="Comma (0,00) TBD_Europe Region 3 2 45" xfId="14303" xr:uid="{00000000-0005-0000-0000-00005F200000}"/>
    <cellStyle name="Comma (0,00) TBD-_Europe Region 3 2 45" xfId="19778" xr:uid="{00000000-0005-0000-0000-000060200000}"/>
    <cellStyle name="Comma (0,00) TBD_Europe Region 3 2 46" xfId="15846" xr:uid="{00000000-0005-0000-0000-000061200000}"/>
    <cellStyle name="Comma (0,00) TBD-_Europe Region 3 2 46" xfId="19867" xr:uid="{00000000-0005-0000-0000-000062200000}"/>
    <cellStyle name="Comma (0,00) TBD_Europe Region 3 2 47" xfId="14784" xr:uid="{00000000-0005-0000-0000-000063200000}"/>
    <cellStyle name="Comma (0,00) TBD-_Europe Region 3 2 47" xfId="19955" xr:uid="{00000000-0005-0000-0000-000064200000}"/>
    <cellStyle name="Comma (0,00) TBD_Europe Region 3 2 48" xfId="15508" xr:uid="{00000000-0005-0000-0000-000065200000}"/>
    <cellStyle name="Comma (0,00) TBD-_Europe Region 3 2 48" xfId="20042" xr:uid="{00000000-0005-0000-0000-000066200000}"/>
    <cellStyle name="Comma (0,00) TBD_Europe Region 3 2 49" xfId="16334" xr:uid="{00000000-0005-0000-0000-000067200000}"/>
    <cellStyle name="Comma (0,00) TBD-_Europe Region 3 2 49" xfId="20129" xr:uid="{00000000-0005-0000-0000-000068200000}"/>
    <cellStyle name="Comma (0,00) TBD_Europe Region 3 2 5" xfId="14026" xr:uid="{00000000-0005-0000-0000-000069200000}"/>
    <cellStyle name="Comma (0,00) TBD-_Europe Region 3 2 5" xfId="13925" xr:uid="{00000000-0005-0000-0000-00006A200000}"/>
    <cellStyle name="Comma (0,00) TBD_Europe Region 3 2 50" xfId="15362" xr:uid="{00000000-0005-0000-0000-00006B200000}"/>
    <cellStyle name="Comma (0,00) TBD-_Europe Region 3 2 50" xfId="20216" xr:uid="{00000000-0005-0000-0000-00006C200000}"/>
    <cellStyle name="Comma (0,00) TBD_Europe Region 3 2 51" xfId="16385" xr:uid="{00000000-0005-0000-0000-00006D200000}"/>
    <cellStyle name="Comma (0,00) TBD-_Europe Region 3 2 51" xfId="20302" xr:uid="{00000000-0005-0000-0000-00006E200000}"/>
    <cellStyle name="Comma (0,00) TBD_Europe Region 3 2 52" xfId="15288" xr:uid="{00000000-0005-0000-0000-00006F200000}"/>
    <cellStyle name="Comma (0,00) TBD-_Europe Region 3 2 52" xfId="20387" xr:uid="{00000000-0005-0000-0000-000070200000}"/>
    <cellStyle name="Comma (0,00) TBD_Europe Region 3 2 53" xfId="15155" xr:uid="{00000000-0005-0000-0000-000071200000}"/>
    <cellStyle name="Comma (0,00) TBD-_Europe Region 3 2 53" xfId="20471" xr:uid="{00000000-0005-0000-0000-000072200000}"/>
    <cellStyle name="Comma (0,00) TBD_Europe Region 3 2 54" xfId="15263" xr:uid="{00000000-0005-0000-0000-000073200000}"/>
    <cellStyle name="Comma (0,00) TBD-_Europe Region 3 2 54" xfId="20554" xr:uid="{00000000-0005-0000-0000-000074200000}"/>
    <cellStyle name="Comma (0,00) TBD_Europe Region 3 2 55" xfId="16426" xr:uid="{00000000-0005-0000-0000-000075200000}"/>
    <cellStyle name="Comma (0,00) TBD-_Europe Region 3 2 55" xfId="20634" xr:uid="{00000000-0005-0000-0000-000076200000}"/>
    <cellStyle name="Comma (0,00) TBD_Europe Region 3 2 56" xfId="15239" xr:uid="{00000000-0005-0000-0000-000077200000}"/>
    <cellStyle name="Comma (0,00) TBD-_Europe Region 3 2 56" xfId="20712" xr:uid="{00000000-0005-0000-0000-000078200000}"/>
    <cellStyle name="Comma (0,00) TBD_Europe Region 3 2 57" xfId="15202" xr:uid="{00000000-0005-0000-0000-000079200000}"/>
    <cellStyle name="Comma (0,00) TBD-_Europe Region 3 2 57" xfId="20790" xr:uid="{00000000-0005-0000-0000-00007A200000}"/>
    <cellStyle name="Comma (0,00) TBD_Europe Region 3 2 58" xfId="16454" xr:uid="{00000000-0005-0000-0000-00007B200000}"/>
    <cellStyle name="Comma (0,00) TBD-_Europe Region 3 2 58" xfId="20866" xr:uid="{00000000-0005-0000-0000-00007C200000}"/>
    <cellStyle name="Comma (0,00) TBD_Europe Region 3 2 59" xfId="15208" xr:uid="{00000000-0005-0000-0000-00007D200000}"/>
    <cellStyle name="Comma (0,00) TBD-_Europe Region 3 2 59" xfId="20942" xr:uid="{00000000-0005-0000-0000-00007E200000}"/>
    <cellStyle name="Comma (0,00) TBD_Europe Region 3 2 6" xfId="14163" xr:uid="{00000000-0005-0000-0000-00007F200000}"/>
    <cellStyle name="Comma (0,00) TBD-_Europe Region 3 2 6" xfId="14204" xr:uid="{00000000-0005-0000-0000-000080200000}"/>
    <cellStyle name="Comma (0,00) TBD_Europe Region 3 2 60" xfId="16451" xr:uid="{00000000-0005-0000-0000-000081200000}"/>
    <cellStyle name="Comma (0,00) TBD-_Europe Region 3 2 60" xfId="21015" xr:uid="{00000000-0005-0000-0000-000082200000}"/>
    <cellStyle name="Comma (0,00) TBD_Europe Region 3 2 61" xfId="15210" xr:uid="{00000000-0005-0000-0000-000083200000}"/>
    <cellStyle name="Comma (0,00) TBD-_Europe Region 3 2 61" xfId="21088" xr:uid="{00000000-0005-0000-0000-000084200000}"/>
    <cellStyle name="Comma (0,00) TBD_Europe Region 3 2 62" xfId="14333" xr:uid="{00000000-0005-0000-0000-000085200000}"/>
    <cellStyle name="Comma (0,00) TBD-_Europe Region 3 2 62" xfId="21161" xr:uid="{00000000-0005-0000-0000-000086200000}"/>
    <cellStyle name="Comma (0,00) TBD_Europe Region 3 2 63" xfId="15823" xr:uid="{00000000-0005-0000-0000-000087200000}"/>
    <cellStyle name="Comma (0,00) TBD-_Europe Region 3 2 63" xfId="21233" xr:uid="{00000000-0005-0000-0000-000088200000}"/>
    <cellStyle name="Comma (0,00) TBD_Europe Region 3 2 64" xfId="16225" xr:uid="{00000000-0005-0000-0000-000089200000}"/>
    <cellStyle name="Comma (0,00) TBD-_Europe Region 3 2 64" xfId="21305" xr:uid="{00000000-0005-0000-0000-00008A200000}"/>
    <cellStyle name="Comma (0,00) TBD_Europe Region 3 2 65" xfId="15500" xr:uid="{00000000-0005-0000-0000-00008B200000}"/>
    <cellStyle name="Comma (0,00) TBD-_Europe Region 3 2 65" xfId="21374" xr:uid="{00000000-0005-0000-0000-00008C200000}"/>
    <cellStyle name="Comma (0,00) TBD_Europe Region 3 2 66" xfId="16336" xr:uid="{00000000-0005-0000-0000-00008D200000}"/>
    <cellStyle name="Comma (0,00) TBD-_Europe Region 3 2 66" xfId="21442" xr:uid="{00000000-0005-0000-0000-00008E200000}"/>
    <cellStyle name="Comma (0,00) TBD_Europe Region 3 2 67" xfId="14412" xr:uid="{00000000-0005-0000-0000-00008F200000}"/>
    <cellStyle name="Comma (0,00) TBD-_Europe Region 3 2 67" xfId="21510" xr:uid="{00000000-0005-0000-0000-000090200000}"/>
    <cellStyle name="Comma (0,00) TBD_Europe Region 3 2 68" xfId="15769" xr:uid="{00000000-0005-0000-0000-000091200000}"/>
    <cellStyle name="Comma (0,00) TBD-_Europe Region 3 2 68" xfId="21577" xr:uid="{00000000-0005-0000-0000-000092200000}"/>
    <cellStyle name="Comma (0,00) TBD_Europe Region 3 2 69" xfId="14846" xr:uid="{00000000-0005-0000-0000-000093200000}"/>
    <cellStyle name="Comma (0,00) TBD-_Europe Region 3 2 69" xfId="21643" xr:uid="{00000000-0005-0000-0000-000094200000}"/>
    <cellStyle name="Comma (0,00) TBD_Europe Region 3 2 7" xfId="10574" xr:uid="{00000000-0005-0000-0000-000095200000}"/>
    <cellStyle name="Comma (0,00) TBD-_Europe Region 3 2 7" xfId="11231" xr:uid="{00000000-0005-0000-0000-000096200000}"/>
    <cellStyle name="Comma (0,00) TBD_Europe Region 3 2 70" xfId="16080" xr:uid="{00000000-0005-0000-0000-000097200000}"/>
    <cellStyle name="Comma (0,00) TBD-_Europe Region 3 2 70" xfId="21708" xr:uid="{00000000-0005-0000-0000-000098200000}"/>
    <cellStyle name="Comma (0,00) TBD_Europe Region 3 2 71" xfId="16751" xr:uid="{00000000-0005-0000-0000-000099200000}"/>
    <cellStyle name="Comma (0,00) TBD-_Europe Region 3 2 71" xfId="21772" xr:uid="{00000000-0005-0000-0000-00009A200000}"/>
    <cellStyle name="Comma (0,00) TBD_Europe Region 3 2 72" xfId="16265" xr:uid="{00000000-0005-0000-0000-00009B200000}"/>
    <cellStyle name="Comma (0,00) TBD-_Europe Region 3 2 72" xfId="21833" xr:uid="{00000000-0005-0000-0000-00009C200000}"/>
    <cellStyle name="Comma (0,00) TBD_Europe Region 3 2 73" xfId="14483" xr:uid="{00000000-0005-0000-0000-00009D200000}"/>
    <cellStyle name="Comma (0,00) TBD-_Europe Region 3 2 73" xfId="21893" xr:uid="{00000000-0005-0000-0000-00009E200000}"/>
    <cellStyle name="Comma (0,00) TBD_Europe Region 3 2 74" xfId="15709" xr:uid="{00000000-0005-0000-0000-00009F200000}"/>
    <cellStyle name="Comma (0,00) TBD-_Europe Region 3 2 74" xfId="21951" xr:uid="{00000000-0005-0000-0000-0000A0200000}"/>
    <cellStyle name="Comma (0,00) TBD_Europe Region 3 2 75" xfId="14888" xr:uid="{00000000-0005-0000-0000-0000A1200000}"/>
    <cellStyle name="Comma (0,00) TBD-_Europe Region 3 2 75" xfId="22006" xr:uid="{00000000-0005-0000-0000-0000A2200000}"/>
    <cellStyle name="Comma (0,00) TBD_Europe Region 3 2 76" xfId="16553" xr:uid="{00000000-0005-0000-0000-0000A3200000}"/>
    <cellStyle name="Comma (0,00) TBD-_Europe Region 3 2 76" xfId="22060" xr:uid="{00000000-0005-0000-0000-0000A4200000}"/>
    <cellStyle name="Comma (0,00) TBD_Europe Region 3 2 77" xfId="14257" xr:uid="{00000000-0005-0000-0000-0000A5200000}"/>
    <cellStyle name="Comma (0,00) TBD-_Europe Region 3 2 77" xfId="22114" xr:uid="{00000000-0005-0000-0000-0000A6200000}"/>
    <cellStyle name="Comma (0,00) TBD_Europe Region 3 2 78" xfId="15885" xr:uid="{00000000-0005-0000-0000-0000A7200000}"/>
    <cellStyle name="Comma (0,00) TBD-_Europe Region 3 2 78" xfId="22167" xr:uid="{00000000-0005-0000-0000-0000A8200000}"/>
    <cellStyle name="Comma (0,00) TBD_Europe Region 3 2 79" xfId="17052" xr:uid="{00000000-0005-0000-0000-0000A9200000}"/>
    <cellStyle name="Comma (0,00) TBD-_Europe Region 3 2 79" xfId="22219" xr:uid="{00000000-0005-0000-0000-0000AA200000}"/>
    <cellStyle name="Comma (0,00) TBD_Europe Region 3 2 8" xfId="10515" xr:uid="{00000000-0005-0000-0000-0000AB200000}"/>
    <cellStyle name="Comma (0,00) TBD-_Europe Region 3 2 8" xfId="10600" xr:uid="{00000000-0005-0000-0000-0000AC200000}"/>
    <cellStyle name="Comma (0,00) TBD_Europe Region 3 2 80" xfId="17146" xr:uid="{00000000-0005-0000-0000-0000AD200000}"/>
    <cellStyle name="Comma (0,00) TBD-_Europe Region 3 2 80" xfId="22269" xr:uid="{00000000-0005-0000-0000-0000AE200000}"/>
    <cellStyle name="Comma (0,00) TBD_Europe Region 3 2 81" xfId="17240" xr:uid="{00000000-0005-0000-0000-0000AF200000}"/>
    <cellStyle name="Comma (0,00) TBD-_Europe Region 3 2 81" xfId="22319" xr:uid="{00000000-0005-0000-0000-0000B0200000}"/>
    <cellStyle name="Comma (0,00) TBD_Europe Region 3 2 82" xfId="17334" xr:uid="{00000000-0005-0000-0000-0000B1200000}"/>
    <cellStyle name="Comma (0,00) TBD-_Europe Region 3 2 82" xfId="22369" xr:uid="{00000000-0005-0000-0000-0000B2200000}"/>
    <cellStyle name="Comma (0,00) TBD_Europe Region 3 2 83" xfId="17428" xr:uid="{00000000-0005-0000-0000-0000B3200000}"/>
    <cellStyle name="Comma (0,00) TBD-_Europe Region 3 2 83" xfId="22417" xr:uid="{00000000-0005-0000-0000-0000B4200000}"/>
    <cellStyle name="Comma (0,00) TBD_Europe Region 3 2 84" xfId="17522" xr:uid="{00000000-0005-0000-0000-0000B5200000}"/>
    <cellStyle name="Comma (0,00) TBD-_Europe Region 3 2 84" xfId="22465" xr:uid="{00000000-0005-0000-0000-0000B6200000}"/>
    <cellStyle name="Comma (0,00) TBD_Europe Region 3 2 85" xfId="17616" xr:uid="{00000000-0005-0000-0000-0000B7200000}"/>
    <cellStyle name="Comma (0,00) TBD-_Europe Region 3 2 85" xfId="22508" xr:uid="{00000000-0005-0000-0000-0000B8200000}"/>
    <cellStyle name="Comma (0,00) TBD_Europe Region 3 2 86" xfId="17710" xr:uid="{00000000-0005-0000-0000-0000B9200000}"/>
    <cellStyle name="Comma (0,00) TBD-_Europe Region 3 2 86" xfId="22549" xr:uid="{00000000-0005-0000-0000-0000BA200000}"/>
    <cellStyle name="Comma (0,00) TBD_Europe Region 3 2 87" xfId="17804" xr:uid="{00000000-0005-0000-0000-0000BB200000}"/>
    <cellStyle name="Comma (0,00) TBD-_Europe Region 3 2 87" xfId="22585" xr:uid="{00000000-0005-0000-0000-0000BC200000}"/>
    <cellStyle name="Comma (0,00) TBD_Europe Region 3 2 88" xfId="17898" xr:uid="{00000000-0005-0000-0000-0000BD200000}"/>
    <cellStyle name="Comma (0,00) TBD-_Europe Region 3 2 88" xfId="22621" xr:uid="{00000000-0005-0000-0000-0000BE200000}"/>
    <cellStyle name="Comma (0,00) TBD_Europe Region 3 2 89" xfId="17992" xr:uid="{00000000-0005-0000-0000-0000BF200000}"/>
    <cellStyle name="Comma (0,00) TBD-_Europe Region 3 2 89" xfId="22654" xr:uid="{00000000-0005-0000-0000-0000C0200000}"/>
    <cellStyle name="Comma (0,00) TBD_Europe Region 3 2 9" xfId="14090" xr:uid="{00000000-0005-0000-0000-0000C1200000}"/>
    <cellStyle name="Comma (0,00) TBD-_Europe Region 3 2 9" xfId="10589" xr:uid="{00000000-0005-0000-0000-0000C2200000}"/>
    <cellStyle name="Comma (0,00) TBD_Europe Region 3 2 90" xfId="18086" xr:uid="{00000000-0005-0000-0000-0000C3200000}"/>
    <cellStyle name="Comma (0,00) TBD-_Europe Region 3 2 90" xfId="22685" xr:uid="{00000000-0005-0000-0000-0000C4200000}"/>
    <cellStyle name="Comma (0,00) TBD_Europe Region 3 2 91" xfId="18180" xr:uid="{00000000-0005-0000-0000-0000C5200000}"/>
    <cellStyle name="Comma (0,00) TBD-_Europe Region 3 2 91" xfId="22714" xr:uid="{00000000-0005-0000-0000-0000C6200000}"/>
    <cellStyle name="Comma (0,00) TBD_Europe Region 3 2 92" xfId="18274" xr:uid="{00000000-0005-0000-0000-0000C7200000}"/>
    <cellStyle name="Comma (0,00) TBD-_Europe Region 3 2 92" xfId="22741" xr:uid="{00000000-0005-0000-0000-0000C8200000}"/>
    <cellStyle name="Comma (0,00) TBD_Europe Region 3 2 93" xfId="18368" xr:uid="{00000000-0005-0000-0000-0000C9200000}"/>
    <cellStyle name="Comma (0,00) TBD-_Europe Region 3 2 93" xfId="22764" xr:uid="{00000000-0005-0000-0000-0000CA200000}"/>
    <cellStyle name="Comma (0,00) TBD_Europe Region 3 2 94" xfId="18462" xr:uid="{00000000-0005-0000-0000-0000CB200000}"/>
    <cellStyle name="Comma (0,00) TBD-_Europe Region 3 2 94" xfId="22785" xr:uid="{00000000-0005-0000-0000-0000CC200000}"/>
    <cellStyle name="Comma (0,00) TBD_Europe Region 3 2 95" xfId="18555" xr:uid="{00000000-0005-0000-0000-0000CD200000}"/>
    <cellStyle name="Comma (0,00) TBD-_Europe Region 3 2 95" xfId="22806" xr:uid="{00000000-0005-0000-0000-0000CE200000}"/>
    <cellStyle name="Comma (0,00) TBD_Europe Region 3 2 96" xfId="22877" xr:uid="{00000000-0005-0000-0000-0000CF200000}"/>
    <cellStyle name="Comma (0,00) TBD-_Europe Region 3 2 96" xfId="22878" xr:uid="{00000000-0005-0000-0000-0000D0200000}"/>
    <cellStyle name="Comma (0,00) TBD_Europe Region 3 2 97" xfId="23009" xr:uid="{00000000-0005-0000-0000-0000D1200000}"/>
    <cellStyle name="Comma (0,00) TBD-_Europe Region 3 2 97" xfId="23008" xr:uid="{00000000-0005-0000-0000-0000D2200000}"/>
    <cellStyle name="Comma (0,00) TBD_Europe Region 3 2 98" xfId="29549" xr:uid="{00000000-0005-0000-0000-0000D3200000}"/>
    <cellStyle name="Comma (0,00) TBD-_Europe Region 3 2 98" xfId="29550" xr:uid="{00000000-0005-0000-0000-0000D4200000}"/>
    <cellStyle name="Comma (0,00) TBD_Europe Region 3 2 99" xfId="36107" xr:uid="{00000000-0005-0000-0000-0000D5200000}"/>
    <cellStyle name="Comma (0,00) TBD-_Europe Region 3 2 99" xfId="36108" xr:uid="{00000000-0005-0000-0000-0000D6200000}"/>
    <cellStyle name="Comma (0,00) TBD_Europe Region 3 20" xfId="15576" xr:uid="{00000000-0005-0000-0000-0000D7200000}"/>
    <cellStyle name="Comma (0,00) TBD-_Europe Region 3 20" xfId="17376" xr:uid="{00000000-0005-0000-0000-0000D8200000}"/>
    <cellStyle name="Comma (0,00) TBD_Europe Region 3 21" xfId="16312" xr:uid="{00000000-0005-0000-0000-0000D9200000}"/>
    <cellStyle name="Comma (0,00) TBD-_Europe Region 3 21" xfId="17470" xr:uid="{00000000-0005-0000-0000-0000DA200000}"/>
    <cellStyle name="Comma (0,00) TBD_Europe Region 3 22" xfId="15394" xr:uid="{00000000-0005-0000-0000-0000DB200000}"/>
    <cellStyle name="Comma (0,00) TBD-_Europe Region 3 22" xfId="17564" xr:uid="{00000000-0005-0000-0000-0000DC200000}"/>
    <cellStyle name="Comma (0,00) TBD_Europe Region 3 23" xfId="15107" xr:uid="{00000000-0005-0000-0000-0000DD200000}"/>
    <cellStyle name="Comma (0,00) TBD-_Europe Region 3 23" xfId="17658" xr:uid="{00000000-0005-0000-0000-0000DE200000}"/>
    <cellStyle name="Comma (0,00) TBD_Europe Region 3 24" xfId="14377" xr:uid="{00000000-0005-0000-0000-0000DF200000}"/>
    <cellStyle name="Comma (0,00) TBD-_Europe Region 3 24" xfId="17752" xr:uid="{00000000-0005-0000-0000-0000E0200000}"/>
    <cellStyle name="Comma (0,00) TBD_Europe Region 3 25" xfId="15783" xr:uid="{00000000-0005-0000-0000-0000E1200000}"/>
    <cellStyle name="Comma (0,00) TBD-_Europe Region 3 25" xfId="17846" xr:uid="{00000000-0005-0000-0000-0000E2200000}"/>
    <cellStyle name="Comma (0,00) TBD_Europe Region 3 26" xfId="17004" xr:uid="{00000000-0005-0000-0000-0000E3200000}"/>
    <cellStyle name="Comma (0,00) TBD-_Europe Region 3 26" xfId="17940" xr:uid="{00000000-0005-0000-0000-0000E4200000}"/>
    <cellStyle name="Comma (0,00) TBD_Europe Region 3 27" xfId="17099" xr:uid="{00000000-0005-0000-0000-0000E5200000}"/>
    <cellStyle name="Comma (0,00) TBD-_Europe Region 3 27" xfId="18034" xr:uid="{00000000-0005-0000-0000-0000E6200000}"/>
    <cellStyle name="Comma (0,00) TBD_Europe Region 3 28" xfId="17193" xr:uid="{00000000-0005-0000-0000-0000E7200000}"/>
    <cellStyle name="Comma (0,00) TBD-_Europe Region 3 28" xfId="18128" xr:uid="{00000000-0005-0000-0000-0000E8200000}"/>
    <cellStyle name="Comma (0,00) TBD_Europe Region 3 29" xfId="17287" xr:uid="{00000000-0005-0000-0000-0000E9200000}"/>
    <cellStyle name="Comma (0,00) TBD-_Europe Region 3 29" xfId="18222" xr:uid="{00000000-0005-0000-0000-0000EA200000}"/>
    <cellStyle name="Comma (0,00) TBD_Europe Region 3 3" xfId="2279" xr:uid="{00000000-0005-0000-0000-0000EB200000}"/>
    <cellStyle name="Comma (0,00) TBD-_Europe Region 3 3" xfId="2280" xr:uid="{00000000-0005-0000-0000-0000EC200000}"/>
    <cellStyle name="Comma (0,00) TBD_Europe Region 3 30" xfId="17381" xr:uid="{00000000-0005-0000-0000-0000ED200000}"/>
    <cellStyle name="Comma (0,00) TBD-_Europe Region 3 30" xfId="18316" xr:uid="{00000000-0005-0000-0000-0000EE200000}"/>
    <cellStyle name="Comma (0,00) TBD_Europe Region 3 31" xfId="17475" xr:uid="{00000000-0005-0000-0000-0000EF200000}"/>
    <cellStyle name="Comma (0,00) TBD-_Europe Region 3 31" xfId="18410" xr:uid="{00000000-0005-0000-0000-0000F0200000}"/>
    <cellStyle name="Comma (0,00) TBD_Europe Region 3 32" xfId="17569" xr:uid="{00000000-0005-0000-0000-0000F1200000}"/>
    <cellStyle name="Comma (0,00) TBD-_Europe Region 3 32" xfId="18503" xr:uid="{00000000-0005-0000-0000-0000F2200000}"/>
    <cellStyle name="Comma (0,00) TBD_Europe Region 3 33" xfId="17663" xr:uid="{00000000-0005-0000-0000-0000F3200000}"/>
    <cellStyle name="Comma (0,00) TBD-_Europe Region 3 33" xfId="18596" xr:uid="{00000000-0005-0000-0000-0000F4200000}"/>
    <cellStyle name="Comma (0,00) TBD_Europe Region 3 34" xfId="17757" xr:uid="{00000000-0005-0000-0000-0000F5200000}"/>
    <cellStyle name="Comma (0,00) TBD-_Europe Region 3 34" xfId="18688" xr:uid="{00000000-0005-0000-0000-0000F6200000}"/>
    <cellStyle name="Comma (0,00) TBD_Europe Region 3 35" xfId="17851" xr:uid="{00000000-0005-0000-0000-0000F7200000}"/>
    <cellStyle name="Comma (0,00) TBD-_Europe Region 3 35" xfId="18780" xr:uid="{00000000-0005-0000-0000-0000F8200000}"/>
    <cellStyle name="Comma (0,00) TBD_Europe Region 3 36" xfId="17945" xr:uid="{00000000-0005-0000-0000-0000F9200000}"/>
    <cellStyle name="Comma (0,00) TBD-_Europe Region 3 36" xfId="18872" xr:uid="{00000000-0005-0000-0000-0000FA200000}"/>
    <cellStyle name="Comma (0,00) TBD_Europe Region 3 37" xfId="18039" xr:uid="{00000000-0005-0000-0000-0000FB200000}"/>
    <cellStyle name="Comma (0,00) TBD-_Europe Region 3 37" xfId="18964" xr:uid="{00000000-0005-0000-0000-0000FC200000}"/>
    <cellStyle name="Comma (0,00) TBD_Europe Region 3 38" xfId="18133" xr:uid="{00000000-0005-0000-0000-0000FD200000}"/>
    <cellStyle name="Comma (0,00) TBD-_Europe Region 3 38" xfId="19056" xr:uid="{00000000-0005-0000-0000-0000FE200000}"/>
    <cellStyle name="Comma (0,00) TBD_Europe Region 3 39" xfId="18227" xr:uid="{00000000-0005-0000-0000-0000FF200000}"/>
    <cellStyle name="Comma (0,00) TBD-_Europe Region 3 39" xfId="19148" xr:uid="{00000000-0005-0000-0000-000000210000}"/>
    <cellStyle name="Comma (0,00) TBD_Europe Region 3 4" xfId="1982" xr:uid="{00000000-0005-0000-0000-000001210000}"/>
    <cellStyle name="Comma (0,00) TBD-_Europe Region 3 4" xfId="1981" xr:uid="{00000000-0005-0000-0000-000002210000}"/>
    <cellStyle name="Comma (0,00) TBD_Europe Region 3 40" xfId="18321" xr:uid="{00000000-0005-0000-0000-000003210000}"/>
    <cellStyle name="Comma (0,00) TBD-_Europe Region 3 40" xfId="19240" xr:uid="{00000000-0005-0000-0000-000004210000}"/>
    <cellStyle name="Comma (0,00) TBD_Europe Region 3 41" xfId="18415" xr:uid="{00000000-0005-0000-0000-000005210000}"/>
    <cellStyle name="Comma (0,00) TBD-_Europe Region 3 41" xfId="19331" xr:uid="{00000000-0005-0000-0000-000006210000}"/>
    <cellStyle name="Comma (0,00) TBD_Europe Region 3 42" xfId="18508" xr:uid="{00000000-0005-0000-0000-000007210000}"/>
    <cellStyle name="Comma (0,00) TBD-_Europe Region 3 42" xfId="19422" xr:uid="{00000000-0005-0000-0000-000008210000}"/>
    <cellStyle name="Comma (0,00) TBD_Europe Region 3 43" xfId="18601" xr:uid="{00000000-0005-0000-0000-000009210000}"/>
    <cellStyle name="Comma (0,00) TBD-_Europe Region 3 43" xfId="19512" xr:uid="{00000000-0005-0000-0000-00000A210000}"/>
    <cellStyle name="Comma (0,00) TBD_Europe Region 3 44" xfId="18693" xr:uid="{00000000-0005-0000-0000-00000B210000}"/>
    <cellStyle name="Comma (0,00) TBD-_Europe Region 3 44" xfId="19601" xr:uid="{00000000-0005-0000-0000-00000C210000}"/>
    <cellStyle name="Comma (0,00) TBD_Europe Region 3 45" xfId="18785" xr:uid="{00000000-0005-0000-0000-00000D210000}"/>
    <cellStyle name="Comma (0,00) TBD-_Europe Region 3 45" xfId="19690" xr:uid="{00000000-0005-0000-0000-00000E210000}"/>
    <cellStyle name="Comma (0,00) TBD_Europe Region 3 46" xfId="18877" xr:uid="{00000000-0005-0000-0000-00000F210000}"/>
    <cellStyle name="Comma (0,00) TBD-_Europe Region 3 46" xfId="19779" xr:uid="{00000000-0005-0000-0000-000010210000}"/>
    <cellStyle name="Comma (0,00) TBD_Europe Region 3 47" xfId="18969" xr:uid="{00000000-0005-0000-0000-000011210000}"/>
    <cellStyle name="Comma (0,00) TBD-_Europe Region 3 47" xfId="19868" xr:uid="{00000000-0005-0000-0000-000012210000}"/>
    <cellStyle name="Comma (0,00) TBD_Europe Region 3 48" xfId="19061" xr:uid="{00000000-0005-0000-0000-000013210000}"/>
    <cellStyle name="Comma (0,00) TBD-_Europe Region 3 48" xfId="19956" xr:uid="{00000000-0005-0000-0000-000014210000}"/>
    <cellStyle name="Comma (0,00) TBD_Europe Region 3 49" xfId="19153" xr:uid="{00000000-0005-0000-0000-000015210000}"/>
    <cellStyle name="Comma (0,00) TBD-_Europe Region 3 49" xfId="20043" xr:uid="{00000000-0005-0000-0000-000016210000}"/>
    <cellStyle name="Comma (0,00) TBD_Europe Region 3 5" xfId="10421" xr:uid="{00000000-0005-0000-0000-000017210000}"/>
    <cellStyle name="Comma (0,00) TBD-_Europe Region 3 5" xfId="10422" xr:uid="{00000000-0005-0000-0000-000018210000}"/>
    <cellStyle name="Comma (0,00) TBD_Europe Region 3 50" xfId="19245" xr:uid="{00000000-0005-0000-0000-000019210000}"/>
    <cellStyle name="Comma (0,00) TBD-_Europe Region 3 50" xfId="20130" xr:uid="{00000000-0005-0000-0000-00001A210000}"/>
    <cellStyle name="Comma (0,00) TBD_Europe Region 3 51" xfId="19336" xr:uid="{00000000-0005-0000-0000-00001B210000}"/>
    <cellStyle name="Comma (0,00) TBD-_Europe Region 3 51" xfId="20217" xr:uid="{00000000-0005-0000-0000-00001C210000}"/>
    <cellStyle name="Comma (0,00) TBD_Europe Region 3 52" xfId="19427" xr:uid="{00000000-0005-0000-0000-00001D210000}"/>
    <cellStyle name="Comma (0,00) TBD-_Europe Region 3 52" xfId="20303" xr:uid="{00000000-0005-0000-0000-00001E210000}"/>
    <cellStyle name="Comma (0,00) TBD_Europe Region 3 53" xfId="19517" xr:uid="{00000000-0005-0000-0000-00001F210000}"/>
    <cellStyle name="Comma (0,00) TBD-_Europe Region 3 53" xfId="20388" xr:uid="{00000000-0005-0000-0000-000020210000}"/>
    <cellStyle name="Comma (0,00) TBD_Europe Region 3 54" xfId="19606" xr:uid="{00000000-0005-0000-0000-000021210000}"/>
    <cellStyle name="Comma (0,00) TBD-_Europe Region 3 54" xfId="20472" xr:uid="{00000000-0005-0000-0000-000022210000}"/>
    <cellStyle name="Comma (0,00) TBD_Europe Region 3 55" xfId="19695" xr:uid="{00000000-0005-0000-0000-000023210000}"/>
    <cellStyle name="Comma (0,00) TBD-_Europe Region 3 55" xfId="20555" xr:uid="{00000000-0005-0000-0000-000024210000}"/>
    <cellStyle name="Comma (0,00) TBD_Europe Region 3 56" xfId="19784" xr:uid="{00000000-0005-0000-0000-000025210000}"/>
    <cellStyle name="Comma (0,00) TBD-_Europe Region 3 56" xfId="20635" xr:uid="{00000000-0005-0000-0000-000026210000}"/>
    <cellStyle name="Comma (0,00) TBD_Europe Region 3 57" xfId="19873" xr:uid="{00000000-0005-0000-0000-000027210000}"/>
    <cellStyle name="Comma (0,00) TBD-_Europe Region 3 57" xfId="20713" xr:uid="{00000000-0005-0000-0000-000028210000}"/>
    <cellStyle name="Comma (0,00) TBD_Europe Region 3 58" xfId="19961" xr:uid="{00000000-0005-0000-0000-000029210000}"/>
    <cellStyle name="Comma (0,00) TBD-_Europe Region 3 58" xfId="20791" xr:uid="{00000000-0005-0000-0000-00002A210000}"/>
    <cellStyle name="Comma (0,00) TBD_Europe Region 3 59" xfId="20048" xr:uid="{00000000-0005-0000-0000-00002B210000}"/>
    <cellStyle name="Comma (0,00) TBD-_Europe Region 3 59" xfId="20867" xr:uid="{00000000-0005-0000-0000-00002C210000}"/>
    <cellStyle name="Comma (0,00) TBD_Europe Region 3 6" xfId="13926" xr:uid="{00000000-0005-0000-0000-00002D210000}"/>
    <cellStyle name="Comma (0,00) TBD-_Europe Region 3 6" xfId="14025" xr:uid="{00000000-0005-0000-0000-00002E210000}"/>
    <cellStyle name="Comma (0,00) TBD_Europe Region 3 60" xfId="20135" xr:uid="{00000000-0005-0000-0000-00002F210000}"/>
    <cellStyle name="Comma (0,00) TBD-_Europe Region 3 60" xfId="20943" xr:uid="{00000000-0005-0000-0000-000030210000}"/>
    <cellStyle name="Comma (0,00) TBD_Europe Region 3 61" xfId="20222" xr:uid="{00000000-0005-0000-0000-000031210000}"/>
    <cellStyle name="Comma (0,00) TBD-_Europe Region 3 61" xfId="21016" xr:uid="{00000000-0005-0000-0000-000032210000}"/>
    <cellStyle name="Comma (0,00) TBD_Europe Region 3 62" xfId="20308" xr:uid="{00000000-0005-0000-0000-000033210000}"/>
    <cellStyle name="Comma (0,00) TBD-_Europe Region 3 62" xfId="21089" xr:uid="{00000000-0005-0000-0000-000034210000}"/>
    <cellStyle name="Comma (0,00) TBD_Europe Region 3 63" xfId="20393" xr:uid="{00000000-0005-0000-0000-000035210000}"/>
    <cellStyle name="Comma (0,00) TBD-_Europe Region 3 63" xfId="21162" xr:uid="{00000000-0005-0000-0000-000036210000}"/>
    <cellStyle name="Comma (0,00) TBD_Europe Region 3 64" xfId="20477" xr:uid="{00000000-0005-0000-0000-000037210000}"/>
    <cellStyle name="Comma (0,00) TBD-_Europe Region 3 64" xfId="21234" xr:uid="{00000000-0005-0000-0000-000038210000}"/>
    <cellStyle name="Comma (0,00) TBD_Europe Region 3 65" xfId="20559" xr:uid="{00000000-0005-0000-0000-000039210000}"/>
    <cellStyle name="Comma (0,00) TBD-_Europe Region 3 65" xfId="21306" xr:uid="{00000000-0005-0000-0000-00003A210000}"/>
    <cellStyle name="Comma (0,00) TBD_Europe Region 3 66" xfId="20639" xr:uid="{00000000-0005-0000-0000-00003B210000}"/>
    <cellStyle name="Comma (0,00) TBD-_Europe Region 3 66" xfId="21375" xr:uid="{00000000-0005-0000-0000-00003C210000}"/>
    <cellStyle name="Comma (0,00) TBD_Europe Region 3 67" xfId="20717" xr:uid="{00000000-0005-0000-0000-00003D210000}"/>
    <cellStyle name="Comma (0,00) TBD-_Europe Region 3 67" xfId="21443" xr:uid="{00000000-0005-0000-0000-00003E210000}"/>
    <cellStyle name="Comma (0,00) TBD_Europe Region 3 68" xfId="20795" xr:uid="{00000000-0005-0000-0000-00003F210000}"/>
    <cellStyle name="Comma (0,00) TBD-_Europe Region 3 68" xfId="21511" xr:uid="{00000000-0005-0000-0000-000040210000}"/>
    <cellStyle name="Comma (0,00) TBD_Europe Region 3 69" xfId="20871" xr:uid="{00000000-0005-0000-0000-000041210000}"/>
    <cellStyle name="Comma (0,00) TBD-_Europe Region 3 69" xfId="21578" xr:uid="{00000000-0005-0000-0000-000042210000}"/>
    <cellStyle name="Comma (0,00) TBD_Europe Region 3 7" xfId="14207" xr:uid="{00000000-0005-0000-0000-000043210000}"/>
    <cellStyle name="Comma (0,00) TBD-_Europe Region 3 7" xfId="14164" xr:uid="{00000000-0005-0000-0000-000044210000}"/>
    <cellStyle name="Comma (0,00) TBD_Europe Region 3 70" xfId="20947" xr:uid="{00000000-0005-0000-0000-000045210000}"/>
    <cellStyle name="Comma (0,00) TBD-_Europe Region 3 70" xfId="21644" xr:uid="{00000000-0005-0000-0000-000046210000}"/>
    <cellStyle name="Comma (0,00) TBD_Europe Region 3 71" xfId="21020" xr:uid="{00000000-0005-0000-0000-000047210000}"/>
    <cellStyle name="Comma (0,00) TBD-_Europe Region 3 71" xfId="21709" xr:uid="{00000000-0005-0000-0000-000048210000}"/>
    <cellStyle name="Comma (0,00) TBD_Europe Region 3 72" xfId="21093" xr:uid="{00000000-0005-0000-0000-000049210000}"/>
    <cellStyle name="Comma (0,00) TBD-_Europe Region 3 72" xfId="21773" xr:uid="{00000000-0005-0000-0000-00004A210000}"/>
    <cellStyle name="Comma (0,00) TBD_Europe Region 3 73" xfId="21166" xr:uid="{00000000-0005-0000-0000-00004B210000}"/>
    <cellStyle name="Comma (0,00) TBD-_Europe Region 3 73" xfId="21834" xr:uid="{00000000-0005-0000-0000-00004C210000}"/>
    <cellStyle name="Comma (0,00) TBD_Europe Region 3 74" xfId="21238" xr:uid="{00000000-0005-0000-0000-00004D210000}"/>
    <cellStyle name="Comma (0,00) TBD-_Europe Region 3 74" xfId="21894" xr:uid="{00000000-0005-0000-0000-00004E210000}"/>
    <cellStyle name="Comma (0,00) TBD_Europe Region 3 75" xfId="21310" xr:uid="{00000000-0005-0000-0000-00004F210000}"/>
    <cellStyle name="Comma (0,00) TBD-_Europe Region 3 75" xfId="21952" xr:uid="{00000000-0005-0000-0000-000050210000}"/>
    <cellStyle name="Comma (0,00) TBD_Europe Region 3 76" xfId="21379" xr:uid="{00000000-0005-0000-0000-000051210000}"/>
    <cellStyle name="Comma (0,00) TBD-_Europe Region 3 76" xfId="22007" xr:uid="{00000000-0005-0000-0000-000052210000}"/>
    <cellStyle name="Comma (0,00) TBD_Europe Region 3 77" xfId="21447" xr:uid="{00000000-0005-0000-0000-000053210000}"/>
    <cellStyle name="Comma (0,00) TBD-_Europe Region 3 77" xfId="22061" xr:uid="{00000000-0005-0000-0000-000054210000}"/>
    <cellStyle name="Comma (0,00) TBD_Europe Region 3 78" xfId="21515" xr:uid="{00000000-0005-0000-0000-000055210000}"/>
    <cellStyle name="Comma (0,00) TBD-_Europe Region 3 78" xfId="22115" xr:uid="{00000000-0005-0000-0000-000056210000}"/>
    <cellStyle name="Comma (0,00) TBD_Europe Region 3 79" xfId="21582" xr:uid="{00000000-0005-0000-0000-000057210000}"/>
    <cellStyle name="Comma (0,00) TBD-_Europe Region 3 79" xfId="22168" xr:uid="{00000000-0005-0000-0000-000058210000}"/>
    <cellStyle name="Comma (0,00) TBD_Europe Region 3 8" xfId="10642" xr:uid="{00000000-0005-0000-0000-000059210000}"/>
    <cellStyle name="Comma (0,00) TBD-_Europe Region 3 8" xfId="10573" xr:uid="{00000000-0005-0000-0000-00005A210000}"/>
    <cellStyle name="Comma (0,00) TBD_Europe Region 3 80" xfId="21648" xr:uid="{00000000-0005-0000-0000-00005B210000}"/>
    <cellStyle name="Comma (0,00) TBD-_Europe Region 3 80" xfId="22220" xr:uid="{00000000-0005-0000-0000-00005C210000}"/>
    <cellStyle name="Comma (0,00) TBD_Europe Region 3 81" xfId="21713" xr:uid="{00000000-0005-0000-0000-00005D210000}"/>
    <cellStyle name="Comma (0,00) TBD-_Europe Region 3 81" xfId="22270" xr:uid="{00000000-0005-0000-0000-00005E210000}"/>
    <cellStyle name="Comma (0,00) TBD_Europe Region 3 82" xfId="21777" xr:uid="{00000000-0005-0000-0000-00005F210000}"/>
    <cellStyle name="Comma (0,00) TBD-_Europe Region 3 82" xfId="22320" xr:uid="{00000000-0005-0000-0000-000060210000}"/>
    <cellStyle name="Comma (0,00) TBD_Europe Region 3 83" xfId="21838" xr:uid="{00000000-0005-0000-0000-000061210000}"/>
    <cellStyle name="Comma (0,00) TBD-_Europe Region 3 83" xfId="22370" xr:uid="{00000000-0005-0000-0000-000062210000}"/>
    <cellStyle name="Comma (0,00) TBD_Europe Region 3 84" xfId="21898" xr:uid="{00000000-0005-0000-0000-000063210000}"/>
    <cellStyle name="Comma (0,00) TBD-_Europe Region 3 84" xfId="22418" xr:uid="{00000000-0005-0000-0000-000064210000}"/>
    <cellStyle name="Comma (0,00) TBD_Europe Region 3 85" xfId="21956" xr:uid="{00000000-0005-0000-0000-000065210000}"/>
    <cellStyle name="Comma (0,00) TBD-_Europe Region 3 85" xfId="22466" xr:uid="{00000000-0005-0000-0000-000066210000}"/>
    <cellStyle name="Comma (0,00) TBD_Europe Region 3 86" xfId="22011" xr:uid="{00000000-0005-0000-0000-000067210000}"/>
    <cellStyle name="Comma (0,00) TBD-_Europe Region 3 86" xfId="22509" xr:uid="{00000000-0005-0000-0000-000068210000}"/>
    <cellStyle name="Comma (0,00) TBD_Europe Region 3 87" xfId="22065" xr:uid="{00000000-0005-0000-0000-000069210000}"/>
    <cellStyle name="Comma (0,00) TBD-_Europe Region 3 87" xfId="22550" xr:uid="{00000000-0005-0000-0000-00006A210000}"/>
    <cellStyle name="Comma (0,00) TBD_Europe Region 3 88" xfId="22119" xr:uid="{00000000-0005-0000-0000-00006B210000}"/>
    <cellStyle name="Comma (0,00) TBD-_Europe Region 3 88" xfId="22586" xr:uid="{00000000-0005-0000-0000-00006C210000}"/>
    <cellStyle name="Comma (0,00) TBD_Europe Region 3 89" xfId="22172" xr:uid="{00000000-0005-0000-0000-00006D210000}"/>
    <cellStyle name="Comma (0,00) TBD-_Europe Region 3 89" xfId="22622" xr:uid="{00000000-0005-0000-0000-00006E210000}"/>
    <cellStyle name="Comma (0,00) TBD_Europe Region 3 9" xfId="14080" xr:uid="{00000000-0005-0000-0000-00006F210000}"/>
    <cellStyle name="Comma (0,00) TBD-_Europe Region 3 9" xfId="11208" xr:uid="{00000000-0005-0000-0000-000070210000}"/>
    <cellStyle name="Comma (0,00) TBD_Europe Region 3 90" xfId="22224" xr:uid="{00000000-0005-0000-0000-000071210000}"/>
    <cellStyle name="Comma (0,00) TBD-_Europe Region 3 90" xfId="22655" xr:uid="{00000000-0005-0000-0000-000072210000}"/>
    <cellStyle name="Comma (0,00) TBD_Europe Region 3 91" xfId="22274" xr:uid="{00000000-0005-0000-0000-000073210000}"/>
    <cellStyle name="Comma (0,00) TBD-_Europe Region 3 91" xfId="22686" xr:uid="{00000000-0005-0000-0000-000074210000}"/>
    <cellStyle name="Comma (0,00) TBD_Europe Region 3 92" xfId="22324" xr:uid="{00000000-0005-0000-0000-000075210000}"/>
    <cellStyle name="Comma (0,00) TBD-_Europe Region 3 92" xfId="22715" xr:uid="{00000000-0005-0000-0000-000076210000}"/>
    <cellStyle name="Comma (0,00) TBD_Europe Region 3 93" xfId="22374" xr:uid="{00000000-0005-0000-0000-000077210000}"/>
    <cellStyle name="Comma (0,00) TBD-_Europe Region 3 93" xfId="22742" xr:uid="{00000000-0005-0000-0000-000078210000}"/>
    <cellStyle name="Comma (0,00) TBD_Europe Region 3 94" xfId="22422" xr:uid="{00000000-0005-0000-0000-000079210000}"/>
    <cellStyle name="Comma (0,00) TBD-_Europe Region 3 94" xfId="22765" xr:uid="{00000000-0005-0000-0000-00007A210000}"/>
    <cellStyle name="Comma (0,00) TBD_Europe Region 3 95" xfId="22470" xr:uid="{00000000-0005-0000-0000-00007B210000}"/>
    <cellStyle name="Comma (0,00) TBD-_Europe Region 3 95" xfId="22786" xr:uid="{00000000-0005-0000-0000-00007C210000}"/>
    <cellStyle name="Comma (0,00) TBD_Europe Region 3 96" xfId="22513" xr:uid="{00000000-0005-0000-0000-00007D210000}"/>
    <cellStyle name="Comma (0,00) TBD-_Europe Region 3 96" xfId="22807" xr:uid="{00000000-0005-0000-0000-00007E210000}"/>
    <cellStyle name="Comma (0,00) TBD_Europe Region 3 97" xfId="22875" xr:uid="{00000000-0005-0000-0000-00007F210000}"/>
    <cellStyle name="Comma (0,00) TBD-_Europe Region 3 97" xfId="22876" xr:uid="{00000000-0005-0000-0000-000080210000}"/>
    <cellStyle name="Comma (0,00) TBD_Europe Region 3 98" xfId="23011" xr:uid="{00000000-0005-0000-0000-000081210000}"/>
    <cellStyle name="Comma (0,00) TBD-_Europe Region 3 98" xfId="23010" xr:uid="{00000000-0005-0000-0000-000082210000}"/>
    <cellStyle name="Comma (0,00) TBD_Europe Region 3 99" xfId="29547" xr:uid="{00000000-0005-0000-0000-000083210000}"/>
    <cellStyle name="Comma (0,00) TBD-_Europe Region 3 99" xfId="29548" xr:uid="{00000000-0005-0000-0000-000084210000}"/>
    <cellStyle name="Comma (0,00) TBD_Europe Region 4" xfId="809" xr:uid="{00000000-0005-0000-0000-000085210000}"/>
    <cellStyle name="Comma (0,00) TBD-_Europe Region 4" xfId="810" xr:uid="{00000000-0005-0000-0000-000086210000}"/>
    <cellStyle name="Comma (0,00) TBD_Europe Region 4 10" xfId="14986" xr:uid="{00000000-0005-0000-0000-000087210000}"/>
    <cellStyle name="Comma (0,00) TBD-_Europe Region 4 10" xfId="14987" xr:uid="{00000000-0005-0000-0000-000088210000}"/>
    <cellStyle name="Comma (0,00) TBD_Europe Region 4 11" xfId="16541" xr:uid="{00000000-0005-0000-0000-000089210000}"/>
    <cellStyle name="Comma (0,00) TBD-_Europe Region 4 11" xfId="15444" xr:uid="{00000000-0005-0000-0000-00008A210000}"/>
    <cellStyle name="Comma (0,00) TBD_Europe Region 4 12" xfId="16012" xr:uid="{00000000-0005-0000-0000-00008B210000}"/>
    <cellStyle name="Comma (0,00) TBD-_Europe Region 4 12" xfId="15066" xr:uid="{00000000-0005-0000-0000-00008C210000}"/>
    <cellStyle name="Comma (0,00) TBD_Europe Region 4 13" xfId="16835" xr:uid="{00000000-0005-0000-0000-00008D210000}"/>
    <cellStyle name="Comma (0,00) TBD-_Europe Region 4 13" xfId="16487" xr:uid="{00000000-0005-0000-0000-00008E210000}"/>
    <cellStyle name="Comma (0,00) TBD_Europe Region 4 14" xfId="14764" xr:uid="{00000000-0005-0000-0000-00008F210000}"/>
    <cellStyle name="Comma (0,00) TBD-_Europe Region 4 14" xfId="15132" xr:uid="{00000000-0005-0000-0000-000090210000}"/>
    <cellStyle name="Comma (0,00) TBD_Europe Region 4 15" xfId="16618" xr:uid="{00000000-0005-0000-0000-000091210000}"/>
    <cellStyle name="Comma (0,00) TBD-_Europe Region 4 15" xfId="14365" xr:uid="{00000000-0005-0000-0000-000092210000}"/>
    <cellStyle name="Comma (0,00) TBD_Europe Region 4 16" xfId="15009" xr:uid="{00000000-0005-0000-0000-000093210000}"/>
    <cellStyle name="Comma (0,00) TBD-_Europe Region 4 16" xfId="16792" xr:uid="{00000000-0005-0000-0000-000094210000}"/>
    <cellStyle name="Comma (0,00) TBD_Europe Region 4 17" xfId="15370" xr:uid="{00000000-0005-0000-0000-000095210000}"/>
    <cellStyle name="Comma (0,00) TBD-_Europe Region 4 17" xfId="14832" xr:uid="{00000000-0005-0000-0000-000096210000}"/>
    <cellStyle name="Comma (0,00) TBD_Europe Region 4 18" xfId="15116" xr:uid="{00000000-0005-0000-0000-000097210000}"/>
    <cellStyle name="Comma (0,00) TBD-_Europe Region 4 18" xfId="14502" xr:uid="{00000000-0005-0000-0000-000098210000}"/>
    <cellStyle name="Comma (0,00) TBD_Europe Region 4 19" xfId="15291" xr:uid="{00000000-0005-0000-0000-000099210000}"/>
    <cellStyle name="Comma (0,00) TBD-_Europe Region 4 19" xfId="15694" xr:uid="{00000000-0005-0000-0000-00009A210000}"/>
    <cellStyle name="Comma (0,00) TBD_Europe Region 4 2" xfId="2283" xr:uid="{00000000-0005-0000-0000-00009B210000}"/>
    <cellStyle name="Comma (0,00) TBD-_Europe Region 4 2" xfId="2284" xr:uid="{00000000-0005-0000-0000-00009C210000}"/>
    <cellStyle name="Comma (0,00) TBD_Europe Region 4 20" xfId="15152" xr:uid="{00000000-0005-0000-0000-00009D210000}"/>
    <cellStyle name="Comma (0,00) TBD-_Europe Region 4 20" xfId="16969" xr:uid="{00000000-0005-0000-0000-00009E210000}"/>
    <cellStyle name="Comma (0,00) TBD_Europe Region 4 21" xfId="14346" xr:uid="{00000000-0005-0000-0000-00009F210000}"/>
    <cellStyle name="Comma (0,00) TBD-_Europe Region 4 21" xfId="16155" xr:uid="{00000000-0005-0000-0000-0000A0210000}"/>
    <cellStyle name="Comma (0,00) TBD_Europe Region 4 22" xfId="15808" xr:uid="{00000000-0005-0000-0000-0000A1210000}"/>
    <cellStyle name="Comma (0,00) TBD-_Europe Region 4 22" xfId="15603" xr:uid="{00000000-0005-0000-0000-0000A2210000}"/>
    <cellStyle name="Comma (0,00) TBD_Europe Region 4 23" xfId="14805" xr:uid="{00000000-0005-0000-0000-0000A3210000}"/>
    <cellStyle name="Comma (0,00) TBD-_Europe Region 4 23" xfId="16293" xr:uid="{00000000-0005-0000-0000-0000A4210000}"/>
    <cellStyle name="Comma (0,00) TBD_Europe Region 4 24" xfId="16083" xr:uid="{00000000-0005-0000-0000-0000A5210000}"/>
    <cellStyle name="Comma (0,00) TBD-_Europe Region 4 24" xfId="16508" xr:uid="{00000000-0005-0000-0000-0000A6210000}"/>
    <cellStyle name="Comma (0,00) TBD_Europe Region 4 25" xfId="14637" xr:uid="{00000000-0005-0000-0000-0000A7210000}"/>
    <cellStyle name="Comma (0,00) TBD-_Europe Region 4 25" xfId="15100" xr:uid="{00000000-0005-0000-0000-0000A8210000}"/>
    <cellStyle name="Comma (0,00) TBD_Europe Region 4 26" xfId="15641" xr:uid="{00000000-0005-0000-0000-0000A9210000}"/>
    <cellStyle name="Comma (0,00) TBD-_Europe Region 4 26" xfId="15308" xr:uid="{00000000-0005-0000-0000-0000AA210000}"/>
    <cellStyle name="Comma (0,00) TBD_Europe Region 4 27" xfId="14935" xr:uid="{00000000-0005-0000-0000-0000AB210000}"/>
    <cellStyle name="Comma (0,00) TBD-_Europe Region 4 27" xfId="16398" xr:uid="{00000000-0005-0000-0000-0000AC210000}"/>
    <cellStyle name="Comma (0,00) TBD_Europe Region 4 28" xfId="14448" xr:uid="{00000000-0005-0000-0000-0000AD210000}"/>
    <cellStyle name="Comma (0,00) TBD-_Europe Region 4 28" xfId="14355" xr:uid="{00000000-0005-0000-0000-0000AE210000}"/>
    <cellStyle name="Comma (0,00) TBD_Europe Region 4 29" xfId="15741" xr:uid="{00000000-0005-0000-0000-0000AF210000}"/>
    <cellStyle name="Comma (0,00) TBD-_Europe Region 4 29" xfId="15797" xr:uid="{00000000-0005-0000-0000-0000B0210000}"/>
    <cellStyle name="Comma (0,00) TBD_Europe Region 4 3" xfId="1978" xr:uid="{00000000-0005-0000-0000-0000B1210000}"/>
    <cellStyle name="Comma (0,00) TBD-_Europe Region 4 3" xfId="1977" xr:uid="{00000000-0005-0000-0000-0000B2210000}"/>
    <cellStyle name="Comma (0,00) TBD_Europe Region 4 30" xfId="14869" xr:uid="{00000000-0005-0000-0000-0000B3210000}"/>
    <cellStyle name="Comma (0,00) TBD-_Europe Region 4 30" xfId="14809" xr:uid="{00000000-0005-0000-0000-0000B4210000}"/>
    <cellStyle name="Comma (0,00) TBD_Europe Region 4 31" xfId="16078" xr:uid="{00000000-0005-0000-0000-0000B5210000}"/>
    <cellStyle name="Comma (0,00) TBD-_Europe Region 4 31" xfId="14505" xr:uid="{00000000-0005-0000-0000-0000B6210000}"/>
    <cellStyle name="Comma (0,00) TBD_Europe Region 4 32" xfId="15699" xr:uid="{00000000-0005-0000-0000-0000B7210000}"/>
    <cellStyle name="Comma (0,00) TBD-_Europe Region 4 32" xfId="15693" xr:uid="{00000000-0005-0000-0000-0000B8210000}"/>
    <cellStyle name="Comma (0,00) TBD_Europe Region 4 33" xfId="14896" xr:uid="{00000000-0005-0000-0000-0000B9210000}"/>
    <cellStyle name="Comma (0,00) TBD-_Europe Region 4 33" xfId="16968" xr:uid="{00000000-0005-0000-0000-0000BA210000}"/>
    <cellStyle name="Comma (0,00) TBD_Europe Region 4 34" xfId="14485" xr:uid="{00000000-0005-0000-0000-0000BB210000}"/>
    <cellStyle name="Comma (0,00) TBD-_Europe Region 4 34" xfId="15981" xr:uid="{00000000-0005-0000-0000-0000BC210000}"/>
    <cellStyle name="Comma (0,00) TBD_Europe Region 4 35" xfId="15705" xr:uid="{00000000-0005-0000-0000-0000BD210000}"/>
    <cellStyle name="Comma (0,00) TBD-_Europe Region 4 35" xfId="14703" xr:uid="{00000000-0005-0000-0000-0000BE210000}"/>
    <cellStyle name="Comma (0,00) TBD_Europe Region 4 36" xfId="16977" xr:uid="{00000000-0005-0000-0000-0000BF210000}"/>
    <cellStyle name="Comma (0,00) TBD-_Europe Region 4 36" xfId="15597" xr:uid="{00000000-0005-0000-0000-0000C0210000}"/>
    <cellStyle name="Comma (0,00) TBD_Europe Region 4 37" xfId="15986" xr:uid="{00000000-0005-0000-0000-0000C1210000}"/>
    <cellStyle name="Comma (0,00) TBD-_Europe Region 4 37" xfId="14963" xr:uid="{00000000-0005-0000-0000-0000C2210000}"/>
    <cellStyle name="Comma (0,00) TBD_Europe Region 4 38" xfId="14700" xr:uid="{00000000-0005-0000-0000-0000C3210000}"/>
    <cellStyle name="Comma (0,00) TBD-_Europe Region 4 38" xfId="14434" xr:uid="{00000000-0005-0000-0000-0000C4210000}"/>
    <cellStyle name="Comma (0,00) TBD_Europe Region 4 39" xfId="14562" xr:uid="{00000000-0005-0000-0000-0000C5210000}"/>
    <cellStyle name="Comma (0,00) TBD-_Europe Region 4 39" xfId="15755" xr:uid="{00000000-0005-0000-0000-0000C6210000}"/>
    <cellStyle name="Comma (0,00) TBD_Europe Region 4 4" xfId="10425" xr:uid="{00000000-0005-0000-0000-0000C7210000}"/>
    <cellStyle name="Comma (0,00) TBD-_Europe Region 4 4" xfId="10426" xr:uid="{00000000-0005-0000-0000-0000C8210000}"/>
    <cellStyle name="Comma (0,00) TBD_Europe Region 4 40" xfId="14623" xr:uid="{00000000-0005-0000-0000-0000C9210000}"/>
    <cellStyle name="Comma (0,00) TBD-_Europe Region 4 40" xfId="16983" xr:uid="{00000000-0005-0000-0000-0000CA210000}"/>
    <cellStyle name="Comma (0,00) TBD_Europe Region 4 41" xfId="15648" xr:uid="{00000000-0005-0000-0000-0000CB210000}"/>
    <cellStyle name="Comma (0,00) TBD-_Europe Region 4 41" xfId="17078" xr:uid="{00000000-0005-0000-0000-0000CC210000}"/>
    <cellStyle name="Comma (0,00) TBD_Europe Region 4 42" xfId="14931" xr:uid="{00000000-0005-0000-0000-0000CD210000}"/>
    <cellStyle name="Comma (0,00) TBD-_Europe Region 4 42" xfId="17172" xr:uid="{00000000-0005-0000-0000-0000CE210000}"/>
    <cellStyle name="Comma (0,00) TBD_Europe Region 4 43" xfId="16528" xr:uid="{00000000-0005-0000-0000-0000CF210000}"/>
    <cellStyle name="Comma (0,00) TBD-_Europe Region 4 43" xfId="17266" xr:uid="{00000000-0005-0000-0000-0000D0210000}"/>
    <cellStyle name="Comma (0,00) TBD_Europe Region 4 44" xfId="14271" xr:uid="{00000000-0005-0000-0000-0000D1210000}"/>
    <cellStyle name="Comma (0,00) TBD-_Europe Region 4 44" xfId="17360" xr:uid="{00000000-0005-0000-0000-0000D2210000}"/>
    <cellStyle name="Comma (0,00) TBD_Europe Region 4 45" xfId="15876" xr:uid="{00000000-0005-0000-0000-0000D3210000}"/>
    <cellStyle name="Comma (0,00) TBD-_Europe Region 4 45" xfId="17454" xr:uid="{00000000-0005-0000-0000-0000D4210000}"/>
    <cellStyle name="Comma (0,00) TBD_Europe Region 4 46" xfId="16208" xr:uid="{00000000-0005-0000-0000-0000D5210000}"/>
    <cellStyle name="Comma (0,00) TBD-_Europe Region 4 46" xfId="17548" xr:uid="{00000000-0005-0000-0000-0000D6210000}"/>
    <cellStyle name="Comma (0,00) TBD_Europe Region 4 47" xfId="15526" xr:uid="{00000000-0005-0000-0000-0000D7210000}"/>
    <cellStyle name="Comma (0,00) TBD-_Europe Region 4 47" xfId="17642" xr:uid="{00000000-0005-0000-0000-0000D8210000}"/>
    <cellStyle name="Comma (0,00) TBD_Europe Region 4 48" xfId="14698" xr:uid="{00000000-0005-0000-0000-0000D9210000}"/>
    <cellStyle name="Comma (0,00) TBD-_Europe Region 4 48" xfId="17736" xr:uid="{00000000-0005-0000-0000-0000DA210000}"/>
    <cellStyle name="Comma (0,00) TBD_Europe Region 4 49" xfId="15600" xr:uid="{00000000-0005-0000-0000-0000DB210000}"/>
    <cellStyle name="Comma (0,00) TBD-_Europe Region 4 49" xfId="17830" xr:uid="{00000000-0005-0000-0000-0000DC210000}"/>
    <cellStyle name="Comma (0,00) TBD_Europe Region 4 5" xfId="13924" xr:uid="{00000000-0005-0000-0000-0000DD210000}"/>
    <cellStyle name="Comma (0,00) TBD-_Europe Region 4 5" xfId="14024" xr:uid="{00000000-0005-0000-0000-0000DE210000}"/>
    <cellStyle name="Comma (0,00) TBD_Europe Region 4 50" xfId="16891" xr:uid="{00000000-0005-0000-0000-0000DF210000}"/>
    <cellStyle name="Comma (0,00) TBD-_Europe Region 4 50" xfId="17924" xr:uid="{00000000-0005-0000-0000-0000E0210000}"/>
    <cellStyle name="Comma (0,00) TBD_Europe Region 4 51" xfId="15939" xr:uid="{00000000-0005-0000-0000-0000E1210000}"/>
    <cellStyle name="Comma (0,00) TBD-_Europe Region 4 51" xfId="18018" xr:uid="{00000000-0005-0000-0000-0000E2210000}"/>
    <cellStyle name="Comma (0,00) TBD_Europe Region 4 52" xfId="17061" xr:uid="{00000000-0005-0000-0000-0000E3210000}"/>
    <cellStyle name="Comma (0,00) TBD-_Europe Region 4 52" xfId="18112" xr:uid="{00000000-0005-0000-0000-0000E4210000}"/>
    <cellStyle name="Comma (0,00) TBD_Europe Region 4 53" xfId="17155" xr:uid="{00000000-0005-0000-0000-0000E5210000}"/>
    <cellStyle name="Comma (0,00) TBD-_Europe Region 4 53" xfId="18206" xr:uid="{00000000-0005-0000-0000-0000E6210000}"/>
    <cellStyle name="Comma (0,00) TBD_Europe Region 4 54" xfId="17249" xr:uid="{00000000-0005-0000-0000-0000E7210000}"/>
    <cellStyle name="Comma (0,00) TBD-_Europe Region 4 54" xfId="18300" xr:uid="{00000000-0005-0000-0000-0000E8210000}"/>
    <cellStyle name="Comma (0,00) TBD_Europe Region 4 55" xfId="17343" xr:uid="{00000000-0005-0000-0000-0000E9210000}"/>
    <cellStyle name="Comma (0,00) TBD-_Europe Region 4 55" xfId="18394" xr:uid="{00000000-0005-0000-0000-0000EA210000}"/>
    <cellStyle name="Comma (0,00) TBD_Europe Region 4 56" xfId="17437" xr:uid="{00000000-0005-0000-0000-0000EB210000}"/>
    <cellStyle name="Comma (0,00) TBD-_Europe Region 4 56" xfId="18488" xr:uid="{00000000-0005-0000-0000-0000EC210000}"/>
    <cellStyle name="Comma (0,00) TBD_Europe Region 4 57" xfId="17531" xr:uid="{00000000-0005-0000-0000-0000ED210000}"/>
    <cellStyle name="Comma (0,00) TBD-_Europe Region 4 57" xfId="18581" xr:uid="{00000000-0005-0000-0000-0000EE210000}"/>
    <cellStyle name="Comma (0,00) TBD_Europe Region 4 58" xfId="17625" xr:uid="{00000000-0005-0000-0000-0000EF210000}"/>
    <cellStyle name="Comma (0,00) TBD-_Europe Region 4 58" xfId="18673" xr:uid="{00000000-0005-0000-0000-0000F0210000}"/>
    <cellStyle name="Comma (0,00) TBD_Europe Region 4 59" xfId="17719" xr:uid="{00000000-0005-0000-0000-0000F1210000}"/>
    <cellStyle name="Comma (0,00) TBD-_Europe Region 4 59" xfId="18765" xr:uid="{00000000-0005-0000-0000-0000F2210000}"/>
    <cellStyle name="Comma (0,00) TBD_Europe Region 4 6" xfId="14205" xr:uid="{00000000-0005-0000-0000-0000F3210000}"/>
    <cellStyle name="Comma (0,00) TBD-_Europe Region 4 6" xfId="14162" xr:uid="{00000000-0005-0000-0000-0000F4210000}"/>
    <cellStyle name="Comma (0,00) TBD_Europe Region 4 60" xfId="17813" xr:uid="{00000000-0005-0000-0000-0000F5210000}"/>
    <cellStyle name="Comma (0,00) TBD-_Europe Region 4 60" xfId="18857" xr:uid="{00000000-0005-0000-0000-0000F6210000}"/>
    <cellStyle name="Comma (0,00) TBD_Europe Region 4 61" xfId="17907" xr:uid="{00000000-0005-0000-0000-0000F7210000}"/>
    <cellStyle name="Comma (0,00) TBD-_Europe Region 4 61" xfId="18949" xr:uid="{00000000-0005-0000-0000-0000F8210000}"/>
    <cellStyle name="Comma (0,00) TBD_Europe Region 4 62" xfId="18001" xr:uid="{00000000-0005-0000-0000-0000F9210000}"/>
    <cellStyle name="Comma (0,00) TBD-_Europe Region 4 62" xfId="19041" xr:uid="{00000000-0005-0000-0000-0000FA210000}"/>
    <cellStyle name="Comma (0,00) TBD_Europe Region 4 63" xfId="18095" xr:uid="{00000000-0005-0000-0000-0000FB210000}"/>
    <cellStyle name="Comma (0,00) TBD-_Europe Region 4 63" xfId="19133" xr:uid="{00000000-0005-0000-0000-0000FC210000}"/>
    <cellStyle name="Comma (0,00) TBD_Europe Region 4 64" xfId="18189" xr:uid="{00000000-0005-0000-0000-0000FD210000}"/>
    <cellStyle name="Comma (0,00) TBD-_Europe Region 4 64" xfId="19225" xr:uid="{00000000-0005-0000-0000-0000FE210000}"/>
    <cellStyle name="Comma (0,00) TBD_Europe Region 4 65" xfId="18283" xr:uid="{00000000-0005-0000-0000-0000FF210000}"/>
    <cellStyle name="Comma (0,00) TBD-_Europe Region 4 65" xfId="19316" xr:uid="{00000000-0005-0000-0000-000000220000}"/>
    <cellStyle name="Comma (0,00) TBD_Europe Region 4 66" xfId="18377" xr:uid="{00000000-0005-0000-0000-000001220000}"/>
    <cellStyle name="Comma (0,00) TBD-_Europe Region 4 66" xfId="19407" xr:uid="{00000000-0005-0000-0000-000002220000}"/>
    <cellStyle name="Comma (0,00) TBD_Europe Region 4 67" xfId="18471" xr:uid="{00000000-0005-0000-0000-000003220000}"/>
    <cellStyle name="Comma (0,00) TBD-_Europe Region 4 67" xfId="19498" xr:uid="{00000000-0005-0000-0000-000004220000}"/>
    <cellStyle name="Comma (0,00) TBD_Europe Region 4 68" xfId="18564" xr:uid="{00000000-0005-0000-0000-000005220000}"/>
    <cellStyle name="Comma (0,00) TBD-_Europe Region 4 68" xfId="19587" xr:uid="{00000000-0005-0000-0000-000006220000}"/>
    <cellStyle name="Comma (0,00) TBD_Europe Region 4 69" xfId="18656" xr:uid="{00000000-0005-0000-0000-000007220000}"/>
    <cellStyle name="Comma (0,00) TBD-_Europe Region 4 69" xfId="19676" xr:uid="{00000000-0005-0000-0000-000008220000}"/>
    <cellStyle name="Comma (0,00) TBD_Europe Region 4 7" xfId="11232" xr:uid="{00000000-0005-0000-0000-000009220000}"/>
    <cellStyle name="Comma (0,00) TBD-_Europe Region 4 7" xfId="10598" xr:uid="{00000000-0005-0000-0000-00000A220000}"/>
    <cellStyle name="Comma (0,00) TBD_Europe Region 4 70" xfId="18748" xr:uid="{00000000-0005-0000-0000-00000B220000}"/>
    <cellStyle name="Comma (0,00) TBD-_Europe Region 4 70" xfId="19765" xr:uid="{00000000-0005-0000-0000-00000C220000}"/>
    <cellStyle name="Comma (0,00) TBD_Europe Region 4 71" xfId="18840" xr:uid="{00000000-0005-0000-0000-00000D220000}"/>
    <cellStyle name="Comma (0,00) TBD-_Europe Region 4 71" xfId="19854" xr:uid="{00000000-0005-0000-0000-00000E220000}"/>
    <cellStyle name="Comma (0,00) TBD_Europe Region 4 72" xfId="18932" xr:uid="{00000000-0005-0000-0000-00000F220000}"/>
    <cellStyle name="Comma (0,00) TBD-_Europe Region 4 72" xfId="19942" xr:uid="{00000000-0005-0000-0000-000010220000}"/>
    <cellStyle name="Comma (0,00) TBD_Europe Region 4 73" xfId="19024" xr:uid="{00000000-0005-0000-0000-000011220000}"/>
    <cellStyle name="Comma (0,00) TBD-_Europe Region 4 73" xfId="20030" xr:uid="{00000000-0005-0000-0000-000012220000}"/>
    <cellStyle name="Comma (0,00) TBD_Europe Region 4 74" xfId="19116" xr:uid="{00000000-0005-0000-0000-000013220000}"/>
    <cellStyle name="Comma (0,00) TBD-_Europe Region 4 74" xfId="20117" xr:uid="{00000000-0005-0000-0000-000014220000}"/>
    <cellStyle name="Comma (0,00) TBD_Europe Region 4 75" xfId="19208" xr:uid="{00000000-0005-0000-0000-000015220000}"/>
    <cellStyle name="Comma (0,00) TBD-_Europe Region 4 75" xfId="20204" xr:uid="{00000000-0005-0000-0000-000016220000}"/>
    <cellStyle name="Comma (0,00) TBD_Europe Region 4 76" xfId="19299" xr:uid="{00000000-0005-0000-0000-000017220000}"/>
    <cellStyle name="Comma (0,00) TBD-_Europe Region 4 76" xfId="20290" xr:uid="{00000000-0005-0000-0000-000018220000}"/>
    <cellStyle name="Comma (0,00) TBD_Europe Region 4 77" xfId="19390" xr:uid="{00000000-0005-0000-0000-000019220000}"/>
    <cellStyle name="Comma (0,00) TBD-_Europe Region 4 77" xfId="20375" xr:uid="{00000000-0005-0000-0000-00001A220000}"/>
    <cellStyle name="Comma (0,00) TBD_Europe Region 4 78" xfId="19481" xr:uid="{00000000-0005-0000-0000-00001B220000}"/>
    <cellStyle name="Comma (0,00) TBD-_Europe Region 4 78" xfId="20459" xr:uid="{00000000-0005-0000-0000-00001C220000}"/>
    <cellStyle name="Comma (0,00) TBD_Europe Region 4 79" xfId="19570" xr:uid="{00000000-0005-0000-0000-00001D220000}"/>
    <cellStyle name="Comma (0,00) TBD-_Europe Region 4 79" xfId="20542" xr:uid="{00000000-0005-0000-0000-00001E220000}"/>
    <cellStyle name="Comma (0,00) TBD_Europe Region 4 8" xfId="11207" xr:uid="{00000000-0005-0000-0000-00001F220000}"/>
    <cellStyle name="Comma (0,00) TBD-_Europe Region 4 8" xfId="11894" xr:uid="{00000000-0005-0000-0000-000020220000}"/>
    <cellStyle name="Comma (0,00) TBD_Europe Region 4 80" xfId="19659" xr:uid="{00000000-0005-0000-0000-000021220000}"/>
    <cellStyle name="Comma (0,00) TBD-_Europe Region 4 80" xfId="20622" xr:uid="{00000000-0005-0000-0000-000022220000}"/>
    <cellStyle name="Comma (0,00) TBD_Europe Region 4 81" xfId="19748" xr:uid="{00000000-0005-0000-0000-000023220000}"/>
    <cellStyle name="Comma (0,00) TBD-_Europe Region 4 81" xfId="20700" xr:uid="{00000000-0005-0000-0000-000024220000}"/>
    <cellStyle name="Comma (0,00) TBD_Europe Region 4 82" xfId="19837" xr:uid="{00000000-0005-0000-0000-000025220000}"/>
    <cellStyle name="Comma (0,00) TBD-_Europe Region 4 82" xfId="20778" xr:uid="{00000000-0005-0000-0000-000026220000}"/>
    <cellStyle name="Comma (0,00) TBD_Europe Region 4 83" xfId="19925" xr:uid="{00000000-0005-0000-0000-000027220000}"/>
    <cellStyle name="Comma (0,00) TBD-_Europe Region 4 83" xfId="20855" xr:uid="{00000000-0005-0000-0000-000028220000}"/>
    <cellStyle name="Comma (0,00) TBD_Europe Region 4 84" xfId="20013" xr:uid="{00000000-0005-0000-0000-000029220000}"/>
    <cellStyle name="Comma (0,00) TBD-_Europe Region 4 84" xfId="20931" xr:uid="{00000000-0005-0000-0000-00002A220000}"/>
    <cellStyle name="Comma (0,00) TBD_Europe Region 4 85" xfId="20100" xr:uid="{00000000-0005-0000-0000-00002B220000}"/>
    <cellStyle name="Comma (0,00) TBD-_Europe Region 4 85" xfId="21004" xr:uid="{00000000-0005-0000-0000-00002C220000}"/>
    <cellStyle name="Comma (0,00) TBD_Europe Region 4 86" xfId="20187" xr:uid="{00000000-0005-0000-0000-00002D220000}"/>
    <cellStyle name="Comma (0,00) TBD-_Europe Region 4 86" xfId="21077" xr:uid="{00000000-0005-0000-0000-00002E220000}"/>
    <cellStyle name="Comma (0,00) TBD_Europe Region 4 87" xfId="20273" xr:uid="{00000000-0005-0000-0000-00002F220000}"/>
    <cellStyle name="Comma (0,00) TBD-_Europe Region 4 87" xfId="21150" xr:uid="{00000000-0005-0000-0000-000030220000}"/>
    <cellStyle name="Comma (0,00) TBD_Europe Region 4 88" xfId="20358" xr:uid="{00000000-0005-0000-0000-000031220000}"/>
    <cellStyle name="Comma (0,00) TBD-_Europe Region 4 88" xfId="21223" xr:uid="{00000000-0005-0000-0000-000032220000}"/>
    <cellStyle name="Comma (0,00) TBD_Europe Region 4 89" xfId="20443" xr:uid="{00000000-0005-0000-0000-000033220000}"/>
    <cellStyle name="Comma (0,00) TBD-_Europe Region 4 89" xfId="21295" xr:uid="{00000000-0005-0000-0000-000034220000}"/>
    <cellStyle name="Comma (0,00) TBD_Europe Region 4 9" xfId="14105" xr:uid="{00000000-0005-0000-0000-000035220000}"/>
    <cellStyle name="Comma (0,00) TBD-_Europe Region 4 9" xfId="14005" xr:uid="{00000000-0005-0000-0000-000036220000}"/>
    <cellStyle name="Comma (0,00) TBD_Europe Region 4 90" xfId="20526" xr:uid="{00000000-0005-0000-0000-000037220000}"/>
    <cellStyle name="Comma (0,00) TBD-_Europe Region 4 90" xfId="21364" xr:uid="{00000000-0005-0000-0000-000038220000}"/>
    <cellStyle name="Comma (0,00) TBD_Europe Region 4 91" xfId="20607" xr:uid="{00000000-0005-0000-0000-000039220000}"/>
    <cellStyle name="Comma (0,00) TBD-_Europe Region 4 91" xfId="21432" xr:uid="{00000000-0005-0000-0000-00003A220000}"/>
    <cellStyle name="Comma (0,00) TBD_Europe Region 4 92" xfId="20685" xr:uid="{00000000-0005-0000-0000-00003B220000}"/>
    <cellStyle name="Comma (0,00) TBD-_Europe Region 4 92" xfId="21500" xr:uid="{00000000-0005-0000-0000-00003C220000}"/>
    <cellStyle name="Comma (0,00) TBD_Europe Region 4 93" xfId="20763" xr:uid="{00000000-0005-0000-0000-00003D220000}"/>
    <cellStyle name="Comma (0,00) TBD-_Europe Region 4 93" xfId="21567" xr:uid="{00000000-0005-0000-0000-00003E220000}"/>
    <cellStyle name="Comma (0,00) TBD_Europe Region 4 94" xfId="20840" xr:uid="{00000000-0005-0000-0000-00003F220000}"/>
    <cellStyle name="Comma (0,00) TBD-_Europe Region 4 94" xfId="21634" xr:uid="{00000000-0005-0000-0000-000040220000}"/>
    <cellStyle name="Comma (0,00) TBD_Europe Region 4 95" xfId="20916" xr:uid="{00000000-0005-0000-0000-000041220000}"/>
    <cellStyle name="Comma (0,00) TBD-_Europe Region 4 95" xfId="21699" xr:uid="{00000000-0005-0000-0000-000042220000}"/>
    <cellStyle name="Comma (0,00) TBD_Europe Region 4 96" xfId="22879" xr:uid="{00000000-0005-0000-0000-000043220000}"/>
    <cellStyle name="Comma (0,00) TBD-_Europe Region 4 96" xfId="22880" xr:uid="{00000000-0005-0000-0000-000044220000}"/>
    <cellStyle name="Comma (0,00) TBD_Europe Region 4 97" xfId="23007" xr:uid="{00000000-0005-0000-0000-000045220000}"/>
    <cellStyle name="Comma (0,00) TBD-_Europe Region 4 97" xfId="23006" xr:uid="{00000000-0005-0000-0000-000046220000}"/>
    <cellStyle name="Comma (0,00) TBD_Europe Region 4 98" xfId="29551" xr:uid="{00000000-0005-0000-0000-000047220000}"/>
    <cellStyle name="Comma (0,00) TBD-_Europe Region 4 98" xfId="29552" xr:uid="{00000000-0005-0000-0000-000048220000}"/>
    <cellStyle name="Comma (0,00) TBD_Europe Region 4 99" xfId="36109" xr:uid="{00000000-0005-0000-0000-000049220000}"/>
    <cellStyle name="Comma (0,00) TBD-_Europe Region 4 99" xfId="36110" xr:uid="{00000000-0005-0000-0000-00004A220000}"/>
    <cellStyle name="Comma (0,00) TBD_Page 2f (2)" xfId="811" xr:uid="{00000000-0005-0000-0000-00004B220000}"/>
    <cellStyle name="Comma (0,00) TBD-_Page 2f (2)" xfId="812" xr:uid="{00000000-0005-0000-0000-00004C220000}"/>
    <cellStyle name="Comma (0,00) TBD_Page 2f (2) 2" xfId="813" xr:uid="{00000000-0005-0000-0000-00004D220000}"/>
    <cellStyle name="Comma (0,00) TBD-_Page 2f (2) 2" xfId="814" xr:uid="{00000000-0005-0000-0000-00004E220000}"/>
    <cellStyle name="Comma (0,00) TBD_Page 2f (2) 2 10" xfId="10467" xr:uid="{00000000-0005-0000-0000-00004F220000}"/>
    <cellStyle name="Comma (0,00) TBD-_Page 2f (2) 2 10" xfId="14057" xr:uid="{00000000-0005-0000-0000-000050220000}"/>
    <cellStyle name="Comma (0,00) TBD_Page 2f (2) 2 100" xfId="36111" xr:uid="{00000000-0005-0000-0000-000051220000}"/>
    <cellStyle name="Comma (0,00) TBD-_Page 2f (2) 2 100" xfId="36112" xr:uid="{00000000-0005-0000-0000-000052220000}"/>
    <cellStyle name="Comma (0,00) TBD_Page 2f (2) 2 11" xfId="14990" xr:uid="{00000000-0005-0000-0000-000053220000}"/>
    <cellStyle name="Comma (0,00) TBD-_Page 2f (2) 2 11" xfId="14991" xr:uid="{00000000-0005-0000-0000-000054220000}"/>
    <cellStyle name="Comma (0,00) TBD_Page 2f (2) 2 12" xfId="16539" xr:uid="{00000000-0005-0000-0000-000055220000}"/>
    <cellStyle name="Comma (0,00) TBD-_Page 2f (2) 2 12" xfId="15442" xr:uid="{00000000-0005-0000-0000-000056220000}"/>
    <cellStyle name="Comma (0,00) TBD_Page 2f (2) 2 13" xfId="16363" xr:uid="{00000000-0005-0000-0000-000057220000}"/>
    <cellStyle name="Comma (0,00) TBD-_Page 2f (2) 2 13" xfId="16013" xr:uid="{00000000-0005-0000-0000-000058220000}"/>
    <cellStyle name="Comma (0,00) TBD_Page 2f (2) 2 14" xfId="15328" xr:uid="{00000000-0005-0000-0000-000059220000}"/>
    <cellStyle name="Comma (0,00) TBD-_Page 2f (2) 2 14" xfId="15879" xr:uid="{00000000-0005-0000-0000-00005A220000}"/>
    <cellStyle name="Comma (0,00) TBD_Page 2f (2) 2 15" xfId="15133" xr:uid="{00000000-0005-0000-0000-00005B220000}"/>
    <cellStyle name="Comma (0,00) TBD-_Page 2f (2) 2 15" xfId="17049" xr:uid="{00000000-0005-0000-0000-00005C220000}"/>
    <cellStyle name="Comma (0,00) TBD_Page 2f (2) 2 16" xfId="16247" xr:uid="{00000000-0005-0000-0000-00005D220000}"/>
    <cellStyle name="Comma (0,00) TBD-_Page 2f (2) 2 16" xfId="17143" xr:uid="{00000000-0005-0000-0000-00005E220000}"/>
    <cellStyle name="Comma (0,00) TBD_Page 2f (2) 2 17" xfId="16408" xr:uid="{00000000-0005-0000-0000-00005F220000}"/>
    <cellStyle name="Comma (0,00) TBD-_Page 2f (2) 2 17" xfId="17237" xr:uid="{00000000-0005-0000-0000-000060220000}"/>
    <cellStyle name="Comma (0,00) TBD_Page 2f (2) 2 18" xfId="14344" xr:uid="{00000000-0005-0000-0000-000061220000}"/>
    <cellStyle name="Comma (0,00) TBD-_Page 2f (2) 2 18" xfId="17331" xr:uid="{00000000-0005-0000-0000-000062220000}"/>
    <cellStyle name="Comma (0,00) TBD_Page 2f (2) 2 19" xfId="16799" xr:uid="{00000000-0005-0000-0000-000063220000}"/>
    <cellStyle name="Comma (0,00) TBD-_Page 2f (2) 2 19" xfId="17425" xr:uid="{00000000-0005-0000-0000-000064220000}"/>
    <cellStyle name="Comma (0,00) TBD_Page 2f (2) 2 2" xfId="815" xr:uid="{00000000-0005-0000-0000-000065220000}"/>
    <cellStyle name="Comma (0,00) TBD-_Page 2f (2) 2 2" xfId="816" xr:uid="{00000000-0005-0000-0000-000066220000}"/>
    <cellStyle name="Comma (0,00) TBD_Page 2f (2) 2 2 10" xfId="14992" xr:uid="{00000000-0005-0000-0000-000067220000}"/>
    <cellStyle name="Comma (0,00) TBD-_Page 2f (2) 2 2 10" xfId="14993" xr:uid="{00000000-0005-0000-0000-000068220000}"/>
    <cellStyle name="Comma (0,00) TBD_Page 2f (2) 2 2 11" xfId="16538" xr:uid="{00000000-0005-0000-0000-000069220000}"/>
    <cellStyle name="Comma (0,00) TBD-_Page 2f (2) 2 2 11" xfId="15441" xr:uid="{00000000-0005-0000-0000-00006A220000}"/>
    <cellStyle name="Comma (0,00) TBD_Page 2f (2) 2 2 12" xfId="14266" xr:uid="{00000000-0005-0000-0000-00006B220000}"/>
    <cellStyle name="Comma (0,00) TBD-_Page 2f (2) 2 2 12" xfId="16364" xr:uid="{00000000-0005-0000-0000-00006C220000}"/>
    <cellStyle name="Comma (0,00) TBD_Page 2f (2) 2 2 13" xfId="15880" xr:uid="{00000000-0005-0000-0000-00006D220000}"/>
    <cellStyle name="Comma (0,00) TBD-_Page 2f (2) 2 2 13" xfId="15327" xr:uid="{00000000-0005-0000-0000-00006E220000}"/>
    <cellStyle name="Comma (0,00) TBD_Page 2f (2) 2 2 14" xfId="16207" xr:uid="{00000000-0005-0000-0000-00006F220000}"/>
    <cellStyle name="Comma (0,00) TBD-_Page 2f (2) 2 2 14" xfId="16039" xr:uid="{00000000-0005-0000-0000-000070220000}"/>
    <cellStyle name="Comma (0,00) TBD_Page 2f (2) 2 2 15" xfId="15528" xr:uid="{00000000-0005-0000-0000-000071220000}"/>
    <cellStyle name="Comma (0,00) TBD-_Page 2f (2) 2 2 15" xfId="15840" xr:uid="{00000000-0005-0000-0000-000072220000}"/>
    <cellStyle name="Comma (0,00) TBD_Page 2f (2) 2 2 16" xfId="14219" xr:uid="{00000000-0005-0000-0000-000073220000}"/>
    <cellStyle name="Comma (0,00) TBD-_Page 2f (2) 2 2 16" xfId="14795" xr:uid="{00000000-0005-0000-0000-000074220000}"/>
    <cellStyle name="Comma (0,00) TBD_Page 2f (2) 2 2 17" xfId="15916" xr:uid="{00000000-0005-0000-0000-000075220000}"/>
    <cellStyle name="Comma (0,00) TBD-_Page 2f (2) 2 2 17" xfId="15505" xr:uid="{00000000-0005-0000-0000-000076220000}"/>
    <cellStyle name="Comma (0,00) TBD_Page 2f (2) 2 2 18" xfId="14739" xr:uid="{00000000-0005-0000-0000-000077220000}"/>
    <cellStyle name="Comma (0,00) TBD-_Page 2f (2) 2 2 18" xfId="16337" xr:uid="{00000000-0005-0000-0000-000078220000}"/>
    <cellStyle name="Comma (0,00) TBD_Page 2f (2) 2 2 19" xfId="14543" xr:uid="{00000000-0005-0000-0000-000079220000}"/>
    <cellStyle name="Comma (0,00) TBD-_Page 2f (2) 2 2 19" xfId="15359" xr:uid="{00000000-0005-0000-0000-00007A220000}"/>
    <cellStyle name="Comma (0,00) TBD_Page 2f (2) 2 2 2" xfId="2287" xr:uid="{00000000-0005-0000-0000-00007B220000}"/>
    <cellStyle name="Comma (0,00) TBD-_Page 2f (2) 2 2 2" xfId="2288" xr:uid="{00000000-0005-0000-0000-00007C220000}"/>
    <cellStyle name="Comma (0,00) TBD_Page 2f (2) 2 2 20" xfId="15679" xr:uid="{00000000-0005-0000-0000-00007D220000}"/>
    <cellStyle name="Comma (0,00) TBD-_Page 2f (2) 2 2 20" xfId="14302" xr:uid="{00000000-0005-0000-0000-00007E220000}"/>
    <cellStyle name="Comma (0,00) TBD_Page 2f (2) 2 2 21" xfId="14909" xr:uid="{00000000-0005-0000-0000-00007F220000}"/>
    <cellStyle name="Comma (0,00) TBD-_Page 2f (2) 2 2 21" xfId="15847" xr:uid="{00000000-0005-0000-0000-000080220000}"/>
    <cellStyle name="Comma (0,00) TBD_Page 2f (2) 2 2 22" xfId="14471" xr:uid="{00000000-0005-0000-0000-000081220000}"/>
    <cellStyle name="Comma (0,00) TBD-_Page 2f (2) 2 2 22" xfId="14783" xr:uid="{00000000-0005-0000-0000-000082220000}"/>
    <cellStyle name="Comma (0,00) TBD_Page 2f (2) 2 2 23" xfId="15724" xr:uid="{00000000-0005-0000-0000-000083220000}"/>
    <cellStyle name="Comma (0,00) TBD-_Page 2f (2) 2 2 23" xfId="16598" xr:uid="{00000000-0005-0000-0000-000084220000}"/>
    <cellStyle name="Comma (0,00) TBD_Page 2f (2) 2 2 24" xfId="14881" xr:uid="{00000000-0005-0000-0000-000085220000}"/>
    <cellStyle name="Comma (0,00) TBD-_Page 2f (2) 2 2 24" xfId="14225" xr:uid="{00000000-0005-0000-0000-000086220000}"/>
    <cellStyle name="Comma (0,00) TBD_Page 2f (2) 2 2 25" xfId="14491" xr:uid="{00000000-0005-0000-0000-000087220000}"/>
    <cellStyle name="Comma (0,00) TBD-_Page 2f (2) 2 2 25" xfId="15908" xr:uid="{00000000-0005-0000-0000-000088220000}"/>
    <cellStyle name="Comma (0,00) TBD_Page 2f (2) 2 2 26" xfId="16756" xr:uid="{00000000-0005-0000-0000-000089220000}"/>
    <cellStyle name="Comma (0,00) TBD-_Page 2f (2) 2 2 26" xfId="14745" xr:uid="{00000000-0005-0000-0000-00008A220000}"/>
    <cellStyle name="Comma (0,00) TBD_Page 2f (2) 2 2 27" xfId="16262" xr:uid="{00000000-0005-0000-0000-00008B220000}"/>
    <cellStyle name="Comma (0,00) TBD-_Page 2f (2) 2 2 27" xfId="16657" xr:uid="{00000000-0005-0000-0000-00008C220000}"/>
    <cellStyle name="Comma (0,00) TBD_Page 2f (2) 2 2 28" xfId="16551" xr:uid="{00000000-0005-0000-0000-00008D220000}"/>
    <cellStyle name="Comma (0,00) TBD-_Page 2f (2) 2 2 28" xfId="16315" xr:uid="{00000000-0005-0000-0000-00008E220000}"/>
    <cellStyle name="Comma (0,00) TBD_Page 2f (2) 2 2 29" xfId="15059" xr:uid="{00000000-0005-0000-0000-00008F220000}"/>
    <cellStyle name="Comma (0,00) TBD-_Page 2f (2) 2 2 29" xfId="15389" xr:uid="{00000000-0005-0000-0000-000090220000}"/>
    <cellStyle name="Comma (0,00) TBD_Page 2f (2) 2 2 3" xfId="1974" xr:uid="{00000000-0005-0000-0000-000091220000}"/>
    <cellStyle name="Comma (0,00) TBD-_Page 2f (2) 2 2 3" xfId="1973" xr:uid="{00000000-0005-0000-0000-000092220000}"/>
    <cellStyle name="Comma (0,00) TBD_Page 2f (2) 2 2 30" xfId="15335" xr:uid="{00000000-0005-0000-0000-000093220000}"/>
    <cellStyle name="Comma (0,00) TBD-_Page 2f (2) 2 2 30" xfId="14290" xr:uid="{00000000-0005-0000-0000-000094220000}"/>
    <cellStyle name="Comma (0,00) TBD_Page 2f (2) 2 2 31" xfId="14311" xr:uid="{00000000-0005-0000-0000-000095220000}"/>
    <cellStyle name="Comma (0,00) TBD-_Page 2f (2) 2 2 31" xfId="15856" xr:uid="{00000000-0005-0000-0000-000096220000}"/>
    <cellStyle name="Comma (0,00) TBD_Page 2f (2) 2 2 32" xfId="14658" xr:uid="{00000000-0005-0000-0000-000097220000}"/>
    <cellStyle name="Comma (0,00) TBD-_Page 2f (2) 2 2 32" xfId="16214" xr:uid="{00000000-0005-0000-0000-000098220000}"/>
    <cellStyle name="Comma (0,00) TBD_Page 2f (2) 2 2 33" xfId="15627" xr:uid="{00000000-0005-0000-0000-000099220000}"/>
    <cellStyle name="Comma (0,00) TBD-_Page 2f (2) 2 2 33" xfId="15513" xr:uid="{00000000-0005-0000-0000-00009A220000}"/>
    <cellStyle name="Comma (0,00) TBD_Page 2f (2) 2 2 34" xfId="16906" xr:uid="{00000000-0005-0000-0000-00009B220000}"/>
    <cellStyle name="Comma (0,00) TBD-_Page 2f (2) 2 2 34" xfId="15995" xr:uid="{00000000-0005-0000-0000-00009C220000}"/>
    <cellStyle name="Comma (0,00) TBD_Page 2f (2) 2 2 35" xfId="14683" xr:uid="{00000000-0005-0000-0000-00009D220000}"/>
    <cellStyle name="Comma (0,00) TBD-_Page 2f (2) 2 2 35" xfId="15913" xr:uid="{00000000-0005-0000-0000-00009E220000}"/>
    <cellStyle name="Comma (0,00) TBD_Page 2f (2) 2 2 36" xfId="16677" xr:uid="{00000000-0005-0000-0000-00009F220000}"/>
    <cellStyle name="Comma (0,00) TBD-_Page 2f (2) 2 2 36" xfId="14742" xr:uid="{00000000-0005-0000-0000-0000A0220000}"/>
    <cellStyle name="Comma (0,00) TBD_Page 2f (2) 2 2 37" xfId="16895" xr:uid="{00000000-0005-0000-0000-0000A1220000}"/>
    <cellStyle name="Comma (0,00) TBD-_Page 2f (2) 2 2 37" xfId="14541" xr:uid="{00000000-0005-0000-0000-0000A2220000}"/>
    <cellStyle name="Comma (0,00) TBD_Page 2f (2) 2 2 38" xfId="16145" xr:uid="{00000000-0005-0000-0000-0000A3220000}"/>
    <cellStyle name="Comma (0,00) TBD-_Page 2f (2) 2 2 38" xfId="16109" xr:uid="{00000000-0005-0000-0000-0000A4220000}"/>
    <cellStyle name="Comma (0,00) TBD_Page 2f (2) 2 2 39" xfId="15611" xr:uid="{00000000-0005-0000-0000-0000A5220000}"/>
    <cellStyle name="Comma (0,00) TBD-_Page 2f (2) 2 2 39" xfId="14604" xr:uid="{00000000-0005-0000-0000-0000A6220000}"/>
    <cellStyle name="Comma (0,00) TBD_Page 2f (2) 2 2 4" xfId="10429" xr:uid="{00000000-0005-0000-0000-0000A7220000}"/>
    <cellStyle name="Comma (0,00) TBD-_Page 2f (2) 2 2 4" xfId="10430" xr:uid="{00000000-0005-0000-0000-0000A8220000}"/>
    <cellStyle name="Comma (0,00) TBD_Page 2f (2) 2 2 40" xfId="14955" xr:uid="{00000000-0005-0000-0000-0000A9220000}"/>
    <cellStyle name="Comma (0,00) TBD-_Page 2f (2) 2 2 40" xfId="16713" xr:uid="{00000000-0005-0000-0000-0000AA220000}"/>
    <cellStyle name="Comma (0,00) TBD_Page 2f (2) 2 2 41" xfId="14436" xr:uid="{00000000-0005-0000-0000-0000AB220000}"/>
    <cellStyle name="Comma (0,00) TBD-_Page 2f (2) 2 2 41" xfId="14924" xr:uid="{00000000-0005-0000-0000-0000AC220000}"/>
    <cellStyle name="Comma (0,00) TBD_Page 2f (2) 2 2 42" xfId="15753" xr:uid="{00000000-0005-0000-0000-0000AD220000}"/>
    <cellStyle name="Comma (0,00) TBD-_Page 2f (2) 2 2 42" xfId="15434" xr:uid="{00000000-0005-0000-0000-0000AE220000}"/>
    <cellStyle name="Comma (0,00) TBD_Page 2f (2) 2 2 43" xfId="14857" xr:uid="{00000000-0005-0000-0000-0000AF220000}"/>
    <cellStyle name="Comma (0,00) TBD-_Page 2f (2) 2 2 43" xfId="15079" xr:uid="{00000000-0005-0000-0000-0000B0220000}"/>
    <cellStyle name="Comma (0,00) TBD_Page 2f (2) 2 2 44" xfId="16568" xr:uid="{00000000-0005-0000-0000-0000B1220000}"/>
    <cellStyle name="Comma (0,00) TBD-_Page 2f (2) 2 2 44" xfId="15321" xr:uid="{00000000-0005-0000-0000-0000B2220000}"/>
    <cellStyle name="Comma (0,00) TBD_Page 2f (2) 2 2 45" xfId="15044" xr:uid="{00000000-0005-0000-0000-0000B3220000}"/>
    <cellStyle name="Comma (0,00) TBD-_Page 2f (2) 2 2 45" xfId="16040" xr:uid="{00000000-0005-0000-0000-0000B4220000}"/>
    <cellStyle name="Comma (0,00) TBD_Page 2f (2) 2 2 46" xfId="14407" xr:uid="{00000000-0005-0000-0000-0000B5220000}"/>
    <cellStyle name="Comma (0,00) TBD-_Page 2f (2) 2 2 46" xfId="15838" xr:uid="{00000000-0005-0000-0000-0000B6220000}"/>
    <cellStyle name="Comma (0,00) TBD_Page 2f (2) 2 2 47" xfId="15774" xr:uid="{00000000-0005-0000-0000-0000B7220000}"/>
    <cellStyle name="Comma (0,00) TBD-_Page 2f (2) 2 2 47" xfId="17022" xr:uid="{00000000-0005-0000-0000-0000B8220000}"/>
    <cellStyle name="Comma (0,00) TBD_Page 2f (2) 2 2 48" xfId="16997" xr:uid="{00000000-0005-0000-0000-0000B9220000}"/>
    <cellStyle name="Comma (0,00) TBD-_Page 2f (2) 2 2 48" xfId="17116" xr:uid="{00000000-0005-0000-0000-0000BA220000}"/>
    <cellStyle name="Comma (0,00) TBD_Page 2f (2) 2 2 49" xfId="17092" xr:uid="{00000000-0005-0000-0000-0000BB220000}"/>
    <cellStyle name="Comma (0,00) TBD-_Page 2f (2) 2 2 49" xfId="17210" xr:uid="{00000000-0005-0000-0000-0000BC220000}"/>
    <cellStyle name="Comma (0,00) TBD_Page 2f (2) 2 2 5" xfId="14023" xr:uid="{00000000-0005-0000-0000-0000BD220000}"/>
    <cellStyle name="Comma (0,00) TBD-_Page 2f (2) 2 2 5" xfId="13922" xr:uid="{00000000-0005-0000-0000-0000BE220000}"/>
    <cellStyle name="Comma (0,00) TBD_Page 2f (2) 2 2 50" xfId="17186" xr:uid="{00000000-0005-0000-0000-0000BF220000}"/>
    <cellStyle name="Comma (0,00) TBD-_Page 2f (2) 2 2 50" xfId="17304" xr:uid="{00000000-0005-0000-0000-0000C0220000}"/>
    <cellStyle name="Comma (0,00) TBD_Page 2f (2) 2 2 51" xfId="17280" xr:uid="{00000000-0005-0000-0000-0000C1220000}"/>
    <cellStyle name="Comma (0,00) TBD-_Page 2f (2) 2 2 51" xfId="17398" xr:uid="{00000000-0005-0000-0000-0000C2220000}"/>
    <cellStyle name="Comma (0,00) TBD_Page 2f (2) 2 2 52" xfId="17374" xr:uid="{00000000-0005-0000-0000-0000C3220000}"/>
    <cellStyle name="Comma (0,00) TBD-_Page 2f (2) 2 2 52" xfId="17492" xr:uid="{00000000-0005-0000-0000-0000C4220000}"/>
    <cellStyle name="Comma (0,00) TBD_Page 2f (2) 2 2 53" xfId="17468" xr:uid="{00000000-0005-0000-0000-0000C5220000}"/>
    <cellStyle name="Comma (0,00) TBD-_Page 2f (2) 2 2 53" xfId="17586" xr:uid="{00000000-0005-0000-0000-0000C6220000}"/>
    <cellStyle name="Comma (0,00) TBD_Page 2f (2) 2 2 54" xfId="17562" xr:uid="{00000000-0005-0000-0000-0000C7220000}"/>
    <cellStyle name="Comma (0,00) TBD-_Page 2f (2) 2 2 54" xfId="17680" xr:uid="{00000000-0005-0000-0000-0000C8220000}"/>
    <cellStyle name="Comma (0,00) TBD_Page 2f (2) 2 2 55" xfId="17656" xr:uid="{00000000-0005-0000-0000-0000C9220000}"/>
    <cellStyle name="Comma (0,00) TBD-_Page 2f (2) 2 2 55" xfId="17774" xr:uid="{00000000-0005-0000-0000-0000CA220000}"/>
    <cellStyle name="Comma (0,00) TBD_Page 2f (2) 2 2 56" xfId="17750" xr:uid="{00000000-0005-0000-0000-0000CB220000}"/>
    <cellStyle name="Comma (0,00) TBD-_Page 2f (2) 2 2 56" xfId="17868" xr:uid="{00000000-0005-0000-0000-0000CC220000}"/>
    <cellStyle name="Comma (0,00) TBD_Page 2f (2) 2 2 57" xfId="17844" xr:uid="{00000000-0005-0000-0000-0000CD220000}"/>
    <cellStyle name="Comma (0,00) TBD-_Page 2f (2) 2 2 57" xfId="17962" xr:uid="{00000000-0005-0000-0000-0000CE220000}"/>
    <cellStyle name="Comma (0,00) TBD_Page 2f (2) 2 2 58" xfId="17938" xr:uid="{00000000-0005-0000-0000-0000CF220000}"/>
    <cellStyle name="Comma (0,00) TBD-_Page 2f (2) 2 2 58" xfId="18056" xr:uid="{00000000-0005-0000-0000-0000D0220000}"/>
    <cellStyle name="Comma (0,00) TBD_Page 2f (2) 2 2 59" xfId="18032" xr:uid="{00000000-0005-0000-0000-0000D1220000}"/>
    <cellStyle name="Comma (0,00) TBD-_Page 2f (2) 2 2 59" xfId="18150" xr:uid="{00000000-0005-0000-0000-0000D2220000}"/>
    <cellStyle name="Comma (0,00) TBD_Page 2f (2) 2 2 6" xfId="14160" xr:uid="{00000000-0005-0000-0000-0000D3220000}"/>
    <cellStyle name="Comma (0,00) TBD-_Page 2f (2) 2 2 6" xfId="14201" xr:uid="{00000000-0005-0000-0000-0000D4220000}"/>
    <cellStyle name="Comma (0,00) TBD_Page 2f (2) 2 2 60" xfId="18126" xr:uid="{00000000-0005-0000-0000-0000D5220000}"/>
    <cellStyle name="Comma (0,00) TBD-_Page 2f (2) 2 2 60" xfId="18244" xr:uid="{00000000-0005-0000-0000-0000D6220000}"/>
    <cellStyle name="Comma (0,00) TBD_Page 2f (2) 2 2 61" xfId="18220" xr:uid="{00000000-0005-0000-0000-0000D7220000}"/>
    <cellStyle name="Comma (0,00) TBD-_Page 2f (2) 2 2 61" xfId="18338" xr:uid="{00000000-0005-0000-0000-0000D8220000}"/>
    <cellStyle name="Comma (0,00) TBD_Page 2f (2) 2 2 62" xfId="18314" xr:uid="{00000000-0005-0000-0000-0000D9220000}"/>
    <cellStyle name="Comma (0,00) TBD-_Page 2f (2) 2 2 62" xfId="18432" xr:uid="{00000000-0005-0000-0000-0000DA220000}"/>
    <cellStyle name="Comma (0,00) TBD_Page 2f (2) 2 2 63" xfId="18408" xr:uid="{00000000-0005-0000-0000-0000DB220000}"/>
    <cellStyle name="Comma (0,00) TBD-_Page 2f (2) 2 2 63" xfId="18525" xr:uid="{00000000-0005-0000-0000-0000DC220000}"/>
    <cellStyle name="Comma (0,00) TBD_Page 2f (2) 2 2 64" xfId="18501" xr:uid="{00000000-0005-0000-0000-0000DD220000}"/>
    <cellStyle name="Comma (0,00) TBD-_Page 2f (2) 2 2 64" xfId="18618" xr:uid="{00000000-0005-0000-0000-0000DE220000}"/>
    <cellStyle name="Comma (0,00) TBD_Page 2f (2) 2 2 65" xfId="18594" xr:uid="{00000000-0005-0000-0000-0000DF220000}"/>
    <cellStyle name="Comma (0,00) TBD-_Page 2f (2) 2 2 65" xfId="18710" xr:uid="{00000000-0005-0000-0000-0000E0220000}"/>
    <cellStyle name="Comma (0,00) TBD_Page 2f (2) 2 2 66" xfId="18686" xr:uid="{00000000-0005-0000-0000-0000E1220000}"/>
    <cellStyle name="Comma (0,00) TBD-_Page 2f (2) 2 2 66" xfId="18802" xr:uid="{00000000-0005-0000-0000-0000E2220000}"/>
    <cellStyle name="Comma (0,00) TBD_Page 2f (2) 2 2 67" xfId="18778" xr:uid="{00000000-0005-0000-0000-0000E3220000}"/>
    <cellStyle name="Comma (0,00) TBD-_Page 2f (2) 2 2 67" xfId="18894" xr:uid="{00000000-0005-0000-0000-0000E4220000}"/>
    <cellStyle name="Comma (0,00) TBD_Page 2f (2) 2 2 68" xfId="18870" xr:uid="{00000000-0005-0000-0000-0000E5220000}"/>
    <cellStyle name="Comma (0,00) TBD-_Page 2f (2) 2 2 68" xfId="18986" xr:uid="{00000000-0005-0000-0000-0000E6220000}"/>
    <cellStyle name="Comma (0,00) TBD_Page 2f (2) 2 2 69" xfId="18962" xr:uid="{00000000-0005-0000-0000-0000E7220000}"/>
    <cellStyle name="Comma (0,00) TBD-_Page 2f (2) 2 2 69" xfId="19078" xr:uid="{00000000-0005-0000-0000-0000E8220000}"/>
    <cellStyle name="Comma (0,00) TBD_Page 2f (2) 2 2 7" xfId="10513" xr:uid="{00000000-0005-0000-0000-0000E9220000}"/>
    <cellStyle name="Comma (0,00) TBD-_Page 2f (2) 2 2 7" xfId="10640" xr:uid="{00000000-0005-0000-0000-0000EA220000}"/>
    <cellStyle name="Comma (0,00) TBD_Page 2f (2) 2 2 70" xfId="19054" xr:uid="{00000000-0005-0000-0000-0000EB220000}"/>
    <cellStyle name="Comma (0,00) TBD-_Page 2f (2) 2 2 70" xfId="19170" xr:uid="{00000000-0005-0000-0000-0000EC220000}"/>
    <cellStyle name="Comma (0,00) TBD_Page 2f (2) 2 2 71" xfId="19146" xr:uid="{00000000-0005-0000-0000-0000ED220000}"/>
    <cellStyle name="Comma (0,00) TBD-_Page 2f (2) 2 2 71" xfId="19262" xr:uid="{00000000-0005-0000-0000-0000EE220000}"/>
    <cellStyle name="Comma (0,00) TBD_Page 2f (2) 2 2 72" xfId="19238" xr:uid="{00000000-0005-0000-0000-0000EF220000}"/>
    <cellStyle name="Comma (0,00) TBD-_Page 2f (2) 2 2 72" xfId="19353" xr:uid="{00000000-0005-0000-0000-0000F0220000}"/>
    <cellStyle name="Comma (0,00) TBD_Page 2f (2) 2 2 73" xfId="19329" xr:uid="{00000000-0005-0000-0000-0000F1220000}"/>
    <cellStyle name="Comma (0,00) TBD-_Page 2f (2) 2 2 73" xfId="19444" xr:uid="{00000000-0005-0000-0000-0000F2220000}"/>
    <cellStyle name="Comma (0,00) TBD_Page 2f (2) 2 2 74" xfId="19420" xr:uid="{00000000-0005-0000-0000-0000F3220000}"/>
    <cellStyle name="Comma (0,00) TBD-_Page 2f (2) 2 2 74" xfId="19534" xr:uid="{00000000-0005-0000-0000-0000F4220000}"/>
    <cellStyle name="Comma (0,00) TBD_Page 2f (2) 2 2 75" xfId="19510" xr:uid="{00000000-0005-0000-0000-0000F5220000}"/>
    <cellStyle name="Comma (0,00) TBD-_Page 2f (2) 2 2 75" xfId="19623" xr:uid="{00000000-0005-0000-0000-0000F6220000}"/>
    <cellStyle name="Comma (0,00) TBD_Page 2f (2) 2 2 76" xfId="19599" xr:uid="{00000000-0005-0000-0000-0000F7220000}"/>
    <cellStyle name="Comma (0,00) TBD-_Page 2f (2) 2 2 76" xfId="19712" xr:uid="{00000000-0005-0000-0000-0000F8220000}"/>
    <cellStyle name="Comma (0,00) TBD_Page 2f (2) 2 2 77" xfId="19688" xr:uid="{00000000-0005-0000-0000-0000F9220000}"/>
    <cellStyle name="Comma (0,00) TBD-_Page 2f (2) 2 2 77" xfId="19801" xr:uid="{00000000-0005-0000-0000-0000FA220000}"/>
    <cellStyle name="Comma (0,00) TBD_Page 2f (2) 2 2 78" xfId="19777" xr:uid="{00000000-0005-0000-0000-0000FB220000}"/>
    <cellStyle name="Comma (0,00) TBD-_Page 2f (2) 2 2 78" xfId="19889" xr:uid="{00000000-0005-0000-0000-0000FC220000}"/>
    <cellStyle name="Comma (0,00) TBD_Page 2f (2) 2 2 79" xfId="19866" xr:uid="{00000000-0005-0000-0000-0000FD220000}"/>
    <cellStyle name="Comma (0,00) TBD-_Page 2f (2) 2 2 79" xfId="19977" xr:uid="{00000000-0005-0000-0000-0000FE220000}"/>
    <cellStyle name="Comma (0,00) TBD_Page 2f (2) 2 2 8" xfId="10601" xr:uid="{00000000-0005-0000-0000-0000FF220000}"/>
    <cellStyle name="Comma (0,00) TBD-_Page 2f (2) 2 2 8" xfId="14088" xr:uid="{00000000-0005-0000-0000-000000230000}"/>
    <cellStyle name="Comma (0,00) TBD_Page 2f (2) 2 2 80" xfId="19954" xr:uid="{00000000-0005-0000-0000-000001230000}"/>
    <cellStyle name="Comma (0,00) TBD-_Page 2f (2) 2 2 80" xfId="20064" xr:uid="{00000000-0005-0000-0000-000002230000}"/>
    <cellStyle name="Comma (0,00) TBD_Page 2f (2) 2 2 81" xfId="20041" xr:uid="{00000000-0005-0000-0000-000003230000}"/>
    <cellStyle name="Comma (0,00) TBD-_Page 2f (2) 2 2 81" xfId="20151" xr:uid="{00000000-0005-0000-0000-000004230000}"/>
    <cellStyle name="Comma (0,00) TBD_Page 2f (2) 2 2 82" xfId="20128" xr:uid="{00000000-0005-0000-0000-000005230000}"/>
    <cellStyle name="Comma (0,00) TBD-_Page 2f (2) 2 2 82" xfId="20238" xr:uid="{00000000-0005-0000-0000-000006230000}"/>
    <cellStyle name="Comma (0,00) TBD_Page 2f (2) 2 2 83" xfId="20215" xr:uid="{00000000-0005-0000-0000-000007230000}"/>
    <cellStyle name="Comma (0,00) TBD-_Page 2f (2) 2 2 83" xfId="20324" xr:uid="{00000000-0005-0000-0000-000008230000}"/>
    <cellStyle name="Comma (0,00) TBD_Page 2f (2) 2 2 84" xfId="20301" xr:uid="{00000000-0005-0000-0000-000009230000}"/>
    <cellStyle name="Comma (0,00) TBD-_Page 2f (2) 2 2 84" xfId="20409" xr:uid="{00000000-0005-0000-0000-00000A230000}"/>
    <cellStyle name="Comma (0,00) TBD_Page 2f (2) 2 2 85" xfId="20386" xr:uid="{00000000-0005-0000-0000-00000B230000}"/>
    <cellStyle name="Comma (0,00) TBD-_Page 2f (2) 2 2 85" xfId="20493" xr:uid="{00000000-0005-0000-0000-00000C230000}"/>
    <cellStyle name="Comma (0,00) TBD_Page 2f (2) 2 2 86" xfId="20470" xr:uid="{00000000-0005-0000-0000-00000D230000}"/>
    <cellStyle name="Comma (0,00) TBD-_Page 2f (2) 2 2 86" xfId="20575" xr:uid="{00000000-0005-0000-0000-00000E230000}"/>
    <cellStyle name="Comma (0,00) TBD_Page 2f (2) 2 2 87" xfId="20553" xr:uid="{00000000-0005-0000-0000-00000F230000}"/>
    <cellStyle name="Comma (0,00) TBD-_Page 2f (2) 2 2 87" xfId="20655" xr:uid="{00000000-0005-0000-0000-000010230000}"/>
    <cellStyle name="Comma (0,00) TBD_Page 2f (2) 2 2 88" xfId="20633" xr:uid="{00000000-0005-0000-0000-000011230000}"/>
    <cellStyle name="Comma (0,00) TBD-_Page 2f (2) 2 2 88" xfId="20733" xr:uid="{00000000-0005-0000-0000-000012230000}"/>
    <cellStyle name="Comma (0,00) TBD_Page 2f (2) 2 2 89" xfId="20711" xr:uid="{00000000-0005-0000-0000-000013230000}"/>
    <cellStyle name="Comma (0,00) TBD-_Page 2f (2) 2 2 89" xfId="20811" xr:uid="{00000000-0005-0000-0000-000014230000}"/>
    <cellStyle name="Comma (0,00) TBD_Page 2f (2) 2 2 9" xfId="10501" xr:uid="{00000000-0005-0000-0000-000015230000}"/>
    <cellStyle name="Comma (0,00) TBD-_Page 2f (2) 2 2 9" xfId="14091" xr:uid="{00000000-0005-0000-0000-000016230000}"/>
    <cellStyle name="Comma (0,00) TBD_Page 2f (2) 2 2 90" xfId="20789" xr:uid="{00000000-0005-0000-0000-000017230000}"/>
    <cellStyle name="Comma (0,00) TBD-_Page 2f (2) 2 2 90" xfId="20887" xr:uid="{00000000-0005-0000-0000-000018230000}"/>
    <cellStyle name="Comma (0,00) TBD_Page 2f (2) 2 2 91" xfId="20865" xr:uid="{00000000-0005-0000-0000-000019230000}"/>
    <cellStyle name="Comma (0,00) TBD-_Page 2f (2) 2 2 91" xfId="20962" xr:uid="{00000000-0005-0000-0000-00001A230000}"/>
    <cellStyle name="Comma (0,00) TBD_Page 2f (2) 2 2 92" xfId="20941" xr:uid="{00000000-0005-0000-0000-00001B230000}"/>
    <cellStyle name="Comma (0,00) TBD-_Page 2f (2) 2 2 92" xfId="21035" xr:uid="{00000000-0005-0000-0000-00001C230000}"/>
    <cellStyle name="Comma (0,00) TBD_Page 2f (2) 2 2 93" xfId="21014" xr:uid="{00000000-0005-0000-0000-00001D230000}"/>
    <cellStyle name="Comma (0,00) TBD-_Page 2f (2) 2 2 93" xfId="21108" xr:uid="{00000000-0005-0000-0000-00001E230000}"/>
    <cellStyle name="Comma (0,00) TBD_Page 2f (2) 2 2 94" xfId="21087" xr:uid="{00000000-0005-0000-0000-00001F230000}"/>
    <cellStyle name="Comma (0,00) TBD-_Page 2f (2) 2 2 94" xfId="21181" xr:uid="{00000000-0005-0000-0000-000020230000}"/>
    <cellStyle name="Comma (0,00) TBD_Page 2f (2) 2 2 95" xfId="21160" xr:uid="{00000000-0005-0000-0000-000021230000}"/>
    <cellStyle name="Comma (0,00) TBD-_Page 2f (2) 2 2 95" xfId="21253" xr:uid="{00000000-0005-0000-0000-000022230000}"/>
    <cellStyle name="Comma (0,00) TBD_Page 2f (2) 2 2 96" xfId="22883" xr:uid="{00000000-0005-0000-0000-000023230000}"/>
    <cellStyle name="Comma (0,00) TBD-_Page 2f (2) 2 2 96" xfId="22884" xr:uid="{00000000-0005-0000-0000-000024230000}"/>
    <cellStyle name="Comma (0,00) TBD_Page 2f (2) 2 2 97" xfId="26255" xr:uid="{00000000-0005-0000-0000-000025230000}"/>
    <cellStyle name="Comma (0,00) TBD-_Page 2f (2) 2 2 97" xfId="26254" xr:uid="{00000000-0005-0000-0000-000026230000}"/>
    <cellStyle name="Comma (0,00) TBD_Page 2f (2) 2 2 98" xfId="29555" xr:uid="{00000000-0005-0000-0000-000027230000}"/>
    <cellStyle name="Comma (0,00) TBD-_Page 2f (2) 2 2 98" xfId="29556" xr:uid="{00000000-0005-0000-0000-000028230000}"/>
    <cellStyle name="Comma (0,00) TBD_Page 2f (2) 2 2 99" xfId="36113" xr:uid="{00000000-0005-0000-0000-000029230000}"/>
    <cellStyle name="Comma (0,00) TBD-_Page 2f (2) 2 2 99" xfId="36114" xr:uid="{00000000-0005-0000-0000-00002A230000}"/>
    <cellStyle name="Comma (0,00) TBD_Page 2f (2) 2 20" xfId="14820" xr:uid="{00000000-0005-0000-0000-00002B230000}"/>
    <cellStyle name="Comma (0,00) TBD-_Page 2f (2) 2 20" xfId="17519" xr:uid="{00000000-0005-0000-0000-00002C230000}"/>
    <cellStyle name="Comma (0,00) TBD_Page 2f (2) 2 21" xfId="16583" xr:uid="{00000000-0005-0000-0000-00002D230000}"/>
    <cellStyle name="Comma (0,00) TBD-_Page 2f (2) 2 21" xfId="17613" xr:uid="{00000000-0005-0000-0000-00002E230000}"/>
    <cellStyle name="Comma (0,00) TBD_Page 2f (2) 2 22" xfId="16001" xr:uid="{00000000-0005-0000-0000-00002F230000}"/>
    <cellStyle name="Comma (0,00) TBD-_Page 2f (2) 2 22" xfId="17707" xr:uid="{00000000-0005-0000-0000-000030230000}"/>
    <cellStyle name="Comma (0,00) TBD_Page 2f (2) 2 23" xfId="16842" xr:uid="{00000000-0005-0000-0000-000031230000}"/>
    <cellStyle name="Comma (0,00) TBD-_Page 2f (2) 2 23" xfId="17801" xr:uid="{00000000-0005-0000-0000-000032230000}"/>
    <cellStyle name="Comma (0,00) TBD_Page 2f (2) 2 24" xfId="14750" xr:uid="{00000000-0005-0000-0000-000033230000}"/>
    <cellStyle name="Comma (0,00) TBD-_Page 2f (2) 2 24" xfId="17895" xr:uid="{00000000-0005-0000-0000-000034230000}"/>
    <cellStyle name="Comma (0,00) TBD_Page 2f (2) 2 25" xfId="15544" xr:uid="{00000000-0005-0000-0000-000035230000}"/>
    <cellStyle name="Comma (0,00) TBD-_Page 2f (2) 2 25" xfId="17989" xr:uid="{00000000-0005-0000-0000-000036230000}"/>
    <cellStyle name="Comma (0,00) TBD_Page 2f (2) 2 26" xfId="15371" xr:uid="{00000000-0005-0000-0000-000037230000}"/>
    <cellStyle name="Comma (0,00) TBD-_Page 2f (2) 2 26" xfId="18083" xr:uid="{00000000-0005-0000-0000-000038230000}"/>
    <cellStyle name="Comma (0,00) TBD_Page 2f (2) 2 27" xfId="16033" xr:uid="{00000000-0005-0000-0000-000039230000}"/>
    <cellStyle name="Comma (0,00) TBD-_Page 2f (2) 2 27" xfId="18177" xr:uid="{00000000-0005-0000-0000-00003A230000}"/>
    <cellStyle name="Comma (0,00) TBD_Page 2f (2) 2 28" xfId="15850" xr:uid="{00000000-0005-0000-0000-00003B230000}"/>
    <cellStyle name="Comma (0,00) TBD-_Page 2f (2) 2 28" xfId="18271" xr:uid="{00000000-0005-0000-0000-00003C230000}"/>
    <cellStyle name="Comma (0,00) TBD_Page 2f (2) 2 29" xfId="16217" xr:uid="{00000000-0005-0000-0000-00003D230000}"/>
    <cellStyle name="Comma (0,00) TBD-_Page 2f (2) 2 29" xfId="18365" xr:uid="{00000000-0005-0000-0000-00003E230000}"/>
    <cellStyle name="Comma (0,00) TBD_Page 2f (2) 2 3" xfId="2285" xr:uid="{00000000-0005-0000-0000-00003F230000}"/>
    <cellStyle name="Comma (0,00) TBD-_Page 2f (2) 2 3" xfId="2286" xr:uid="{00000000-0005-0000-0000-000040230000}"/>
    <cellStyle name="Comma (0,00) TBD_Page 2f (2) 2 30" xfId="14519" xr:uid="{00000000-0005-0000-0000-000041230000}"/>
    <cellStyle name="Comma (0,00) TBD-_Page 2f (2) 2 30" xfId="18459" xr:uid="{00000000-0005-0000-0000-000042230000}"/>
    <cellStyle name="Comma (0,00) TBD_Page 2f (2) 2 31" xfId="15685" xr:uid="{00000000-0005-0000-0000-000043230000}"/>
    <cellStyle name="Comma (0,00) TBD-_Page 2f (2) 2 31" xfId="18552" xr:uid="{00000000-0005-0000-0000-000044230000}"/>
    <cellStyle name="Comma (0,00) TBD_Page 2f (2) 2 32" xfId="16960" xr:uid="{00000000-0005-0000-0000-000045230000}"/>
    <cellStyle name="Comma (0,00) TBD-_Page 2f (2) 2 32" xfId="18645" xr:uid="{00000000-0005-0000-0000-000046230000}"/>
    <cellStyle name="Comma (0,00) TBD_Page 2f (2) 2 33" xfId="15976" xr:uid="{00000000-0005-0000-0000-000047230000}"/>
    <cellStyle name="Comma (0,00) TBD-_Page 2f (2) 2 33" xfId="18737" xr:uid="{00000000-0005-0000-0000-000048230000}"/>
    <cellStyle name="Comma (0,00) TBD_Page 2f (2) 2 34" xfId="16165" xr:uid="{00000000-0005-0000-0000-000049230000}"/>
    <cellStyle name="Comma (0,00) TBD-_Page 2f (2) 2 34" xfId="18829" xr:uid="{00000000-0005-0000-0000-00004A230000}"/>
    <cellStyle name="Comma (0,00) TBD_Page 2f (2) 2 35" xfId="14558" xr:uid="{00000000-0005-0000-0000-00004B230000}"/>
    <cellStyle name="Comma (0,00) TBD-_Page 2f (2) 2 35" xfId="18921" xr:uid="{00000000-0005-0000-0000-00004C230000}"/>
    <cellStyle name="Comma (0,00) TBD_Page 2f (2) 2 36" xfId="14625" xr:uid="{00000000-0005-0000-0000-00004D230000}"/>
    <cellStyle name="Comma (0,00) TBD-_Page 2f (2) 2 36" xfId="19013" xr:uid="{00000000-0005-0000-0000-00004E230000}"/>
    <cellStyle name="Comma (0,00) TBD_Page 2f (2) 2 37" xfId="15647" xr:uid="{00000000-0005-0000-0000-00004F230000}"/>
    <cellStyle name="Comma (0,00) TBD-_Page 2f (2) 2 37" xfId="19105" xr:uid="{00000000-0005-0000-0000-000050230000}"/>
    <cellStyle name="Comma (0,00) TBD_Page 2f (2) 2 38" xfId="14932" xr:uid="{00000000-0005-0000-0000-000051230000}"/>
    <cellStyle name="Comma (0,00) TBD-_Page 2f (2) 2 38" xfId="19197" xr:uid="{00000000-0005-0000-0000-000052230000}"/>
    <cellStyle name="Comma (0,00) TBD_Page 2f (2) 2 39" xfId="15430" xr:uid="{00000000-0005-0000-0000-000053230000}"/>
    <cellStyle name="Comma (0,00) TBD-_Page 2f (2) 2 39" xfId="19288" xr:uid="{00000000-0005-0000-0000-000054230000}"/>
    <cellStyle name="Comma (0,00) TBD_Page 2f (2) 2 4" xfId="1976" xr:uid="{00000000-0005-0000-0000-000055230000}"/>
    <cellStyle name="Comma (0,00) TBD-_Page 2f (2) 2 4" xfId="1975" xr:uid="{00000000-0005-0000-0000-000056230000}"/>
    <cellStyle name="Comma (0,00) TBD_Page 2f (2) 2 40" xfId="15083" xr:uid="{00000000-0005-0000-0000-000057230000}"/>
    <cellStyle name="Comma (0,00) TBD-_Page 2f (2) 2 40" xfId="19379" xr:uid="{00000000-0005-0000-0000-000058230000}"/>
    <cellStyle name="Comma (0,00) TBD_Page 2f (2) 2 41" xfId="15319" xr:uid="{00000000-0005-0000-0000-000059230000}"/>
    <cellStyle name="Comma (0,00) TBD-_Page 2f (2) 2 41" xfId="19470" xr:uid="{00000000-0005-0000-0000-00005A230000}"/>
    <cellStyle name="Comma (0,00) TBD_Page 2f (2) 2 42" xfId="16393" xr:uid="{00000000-0005-0000-0000-00005B230000}"/>
    <cellStyle name="Comma (0,00) TBD-_Page 2f (2) 2 42" xfId="19559" xr:uid="{00000000-0005-0000-0000-00005C230000}"/>
    <cellStyle name="Comma (0,00) TBD_Page 2f (2) 2 43" xfId="14362" xr:uid="{00000000-0005-0000-0000-00005D230000}"/>
    <cellStyle name="Comma (0,00) TBD-_Page 2f (2) 2 43" xfId="19648" xr:uid="{00000000-0005-0000-0000-00005E230000}"/>
    <cellStyle name="Comma (0,00) TBD_Page 2f (2) 2 44" xfId="16793" xr:uid="{00000000-0005-0000-0000-00005F230000}"/>
    <cellStyle name="Comma (0,00) TBD-_Page 2f (2) 2 44" xfId="19737" xr:uid="{00000000-0005-0000-0000-000060230000}"/>
    <cellStyle name="Comma (0,00) TBD_Page 2f (2) 2 45" xfId="14829" xr:uid="{00000000-0005-0000-0000-000061230000}"/>
    <cellStyle name="Comma (0,00) TBD-_Page 2f (2) 2 45" xfId="19826" xr:uid="{00000000-0005-0000-0000-000062230000}"/>
    <cellStyle name="Comma (0,00) TBD_Page 2f (2) 2 46" xfId="14503" xr:uid="{00000000-0005-0000-0000-000063230000}"/>
    <cellStyle name="Comma (0,00) TBD-_Page 2f (2) 2 46" xfId="19914" xr:uid="{00000000-0005-0000-0000-000064230000}"/>
    <cellStyle name="Comma (0,00) TBD_Page 2f (2) 2 47" xfId="16116" xr:uid="{00000000-0005-0000-0000-000065230000}"/>
    <cellStyle name="Comma (0,00) TBD-_Page 2f (2) 2 47" xfId="20002" xr:uid="{00000000-0005-0000-0000-000066230000}"/>
    <cellStyle name="Comma (0,00) TBD_Page 2f (2) 2 48" xfId="14599" xr:uid="{00000000-0005-0000-0000-000067230000}"/>
    <cellStyle name="Comma (0,00) TBD-_Page 2f (2) 2 48" xfId="20089" xr:uid="{00000000-0005-0000-0000-000068230000}"/>
    <cellStyle name="Comma (0,00) TBD_Page 2f (2) 2 49" xfId="16715" xr:uid="{00000000-0005-0000-0000-000069230000}"/>
    <cellStyle name="Comma (0,00) TBD-_Page 2f (2) 2 49" xfId="20176" xr:uid="{00000000-0005-0000-0000-00006A230000}"/>
    <cellStyle name="Comma (0,00) TBD_Page 2f (2) 2 5" xfId="10427" xr:uid="{00000000-0005-0000-0000-00006B230000}"/>
    <cellStyle name="Comma (0,00) TBD-_Page 2f (2) 2 5" xfId="10428" xr:uid="{00000000-0005-0000-0000-00006C230000}"/>
    <cellStyle name="Comma (0,00) TBD_Page 2f (2) 2 50" xfId="14922" xr:uid="{00000000-0005-0000-0000-00006D230000}"/>
    <cellStyle name="Comma (0,00) TBD-_Page 2f (2) 2 50" xfId="20262" xr:uid="{00000000-0005-0000-0000-00006E230000}"/>
    <cellStyle name="Comma (0,00) TBD_Page 2f (2) 2 51" xfId="14461" xr:uid="{00000000-0005-0000-0000-00006F230000}"/>
    <cellStyle name="Comma (0,00) TBD-_Page 2f (2) 2 51" xfId="20347" xr:uid="{00000000-0005-0000-0000-000070230000}"/>
    <cellStyle name="Comma (0,00) TBD_Page 2f (2) 2 52" xfId="15731" xr:uid="{00000000-0005-0000-0000-000071230000}"/>
    <cellStyle name="Comma (0,00) TBD-_Page 2f (2) 2 52" xfId="20432" xr:uid="{00000000-0005-0000-0000-000072230000}"/>
    <cellStyle name="Comma (0,00) TBD_Page 2f (2) 2 53" xfId="16254" xr:uid="{00000000-0005-0000-0000-000073230000}"/>
    <cellStyle name="Comma (0,00) TBD-_Page 2f (2) 2 53" xfId="20515" xr:uid="{00000000-0005-0000-0000-000074230000}"/>
    <cellStyle name="Comma (0,00) TBD_Page 2f (2) 2 54" xfId="14493" xr:uid="{00000000-0005-0000-0000-000075230000}"/>
    <cellStyle name="Comma (0,00) TBD-_Page 2f (2) 2 54" xfId="20597" xr:uid="{00000000-0005-0000-0000-000076230000}"/>
    <cellStyle name="Comma (0,00) TBD_Page 2f (2) 2 55" xfId="15700" xr:uid="{00000000-0005-0000-0000-000077230000}"/>
    <cellStyle name="Comma (0,00) TBD-_Page 2f (2) 2 55" xfId="20676" xr:uid="{00000000-0005-0000-0000-000078230000}"/>
    <cellStyle name="Comma (0,00) TBD_Page 2f (2) 2 56" xfId="14895" xr:uid="{00000000-0005-0000-0000-000079230000}"/>
    <cellStyle name="Comma (0,00) TBD-_Page 2f (2) 2 56" xfId="20754" xr:uid="{00000000-0005-0000-0000-00007A230000}"/>
    <cellStyle name="Comma (0,00) TBD_Page 2f (2) 2 57" xfId="16071" xr:uid="{00000000-0005-0000-0000-00007B230000}"/>
    <cellStyle name="Comma (0,00) TBD-_Page 2f (2) 2 57" xfId="20831" xr:uid="{00000000-0005-0000-0000-00007C230000}"/>
    <cellStyle name="Comma (0,00) TBD_Page 2f (2) 2 58" xfId="15706" xr:uid="{00000000-0005-0000-0000-00007D230000}"/>
    <cellStyle name="Comma (0,00) TBD-_Page 2f (2) 2 58" xfId="20907" xr:uid="{00000000-0005-0000-0000-00007E230000}"/>
    <cellStyle name="Comma (0,00) TBD_Page 2f (2) 2 59" xfId="16979" xr:uid="{00000000-0005-0000-0000-00007F230000}"/>
    <cellStyle name="Comma (0,00) TBD-_Page 2f (2) 2 59" xfId="20982" xr:uid="{00000000-0005-0000-0000-000080230000}"/>
    <cellStyle name="Comma (0,00) TBD_Page 2f (2) 2 6" xfId="13923" xr:uid="{00000000-0005-0000-0000-000081230000}"/>
    <cellStyle name="Comma (0,00) TBD-_Page 2f (2) 2 6" xfId="14022" xr:uid="{00000000-0005-0000-0000-000082230000}"/>
    <cellStyle name="Comma (0,00) TBD_Page 2f (2) 2 60" xfId="17074" xr:uid="{00000000-0005-0000-0000-000083230000}"/>
    <cellStyle name="Comma (0,00) TBD-_Page 2f (2) 2 60" xfId="21055" xr:uid="{00000000-0005-0000-0000-000084230000}"/>
    <cellStyle name="Comma (0,00) TBD_Page 2f (2) 2 61" xfId="17168" xr:uid="{00000000-0005-0000-0000-000085230000}"/>
    <cellStyle name="Comma (0,00) TBD-_Page 2f (2) 2 61" xfId="21128" xr:uid="{00000000-0005-0000-0000-000086230000}"/>
    <cellStyle name="Comma (0,00) TBD_Page 2f (2) 2 62" xfId="17262" xr:uid="{00000000-0005-0000-0000-000087230000}"/>
    <cellStyle name="Comma (0,00) TBD-_Page 2f (2) 2 62" xfId="21201" xr:uid="{00000000-0005-0000-0000-000088230000}"/>
    <cellStyle name="Comma (0,00) TBD_Page 2f (2) 2 63" xfId="17356" xr:uid="{00000000-0005-0000-0000-000089230000}"/>
    <cellStyle name="Comma (0,00) TBD-_Page 2f (2) 2 63" xfId="21273" xr:uid="{00000000-0005-0000-0000-00008A230000}"/>
    <cellStyle name="Comma (0,00) TBD_Page 2f (2) 2 64" xfId="17450" xr:uid="{00000000-0005-0000-0000-00008B230000}"/>
    <cellStyle name="Comma (0,00) TBD-_Page 2f (2) 2 64" xfId="21342" xr:uid="{00000000-0005-0000-0000-00008C230000}"/>
    <cellStyle name="Comma (0,00) TBD_Page 2f (2) 2 65" xfId="17544" xr:uid="{00000000-0005-0000-0000-00008D230000}"/>
    <cellStyle name="Comma (0,00) TBD-_Page 2f (2) 2 65" xfId="21411" xr:uid="{00000000-0005-0000-0000-00008E230000}"/>
    <cellStyle name="Comma (0,00) TBD_Page 2f (2) 2 66" xfId="17638" xr:uid="{00000000-0005-0000-0000-00008F230000}"/>
    <cellStyle name="Comma (0,00) TBD-_Page 2f (2) 2 66" xfId="21479" xr:uid="{00000000-0005-0000-0000-000090230000}"/>
    <cellStyle name="Comma (0,00) TBD_Page 2f (2) 2 67" xfId="17732" xr:uid="{00000000-0005-0000-0000-000091230000}"/>
    <cellStyle name="Comma (0,00) TBD-_Page 2f (2) 2 67" xfId="21546" xr:uid="{00000000-0005-0000-0000-000092230000}"/>
    <cellStyle name="Comma (0,00) TBD_Page 2f (2) 2 68" xfId="17826" xr:uid="{00000000-0005-0000-0000-000093230000}"/>
    <cellStyle name="Comma (0,00) TBD-_Page 2f (2) 2 68" xfId="21613" xr:uid="{00000000-0005-0000-0000-000094230000}"/>
    <cellStyle name="Comma (0,00) TBD_Page 2f (2) 2 69" xfId="17920" xr:uid="{00000000-0005-0000-0000-000095230000}"/>
    <cellStyle name="Comma (0,00) TBD-_Page 2f (2) 2 69" xfId="21679" xr:uid="{00000000-0005-0000-0000-000096230000}"/>
    <cellStyle name="Comma (0,00) TBD_Page 2f (2) 2 7" xfId="14161" xr:uid="{00000000-0005-0000-0000-000097230000}"/>
    <cellStyle name="Comma (0,00) TBD-_Page 2f (2) 2 7" xfId="14203" xr:uid="{00000000-0005-0000-0000-000098230000}"/>
    <cellStyle name="Comma (0,00) TBD_Page 2f (2) 2 70" xfId="18014" xr:uid="{00000000-0005-0000-0000-000099230000}"/>
    <cellStyle name="Comma (0,00) TBD-_Page 2f (2) 2 70" xfId="21744" xr:uid="{00000000-0005-0000-0000-00009A230000}"/>
    <cellStyle name="Comma (0,00) TBD_Page 2f (2) 2 71" xfId="18108" xr:uid="{00000000-0005-0000-0000-00009B230000}"/>
    <cellStyle name="Comma (0,00) TBD-_Page 2f (2) 2 71" xfId="21807" xr:uid="{00000000-0005-0000-0000-00009C230000}"/>
    <cellStyle name="Comma (0,00) TBD_Page 2f (2) 2 72" xfId="18202" xr:uid="{00000000-0005-0000-0000-00009D230000}"/>
    <cellStyle name="Comma (0,00) TBD-_Page 2f (2) 2 72" xfId="21868" xr:uid="{00000000-0005-0000-0000-00009E230000}"/>
    <cellStyle name="Comma (0,00) TBD_Page 2f (2) 2 73" xfId="18296" xr:uid="{00000000-0005-0000-0000-00009F230000}"/>
    <cellStyle name="Comma (0,00) TBD-_Page 2f (2) 2 73" xfId="21928" xr:uid="{00000000-0005-0000-0000-0000A0230000}"/>
    <cellStyle name="Comma (0,00) TBD_Page 2f (2) 2 74" xfId="18390" xr:uid="{00000000-0005-0000-0000-0000A1230000}"/>
    <cellStyle name="Comma (0,00) TBD-_Page 2f (2) 2 74" xfId="21984" xr:uid="{00000000-0005-0000-0000-0000A2230000}"/>
    <cellStyle name="Comma (0,00) TBD_Page 2f (2) 2 75" xfId="18484" xr:uid="{00000000-0005-0000-0000-0000A3230000}"/>
    <cellStyle name="Comma (0,00) TBD-_Page 2f (2) 2 75" xfId="22039" xr:uid="{00000000-0005-0000-0000-0000A4230000}"/>
    <cellStyle name="Comma (0,00) TBD_Page 2f (2) 2 76" xfId="18577" xr:uid="{00000000-0005-0000-0000-0000A5230000}"/>
    <cellStyle name="Comma (0,00) TBD-_Page 2f (2) 2 76" xfId="22093" xr:uid="{00000000-0005-0000-0000-0000A6230000}"/>
    <cellStyle name="Comma (0,00) TBD_Page 2f (2) 2 77" xfId="18669" xr:uid="{00000000-0005-0000-0000-0000A7230000}"/>
    <cellStyle name="Comma (0,00) TBD-_Page 2f (2) 2 77" xfId="22146" xr:uid="{00000000-0005-0000-0000-0000A8230000}"/>
    <cellStyle name="Comma (0,00) TBD_Page 2f (2) 2 78" xfId="18761" xr:uid="{00000000-0005-0000-0000-0000A9230000}"/>
    <cellStyle name="Comma (0,00) TBD-_Page 2f (2) 2 78" xfId="22198" xr:uid="{00000000-0005-0000-0000-0000AA230000}"/>
    <cellStyle name="Comma (0,00) TBD_Page 2f (2) 2 79" xfId="18853" xr:uid="{00000000-0005-0000-0000-0000AB230000}"/>
    <cellStyle name="Comma (0,00) TBD-_Page 2f (2) 2 79" xfId="22250" xr:uid="{00000000-0005-0000-0000-0000AC230000}"/>
    <cellStyle name="Comma (0,00) TBD_Page 2f (2) 2 8" xfId="11230" xr:uid="{00000000-0005-0000-0000-0000AD230000}"/>
    <cellStyle name="Comma (0,00) TBD-_Page 2f (2) 2 8" xfId="10514" xr:uid="{00000000-0005-0000-0000-0000AE230000}"/>
    <cellStyle name="Comma (0,00) TBD_Page 2f (2) 2 80" xfId="18945" xr:uid="{00000000-0005-0000-0000-0000AF230000}"/>
    <cellStyle name="Comma (0,00) TBD-_Page 2f (2) 2 80" xfId="22300" xr:uid="{00000000-0005-0000-0000-0000B0230000}"/>
    <cellStyle name="Comma (0,00) TBD_Page 2f (2) 2 81" xfId="19037" xr:uid="{00000000-0005-0000-0000-0000B1230000}"/>
    <cellStyle name="Comma (0,00) TBD-_Page 2f (2) 2 81" xfId="22350" xr:uid="{00000000-0005-0000-0000-0000B2230000}"/>
    <cellStyle name="Comma (0,00) TBD_Page 2f (2) 2 82" xfId="19129" xr:uid="{00000000-0005-0000-0000-0000B3230000}"/>
    <cellStyle name="Comma (0,00) TBD-_Page 2f (2) 2 82" xfId="22400" xr:uid="{00000000-0005-0000-0000-0000B4230000}"/>
    <cellStyle name="Comma (0,00) TBD_Page 2f (2) 2 83" xfId="19221" xr:uid="{00000000-0005-0000-0000-0000B5230000}"/>
    <cellStyle name="Comma (0,00) TBD-_Page 2f (2) 2 83" xfId="22448" xr:uid="{00000000-0005-0000-0000-0000B6230000}"/>
    <cellStyle name="Comma (0,00) TBD_Page 2f (2) 2 84" xfId="19312" xr:uid="{00000000-0005-0000-0000-0000B7230000}"/>
    <cellStyle name="Comma (0,00) TBD-_Page 2f (2) 2 84" xfId="22493" xr:uid="{00000000-0005-0000-0000-0000B8230000}"/>
    <cellStyle name="Comma (0,00) TBD_Page 2f (2) 2 85" xfId="19403" xr:uid="{00000000-0005-0000-0000-0000B9230000}"/>
    <cellStyle name="Comma (0,00) TBD-_Page 2f (2) 2 85" xfId="22534" xr:uid="{00000000-0005-0000-0000-0000BA230000}"/>
    <cellStyle name="Comma (0,00) TBD_Page 2f (2) 2 86" xfId="19494" xr:uid="{00000000-0005-0000-0000-0000BB230000}"/>
    <cellStyle name="Comma (0,00) TBD-_Page 2f (2) 2 86" xfId="22572" xr:uid="{00000000-0005-0000-0000-0000BC230000}"/>
    <cellStyle name="Comma (0,00) TBD_Page 2f (2) 2 87" xfId="19583" xr:uid="{00000000-0005-0000-0000-0000BD230000}"/>
    <cellStyle name="Comma (0,00) TBD-_Page 2f (2) 2 87" xfId="22608" xr:uid="{00000000-0005-0000-0000-0000BE230000}"/>
    <cellStyle name="Comma (0,00) TBD_Page 2f (2) 2 88" xfId="19672" xr:uid="{00000000-0005-0000-0000-0000BF230000}"/>
    <cellStyle name="Comma (0,00) TBD-_Page 2f (2) 2 88" xfId="22643" xr:uid="{00000000-0005-0000-0000-0000C0230000}"/>
    <cellStyle name="Comma (0,00) TBD_Page 2f (2) 2 89" xfId="19761" xr:uid="{00000000-0005-0000-0000-0000C1230000}"/>
    <cellStyle name="Comma (0,00) TBD-_Page 2f (2) 2 89" xfId="22674" xr:uid="{00000000-0005-0000-0000-0000C2230000}"/>
    <cellStyle name="Comma (0,00) TBD_Page 2f (2) 2 9" xfId="10516" xr:uid="{00000000-0005-0000-0000-0000C3230000}"/>
    <cellStyle name="Comma (0,00) TBD-_Page 2f (2) 2 9" xfId="14079" xr:uid="{00000000-0005-0000-0000-0000C4230000}"/>
    <cellStyle name="Comma (0,00) TBD_Page 2f (2) 2 90" xfId="19850" xr:uid="{00000000-0005-0000-0000-0000C5230000}"/>
    <cellStyle name="Comma (0,00) TBD-_Page 2f (2) 2 90" xfId="22705" xr:uid="{00000000-0005-0000-0000-0000C6230000}"/>
    <cellStyle name="Comma (0,00) TBD_Page 2f (2) 2 91" xfId="19938" xr:uid="{00000000-0005-0000-0000-0000C7230000}"/>
    <cellStyle name="Comma (0,00) TBD-_Page 2f (2) 2 91" xfId="22733" xr:uid="{00000000-0005-0000-0000-0000C8230000}"/>
    <cellStyle name="Comma (0,00) TBD_Page 2f (2) 2 92" xfId="20026" xr:uid="{00000000-0005-0000-0000-0000C9230000}"/>
    <cellStyle name="Comma (0,00) TBD-_Page 2f (2) 2 92" xfId="22758" xr:uid="{00000000-0005-0000-0000-0000CA230000}"/>
    <cellStyle name="Comma (0,00) TBD_Page 2f (2) 2 93" xfId="20113" xr:uid="{00000000-0005-0000-0000-0000CB230000}"/>
    <cellStyle name="Comma (0,00) TBD-_Page 2f (2) 2 93" xfId="22780" xr:uid="{00000000-0005-0000-0000-0000CC230000}"/>
    <cellStyle name="Comma (0,00) TBD_Page 2f (2) 2 94" xfId="20200" xr:uid="{00000000-0005-0000-0000-0000CD230000}"/>
    <cellStyle name="Comma (0,00) TBD-_Page 2f (2) 2 94" xfId="22801" xr:uid="{00000000-0005-0000-0000-0000CE230000}"/>
    <cellStyle name="Comma (0,00) TBD_Page 2f (2) 2 95" xfId="20286" xr:uid="{00000000-0005-0000-0000-0000CF230000}"/>
    <cellStyle name="Comma (0,00) TBD-_Page 2f (2) 2 95" xfId="22820" xr:uid="{00000000-0005-0000-0000-0000D0230000}"/>
    <cellStyle name="Comma (0,00) TBD_Page 2f (2) 2 96" xfId="20371" xr:uid="{00000000-0005-0000-0000-0000D1230000}"/>
    <cellStyle name="Comma (0,00) TBD-_Page 2f (2) 2 96" xfId="22830" xr:uid="{00000000-0005-0000-0000-0000D2230000}"/>
    <cellStyle name="Comma (0,00) TBD_Page 2f (2) 2 97" xfId="22881" xr:uid="{00000000-0005-0000-0000-0000D3230000}"/>
    <cellStyle name="Comma (0,00) TBD-_Page 2f (2) 2 97" xfId="22882" xr:uid="{00000000-0005-0000-0000-0000D4230000}"/>
    <cellStyle name="Comma (0,00) TBD_Page 2f (2) 2 98" xfId="23005" xr:uid="{00000000-0005-0000-0000-0000D5230000}"/>
    <cellStyle name="Comma (0,00) TBD-_Page 2f (2) 2 98" xfId="26256" xr:uid="{00000000-0005-0000-0000-0000D6230000}"/>
    <cellStyle name="Comma (0,00) TBD_Page 2f (2) 2 99" xfId="29553" xr:uid="{00000000-0005-0000-0000-0000D7230000}"/>
    <cellStyle name="Comma (0,00) TBD-_Page 2f (2) 2 99" xfId="29554" xr:uid="{00000000-0005-0000-0000-0000D8230000}"/>
    <cellStyle name="Comma (0,00) TBD_Page 2f (2) 3" xfId="817" xr:uid="{00000000-0005-0000-0000-0000D9230000}"/>
    <cellStyle name="Comma (0,00) TBD-_Page 2f (2) 3" xfId="818" xr:uid="{00000000-0005-0000-0000-0000DA230000}"/>
    <cellStyle name="Comma (0,00) TBD_Page 2f (2) 3 10" xfId="14178" xr:uid="{00000000-0005-0000-0000-0000DB230000}"/>
    <cellStyle name="Comma (0,00) TBD-_Page 2f (2) 3 10" xfId="14106" xr:uid="{00000000-0005-0000-0000-0000DC230000}"/>
    <cellStyle name="Comma (0,00) TBD_Page 2f (2) 3 100" xfId="36115" xr:uid="{00000000-0005-0000-0000-0000DD230000}"/>
    <cellStyle name="Comma (0,00) TBD-_Page 2f (2) 3 100" xfId="36116" xr:uid="{00000000-0005-0000-0000-0000DE230000}"/>
    <cellStyle name="Comma (0,00) TBD_Page 2f (2) 3 11" xfId="14994" xr:uid="{00000000-0005-0000-0000-0000DF230000}"/>
    <cellStyle name="Comma (0,00) TBD-_Page 2f (2) 3 11" xfId="14995" xr:uid="{00000000-0005-0000-0000-0000E0230000}"/>
    <cellStyle name="Comma (0,00) TBD_Page 2f (2) 3 12" xfId="16537" xr:uid="{00000000-0005-0000-0000-0000E1230000}"/>
    <cellStyle name="Comma (0,00) TBD-_Page 2f (2) 3 12" xfId="15440" xr:uid="{00000000-0005-0000-0000-0000E2230000}"/>
    <cellStyle name="Comma (0,00) TBD_Page 2f (2) 3 13" xfId="16361" xr:uid="{00000000-0005-0000-0000-0000E3230000}"/>
    <cellStyle name="Comma (0,00) TBD-_Page 2f (2) 3 13" xfId="14268" xr:uid="{00000000-0005-0000-0000-0000E4230000}"/>
    <cellStyle name="Comma (0,00) TBD_Page 2f (2) 3 14" xfId="14395" xr:uid="{00000000-0005-0000-0000-0000E5230000}"/>
    <cellStyle name="Comma (0,00) TBD-_Page 2f (2) 3 14" xfId="15878" xr:uid="{00000000-0005-0000-0000-0000E6230000}"/>
    <cellStyle name="Comma (0,00) TBD_Page 2f (2) 3 15" xfId="15778" xr:uid="{00000000-0005-0000-0000-0000E7230000}"/>
    <cellStyle name="Comma (0,00) TBD-_Page 2f (2) 3 15" xfId="14765" xr:uid="{00000000-0005-0000-0000-0000E8230000}"/>
    <cellStyle name="Comma (0,00) TBD_Page 2f (2) 3 16" xfId="17000" xr:uid="{00000000-0005-0000-0000-0000E9230000}"/>
    <cellStyle name="Comma (0,00) TBD-_Page 2f (2) 3 16" xfId="15527" xr:uid="{00000000-0005-0000-0000-0000EA230000}"/>
    <cellStyle name="Comma (0,00) TBD_Page 2f (2) 3 17" xfId="17095" xr:uid="{00000000-0005-0000-0000-0000EB230000}"/>
    <cellStyle name="Comma (0,00) TBD-_Page 2f (2) 3 17" xfId="17070" xr:uid="{00000000-0005-0000-0000-0000EC230000}"/>
    <cellStyle name="Comma (0,00) TBD_Page 2f (2) 3 18" xfId="17189" xr:uid="{00000000-0005-0000-0000-0000ED230000}"/>
    <cellStyle name="Comma (0,00) TBD-_Page 2f (2) 3 18" xfId="17164" xr:uid="{00000000-0005-0000-0000-0000EE230000}"/>
    <cellStyle name="Comma (0,00) TBD_Page 2f (2) 3 19" xfId="17283" xr:uid="{00000000-0005-0000-0000-0000EF230000}"/>
    <cellStyle name="Comma (0,00) TBD-_Page 2f (2) 3 19" xfId="17258" xr:uid="{00000000-0005-0000-0000-0000F0230000}"/>
    <cellStyle name="Comma (0,00) TBD_Page 2f (2) 3 2" xfId="819" xr:uid="{00000000-0005-0000-0000-0000F1230000}"/>
    <cellStyle name="Comma (0,00) TBD-_Page 2f (2) 3 2" xfId="820" xr:uid="{00000000-0005-0000-0000-0000F2230000}"/>
    <cellStyle name="Comma (0,00) TBD_Page 2f (2) 3 2 10" xfId="14996" xr:uid="{00000000-0005-0000-0000-0000F3230000}"/>
    <cellStyle name="Comma (0,00) TBD-_Page 2f (2) 3 2 10" xfId="14997" xr:uid="{00000000-0005-0000-0000-0000F4230000}"/>
    <cellStyle name="Comma (0,00) TBD_Page 2f (2) 3 2 11" xfId="16536" xr:uid="{00000000-0005-0000-0000-0000F5230000}"/>
    <cellStyle name="Comma (0,00) TBD-_Page 2f (2) 3 2 11" xfId="15439" xr:uid="{00000000-0005-0000-0000-0000F6230000}"/>
    <cellStyle name="Comma (0,00) TBD_Page 2f (2) 3 2 12" xfId="14267" xr:uid="{00000000-0005-0000-0000-0000F7230000}"/>
    <cellStyle name="Comma (0,00) TBD-_Page 2f (2) 3 2 12" xfId="16362" xr:uid="{00000000-0005-0000-0000-0000F8230000}"/>
    <cellStyle name="Comma (0,00) TBD_Page 2f (2) 3 2 13" xfId="16832" xr:uid="{00000000-0005-0000-0000-0000F9230000}"/>
    <cellStyle name="Comma (0,00) TBD-_Page 2f (2) 3 2 13" xfId="14396" xr:uid="{00000000-0005-0000-0000-0000FA230000}"/>
    <cellStyle name="Comma (0,00) TBD_Page 2f (2) 3 2 14" xfId="16206" xr:uid="{00000000-0005-0000-0000-0000FB230000}"/>
    <cellStyle name="Comma (0,00) TBD-_Page 2f (2) 3 2 14" xfId="15777" xr:uid="{00000000-0005-0000-0000-0000FC230000}"/>
    <cellStyle name="Comma (0,00) TBD_Page 2f (2) 3 2 15" xfId="16617" xr:uid="{00000000-0005-0000-0000-0000FD230000}"/>
    <cellStyle name="Comma (0,00) TBD-_Page 2f (2) 3 2 15" xfId="16238" xr:uid="{00000000-0005-0000-0000-0000FE230000}"/>
    <cellStyle name="Comma (0,00) TBD_Page 2f (2) 3 2 16" xfId="15010" xr:uid="{00000000-0005-0000-0000-0000FF230000}"/>
    <cellStyle name="Comma (0,00) TBD-_Page 2f (2) 3 2 16" xfId="15478" xr:uid="{00000000-0005-0000-0000-000000240000}"/>
    <cellStyle name="Comma (0,00) TBD_Page 2f (2) 3 2 17" xfId="16494" xr:uid="{00000000-0005-0000-0000-000001240000}"/>
    <cellStyle name="Comma (0,00) TBD-_Page 2f (2) 3 2 17" xfId="16352" xr:uid="{00000000-0005-0000-0000-000002240000}"/>
    <cellStyle name="Comma (0,00) TBD_Page 2f (2) 3 2 18" xfId="16032" xr:uid="{00000000-0005-0000-0000-000003240000}"/>
    <cellStyle name="Comma (0,00) TBD-_Page 2f (2) 3 2 18" xfId="16058" xr:uid="{00000000-0005-0000-0000-000004240000}"/>
    <cellStyle name="Comma (0,00) TBD_Page 2f (2) 3 2 19" xfId="16818" xr:uid="{00000000-0005-0000-0000-000005240000}"/>
    <cellStyle name="Comma (0,00) TBD-_Page 2f (2) 3 2 19" xfId="16779" xr:uid="{00000000-0005-0000-0000-000006240000}"/>
    <cellStyle name="Comma (0,00) TBD_Page 2f (2) 3 2 2" xfId="2291" xr:uid="{00000000-0005-0000-0000-000007240000}"/>
    <cellStyle name="Comma (0,00) TBD-_Page 2f (2) 3 2 2" xfId="2292" xr:uid="{00000000-0005-0000-0000-000008240000}"/>
    <cellStyle name="Comma (0,00) TBD_Page 2f (2) 3 2 20" xfId="14781" xr:uid="{00000000-0005-0000-0000-000009240000}"/>
    <cellStyle name="Comma (0,00) TBD-_Page 2f (2) 3 2 20" xfId="16996" xr:uid="{00000000-0005-0000-0000-00000A240000}"/>
    <cellStyle name="Comma (0,00) TBD_Page 2f (2) 3 2 21" xfId="14520" xr:uid="{00000000-0005-0000-0000-00000B240000}"/>
    <cellStyle name="Comma (0,00) TBD-_Page 2f (2) 3 2 21" xfId="17091" xr:uid="{00000000-0005-0000-0000-00000C240000}"/>
    <cellStyle name="Comma (0,00) TBD_Page 2f (2) 3 2 22" xfId="16740" xr:uid="{00000000-0005-0000-0000-00000D240000}"/>
    <cellStyle name="Comma (0,00) TBD-_Page 2f (2) 3 2 22" xfId="17185" xr:uid="{00000000-0005-0000-0000-00000E240000}"/>
    <cellStyle name="Comma (0,00) TBD_Page 2f (2) 3 2 23" xfId="14905" xr:uid="{00000000-0005-0000-0000-00000F240000}"/>
    <cellStyle name="Comma (0,00) TBD-_Page 2f (2) 3 2 23" xfId="17279" xr:uid="{00000000-0005-0000-0000-000010240000}"/>
    <cellStyle name="Comma (0,00) TBD_Page 2f (2) 3 2 24" xfId="14476" xr:uid="{00000000-0005-0000-0000-000011240000}"/>
    <cellStyle name="Comma (0,00) TBD-_Page 2f (2) 3 2 24" xfId="17373" xr:uid="{00000000-0005-0000-0000-000012240000}"/>
    <cellStyle name="Comma (0,00) TBD_Page 2f (2) 3 2 25" xfId="15719" xr:uid="{00000000-0005-0000-0000-000013240000}"/>
    <cellStyle name="Comma (0,00) TBD-_Page 2f (2) 3 2 25" xfId="17467" xr:uid="{00000000-0005-0000-0000-000014240000}"/>
    <cellStyle name="Comma (0,00) TBD_Page 2f (2) 3 2 26" xfId="16259" xr:uid="{00000000-0005-0000-0000-000015240000}"/>
    <cellStyle name="Comma (0,00) TBD-_Page 2f (2) 3 2 26" xfId="17561" xr:uid="{00000000-0005-0000-0000-000016240000}"/>
    <cellStyle name="Comma (0,00) TBD_Page 2f (2) 3 2 27" xfId="16074" xr:uid="{00000000-0005-0000-0000-000017240000}"/>
    <cellStyle name="Comma (0,00) TBD-_Page 2f (2) 3 2 27" xfId="17655" xr:uid="{00000000-0005-0000-0000-000018240000}"/>
    <cellStyle name="Comma (0,00) TBD_Page 2f (2) 3 2 28" xfId="15702" xr:uid="{00000000-0005-0000-0000-000019240000}"/>
    <cellStyle name="Comma (0,00) TBD-_Page 2f (2) 3 2 28" xfId="17749" xr:uid="{00000000-0005-0000-0000-00001A240000}"/>
    <cellStyle name="Comma (0,00) TBD_Page 2f (2) 3 2 29" xfId="16976" xr:uid="{00000000-0005-0000-0000-00001B240000}"/>
    <cellStyle name="Comma (0,00) TBD-_Page 2f (2) 3 2 29" xfId="17843" xr:uid="{00000000-0005-0000-0000-00001C240000}"/>
    <cellStyle name="Comma (0,00) TBD_Page 2f (2) 3 2 3" xfId="1970" xr:uid="{00000000-0005-0000-0000-00001D240000}"/>
    <cellStyle name="Comma (0,00) TBD-_Page 2f (2) 3 2 3" xfId="1969" xr:uid="{00000000-0005-0000-0000-00001E240000}"/>
    <cellStyle name="Comma (0,00) TBD_Page 2f (2) 3 2 30" xfId="15985" xr:uid="{00000000-0005-0000-0000-00001F240000}"/>
    <cellStyle name="Comma (0,00) TBD-_Page 2f (2) 3 2 30" xfId="17937" xr:uid="{00000000-0005-0000-0000-000020240000}"/>
    <cellStyle name="Comma (0,00) TBD_Page 2f (2) 3 2 31" xfId="14701" xr:uid="{00000000-0005-0000-0000-000021240000}"/>
    <cellStyle name="Comma (0,00) TBD-_Page 2f (2) 3 2 31" xfId="18031" xr:uid="{00000000-0005-0000-0000-000022240000}"/>
    <cellStyle name="Comma (0,00) TBD_Page 2f (2) 3 2 32" xfId="14563" xr:uid="{00000000-0005-0000-0000-000023240000}"/>
    <cellStyle name="Comma (0,00) TBD-_Page 2f (2) 3 2 32" xfId="18125" xr:uid="{00000000-0005-0000-0000-000024240000}"/>
    <cellStyle name="Comma (0,00) TBD_Page 2f (2) 3 2 33" xfId="14624" xr:uid="{00000000-0005-0000-0000-000025240000}"/>
    <cellStyle name="Comma (0,00) TBD-_Page 2f (2) 3 2 33" xfId="18219" xr:uid="{00000000-0005-0000-0000-000026240000}"/>
    <cellStyle name="Comma (0,00) TBD_Page 2f (2) 3 2 34" xfId="16702" xr:uid="{00000000-0005-0000-0000-000027240000}"/>
    <cellStyle name="Comma (0,00) TBD-_Page 2f (2) 3 2 34" xfId="18313" xr:uid="{00000000-0005-0000-0000-000028240000}"/>
    <cellStyle name="Comma (0,00) TBD_Page 2f (2) 3 2 35" xfId="16924" xr:uid="{00000000-0005-0000-0000-000029240000}"/>
    <cellStyle name="Comma (0,00) TBD-_Page 2f (2) 3 2 35" xfId="18407" xr:uid="{00000000-0005-0000-0000-00002A240000}"/>
    <cellStyle name="Comma (0,00) TBD_Page 2f (2) 3 2 36" xfId="16853" xr:uid="{00000000-0005-0000-0000-00002B240000}"/>
    <cellStyle name="Comma (0,00) TBD-_Page 2f (2) 3 2 36" xfId="18500" xr:uid="{00000000-0005-0000-0000-00002C240000}"/>
    <cellStyle name="Comma (0,00) TBD_Page 2f (2) 3 2 37" xfId="16176" xr:uid="{00000000-0005-0000-0000-00002D240000}"/>
    <cellStyle name="Comma (0,00) TBD-_Page 2f (2) 3 2 37" xfId="18593" xr:uid="{00000000-0005-0000-0000-00002E240000}"/>
    <cellStyle name="Comma (0,00) TBD_Page 2f (2) 3 2 38" xfId="16664" xr:uid="{00000000-0005-0000-0000-00002F240000}"/>
    <cellStyle name="Comma (0,00) TBD-_Page 2f (2) 3 2 38" xfId="18685" xr:uid="{00000000-0005-0000-0000-000030240000}"/>
    <cellStyle name="Comma (0,00) TBD_Page 2f (2) 3 2 39" xfId="16304" xr:uid="{00000000-0005-0000-0000-000031240000}"/>
    <cellStyle name="Comma (0,00) TBD-_Page 2f (2) 3 2 39" xfId="18777" xr:uid="{00000000-0005-0000-0000-000032240000}"/>
    <cellStyle name="Comma (0,00) TBD_Page 2f (2) 3 2 4" xfId="10433" xr:uid="{00000000-0005-0000-0000-000033240000}"/>
    <cellStyle name="Comma (0,00) TBD-_Page 2f (2) 3 2 4" xfId="10434" xr:uid="{00000000-0005-0000-0000-000034240000}"/>
    <cellStyle name="Comma (0,00) TBD_Page 2f (2) 3 2 40" xfId="14430" xr:uid="{00000000-0005-0000-0000-000035240000}"/>
    <cellStyle name="Comma (0,00) TBD-_Page 2f (2) 3 2 40" xfId="18869" xr:uid="{00000000-0005-0000-0000-000036240000}"/>
    <cellStyle name="Comma (0,00) TBD_Page 2f (2) 3 2 41" xfId="15759" xr:uid="{00000000-0005-0000-0000-000037240000}"/>
    <cellStyle name="Comma (0,00) TBD-_Page 2f (2) 3 2 41" xfId="18961" xr:uid="{00000000-0005-0000-0000-000038240000}"/>
    <cellStyle name="Comma (0,00) TBD_Page 2f (2) 3 2 42" xfId="14854" xr:uid="{00000000-0005-0000-0000-000039240000}"/>
    <cellStyle name="Comma (0,00) TBD-_Page 2f (2) 3 2 42" xfId="19053" xr:uid="{00000000-0005-0000-0000-00003A240000}"/>
    <cellStyle name="Comma (0,00) TBD_Page 2f (2) 3 2 43" xfId="16569" xr:uid="{00000000-0005-0000-0000-00003B240000}"/>
    <cellStyle name="Comma (0,00) TBD-_Page 2f (2) 3 2 43" xfId="19145" xr:uid="{00000000-0005-0000-0000-00003C240000}"/>
    <cellStyle name="Comma (0,00) TBD_Page 2f (2) 3 2 44" xfId="15043" xr:uid="{00000000-0005-0000-0000-00003D240000}"/>
    <cellStyle name="Comma (0,00) TBD-_Page 2f (2) 3 2 44" xfId="19237" xr:uid="{00000000-0005-0000-0000-00003E240000}"/>
    <cellStyle name="Comma (0,00) TBD_Page 2f (2) 3 2 45" xfId="15343" xr:uid="{00000000-0005-0000-0000-00003F240000}"/>
    <cellStyle name="Comma (0,00) TBD-_Page 2f (2) 3 2 45" xfId="19328" xr:uid="{00000000-0005-0000-0000-000040240000}"/>
    <cellStyle name="Comma (0,00) TBD_Page 2f (2) 3 2 46" xfId="16389" xr:uid="{00000000-0005-0000-0000-000041240000}"/>
    <cellStyle name="Comma (0,00) TBD-_Page 2f (2) 3 2 46" xfId="19419" xr:uid="{00000000-0005-0000-0000-000042240000}"/>
    <cellStyle name="Comma (0,00) TBD_Page 2f (2) 3 2 47" xfId="14370" xr:uid="{00000000-0005-0000-0000-000043240000}"/>
    <cellStyle name="Comma (0,00) TBD-_Page 2f (2) 3 2 47" xfId="19509" xr:uid="{00000000-0005-0000-0000-000044240000}"/>
    <cellStyle name="Comma (0,00) TBD_Page 2f (2) 3 2 48" xfId="15786" xr:uid="{00000000-0005-0000-0000-000045240000}"/>
    <cellStyle name="Comma (0,00) TBD-_Page 2f (2) 3 2 48" xfId="19598" xr:uid="{00000000-0005-0000-0000-000046240000}"/>
    <cellStyle name="Comma (0,00) TBD_Page 2f (2) 3 2 49" xfId="14836" xr:uid="{00000000-0005-0000-0000-000047240000}"/>
    <cellStyle name="Comma (0,00) TBD-_Page 2f (2) 3 2 49" xfId="19687" xr:uid="{00000000-0005-0000-0000-000048240000}"/>
    <cellStyle name="Comma (0,00) TBD_Page 2f (2) 3 2 5" xfId="14021" xr:uid="{00000000-0005-0000-0000-000049240000}"/>
    <cellStyle name="Comma (0,00) TBD-_Page 2f (2) 3 2 5" xfId="13920" xr:uid="{00000000-0005-0000-0000-00004A240000}"/>
    <cellStyle name="Comma (0,00) TBD_Page 2f (2) 3 2 50" xfId="14501" xr:uid="{00000000-0005-0000-0000-00004B240000}"/>
    <cellStyle name="Comma (0,00) TBD-_Page 2f (2) 3 2 50" xfId="19776" xr:uid="{00000000-0005-0000-0000-00004C240000}"/>
    <cellStyle name="Comma (0,00) TBD_Page 2f (2) 3 2 51" xfId="16750" xr:uid="{00000000-0005-0000-0000-00004D240000}"/>
    <cellStyle name="Comma (0,00) TBD-_Page 2f (2) 3 2 51" xfId="19865" xr:uid="{00000000-0005-0000-0000-00004E240000}"/>
    <cellStyle name="Comma (0,00) TBD_Page 2f (2) 3 2 52" xfId="14899" xr:uid="{00000000-0005-0000-0000-00004F240000}"/>
    <cellStyle name="Comma (0,00) TBD-_Page 2f (2) 3 2 52" xfId="19953" xr:uid="{00000000-0005-0000-0000-000050240000}"/>
    <cellStyle name="Comma (0,00) TBD_Page 2f (2) 3 2 53" xfId="16067" xr:uid="{00000000-0005-0000-0000-000051240000}"/>
    <cellStyle name="Comma (0,00) TBD-_Page 2f (2) 3 2 53" xfId="20040" xr:uid="{00000000-0005-0000-0000-000052240000}"/>
    <cellStyle name="Comma (0,00) TBD_Page 2f (2) 3 2 54" xfId="15707" xr:uid="{00000000-0005-0000-0000-000053240000}"/>
    <cellStyle name="Comma (0,00) TBD-_Page 2f (2) 3 2 54" xfId="20127" xr:uid="{00000000-0005-0000-0000-000054240000}"/>
    <cellStyle name="Comma (0,00) TBD_Page 2f (2) 3 2 55" xfId="14890" xr:uid="{00000000-0005-0000-0000-000055240000}"/>
    <cellStyle name="Comma (0,00) TBD-_Page 2f (2) 3 2 55" xfId="20214" xr:uid="{00000000-0005-0000-0000-000056240000}"/>
    <cellStyle name="Comma (0,00) TBD_Page 2f (2) 3 2 56" xfId="15457" xr:uid="{00000000-0005-0000-0000-000057240000}"/>
    <cellStyle name="Comma (0,00) TBD-_Page 2f (2) 3 2 56" xfId="20300" xr:uid="{00000000-0005-0000-0000-000058240000}"/>
    <cellStyle name="Comma (0,00) TBD_Page 2f (2) 3 2 57" xfId="15057" xr:uid="{00000000-0005-0000-0000-000059240000}"/>
    <cellStyle name="Comma (0,00) TBD-_Page 2f (2) 3 2 57" xfId="20385" xr:uid="{00000000-0005-0000-0000-00005A240000}"/>
    <cellStyle name="Comma (0,00) TBD_Page 2f (2) 3 2 58" xfId="15337" xr:uid="{00000000-0005-0000-0000-00005B240000}"/>
    <cellStyle name="Comma (0,00) TBD-_Page 2f (2) 3 2 58" xfId="20469" xr:uid="{00000000-0005-0000-0000-00005C240000}"/>
    <cellStyle name="Comma (0,00) TBD_Page 2f (2) 3 2 59" xfId="16390" xr:uid="{00000000-0005-0000-0000-00005D240000}"/>
    <cellStyle name="Comma (0,00) TBD-_Page 2f (2) 3 2 59" xfId="20552" xr:uid="{00000000-0005-0000-0000-00005E240000}"/>
    <cellStyle name="Comma (0,00) TBD_Page 2f (2) 3 2 6" xfId="14158" xr:uid="{00000000-0005-0000-0000-00005F240000}"/>
    <cellStyle name="Comma (0,00) TBD-_Page 2f (2) 3 2 6" xfId="14199" xr:uid="{00000000-0005-0000-0000-000060240000}"/>
    <cellStyle name="Comma (0,00) TBD_Page 2f (2) 3 2 60" xfId="14366" xr:uid="{00000000-0005-0000-0000-000061240000}"/>
    <cellStyle name="Comma (0,00) TBD-_Page 2f (2) 3 2 60" xfId="20632" xr:uid="{00000000-0005-0000-0000-000062240000}"/>
    <cellStyle name="Comma (0,00) TBD_Page 2f (2) 3 2 61" xfId="15789" xr:uid="{00000000-0005-0000-0000-000063240000}"/>
    <cellStyle name="Comma (0,00) TBD-_Page 2f (2) 3 2 61" xfId="20710" xr:uid="{00000000-0005-0000-0000-000064240000}"/>
    <cellStyle name="Comma (0,00) TBD_Page 2f (2) 3 2 62" xfId="14833" xr:uid="{00000000-0005-0000-0000-000065240000}"/>
    <cellStyle name="Comma (0,00) TBD-_Page 2f (2) 3 2 62" xfId="20788" xr:uid="{00000000-0005-0000-0000-000066240000}"/>
    <cellStyle name="Comma (0,00) TBD_Page 2f (2) 3 2 63" xfId="15483" xr:uid="{00000000-0005-0000-0000-000067240000}"/>
    <cellStyle name="Comma (0,00) TBD-_Page 2f (2) 3 2 63" xfId="20864" xr:uid="{00000000-0005-0000-0000-000068240000}"/>
    <cellStyle name="Comma (0,00) TBD_Page 2f (2) 3 2 64" xfId="16346" xr:uid="{00000000-0005-0000-0000-000069240000}"/>
    <cellStyle name="Comma (0,00) TBD-_Page 2f (2) 3 2 64" xfId="20940" xr:uid="{00000000-0005-0000-0000-00006A240000}"/>
    <cellStyle name="Comma (0,00) TBD_Page 2f (2) 3 2 65" xfId="14409" xr:uid="{00000000-0005-0000-0000-00006B240000}"/>
    <cellStyle name="Comma (0,00) TBD-_Page 2f (2) 3 2 65" xfId="21013" xr:uid="{00000000-0005-0000-0000-00006C240000}"/>
    <cellStyle name="Comma (0,00) TBD_Page 2f (2) 3 2 66" xfId="15771" xr:uid="{00000000-0005-0000-0000-00006D240000}"/>
    <cellStyle name="Comma (0,00) TBD-_Page 2f (2) 3 2 66" xfId="21086" xr:uid="{00000000-0005-0000-0000-00006E240000}"/>
    <cellStyle name="Comma (0,00) TBD_Page 2f (2) 3 2 67" xfId="14839" xr:uid="{00000000-0005-0000-0000-00006F240000}"/>
    <cellStyle name="Comma (0,00) TBD-_Page 2f (2) 3 2 67" xfId="21159" xr:uid="{00000000-0005-0000-0000-000070240000}"/>
    <cellStyle name="Comma (0,00) TBD_Page 2f (2) 3 2 68" xfId="16573" xr:uid="{00000000-0005-0000-0000-000071240000}"/>
    <cellStyle name="Comma (0,00) TBD-_Page 2f (2) 3 2 68" xfId="21232" xr:uid="{00000000-0005-0000-0000-000072240000}"/>
    <cellStyle name="Comma (0,00) TBD_Page 2f (2) 3 2 69" xfId="14241" xr:uid="{00000000-0005-0000-0000-000073240000}"/>
    <cellStyle name="Comma (0,00) TBD-_Page 2f (2) 3 2 69" xfId="21304" xr:uid="{00000000-0005-0000-0000-000074240000}"/>
    <cellStyle name="Comma (0,00) TBD_Page 2f (2) 3 2 7" xfId="10572" xr:uid="{00000000-0005-0000-0000-000075240000}"/>
    <cellStyle name="Comma (0,00) TBD-_Page 2f (2) 3 2 7" xfId="10563" xr:uid="{00000000-0005-0000-0000-000076240000}"/>
    <cellStyle name="Comma (0,00) TBD_Page 2f (2) 3 2 70" xfId="15897" xr:uid="{00000000-0005-0000-0000-000077240000}"/>
    <cellStyle name="Comma (0,00) TBD-_Page 2f (2) 3 2 70" xfId="21373" xr:uid="{00000000-0005-0000-0000-000078240000}"/>
    <cellStyle name="Comma (0,00) TBD_Page 2f (2) 3 2 71" xfId="16199" xr:uid="{00000000-0005-0000-0000-000079240000}"/>
    <cellStyle name="Comma (0,00) TBD-_Page 2f (2) 3 2 71" xfId="21441" xr:uid="{00000000-0005-0000-0000-00007A240000}"/>
    <cellStyle name="Comma (0,00) TBD_Page 2f (2) 3 2 72" xfId="14537" xr:uid="{00000000-0005-0000-0000-00007B240000}"/>
    <cellStyle name="Comma (0,00) TBD-_Page 2f (2) 3 2 72" xfId="21509" xr:uid="{00000000-0005-0000-0000-00007C240000}"/>
    <cellStyle name="Comma (0,00) TBD_Page 2f (2) 3 2 73" xfId="15680" xr:uid="{00000000-0005-0000-0000-00007D240000}"/>
    <cellStyle name="Comma (0,00) TBD-_Page 2f (2) 3 2 73" xfId="21576" xr:uid="{00000000-0005-0000-0000-00007E240000}"/>
    <cellStyle name="Comma (0,00) TBD_Page 2f (2) 3 2 74" xfId="16955" xr:uid="{00000000-0005-0000-0000-00007F240000}"/>
    <cellStyle name="Comma (0,00) TBD-_Page 2f (2) 3 2 74" xfId="21642" xr:uid="{00000000-0005-0000-0000-000080240000}"/>
    <cellStyle name="Comma (0,00) TBD_Page 2f (2) 3 2 75" xfId="14691" xr:uid="{00000000-0005-0000-0000-000081240000}"/>
    <cellStyle name="Comma (0,00) TBD-_Page 2f (2) 3 2 75" xfId="21707" xr:uid="{00000000-0005-0000-0000-000082240000}"/>
    <cellStyle name="Comma (0,00) TBD_Page 2f (2) 3 2 76" xfId="15604" xr:uid="{00000000-0005-0000-0000-000083240000}"/>
    <cellStyle name="Comma (0,00) TBD-_Page 2f (2) 3 2 76" xfId="21771" xr:uid="{00000000-0005-0000-0000-000084240000}"/>
    <cellStyle name="Comma (0,00) TBD_Page 2f (2) 3 2 77" xfId="14959" xr:uid="{00000000-0005-0000-0000-000085240000}"/>
    <cellStyle name="Comma (0,00) TBD-_Page 2f (2) 3 2 77" xfId="21832" xr:uid="{00000000-0005-0000-0000-000086240000}"/>
    <cellStyle name="Comma (0,00) TBD_Page 2f (2) 3 2 78" xfId="15409" xr:uid="{00000000-0005-0000-0000-000087240000}"/>
    <cellStyle name="Comma (0,00) TBD-_Page 2f (2) 3 2 78" xfId="21892" xr:uid="{00000000-0005-0000-0000-000088240000}"/>
    <cellStyle name="Comma (0,00) TBD_Page 2f (2) 3 2 79" xfId="16028" xr:uid="{00000000-0005-0000-0000-000089240000}"/>
    <cellStyle name="Comma (0,00) TBD-_Page 2f (2) 3 2 79" xfId="21950" xr:uid="{00000000-0005-0000-0000-00008A240000}"/>
    <cellStyle name="Comma (0,00) TBD_Page 2f (2) 3 2 8" xfId="10593" xr:uid="{00000000-0005-0000-0000-00008B240000}"/>
    <cellStyle name="Comma (0,00) TBD-_Page 2f (2) 3 2 8" xfId="14087" xr:uid="{00000000-0005-0000-0000-00008C240000}"/>
    <cellStyle name="Comma (0,00) TBD_Page 2f (2) 3 2 80" xfId="16824" xr:uid="{00000000-0005-0000-0000-00008D240000}"/>
    <cellStyle name="Comma (0,00) TBD-_Page 2f (2) 3 2 80" xfId="22005" xr:uid="{00000000-0005-0000-0000-00008E240000}"/>
    <cellStyle name="Comma (0,00) TBD_Page 2f (2) 3 2 81" xfId="16211" xr:uid="{00000000-0005-0000-0000-00008F240000}"/>
    <cellStyle name="Comma (0,00) TBD-_Page 2f (2) 3 2 81" xfId="22059" xr:uid="{00000000-0005-0000-0000-000090240000}"/>
    <cellStyle name="Comma (0,00) TBD_Page 2f (2) 3 2 82" xfId="15517" xr:uid="{00000000-0005-0000-0000-000091240000}"/>
    <cellStyle name="Comma (0,00) TBD-_Page 2f (2) 3 2 82" xfId="22113" xr:uid="{00000000-0005-0000-0000-000092240000}"/>
    <cellStyle name="Comma (0,00) TBD_Page 2f (2) 3 2 83" xfId="16331" xr:uid="{00000000-0005-0000-0000-000093240000}"/>
    <cellStyle name="Comma (0,00) TBD-_Page 2f (2) 3 2 83" xfId="22166" xr:uid="{00000000-0005-0000-0000-000094240000}"/>
    <cellStyle name="Comma (0,00) TBD_Page 2f (2) 3 2 84" xfId="14416" xr:uid="{00000000-0005-0000-0000-000095240000}"/>
    <cellStyle name="Comma (0,00) TBD-_Page 2f (2) 3 2 84" xfId="22218" xr:uid="{00000000-0005-0000-0000-000096240000}"/>
    <cellStyle name="Comma (0,00) TBD_Page 2f (2) 3 2 85" xfId="14645" xr:uid="{00000000-0005-0000-0000-000097240000}"/>
    <cellStyle name="Comma (0,00) TBD-_Page 2f (2) 3 2 85" xfId="22268" xr:uid="{00000000-0005-0000-0000-000098240000}"/>
    <cellStyle name="Comma (0,00) TBD_Page 2f (2) 3 2 86" xfId="15637" xr:uid="{00000000-0005-0000-0000-000099240000}"/>
    <cellStyle name="Comma (0,00) TBD-_Page 2f (2) 3 2 86" xfId="22318" xr:uid="{00000000-0005-0000-0000-00009A240000}"/>
    <cellStyle name="Comma (0,00) TBD_Page 2f (2) 3 2 87" xfId="16913" xr:uid="{00000000-0005-0000-0000-00009B240000}"/>
    <cellStyle name="Comma (0,00) TBD-_Page 2f (2) 3 2 87" xfId="22368" xr:uid="{00000000-0005-0000-0000-00009C240000}"/>
    <cellStyle name="Comma (0,00) TBD_Page 2f (2) 3 2 88" xfId="14685" xr:uid="{00000000-0005-0000-0000-00009D240000}"/>
    <cellStyle name="Comma (0,00) TBD-_Page 2f (2) 3 2 88" xfId="22416" xr:uid="{00000000-0005-0000-0000-00009E240000}"/>
    <cellStyle name="Comma (0,00) TBD_Page 2f (2) 3 2 89" xfId="14575" xr:uid="{00000000-0005-0000-0000-00009F240000}"/>
    <cellStyle name="Comma (0,00) TBD-_Page 2f (2) 3 2 89" xfId="22464" xr:uid="{00000000-0005-0000-0000-0000A0240000}"/>
    <cellStyle name="Comma (0,00) TBD_Page 2f (2) 3 2 9" xfId="14053" xr:uid="{00000000-0005-0000-0000-0000A1240000}"/>
    <cellStyle name="Comma (0,00) TBD-_Page 2f (2) 3 2 9" xfId="11157" xr:uid="{00000000-0005-0000-0000-0000A2240000}"/>
    <cellStyle name="Comma (0,00) TBD_Page 2f (2) 3 2 90" xfId="16724" xr:uid="{00000000-0005-0000-0000-0000A3240000}"/>
    <cellStyle name="Comma (0,00) TBD-_Page 2f (2) 3 2 90" xfId="22507" xr:uid="{00000000-0005-0000-0000-0000A4240000}"/>
    <cellStyle name="Comma (0,00) TBD_Page 2f (2) 3 2 91" xfId="16276" xr:uid="{00000000-0005-0000-0000-0000A5240000}"/>
    <cellStyle name="Comma (0,00) TBD-_Page 2f (2) 3 2 91" xfId="22548" xr:uid="{00000000-0005-0000-0000-0000A6240000}"/>
    <cellStyle name="Comma (0,00) TBD_Page 2f (2) 3 2 92" xfId="16534" xr:uid="{00000000-0005-0000-0000-0000A7240000}"/>
    <cellStyle name="Comma (0,00) TBD-_Page 2f (2) 3 2 92" xfId="22584" xr:uid="{00000000-0005-0000-0000-0000A8240000}"/>
    <cellStyle name="Comma (0,00) TBD_Page 2f (2) 3 2 93" xfId="16367" xr:uid="{00000000-0005-0000-0000-0000A9240000}"/>
    <cellStyle name="Comma (0,00) TBD-_Page 2f (2) 3 2 93" xfId="22620" xr:uid="{00000000-0005-0000-0000-0000AA240000}"/>
    <cellStyle name="Comma (0,00) TBD_Page 2f (2) 3 2 94" xfId="14394" xr:uid="{00000000-0005-0000-0000-0000AB240000}"/>
    <cellStyle name="Comma (0,00) TBD-_Page 2f (2) 3 2 94" xfId="22653" xr:uid="{00000000-0005-0000-0000-0000AC240000}"/>
    <cellStyle name="Comma (0,00) TBD_Page 2f (2) 3 2 95" xfId="16123" xr:uid="{00000000-0005-0000-0000-0000AD240000}"/>
    <cellStyle name="Comma (0,00) TBD-_Page 2f (2) 3 2 95" xfId="22684" xr:uid="{00000000-0005-0000-0000-0000AE240000}"/>
    <cellStyle name="Comma (0,00) TBD_Page 2f (2) 3 2 96" xfId="22887" xr:uid="{00000000-0005-0000-0000-0000AF240000}"/>
    <cellStyle name="Comma (0,00) TBD-_Page 2f (2) 3 2 96" xfId="22888" xr:uid="{00000000-0005-0000-0000-0000B0240000}"/>
    <cellStyle name="Comma (0,00) TBD_Page 2f (2) 3 2 97" xfId="26252" xr:uid="{00000000-0005-0000-0000-0000B1240000}"/>
    <cellStyle name="Comma (0,00) TBD-_Page 2f (2) 3 2 97" xfId="23002" xr:uid="{00000000-0005-0000-0000-0000B2240000}"/>
    <cellStyle name="Comma (0,00) TBD_Page 2f (2) 3 2 98" xfId="29559" xr:uid="{00000000-0005-0000-0000-0000B3240000}"/>
    <cellStyle name="Comma (0,00) TBD-_Page 2f (2) 3 2 98" xfId="29560" xr:uid="{00000000-0005-0000-0000-0000B4240000}"/>
    <cellStyle name="Comma (0,00) TBD_Page 2f (2) 3 2 99" xfId="36117" xr:uid="{00000000-0005-0000-0000-0000B5240000}"/>
    <cellStyle name="Comma (0,00) TBD-_Page 2f (2) 3 2 99" xfId="36118" xr:uid="{00000000-0005-0000-0000-0000B6240000}"/>
    <cellStyle name="Comma (0,00) TBD_Page 2f (2) 3 20" xfId="17377" xr:uid="{00000000-0005-0000-0000-0000B7240000}"/>
    <cellStyle name="Comma (0,00) TBD-_Page 2f (2) 3 20" xfId="17352" xr:uid="{00000000-0005-0000-0000-0000B8240000}"/>
    <cellStyle name="Comma (0,00) TBD_Page 2f (2) 3 21" xfId="17471" xr:uid="{00000000-0005-0000-0000-0000B9240000}"/>
    <cellStyle name="Comma (0,00) TBD-_Page 2f (2) 3 21" xfId="17446" xr:uid="{00000000-0005-0000-0000-0000BA240000}"/>
    <cellStyle name="Comma (0,00) TBD_Page 2f (2) 3 22" xfId="17565" xr:uid="{00000000-0005-0000-0000-0000BB240000}"/>
    <cellStyle name="Comma (0,00) TBD-_Page 2f (2) 3 22" xfId="17540" xr:uid="{00000000-0005-0000-0000-0000BC240000}"/>
    <cellStyle name="Comma (0,00) TBD_Page 2f (2) 3 23" xfId="17659" xr:uid="{00000000-0005-0000-0000-0000BD240000}"/>
    <cellStyle name="Comma (0,00) TBD-_Page 2f (2) 3 23" xfId="17634" xr:uid="{00000000-0005-0000-0000-0000BE240000}"/>
    <cellStyle name="Comma (0,00) TBD_Page 2f (2) 3 24" xfId="17753" xr:uid="{00000000-0005-0000-0000-0000BF240000}"/>
    <cellStyle name="Comma (0,00) TBD-_Page 2f (2) 3 24" xfId="17728" xr:uid="{00000000-0005-0000-0000-0000C0240000}"/>
    <cellStyle name="Comma (0,00) TBD_Page 2f (2) 3 25" xfId="17847" xr:uid="{00000000-0005-0000-0000-0000C1240000}"/>
    <cellStyle name="Comma (0,00) TBD-_Page 2f (2) 3 25" xfId="17822" xr:uid="{00000000-0005-0000-0000-0000C2240000}"/>
    <cellStyle name="Comma (0,00) TBD_Page 2f (2) 3 26" xfId="17941" xr:uid="{00000000-0005-0000-0000-0000C3240000}"/>
    <cellStyle name="Comma (0,00) TBD-_Page 2f (2) 3 26" xfId="17916" xr:uid="{00000000-0005-0000-0000-0000C4240000}"/>
    <cellStyle name="Comma (0,00) TBD_Page 2f (2) 3 27" xfId="18035" xr:uid="{00000000-0005-0000-0000-0000C5240000}"/>
    <cellStyle name="Comma (0,00) TBD-_Page 2f (2) 3 27" xfId="18010" xr:uid="{00000000-0005-0000-0000-0000C6240000}"/>
    <cellStyle name="Comma (0,00) TBD_Page 2f (2) 3 28" xfId="18129" xr:uid="{00000000-0005-0000-0000-0000C7240000}"/>
    <cellStyle name="Comma (0,00) TBD-_Page 2f (2) 3 28" xfId="18104" xr:uid="{00000000-0005-0000-0000-0000C8240000}"/>
    <cellStyle name="Comma (0,00) TBD_Page 2f (2) 3 29" xfId="18223" xr:uid="{00000000-0005-0000-0000-0000C9240000}"/>
    <cellStyle name="Comma (0,00) TBD-_Page 2f (2) 3 29" xfId="18198" xr:uid="{00000000-0005-0000-0000-0000CA240000}"/>
    <cellStyle name="Comma (0,00) TBD_Page 2f (2) 3 3" xfId="2289" xr:uid="{00000000-0005-0000-0000-0000CB240000}"/>
    <cellStyle name="Comma (0,00) TBD-_Page 2f (2) 3 3" xfId="2290" xr:uid="{00000000-0005-0000-0000-0000CC240000}"/>
    <cellStyle name="Comma (0,00) TBD_Page 2f (2) 3 30" xfId="18317" xr:uid="{00000000-0005-0000-0000-0000CD240000}"/>
    <cellStyle name="Comma (0,00) TBD-_Page 2f (2) 3 30" xfId="18292" xr:uid="{00000000-0005-0000-0000-0000CE240000}"/>
    <cellStyle name="Comma (0,00) TBD_Page 2f (2) 3 31" xfId="18411" xr:uid="{00000000-0005-0000-0000-0000CF240000}"/>
    <cellStyle name="Comma (0,00) TBD-_Page 2f (2) 3 31" xfId="18386" xr:uid="{00000000-0005-0000-0000-0000D0240000}"/>
    <cellStyle name="Comma (0,00) TBD_Page 2f (2) 3 32" xfId="18504" xr:uid="{00000000-0005-0000-0000-0000D1240000}"/>
    <cellStyle name="Comma (0,00) TBD-_Page 2f (2) 3 32" xfId="18480" xr:uid="{00000000-0005-0000-0000-0000D2240000}"/>
    <cellStyle name="Comma (0,00) TBD_Page 2f (2) 3 33" xfId="18597" xr:uid="{00000000-0005-0000-0000-0000D3240000}"/>
    <cellStyle name="Comma (0,00) TBD-_Page 2f (2) 3 33" xfId="18573" xr:uid="{00000000-0005-0000-0000-0000D4240000}"/>
    <cellStyle name="Comma (0,00) TBD_Page 2f (2) 3 34" xfId="18689" xr:uid="{00000000-0005-0000-0000-0000D5240000}"/>
    <cellStyle name="Comma (0,00) TBD-_Page 2f (2) 3 34" xfId="18665" xr:uid="{00000000-0005-0000-0000-0000D6240000}"/>
    <cellStyle name="Comma (0,00) TBD_Page 2f (2) 3 35" xfId="18781" xr:uid="{00000000-0005-0000-0000-0000D7240000}"/>
    <cellStyle name="Comma (0,00) TBD-_Page 2f (2) 3 35" xfId="18757" xr:uid="{00000000-0005-0000-0000-0000D8240000}"/>
    <cellStyle name="Comma (0,00) TBD_Page 2f (2) 3 36" xfId="18873" xr:uid="{00000000-0005-0000-0000-0000D9240000}"/>
    <cellStyle name="Comma (0,00) TBD-_Page 2f (2) 3 36" xfId="18849" xr:uid="{00000000-0005-0000-0000-0000DA240000}"/>
    <cellStyle name="Comma (0,00) TBD_Page 2f (2) 3 37" xfId="18965" xr:uid="{00000000-0005-0000-0000-0000DB240000}"/>
    <cellStyle name="Comma (0,00) TBD-_Page 2f (2) 3 37" xfId="18941" xr:uid="{00000000-0005-0000-0000-0000DC240000}"/>
    <cellStyle name="Comma (0,00) TBD_Page 2f (2) 3 38" xfId="19057" xr:uid="{00000000-0005-0000-0000-0000DD240000}"/>
    <cellStyle name="Comma (0,00) TBD-_Page 2f (2) 3 38" xfId="19033" xr:uid="{00000000-0005-0000-0000-0000DE240000}"/>
    <cellStyle name="Comma (0,00) TBD_Page 2f (2) 3 39" xfId="19149" xr:uid="{00000000-0005-0000-0000-0000DF240000}"/>
    <cellStyle name="Comma (0,00) TBD-_Page 2f (2) 3 39" xfId="19125" xr:uid="{00000000-0005-0000-0000-0000E0240000}"/>
    <cellStyle name="Comma (0,00) TBD_Page 2f (2) 3 4" xfId="1972" xr:uid="{00000000-0005-0000-0000-0000E1240000}"/>
    <cellStyle name="Comma (0,00) TBD-_Page 2f (2) 3 4" xfId="1971" xr:uid="{00000000-0005-0000-0000-0000E2240000}"/>
    <cellStyle name="Comma (0,00) TBD_Page 2f (2) 3 40" xfId="19241" xr:uid="{00000000-0005-0000-0000-0000E3240000}"/>
    <cellStyle name="Comma (0,00) TBD-_Page 2f (2) 3 40" xfId="19217" xr:uid="{00000000-0005-0000-0000-0000E4240000}"/>
    <cellStyle name="Comma (0,00) TBD_Page 2f (2) 3 41" xfId="19332" xr:uid="{00000000-0005-0000-0000-0000E5240000}"/>
    <cellStyle name="Comma (0,00) TBD-_Page 2f (2) 3 41" xfId="19308" xr:uid="{00000000-0005-0000-0000-0000E6240000}"/>
    <cellStyle name="Comma (0,00) TBD_Page 2f (2) 3 42" xfId="19423" xr:uid="{00000000-0005-0000-0000-0000E7240000}"/>
    <cellStyle name="Comma (0,00) TBD-_Page 2f (2) 3 42" xfId="19399" xr:uid="{00000000-0005-0000-0000-0000E8240000}"/>
    <cellStyle name="Comma (0,00) TBD_Page 2f (2) 3 43" xfId="19513" xr:uid="{00000000-0005-0000-0000-0000E9240000}"/>
    <cellStyle name="Comma (0,00) TBD-_Page 2f (2) 3 43" xfId="19490" xr:uid="{00000000-0005-0000-0000-0000EA240000}"/>
    <cellStyle name="Comma (0,00) TBD_Page 2f (2) 3 44" xfId="19602" xr:uid="{00000000-0005-0000-0000-0000EB240000}"/>
    <cellStyle name="Comma (0,00) TBD-_Page 2f (2) 3 44" xfId="19579" xr:uid="{00000000-0005-0000-0000-0000EC240000}"/>
    <cellStyle name="Comma (0,00) TBD_Page 2f (2) 3 45" xfId="19691" xr:uid="{00000000-0005-0000-0000-0000ED240000}"/>
    <cellStyle name="Comma (0,00) TBD-_Page 2f (2) 3 45" xfId="19668" xr:uid="{00000000-0005-0000-0000-0000EE240000}"/>
    <cellStyle name="Comma (0,00) TBD_Page 2f (2) 3 46" xfId="19780" xr:uid="{00000000-0005-0000-0000-0000EF240000}"/>
    <cellStyle name="Comma (0,00) TBD-_Page 2f (2) 3 46" xfId="19757" xr:uid="{00000000-0005-0000-0000-0000F0240000}"/>
    <cellStyle name="Comma (0,00) TBD_Page 2f (2) 3 47" xfId="19869" xr:uid="{00000000-0005-0000-0000-0000F1240000}"/>
    <cellStyle name="Comma (0,00) TBD-_Page 2f (2) 3 47" xfId="19846" xr:uid="{00000000-0005-0000-0000-0000F2240000}"/>
    <cellStyle name="Comma (0,00) TBD_Page 2f (2) 3 48" xfId="19957" xr:uid="{00000000-0005-0000-0000-0000F3240000}"/>
    <cellStyle name="Comma (0,00) TBD-_Page 2f (2) 3 48" xfId="19934" xr:uid="{00000000-0005-0000-0000-0000F4240000}"/>
    <cellStyle name="Comma (0,00) TBD_Page 2f (2) 3 49" xfId="20044" xr:uid="{00000000-0005-0000-0000-0000F5240000}"/>
    <cellStyle name="Comma (0,00) TBD-_Page 2f (2) 3 49" xfId="20022" xr:uid="{00000000-0005-0000-0000-0000F6240000}"/>
    <cellStyle name="Comma (0,00) TBD_Page 2f (2) 3 5" xfId="10431" xr:uid="{00000000-0005-0000-0000-0000F7240000}"/>
    <cellStyle name="Comma (0,00) TBD-_Page 2f (2) 3 5" xfId="10432" xr:uid="{00000000-0005-0000-0000-0000F8240000}"/>
    <cellStyle name="Comma (0,00) TBD_Page 2f (2) 3 50" xfId="20131" xr:uid="{00000000-0005-0000-0000-0000F9240000}"/>
    <cellStyle name="Comma (0,00) TBD-_Page 2f (2) 3 50" xfId="20109" xr:uid="{00000000-0005-0000-0000-0000FA240000}"/>
    <cellStyle name="Comma (0,00) TBD_Page 2f (2) 3 51" xfId="20218" xr:uid="{00000000-0005-0000-0000-0000FB240000}"/>
    <cellStyle name="Comma (0,00) TBD-_Page 2f (2) 3 51" xfId="20196" xr:uid="{00000000-0005-0000-0000-0000FC240000}"/>
    <cellStyle name="Comma (0,00) TBD_Page 2f (2) 3 52" xfId="20304" xr:uid="{00000000-0005-0000-0000-0000FD240000}"/>
    <cellStyle name="Comma (0,00) TBD-_Page 2f (2) 3 52" xfId="20282" xr:uid="{00000000-0005-0000-0000-0000FE240000}"/>
    <cellStyle name="Comma (0,00) TBD_Page 2f (2) 3 53" xfId="20389" xr:uid="{00000000-0005-0000-0000-0000FF240000}"/>
    <cellStyle name="Comma (0,00) TBD-_Page 2f (2) 3 53" xfId="20367" xr:uid="{00000000-0005-0000-0000-000000250000}"/>
    <cellStyle name="Comma (0,00) TBD_Page 2f (2) 3 54" xfId="20473" xr:uid="{00000000-0005-0000-0000-000001250000}"/>
    <cellStyle name="Comma (0,00) TBD-_Page 2f (2) 3 54" xfId="20452" xr:uid="{00000000-0005-0000-0000-000002250000}"/>
    <cellStyle name="Comma (0,00) TBD_Page 2f (2) 3 55" xfId="20556" xr:uid="{00000000-0005-0000-0000-000003250000}"/>
    <cellStyle name="Comma (0,00) TBD-_Page 2f (2) 3 55" xfId="20535" xr:uid="{00000000-0005-0000-0000-000004250000}"/>
    <cellStyle name="Comma (0,00) TBD_Page 2f (2) 3 56" xfId="20636" xr:uid="{00000000-0005-0000-0000-000005250000}"/>
    <cellStyle name="Comma (0,00) TBD-_Page 2f (2) 3 56" xfId="20616" xr:uid="{00000000-0005-0000-0000-000006250000}"/>
    <cellStyle name="Comma (0,00) TBD_Page 2f (2) 3 57" xfId="20714" xr:uid="{00000000-0005-0000-0000-000007250000}"/>
    <cellStyle name="Comma (0,00) TBD-_Page 2f (2) 3 57" xfId="20694" xr:uid="{00000000-0005-0000-0000-000008250000}"/>
    <cellStyle name="Comma (0,00) TBD_Page 2f (2) 3 58" xfId="20792" xr:uid="{00000000-0005-0000-0000-000009250000}"/>
    <cellStyle name="Comma (0,00) TBD-_Page 2f (2) 3 58" xfId="20772" xr:uid="{00000000-0005-0000-0000-00000A250000}"/>
    <cellStyle name="Comma (0,00) TBD_Page 2f (2) 3 59" xfId="20868" xr:uid="{00000000-0005-0000-0000-00000B250000}"/>
    <cellStyle name="Comma (0,00) TBD-_Page 2f (2) 3 59" xfId="20849" xr:uid="{00000000-0005-0000-0000-00000C250000}"/>
    <cellStyle name="Comma (0,00) TBD_Page 2f (2) 3 6" xfId="13921" xr:uid="{00000000-0005-0000-0000-00000D250000}"/>
    <cellStyle name="Comma (0,00) TBD-_Page 2f (2) 3 6" xfId="14020" xr:uid="{00000000-0005-0000-0000-00000E250000}"/>
    <cellStyle name="Comma (0,00) TBD_Page 2f (2) 3 60" xfId="20944" xr:uid="{00000000-0005-0000-0000-00000F250000}"/>
    <cellStyle name="Comma (0,00) TBD-_Page 2f (2) 3 60" xfId="20925" xr:uid="{00000000-0005-0000-0000-000010250000}"/>
    <cellStyle name="Comma (0,00) TBD_Page 2f (2) 3 61" xfId="21017" xr:uid="{00000000-0005-0000-0000-000011250000}"/>
    <cellStyle name="Comma (0,00) TBD-_Page 2f (2) 3 61" xfId="20998" xr:uid="{00000000-0005-0000-0000-000012250000}"/>
    <cellStyle name="Comma (0,00) TBD_Page 2f (2) 3 62" xfId="21090" xr:uid="{00000000-0005-0000-0000-000013250000}"/>
    <cellStyle name="Comma (0,00) TBD-_Page 2f (2) 3 62" xfId="21071" xr:uid="{00000000-0005-0000-0000-000014250000}"/>
    <cellStyle name="Comma (0,00) TBD_Page 2f (2) 3 63" xfId="21163" xr:uid="{00000000-0005-0000-0000-000015250000}"/>
    <cellStyle name="Comma (0,00) TBD-_Page 2f (2) 3 63" xfId="21144" xr:uid="{00000000-0005-0000-0000-000016250000}"/>
    <cellStyle name="Comma (0,00) TBD_Page 2f (2) 3 64" xfId="21235" xr:uid="{00000000-0005-0000-0000-000017250000}"/>
    <cellStyle name="Comma (0,00) TBD-_Page 2f (2) 3 64" xfId="21217" xr:uid="{00000000-0005-0000-0000-000018250000}"/>
    <cellStyle name="Comma (0,00) TBD_Page 2f (2) 3 65" xfId="21307" xr:uid="{00000000-0005-0000-0000-000019250000}"/>
    <cellStyle name="Comma (0,00) TBD-_Page 2f (2) 3 65" xfId="21289" xr:uid="{00000000-0005-0000-0000-00001A250000}"/>
    <cellStyle name="Comma (0,00) TBD_Page 2f (2) 3 66" xfId="21376" xr:uid="{00000000-0005-0000-0000-00001B250000}"/>
    <cellStyle name="Comma (0,00) TBD-_Page 2f (2) 3 66" xfId="21358" xr:uid="{00000000-0005-0000-0000-00001C250000}"/>
    <cellStyle name="Comma (0,00) TBD_Page 2f (2) 3 67" xfId="21444" xr:uid="{00000000-0005-0000-0000-00001D250000}"/>
    <cellStyle name="Comma (0,00) TBD-_Page 2f (2) 3 67" xfId="21426" xr:uid="{00000000-0005-0000-0000-00001E250000}"/>
    <cellStyle name="Comma (0,00) TBD_Page 2f (2) 3 68" xfId="21512" xr:uid="{00000000-0005-0000-0000-00001F250000}"/>
    <cellStyle name="Comma (0,00) TBD-_Page 2f (2) 3 68" xfId="21494" xr:uid="{00000000-0005-0000-0000-000020250000}"/>
    <cellStyle name="Comma (0,00) TBD_Page 2f (2) 3 69" xfId="21579" xr:uid="{00000000-0005-0000-0000-000021250000}"/>
    <cellStyle name="Comma (0,00) TBD-_Page 2f (2) 3 69" xfId="21561" xr:uid="{00000000-0005-0000-0000-000022250000}"/>
    <cellStyle name="Comma (0,00) TBD_Page 2f (2) 3 7" xfId="14202" xr:uid="{00000000-0005-0000-0000-000023250000}"/>
    <cellStyle name="Comma (0,00) TBD-_Page 2f (2) 3 7" xfId="14159" xr:uid="{00000000-0005-0000-0000-000024250000}"/>
    <cellStyle name="Comma (0,00) TBD_Page 2f (2) 3 70" xfId="21645" xr:uid="{00000000-0005-0000-0000-000025250000}"/>
    <cellStyle name="Comma (0,00) TBD-_Page 2f (2) 3 70" xfId="21628" xr:uid="{00000000-0005-0000-0000-000026250000}"/>
    <cellStyle name="Comma (0,00) TBD_Page 2f (2) 3 71" xfId="21710" xr:uid="{00000000-0005-0000-0000-000027250000}"/>
    <cellStyle name="Comma (0,00) TBD-_Page 2f (2) 3 71" xfId="21693" xr:uid="{00000000-0005-0000-0000-000028250000}"/>
    <cellStyle name="Comma (0,00) TBD_Page 2f (2) 3 72" xfId="21774" xr:uid="{00000000-0005-0000-0000-000029250000}"/>
    <cellStyle name="Comma (0,00) TBD-_Page 2f (2) 3 72" xfId="21758" xr:uid="{00000000-0005-0000-0000-00002A250000}"/>
    <cellStyle name="Comma (0,00) TBD_Page 2f (2) 3 73" xfId="21835" xr:uid="{00000000-0005-0000-0000-00002B250000}"/>
    <cellStyle name="Comma (0,00) TBD-_Page 2f (2) 3 73" xfId="21819" xr:uid="{00000000-0005-0000-0000-00002C250000}"/>
    <cellStyle name="Comma (0,00) TBD_Page 2f (2) 3 74" xfId="21895" xr:uid="{00000000-0005-0000-0000-00002D250000}"/>
    <cellStyle name="Comma (0,00) TBD-_Page 2f (2) 3 74" xfId="21880" xr:uid="{00000000-0005-0000-0000-00002E250000}"/>
    <cellStyle name="Comma (0,00) TBD_Page 2f (2) 3 75" xfId="21953" xr:uid="{00000000-0005-0000-0000-00002F250000}"/>
    <cellStyle name="Comma (0,00) TBD-_Page 2f (2) 3 75" xfId="21939" xr:uid="{00000000-0005-0000-0000-000030250000}"/>
    <cellStyle name="Comma (0,00) TBD_Page 2f (2) 3 76" xfId="22008" xr:uid="{00000000-0005-0000-0000-000031250000}"/>
    <cellStyle name="Comma (0,00) TBD-_Page 2f (2) 3 76" xfId="21995" xr:uid="{00000000-0005-0000-0000-000032250000}"/>
    <cellStyle name="Comma (0,00) TBD_Page 2f (2) 3 77" xfId="22062" xr:uid="{00000000-0005-0000-0000-000033250000}"/>
    <cellStyle name="Comma (0,00) TBD-_Page 2f (2) 3 77" xfId="22050" xr:uid="{00000000-0005-0000-0000-000034250000}"/>
    <cellStyle name="Comma (0,00) TBD_Page 2f (2) 3 78" xfId="22116" xr:uid="{00000000-0005-0000-0000-000035250000}"/>
    <cellStyle name="Comma (0,00) TBD-_Page 2f (2) 3 78" xfId="22104" xr:uid="{00000000-0005-0000-0000-000036250000}"/>
    <cellStyle name="Comma (0,00) TBD_Page 2f (2) 3 79" xfId="22169" xr:uid="{00000000-0005-0000-0000-000037250000}"/>
    <cellStyle name="Comma (0,00) TBD-_Page 2f (2) 3 79" xfId="22157" xr:uid="{00000000-0005-0000-0000-000038250000}"/>
    <cellStyle name="Comma (0,00) TBD_Page 2f (2) 3 8" xfId="10641" xr:uid="{00000000-0005-0000-0000-000039250000}"/>
    <cellStyle name="Comma (0,00) TBD-_Page 2f (2) 3 8" xfId="10571" xr:uid="{00000000-0005-0000-0000-00003A250000}"/>
    <cellStyle name="Comma (0,00) TBD_Page 2f (2) 3 80" xfId="22221" xr:uid="{00000000-0005-0000-0000-00003B250000}"/>
    <cellStyle name="Comma (0,00) TBD-_Page 2f (2) 3 80" xfId="22209" xr:uid="{00000000-0005-0000-0000-00003C250000}"/>
    <cellStyle name="Comma (0,00) TBD_Page 2f (2) 3 81" xfId="22271" xr:uid="{00000000-0005-0000-0000-00003D250000}"/>
    <cellStyle name="Comma (0,00) TBD-_Page 2f (2) 3 81" xfId="22259" xr:uid="{00000000-0005-0000-0000-00003E250000}"/>
    <cellStyle name="Comma (0,00) TBD_Page 2f (2) 3 82" xfId="22321" xr:uid="{00000000-0005-0000-0000-00003F250000}"/>
    <cellStyle name="Comma (0,00) TBD-_Page 2f (2) 3 82" xfId="22309" xr:uid="{00000000-0005-0000-0000-000040250000}"/>
    <cellStyle name="Comma (0,00) TBD_Page 2f (2) 3 83" xfId="22371" xr:uid="{00000000-0005-0000-0000-000041250000}"/>
    <cellStyle name="Comma (0,00) TBD-_Page 2f (2) 3 83" xfId="22359" xr:uid="{00000000-0005-0000-0000-000042250000}"/>
    <cellStyle name="Comma (0,00) TBD_Page 2f (2) 3 84" xfId="22419" xr:uid="{00000000-0005-0000-0000-000043250000}"/>
    <cellStyle name="Comma (0,00) TBD-_Page 2f (2) 3 84" xfId="22409" xr:uid="{00000000-0005-0000-0000-000044250000}"/>
    <cellStyle name="Comma (0,00) TBD_Page 2f (2) 3 85" xfId="22467" xr:uid="{00000000-0005-0000-0000-000045250000}"/>
    <cellStyle name="Comma (0,00) TBD-_Page 2f (2) 3 85" xfId="22457" xr:uid="{00000000-0005-0000-0000-000046250000}"/>
    <cellStyle name="Comma (0,00) TBD_Page 2f (2) 3 86" xfId="22510" xr:uid="{00000000-0005-0000-0000-000047250000}"/>
    <cellStyle name="Comma (0,00) TBD-_Page 2f (2) 3 86" xfId="22501" xr:uid="{00000000-0005-0000-0000-000048250000}"/>
    <cellStyle name="Comma (0,00) TBD_Page 2f (2) 3 87" xfId="22551" xr:uid="{00000000-0005-0000-0000-000049250000}"/>
    <cellStyle name="Comma (0,00) TBD-_Page 2f (2) 3 87" xfId="22542" xr:uid="{00000000-0005-0000-0000-00004A250000}"/>
    <cellStyle name="Comma (0,00) TBD_Page 2f (2) 3 88" xfId="22587" xr:uid="{00000000-0005-0000-0000-00004B250000}"/>
    <cellStyle name="Comma (0,00) TBD-_Page 2f (2) 3 88" xfId="22580" xr:uid="{00000000-0005-0000-0000-00004C250000}"/>
    <cellStyle name="Comma (0,00) TBD_Page 2f (2) 3 89" xfId="22623" xr:uid="{00000000-0005-0000-0000-00004D250000}"/>
    <cellStyle name="Comma (0,00) TBD-_Page 2f (2) 3 89" xfId="22616" xr:uid="{00000000-0005-0000-0000-00004E250000}"/>
    <cellStyle name="Comma (0,00) TBD_Page 2f (2) 3 9" xfId="11895" xr:uid="{00000000-0005-0000-0000-00004F250000}"/>
    <cellStyle name="Comma (0,00) TBD-_Page 2f (2) 3 9" xfId="14078" xr:uid="{00000000-0005-0000-0000-000050250000}"/>
    <cellStyle name="Comma (0,00) TBD_Page 2f (2) 3 90" xfId="22656" xr:uid="{00000000-0005-0000-0000-000051250000}"/>
    <cellStyle name="Comma (0,00) TBD-_Page 2f (2) 3 90" xfId="22650" xr:uid="{00000000-0005-0000-0000-000052250000}"/>
    <cellStyle name="Comma (0,00) TBD_Page 2f (2) 3 91" xfId="22687" xr:uid="{00000000-0005-0000-0000-000053250000}"/>
    <cellStyle name="Comma (0,00) TBD-_Page 2f (2) 3 91" xfId="22681" xr:uid="{00000000-0005-0000-0000-000054250000}"/>
    <cellStyle name="Comma (0,00) TBD_Page 2f (2) 3 92" xfId="22716" xr:uid="{00000000-0005-0000-0000-000055250000}"/>
    <cellStyle name="Comma (0,00) TBD-_Page 2f (2) 3 92" xfId="22711" xr:uid="{00000000-0005-0000-0000-000056250000}"/>
    <cellStyle name="Comma (0,00) TBD_Page 2f (2) 3 93" xfId="22743" xr:uid="{00000000-0005-0000-0000-000057250000}"/>
    <cellStyle name="Comma (0,00) TBD-_Page 2f (2) 3 93" xfId="22739" xr:uid="{00000000-0005-0000-0000-000058250000}"/>
    <cellStyle name="Comma (0,00) TBD_Page 2f (2) 3 94" xfId="22766" xr:uid="{00000000-0005-0000-0000-000059250000}"/>
    <cellStyle name="Comma (0,00) TBD-_Page 2f (2) 3 94" xfId="22762" xr:uid="{00000000-0005-0000-0000-00005A250000}"/>
    <cellStyle name="Comma (0,00) TBD_Page 2f (2) 3 95" xfId="22787" xr:uid="{00000000-0005-0000-0000-00005B250000}"/>
    <cellStyle name="Comma (0,00) TBD-_Page 2f (2) 3 95" xfId="22783" xr:uid="{00000000-0005-0000-0000-00005C250000}"/>
    <cellStyle name="Comma (0,00) TBD_Page 2f (2) 3 96" xfId="22808" xr:uid="{00000000-0005-0000-0000-00005D250000}"/>
    <cellStyle name="Comma (0,00) TBD-_Page 2f (2) 3 96" xfId="22804" xr:uid="{00000000-0005-0000-0000-00005E250000}"/>
    <cellStyle name="Comma (0,00) TBD_Page 2f (2) 3 97" xfId="22885" xr:uid="{00000000-0005-0000-0000-00005F250000}"/>
    <cellStyle name="Comma (0,00) TBD-_Page 2f (2) 3 97" xfId="22886" xr:uid="{00000000-0005-0000-0000-000060250000}"/>
    <cellStyle name="Comma (0,00) TBD_Page 2f (2) 3 98" xfId="23003" xr:uid="{00000000-0005-0000-0000-000061250000}"/>
    <cellStyle name="Comma (0,00) TBD-_Page 2f (2) 3 98" xfId="26253" xr:uid="{00000000-0005-0000-0000-000062250000}"/>
    <cellStyle name="Comma (0,00) TBD_Page 2f (2) 3 99" xfId="29557" xr:uid="{00000000-0005-0000-0000-000063250000}"/>
    <cellStyle name="Comma (0,00) TBD-_Page 2f (2) 3 99" xfId="29558" xr:uid="{00000000-0005-0000-0000-000064250000}"/>
    <cellStyle name="Comma (0,00) TBD_Page 2f (2) 4" xfId="821" xr:uid="{00000000-0005-0000-0000-000065250000}"/>
    <cellStyle name="Comma (0,00) TBD-_Page 2f (2) 4" xfId="822" xr:uid="{00000000-0005-0000-0000-000066250000}"/>
    <cellStyle name="Comma (0,00) TBD_Page 2f (2) 4 10" xfId="14998" xr:uid="{00000000-0005-0000-0000-000067250000}"/>
    <cellStyle name="Comma (0,00) TBD-_Page 2f (2) 4 10" xfId="14999" xr:uid="{00000000-0005-0000-0000-000068250000}"/>
    <cellStyle name="Comma (0,00) TBD_Page 2f (2) 4 11" xfId="16535" xr:uid="{00000000-0005-0000-0000-000069250000}"/>
    <cellStyle name="Comma (0,00) TBD-_Page 2f (2) 4 11" xfId="15438" xr:uid="{00000000-0005-0000-0000-00006A250000}"/>
    <cellStyle name="Comma (0,00) TBD_Page 2f (2) 4 12" xfId="16014" xr:uid="{00000000-0005-0000-0000-00006B250000}"/>
    <cellStyle name="Comma (0,00) TBD-_Page 2f (2) 4 12" xfId="16366" xr:uid="{00000000-0005-0000-0000-00006C250000}"/>
    <cellStyle name="Comma (0,00) TBD_Page 2f (2) 4 13" xfId="14662" xr:uid="{00000000-0005-0000-0000-00006D250000}"/>
    <cellStyle name="Comma (0,00) TBD-_Page 2f (2) 4 13" xfId="15326" xr:uid="{00000000-0005-0000-0000-00006E250000}"/>
    <cellStyle name="Comma (0,00) TBD_Page 2f (2) 4 14" xfId="15625" xr:uid="{00000000-0005-0000-0000-00006F250000}"/>
    <cellStyle name="Comma (0,00) TBD-_Page 2f (2) 4 14" xfId="15134" xr:uid="{00000000-0005-0000-0000-000070250000}"/>
    <cellStyle name="Comma (0,00) TBD_Page 2f (2) 4 15" xfId="14946" xr:uid="{00000000-0005-0000-0000-000071250000}"/>
    <cellStyle name="Comma (0,00) TBD-_Page 2f (2) 4 15" xfId="14363" xr:uid="{00000000-0005-0000-0000-000072250000}"/>
    <cellStyle name="Comma (0,00) TBD_Page 2f (2) 4 16" xfId="14438" xr:uid="{00000000-0005-0000-0000-000073250000}"/>
    <cellStyle name="Comma (0,00) TBD-_Page 2f (2) 4 16" xfId="15790" xr:uid="{00000000-0005-0000-0000-000074250000}"/>
    <cellStyle name="Comma (0,00) TBD_Page 2f (2) 4 17" xfId="15751" xr:uid="{00000000-0005-0000-0000-000075250000}"/>
    <cellStyle name="Comma (0,00) TBD-_Page 2f (2) 4 17" xfId="14830" xr:uid="{00000000-0005-0000-0000-000076250000}"/>
    <cellStyle name="Comma (0,00) TBD_Page 2f (2) 4 18" xfId="14859" xr:uid="{00000000-0005-0000-0000-000077250000}"/>
    <cellStyle name="Comma (0,00) TBD-_Page 2f (2) 4 18" xfId="14504" xr:uid="{00000000-0005-0000-0000-000078250000}"/>
    <cellStyle name="Comma (0,00) TBD_Page 2f (2) 4 19" xfId="14497" xr:uid="{00000000-0005-0000-0000-000079250000}"/>
    <cellStyle name="Comma (0,00) TBD-_Page 2f (2) 4 19" xfId="16749" xr:uid="{00000000-0005-0000-0000-00007A250000}"/>
    <cellStyle name="Comma (0,00) TBD_Page 2f (2) 4 2" xfId="2293" xr:uid="{00000000-0005-0000-0000-00007B250000}"/>
    <cellStyle name="Comma (0,00) TBD-_Page 2f (2) 4 2" xfId="2294" xr:uid="{00000000-0005-0000-0000-00007C250000}"/>
    <cellStyle name="Comma (0,00) TBD_Page 2f (2) 4 20" xfId="14640" xr:uid="{00000000-0005-0000-0000-00007D250000}"/>
    <cellStyle name="Comma (0,00) TBD-_Page 2f (2) 4 20" xfId="16266" xr:uid="{00000000-0005-0000-0000-00007E250000}"/>
    <cellStyle name="Comma (0,00) TBD_Page 2f (2) 4 21" xfId="16694" xr:uid="{00000000-0005-0000-0000-00007F250000}"/>
    <cellStyle name="Comma (0,00) TBD-_Page 2f (2) 4 21" xfId="16068" xr:uid="{00000000-0005-0000-0000-000080250000}"/>
    <cellStyle name="Comma (0,00) TBD_Page 2f (2) 4 22" xfId="14937" xr:uid="{00000000-0005-0000-0000-000081250000}"/>
    <cellStyle name="Comma (0,00) TBD-_Page 2f (2) 4 22" xfId="15710" xr:uid="{00000000-0005-0000-0000-000082250000}"/>
    <cellStyle name="Comma (0,00) TBD_Page 2f (2) 4 23" xfId="14450" xr:uid="{00000000-0005-0000-0000-000083250000}"/>
    <cellStyle name="Comma (0,00) TBD-_Page 2f (2) 4 23" xfId="14887" xr:uid="{00000000-0005-0000-0000-000084250000}"/>
    <cellStyle name="Comma (0,00) TBD_Page 2f (2) 4 24" xfId="15739" xr:uid="{00000000-0005-0000-0000-000085250000}"/>
    <cellStyle name="Comma (0,00) TBD-_Page 2f (2) 4 24" xfId="14489" xr:uid="{00000000-0005-0000-0000-000086250000}"/>
    <cellStyle name="Comma (0,00) TBD_Page 2f (2) 4 25" xfId="14871" xr:uid="{00000000-0005-0000-0000-000087250000}"/>
    <cellStyle name="Comma (0,00) TBD-_Page 2f (2) 4 25" xfId="15703" xr:uid="{00000000-0005-0000-0000-000088250000}"/>
    <cellStyle name="Comma (0,00) TBD_Page 2f (2) 4 26" xfId="15467" xr:uid="{00000000-0005-0000-0000-000089250000}"/>
    <cellStyle name="Comma (0,00) TBD-_Page 2f (2) 4 26" xfId="14894" xr:uid="{00000000-0005-0000-0000-00008A250000}"/>
    <cellStyle name="Comma (0,00) TBD_Page 2f (2) 4 27" xfId="14247" xr:uid="{00000000-0005-0000-0000-00008B250000}"/>
    <cellStyle name="Comma (0,00) TBD-_Page 2f (2) 4 27" xfId="16072" xr:uid="{00000000-0005-0000-0000-00008C250000}"/>
    <cellStyle name="Comma (0,00) TBD_Page 2f (2) 4 28" xfId="14667" xr:uid="{00000000-0005-0000-0000-00008D250000}"/>
    <cellStyle name="Comma (0,00) TBD-_Page 2f (2) 4 28" xfId="16759" xr:uid="{00000000-0005-0000-0000-00008E250000}"/>
    <cellStyle name="Comma (0,00) TBD_Page 2f (2) 4 29" xfId="15621" xr:uid="{00000000-0005-0000-0000-00008F250000}"/>
    <cellStyle name="Comma (0,00) TBD-_Page 2f (2) 4 29" xfId="16978" xr:uid="{00000000-0005-0000-0000-000090250000}"/>
    <cellStyle name="Comma (0,00) TBD_Page 2f (2) 4 3" xfId="1968" xr:uid="{00000000-0005-0000-0000-000091250000}"/>
    <cellStyle name="Comma (0,00) TBD-_Page 2f (2) 4 3" xfId="1967" xr:uid="{00000000-0005-0000-0000-000092250000}"/>
    <cellStyle name="Comma (0,00) TBD_Page 2f (2) 4 30" xfId="16286" xr:uid="{00000000-0005-0000-0000-000093250000}"/>
    <cellStyle name="Comma (0,00) TBD-_Page 2f (2) 4 30" xfId="15987" xr:uid="{00000000-0005-0000-0000-000094250000}"/>
    <cellStyle name="Comma (0,00) TBD_Page 2f (2) 4 31" xfId="15417" xr:uid="{00000000-0005-0000-0000-000095250000}"/>
    <cellStyle name="Comma (0,00) TBD-_Page 2f (2) 4 31" xfId="16160" xr:uid="{00000000-0005-0000-0000-000096250000}"/>
    <cellStyle name="Comma (0,00) TBD_Page 2f (2) 4 32" xfId="15093" xr:uid="{00000000-0005-0000-0000-000097250000}"/>
    <cellStyle name="Comma (0,00) TBD-_Page 2f (2) 4 32" xfId="16669" xr:uid="{00000000-0005-0000-0000-000098250000}"/>
    <cellStyle name="Comma (0,00) TBD_Page 2f (2) 4 33" xfId="15312" xr:uid="{00000000-0005-0000-0000-000099250000}"/>
    <cellStyle name="Comma (0,00) TBD-_Page 2f (2) 4 33" xfId="16890" xr:uid="{00000000-0005-0000-0000-00009A250000}"/>
    <cellStyle name="Comma (0,00) TBD_Page 2f (2) 4 34" xfId="15141" xr:uid="{00000000-0005-0000-0000-00009B250000}"/>
    <cellStyle name="Comma (0,00) TBD-_Page 2f (2) 4 34" xfId="15938" xr:uid="{00000000-0005-0000-0000-00009C250000}"/>
    <cellStyle name="Comma (0,00) TBD_Page 2f (2) 4 35" xfId="14356" xr:uid="{00000000-0005-0000-0000-00009D250000}"/>
    <cellStyle name="Comma (0,00) TBD-_Page 2f (2) 4 35" xfId="14728" xr:uid="{00000000-0005-0000-0000-00009E250000}"/>
    <cellStyle name="Comma (0,00) TBD_Page 2f (2) 4 36" xfId="15796" xr:uid="{00000000-0005-0000-0000-00009F250000}"/>
    <cellStyle name="Comma (0,00) TBD-_Page 2f (2) 4 36" xfId="14547" xr:uid="{00000000-0005-0000-0000-0000A0250000}"/>
    <cellStyle name="Comma (0,00) TBD_Page 2f (2) 4 37" xfId="17007" xr:uid="{00000000-0005-0000-0000-0000A1250000}"/>
    <cellStyle name="Comma (0,00) TBD-_Page 2f (2) 4 37" xfId="15678" xr:uid="{00000000-0005-0000-0000-0000A2250000}"/>
    <cellStyle name="Comma (0,00) TBD_Page 2f (2) 4 38" xfId="17102" xr:uid="{00000000-0005-0000-0000-0000A3250000}"/>
    <cellStyle name="Comma (0,00) TBD-_Page 2f (2) 4 38" xfId="14910" xr:uid="{00000000-0005-0000-0000-0000A4250000}"/>
    <cellStyle name="Comma (0,00) TBD_Page 2f (2) 4 39" xfId="17196" xr:uid="{00000000-0005-0000-0000-0000A5250000}"/>
    <cellStyle name="Comma (0,00) TBD-_Page 2f (2) 4 39" xfId="14470" xr:uid="{00000000-0005-0000-0000-0000A6250000}"/>
    <cellStyle name="Comma (0,00) TBD_Page 2f (2) 4 4" xfId="10435" xr:uid="{00000000-0005-0000-0000-0000A7250000}"/>
    <cellStyle name="Comma (0,00) TBD-_Page 2f (2) 4 4" xfId="10436" xr:uid="{00000000-0005-0000-0000-0000A8250000}"/>
    <cellStyle name="Comma (0,00) TBD_Page 2f (2) 4 40" xfId="17290" xr:uid="{00000000-0005-0000-0000-0000A9250000}"/>
    <cellStyle name="Comma (0,00) TBD-_Page 2f (2) 4 40" xfId="15725" xr:uid="{00000000-0005-0000-0000-0000AA250000}"/>
    <cellStyle name="Comma (0,00) TBD_Page 2f (2) 4 41" xfId="17384" xr:uid="{00000000-0005-0000-0000-0000AB250000}"/>
    <cellStyle name="Comma (0,00) TBD-_Page 2f (2) 4 41" xfId="16255" xr:uid="{00000000-0005-0000-0000-0000AC250000}"/>
    <cellStyle name="Comma (0,00) TBD_Page 2f (2) 4 42" xfId="17478" xr:uid="{00000000-0005-0000-0000-0000AD250000}"/>
    <cellStyle name="Comma (0,00) TBD-_Page 2f (2) 4 42" xfId="15461" xr:uid="{00000000-0005-0000-0000-0000AE250000}"/>
    <cellStyle name="Comma (0,00) TBD_Page 2f (2) 4 43" xfId="17572" xr:uid="{00000000-0005-0000-0000-0000AF250000}"/>
    <cellStyle name="Comma (0,00) TBD-_Page 2f (2) 4 43" xfId="15053" xr:uid="{00000000-0005-0000-0000-0000B0250000}"/>
    <cellStyle name="Comma (0,00) TBD_Page 2f (2) 4 44" xfId="17666" xr:uid="{00000000-0005-0000-0000-0000B1250000}"/>
    <cellStyle name="Comma (0,00) TBD-_Page 2f (2) 4 44" xfId="14404" xr:uid="{00000000-0005-0000-0000-0000B2250000}"/>
    <cellStyle name="Comma (0,00) TBD_Page 2f (2) 4 45" xfId="17760" xr:uid="{00000000-0005-0000-0000-0000B3250000}"/>
    <cellStyle name="Comma (0,00) TBD-_Page 2f (2) 4 45" xfId="16122" xr:uid="{00000000-0005-0000-0000-0000B4250000}"/>
    <cellStyle name="Comma (0,00) TBD_Page 2f (2) 4 46" xfId="17854" xr:uid="{00000000-0005-0000-0000-0000B5250000}"/>
    <cellStyle name="Comma (0,00) TBD-_Page 2f (2) 4 46" xfId="16093" xr:uid="{00000000-0005-0000-0000-0000B6250000}"/>
    <cellStyle name="Comma (0,00) TBD_Page 2f (2) 4 47" xfId="17948" xr:uid="{00000000-0005-0000-0000-0000B7250000}"/>
    <cellStyle name="Comma (0,00) TBD-_Page 2f (2) 4 47" xfId="16717" xr:uid="{00000000-0005-0000-0000-0000B8250000}"/>
    <cellStyle name="Comma (0,00) TBD_Page 2f (2) 4 48" xfId="18042" xr:uid="{00000000-0005-0000-0000-0000B9250000}"/>
    <cellStyle name="Comma (0,00) TBD-_Page 2f (2) 4 48" xfId="14920" xr:uid="{00000000-0005-0000-0000-0000BA250000}"/>
    <cellStyle name="Comma (0,00) TBD_Page 2f (2) 4 49" xfId="18136" xr:uid="{00000000-0005-0000-0000-0000BB250000}"/>
    <cellStyle name="Comma (0,00) TBD-_Page 2f (2) 4 49" xfId="14463" xr:uid="{00000000-0005-0000-0000-0000BC250000}"/>
    <cellStyle name="Comma (0,00) TBD_Page 2f (2) 4 5" xfId="13919" xr:uid="{00000000-0005-0000-0000-0000BD250000}"/>
    <cellStyle name="Comma (0,00) TBD-_Page 2f (2) 4 5" xfId="14019" xr:uid="{00000000-0005-0000-0000-0000BE250000}"/>
    <cellStyle name="Comma (0,00) TBD_Page 2f (2) 4 50" xfId="18230" xr:uid="{00000000-0005-0000-0000-0000BF250000}"/>
    <cellStyle name="Comma (0,00) TBD-_Page 2f (2) 4 50" xfId="15730" xr:uid="{00000000-0005-0000-0000-0000C0250000}"/>
    <cellStyle name="Comma (0,00) TBD_Page 2f (2) 4 51" xfId="18324" xr:uid="{00000000-0005-0000-0000-0000C1250000}"/>
    <cellStyle name="Comma (0,00) TBD-_Page 2f (2) 4 51" xfId="14878" xr:uid="{00000000-0005-0000-0000-0000C2250000}"/>
    <cellStyle name="Comma (0,00) TBD_Page 2f (2) 4 52" xfId="18418" xr:uid="{00000000-0005-0000-0000-0000C3250000}"/>
    <cellStyle name="Comma (0,00) TBD-_Page 2f (2) 4 52" xfId="14494" xr:uid="{00000000-0005-0000-0000-0000C4250000}"/>
    <cellStyle name="Comma (0,00) TBD_Page 2f (2) 4 53" xfId="18511" xr:uid="{00000000-0005-0000-0000-0000C5250000}"/>
    <cellStyle name="Comma (0,00) TBD-_Page 2f (2) 4 53" xfId="16754" xr:uid="{00000000-0005-0000-0000-0000C6250000}"/>
    <cellStyle name="Comma (0,00) TBD_Page 2f (2) 4 54" xfId="18604" xr:uid="{00000000-0005-0000-0000-0000C7250000}"/>
    <cellStyle name="Comma (0,00) TBD-_Page 2f (2) 4 54" xfId="16264" xr:uid="{00000000-0005-0000-0000-0000C8250000}"/>
    <cellStyle name="Comma (0,00) TBD_Page 2f (2) 4 55" xfId="18696" xr:uid="{00000000-0005-0000-0000-0000C9250000}"/>
    <cellStyle name="Comma (0,00) TBD-_Page 2f (2) 4 55" xfId="14484" xr:uid="{00000000-0005-0000-0000-0000CA250000}"/>
    <cellStyle name="Comma (0,00) TBD_Page 2f (2) 4 56" xfId="18788" xr:uid="{00000000-0005-0000-0000-0000CB250000}"/>
    <cellStyle name="Comma (0,00) TBD-_Page 2f (2) 4 56" xfId="16761" xr:uid="{00000000-0005-0000-0000-0000CC250000}"/>
    <cellStyle name="Comma (0,00) TBD_Page 2f (2) 4 57" xfId="18880" xr:uid="{00000000-0005-0000-0000-0000CD250000}"/>
    <cellStyle name="Comma (0,00) TBD-_Page 2f (2) 4 57" xfId="16261" xr:uid="{00000000-0005-0000-0000-0000CE250000}"/>
    <cellStyle name="Comma (0,00) TBD_Page 2f (2) 4 58" xfId="18972" xr:uid="{00000000-0005-0000-0000-0000CF250000}"/>
    <cellStyle name="Comma (0,00) TBD-_Page 2f (2) 4 58" xfId="15456" xr:uid="{00000000-0005-0000-0000-0000D0250000}"/>
    <cellStyle name="Comma (0,00) TBD_Page 2f (2) 4 59" xfId="19064" xr:uid="{00000000-0005-0000-0000-0000D1250000}"/>
    <cellStyle name="Comma (0,00) TBD-_Page 2f (2) 4 59" xfId="14259" xr:uid="{00000000-0005-0000-0000-0000D2250000}"/>
    <cellStyle name="Comma (0,00) TBD_Page 2f (2) 4 6" xfId="14200" xr:uid="{00000000-0005-0000-0000-0000D3250000}"/>
    <cellStyle name="Comma (0,00) TBD-_Page 2f (2) 4 6" xfId="14157" xr:uid="{00000000-0005-0000-0000-0000D4250000}"/>
    <cellStyle name="Comma (0,00) TBD_Page 2f (2) 4 60" xfId="19156" xr:uid="{00000000-0005-0000-0000-0000D5250000}"/>
    <cellStyle name="Comma (0,00) TBD-_Page 2f (2) 4 60" xfId="16834" xr:uid="{00000000-0005-0000-0000-0000D6250000}"/>
    <cellStyle name="Comma (0,00) TBD_Page 2f (2) 4 61" xfId="19248" xr:uid="{00000000-0005-0000-0000-0000D7250000}"/>
    <cellStyle name="Comma (0,00) TBD-_Page 2f (2) 4 61" xfId="16205" xr:uid="{00000000-0005-0000-0000-0000D8250000}"/>
    <cellStyle name="Comma (0,00) TBD_Page 2f (2) 4 62" xfId="19339" xr:uid="{00000000-0005-0000-0000-0000D9250000}"/>
    <cellStyle name="Comma (0,00) TBD-_Page 2f (2) 4 62" xfId="14530" xr:uid="{00000000-0005-0000-0000-0000DA250000}"/>
    <cellStyle name="Comma (0,00) TBD_Page 2f (2) 4 63" xfId="19430" xr:uid="{00000000-0005-0000-0000-0000DB250000}"/>
    <cellStyle name="Comma (0,00) TBD-_Page 2f (2) 4 63" xfId="15682" xr:uid="{00000000-0005-0000-0000-0000DC250000}"/>
    <cellStyle name="Comma (0,00) TBD_Page 2f (2) 4 64" xfId="19520" xr:uid="{00000000-0005-0000-0000-0000DD250000}"/>
    <cellStyle name="Comma (0,00) TBD-_Page 2f (2) 4 64" xfId="16957" xr:uid="{00000000-0005-0000-0000-0000DE250000}"/>
    <cellStyle name="Comma (0,00) TBD_Page 2f (2) 4 65" xfId="19609" xr:uid="{00000000-0005-0000-0000-0000DF250000}"/>
    <cellStyle name="Comma (0,00) TBD-_Page 2f (2) 4 65" xfId="14692" xr:uid="{00000000-0005-0000-0000-0000E0250000}"/>
    <cellStyle name="Comma (0,00) TBD_Page 2f (2) 4 66" xfId="19698" xr:uid="{00000000-0005-0000-0000-0000E1250000}"/>
    <cellStyle name="Comma (0,00) TBD-_Page 2f (2) 4 66" xfId="14568" xr:uid="{00000000-0005-0000-0000-0000E2250000}"/>
    <cellStyle name="Comma (0,00) TBD_Page 2f (2) 4 67" xfId="19787" xr:uid="{00000000-0005-0000-0000-0000E3250000}"/>
    <cellStyle name="Comma (0,00) TBD-_Page 2f (2) 4 67" xfId="16726" xr:uid="{00000000-0005-0000-0000-0000E4250000}"/>
    <cellStyle name="Comma (0,00) TBD_Page 2f (2) 4 68" xfId="19876" xr:uid="{00000000-0005-0000-0000-0000E5250000}"/>
    <cellStyle name="Comma (0,00) TBD-_Page 2f (2) 4 68" xfId="14914" xr:uid="{00000000-0005-0000-0000-0000E6250000}"/>
    <cellStyle name="Comma (0,00) TBD_Page 2f (2) 4 69" xfId="19964" xr:uid="{00000000-0005-0000-0000-0000E7250000}"/>
    <cellStyle name="Comma (0,00) TBD-_Page 2f (2) 4 69" xfId="14465" xr:uid="{00000000-0005-0000-0000-0000E8250000}"/>
    <cellStyle name="Comma (0,00) TBD_Page 2f (2) 4 7" xfId="11229" xr:uid="{00000000-0005-0000-0000-0000E9250000}"/>
    <cellStyle name="Comma (0,00) TBD-_Page 2f (2) 4 7" xfId="10597" xr:uid="{00000000-0005-0000-0000-0000EA250000}"/>
    <cellStyle name="Comma (0,00) TBD_Page 2f (2) 4 70" xfId="20051" xr:uid="{00000000-0005-0000-0000-0000EB250000}"/>
    <cellStyle name="Comma (0,00) TBD-_Page 2f (2) 4 70" xfId="15728" xr:uid="{00000000-0005-0000-0000-0000EC250000}"/>
    <cellStyle name="Comma (0,00) TBD_Page 2f (2) 4 71" xfId="20138" xr:uid="{00000000-0005-0000-0000-0000ED250000}"/>
    <cellStyle name="Comma (0,00) TBD-_Page 2f (2) 4 71" xfId="14880" xr:uid="{00000000-0005-0000-0000-0000EE250000}"/>
    <cellStyle name="Comma (0,00) TBD_Page 2f (2) 4 72" xfId="20225" xr:uid="{00000000-0005-0000-0000-0000EF250000}"/>
    <cellStyle name="Comma (0,00) TBD-_Page 2f (2) 4 72" xfId="14492" xr:uid="{00000000-0005-0000-0000-0000F0250000}"/>
    <cellStyle name="Comma (0,00) TBD_Page 2f (2) 4 73" xfId="20311" xr:uid="{00000000-0005-0000-0000-0000F1250000}"/>
    <cellStyle name="Comma (0,00) TBD-_Page 2f (2) 4 73" xfId="16755" xr:uid="{00000000-0005-0000-0000-0000F2250000}"/>
    <cellStyle name="Comma (0,00) TBD_Page 2f (2) 4 74" xfId="20396" xr:uid="{00000000-0005-0000-0000-0000F3250000}"/>
    <cellStyle name="Comma (0,00) TBD-_Page 2f (2) 4 74" xfId="16975" xr:uid="{00000000-0005-0000-0000-0000F4250000}"/>
    <cellStyle name="Comma (0,00) TBD_Page 2f (2) 4 75" xfId="20480" xr:uid="{00000000-0005-0000-0000-0000F5250000}"/>
    <cellStyle name="Comma (0,00) TBD-_Page 2f (2) 4 75" xfId="15984" xr:uid="{00000000-0005-0000-0000-0000F6250000}"/>
    <cellStyle name="Comma (0,00) TBD_Page 2f (2) 4 76" xfId="20562" xr:uid="{00000000-0005-0000-0000-0000F7250000}"/>
    <cellStyle name="Comma (0,00) TBD-_Page 2f (2) 4 76" xfId="14702" xr:uid="{00000000-0005-0000-0000-0000F8250000}"/>
    <cellStyle name="Comma (0,00) TBD_Page 2f (2) 4 77" xfId="20642" xr:uid="{00000000-0005-0000-0000-0000F9250000}"/>
    <cellStyle name="Comma (0,00) TBD-_Page 2f (2) 4 77" xfId="16670" xr:uid="{00000000-0005-0000-0000-0000FA250000}"/>
    <cellStyle name="Comma (0,00) TBD_Page 2f (2) 4 78" xfId="20720" xr:uid="{00000000-0005-0000-0000-0000FB250000}"/>
    <cellStyle name="Comma (0,00) TBD-_Page 2f (2) 4 78" xfId="14961" xr:uid="{00000000-0005-0000-0000-0000FC250000}"/>
    <cellStyle name="Comma (0,00) TBD_Page 2f (2) 4 79" xfId="20798" xr:uid="{00000000-0005-0000-0000-0000FD250000}"/>
    <cellStyle name="Comma (0,00) TBD-_Page 2f (2) 4 79" xfId="16506" xr:uid="{00000000-0005-0000-0000-0000FE250000}"/>
    <cellStyle name="Comma (0,00) TBD_Page 2f (2) 4 8" xfId="10607" xr:uid="{00000000-0005-0000-0000-0000FF250000}"/>
    <cellStyle name="Comma (0,00) TBD-_Page 2f (2) 4 8" xfId="11209" xr:uid="{00000000-0005-0000-0000-000000260000}"/>
    <cellStyle name="Comma (0,00) TBD_Page 2f (2) 4 80" xfId="20874" xr:uid="{00000000-0005-0000-0000-000001260000}"/>
    <cellStyle name="Comma (0,00) TBD-_Page 2f (2) 4 80" xfId="16379" xr:uid="{00000000-0005-0000-0000-000002260000}"/>
    <cellStyle name="Comma (0,00) TBD_Page 2f (2) 4 81" xfId="20950" xr:uid="{00000000-0005-0000-0000-000003260000}"/>
    <cellStyle name="Comma (0,00) TBD-_Page 2f (2) 4 81" xfId="14383" xr:uid="{00000000-0005-0000-0000-000004260000}"/>
    <cellStyle name="Comma (0,00) TBD_Page 2f (2) 4 82" xfId="21023" xr:uid="{00000000-0005-0000-0000-000005260000}"/>
    <cellStyle name="Comma (0,00) TBD-_Page 2f (2) 4 82" xfId="16127" xr:uid="{00000000-0005-0000-0000-000006260000}"/>
    <cellStyle name="Comma (0,00) TBD_Page 2f (2) 4 83" xfId="21096" xr:uid="{00000000-0005-0000-0000-000007260000}"/>
    <cellStyle name="Comma (0,00) TBD-_Page 2f (2) 4 83" xfId="14592" xr:uid="{00000000-0005-0000-0000-000008260000}"/>
    <cellStyle name="Comma (0,00) TBD_Page 2f (2) 4 84" xfId="21169" xr:uid="{00000000-0005-0000-0000-000009260000}"/>
    <cellStyle name="Comma (0,00) TBD-_Page 2f (2) 4 84" xfId="14615" xr:uid="{00000000-0005-0000-0000-00000A260000}"/>
    <cellStyle name="Comma (0,00) TBD_Page 2f (2) 4 85" xfId="21241" xr:uid="{00000000-0005-0000-0000-00000B260000}"/>
    <cellStyle name="Comma (0,00) TBD-_Page 2f (2) 4 85" xfId="16707" xr:uid="{00000000-0005-0000-0000-00000C260000}"/>
    <cellStyle name="Comma (0,00) TBD_Page 2f (2) 4 86" xfId="21312" xr:uid="{00000000-0005-0000-0000-00000D260000}"/>
    <cellStyle name="Comma (0,00) TBD-_Page 2f (2) 4 86" xfId="14927" xr:uid="{00000000-0005-0000-0000-00000E260000}"/>
    <cellStyle name="Comma (0,00) TBD_Page 2f (2) 4 87" xfId="21381" xr:uid="{00000000-0005-0000-0000-00000F260000}"/>
    <cellStyle name="Comma (0,00) TBD-_Page 2f (2) 4 87" xfId="14457" xr:uid="{00000000-0005-0000-0000-000010260000}"/>
    <cellStyle name="Comma (0,00) TBD_Page 2f (2) 4 88" xfId="21449" xr:uid="{00000000-0005-0000-0000-000011260000}"/>
    <cellStyle name="Comma (0,00) TBD-_Page 2f (2) 4 88" xfId="15734" xr:uid="{00000000-0005-0000-0000-000012260000}"/>
    <cellStyle name="Comma (0,00) TBD_Page 2f (2) 4 89" xfId="21517" xr:uid="{00000000-0005-0000-0000-000013260000}"/>
    <cellStyle name="Comma (0,00) TBD-_Page 2f (2) 4 89" xfId="14875" xr:uid="{00000000-0005-0000-0000-000014260000}"/>
    <cellStyle name="Comma (0,00) TBD_Page 2f (2) 4 9" xfId="14059" xr:uid="{00000000-0005-0000-0000-000015260000}"/>
    <cellStyle name="Comma (0,00) TBD-_Page 2f (2) 4 9" xfId="14058" xr:uid="{00000000-0005-0000-0000-000016260000}"/>
    <cellStyle name="Comma (0,00) TBD_Page 2f (2) 4 90" xfId="21584" xr:uid="{00000000-0005-0000-0000-000017260000}"/>
    <cellStyle name="Comma (0,00) TBD-_Page 2f (2) 4 90" xfId="16560" xr:uid="{00000000-0005-0000-0000-000018260000}"/>
    <cellStyle name="Comma (0,00) TBD_Page 2f (2) 4 91" xfId="21650" xr:uid="{00000000-0005-0000-0000-000019260000}"/>
    <cellStyle name="Comma (0,00) TBD-_Page 2f (2) 4 91" xfId="15051" xr:uid="{00000000-0005-0000-0000-00001A260000}"/>
    <cellStyle name="Comma (0,00) TBD_Page 2f (2) 4 92" xfId="21715" xr:uid="{00000000-0005-0000-0000-00001B260000}"/>
    <cellStyle name="Comma (0,00) TBD-_Page 2f (2) 4 92" xfId="15344" xr:uid="{00000000-0005-0000-0000-00001C260000}"/>
    <cellStyle name="Comma (0,00) TBD_Page 2f (2) 4 93" xfId="21779" xr:uid="{00000000-0005-0000-0000-00001D260000}"/>
    <cellStyle name="Comma (0,00) TBD-_Page 2f (2) 4 93" xfId="15128" xr:uid="{00000000-0005-0000-0000-00001E260000}"/>
    <cellStyle name="Comma (0,00) TBD_Page 2f (2) 4 94" xfId="21840" xr:uid="{00000000-0005-0000-0000-00001F260000}"/>
    <cellStyle name="Comma (0,00) TBD-_Page 2f (2) 4 94" xfId="14368" xr:uid="{00000000-0005-0000-0000-000020260000}"/>
    <cellStyle name="Comma (0,00) TBD_Page 2f (2) 4 95" xfId="21900" xr:uid="{00000000-0005-0000-0000-000021260000}"/>
    <cellStyle name="Comma (0,00) TBD-_Page 2f (2) 4 95" xfId="15787" xr:uid="{00000000-0005-0000-0000-000022260000}"/>
    <cellStyle name="Comma (0,00) TBD_Page 2f (2) 4 96" xfId="22889" xr:uid="{00000000-0005-0000-0000-000023260000}"/>
    <cellStyle name="Comma (0,00) TBD-_Page 2f (2) 4 96" xfId="22890" xr:uid="{00000000-0005-0000-0000-000024260000}"/>
    <cellStyle name="Comma (0,00) TBD_Page 2f (2) 4 97" xfId="23056" xr:uid="{00000000-0005-0000-0000-000025260000}"/>
    <cellStyle name="Comma (0,00) TBD-_Page 2f (2) 4 97" xfId="23001" xr:uid="{00000000-0005-0000-0000-000026260000}"/>
    <cellStyle name="Comma (0,00) TBD_Page 2f (2) 4 98" xfId="29561" xr:uid="{00000000-0005-0000-0000-000027260000}"/>
    <cellStyle name="Comma (0,00) TBD-_Page 2f (2) 4 98" xfId="29562" xr:uid="{00000000-0005-0000-0000-000028260000}"/>
    <cellStyle name="Comma (0,00) TBD_Page 2f (2) 4 99" xfId="36119" xr:uid="{00000000-0005-0000-0000-000029260000}"/>
    <cellStyle name="Comma (0,00) TBD-_Page 2f (2) 4 99" xfId="36120" xr:uid="{00000000-0005-0000-0000-00002A260000}"/>
    <cellStyle name="Comma (0,00) TBD_Tab 1" xfId="823" xr:uid="{00000000-0005-0000-0000-00002B260000}"/>
    <cellStyle name="Comma (0,00) TBD-_YoY" xfId="824" xr:uid="{00000000-0005-0000-0000-00002C260000}"/>
    <cellStyle name="Comma (0,00)_B Car facer (2f)" xfId="825" xr:uid="{00000000-0005-0000-0000-00002D260000}"/>
    <cellStyle name="Comma (0,000)" xfId="826" xr:uid="{00000000-0005-0000-0000-00002E260000}"/>
    <cellStyle name="Comma (0,000) -" xfId="827" xr:uid="{00000000-0005-0000-0000-00002F260000}"/>
    <cellStyle name="Comma (0,000) - 2" xfId="828" xr:uid="{00000000-0005-0000-0000-000030260000}"/>
    <cellStyle name="Comma (0,000) - 2 2" xfId="829" xr:uid="{00000000-0005-0000-0000-000031260000}"/>
    <cellStyle name="Comma (0,000) - 2 2 2" xfId="2296" xr:uid="{00000000-0005-0000-0000-000032260000}"/>
    <cellStyle name="Comma (0,000) - 2 3" xfId="2295" xr:uid="{00000000-0005-0000-0000-000033260000}"/>
    <cellStyle name="Comma (0,000) - 3" xfId="830" xr:uid="{00000000-0005-0000-0000-000034260000}"/>
    <cellStyle name="Comma (0,000) - 3 2" xfId="2297" xr:uid="{00000000-0005-0000-0000-000035260000}"/>
    <cellStyle name="Comma (0,000) incl." xfId="831" xr:uid="{00000000-0005-0000-0000-000036260000}"/>
    <cellStyle name="Comma (0,000) incl. 2" xfId="832" xr:uid="{00000000-0005-0000-0000-000037260000}"/>
    <cellStyle name="Comma (0,000) incl. 2 2" xfId="833" xr:uid="{00000000-0005-0000-0000-000038260000}"/>
    <cellStyle name="Comma (0,000) incl. 2 2 2" xfId="2299" xr:uid="{00000000-0005-0000-0000-000039260000}"/>
    <cellStyle name="Comma (0,000) incl. 2 3" xfId="2298" xr:uid="{00000000-0005-0000-0000-00003A260000}"/>
    <cellStyle name="Comma (0,000) incl. 3" xfId="834" xr:uid="{00000000-0005-0000-0000-00003B260000}"/>
    <cellStyle name="Comma (0,000) incl. 3 2" xfId="2300" xr:uid="{00000000-0005-0000-0000-00003C260000}"/>
    <cellStyle name="Comma (0,000) N/A" xfId="835" xr:uid="{00000000-0005-0000-0000-00003D260000}"/>
    <cellStyle name="Comma (0,000) N/A 2" xfId="836" xr:uid="{00000000-0005-0000-0000-00003E260000}"/>
    <cellStyle name="Comma (0,000) N/A 2 2" xfId="837" xr:uid="{00000000-0005-0000-0000-00003F260000}"/>
    <cellStyle name="Comma (0,000) N/A 2 2 2" xfId="2302" xr:uid="{00000000-0005-0000-0000-000040260000}"/>
    <cellStyle name="Comma (0,000) N/A 2 3" xfId="2301" xr:uid="{00000000-0005-0000-0000-000041260000}"/>
    <cellStyle name="Comma (0,000) N/A 3" xfId="838" xr:uid="{00000000-0005-0000-0000-000042260000}"/>
    <cellStyle name="Comma (0,000) N/A 3 2" xfId="2303" xr:uid="{00000000-0005-0000-0000-000043260000}"/>
    <cellStyle name="Comma (0,000) TBD" xfId="839" xr:uid="{00000000-0005-0000-0000-000044260000}"/>
    <cellStyle name="Comma (0,000) TBD-" xfId="840" xr:uid="{00000000-0005-0000-0000-000045260000}"/>
    <cellStyle name="Comma (0,000) TBD 2" xfId="841" xr:uid="{00000000-0005-0000-0000-000046260000}"/>
    <cellStyle name="Comma (0,000) TBD- 2" xfId="842" xr:uid="{00000000-0005-0000-0000-000047260000}"/>
    <cellStyle name="Comma (0,000) TBD 2 10" xfId="14179" xr:uid="{00000000-0005-0000-0000-000048260000}"/>
    <cellStyle name="Comma (0,000) TBD- 2 10" xfId="14107" xr:uid="{00000000-0005-0000-0000-000049260000}"/>
    <cellStyle name="Comma (0,000) TBD 2 100" xfId="36121" xr:uid="{00000000-0005-0000-0000-00004A260000}"/>
    <cellStyle name="Comma (0,000) TBD- 2 100" xfId="36122" xr:uid="{00000000-0005-0000-0000-00004B260000}"/>
    <cellStyle name="Comma (0,000) TBD 2 11" xfId="15018" xr:uid="{00000000-0005-0000-0000-00004C260000}"/>
    <cellStyle name="Comma (0,000) TBD- 2 11" xfId="15019" xr:uid="{00000000-0005-0000-0000-00004D260000}"/>
    <cellStyle name="Comma (0,000) TBD 2 12" xfId="16527" xr:uid="{00000000-0005-0000-0000-00004E260000}"/>
    <cellStyle name="Comma (0,000) TBD- 2 12" xfId="15429" xr:uid="{00000000-0005-0000-0000-00004F260000}"/>
    <cellStyle name="Comma (0,000) TBD 2 13" xfId="16018" xr:uid="{00000000-0005-0000-0000-000050260000}"/>
    <cellStyle name="Comma (0,000) TBD- 2 13" xfId="15084" xr:uid="{00000000-0005-0000-0000-000051260000}"/>
    <cellStyle name="Comma (0,000) TBD 2 14" xfId="16132" xr:uid="{00000000-0005-0000-0000-000052260000}"/>
    <cellStyle name="Comma (0,000) TBD- 2 14" xfId="14391" xr:uid="{00000000-0005-0000-0000-000053260000}"/>
    <cellStyle name="Comma (0,000) TBD 2 15" xfId="14587" xr:uid="{00000000-0005-0000-0000-000054260000}"/>
    <cellStyle name="Comma (0,000) TBD- 2 15" xfId="14649" xr:uid="{00000000-0005-0000-0000-000055260000}"/>
    <cellStyle name="Comma (0,000) TBD 2 16" xfId="14616" xr:uid="{00000000-0005-0000-0000-000056260000}"/>
    <cellStyle name="Comma (0,000) TBD- 2 16" xfId="15633" xr:uid="{00000000-0005-0000-0000-000057260000}"/>
    <cellStyle name="Comma (0,000) TBD 2 17" xfId="15652" xr:uid="{00000000-0005-0000-0000-000058260000}"/>
    <cellStyle name="Comma (0,000) TBD- 2 17" xfId="16284" xr:uid="{00000000-0005-0000-0000-000059260000}"/>
    <cellStyle name="Comma (0,000) TBD 2 18" xfId="16928" xr:uid="{00000000-0005-0000-0000-00005A260000}"/>
    <cellStyle name="Comma (0,000) TBD- 2 18" xfId="14443" xr:uid="{00000000-0005-0000-0000-00005B260000}"/>
    <cellStyle name="Comma (0,000) TBD 2 19" xfId="15956" xr:uid="{00000000-0005-0000-0000-00005C260000}"/>
    <cellStyle name="Comma (0,000) TBD- 2 19" xfId="15746" xr:uid="{00000000-0005-0000-0000-00005D260000}"/>
    <cellStyle name="Comma (0,000) TBD 2 2" xfId="843" xr:uid="{00000000-0005-0000-0000-00005E260000}"/>
    <cellStyle name="Comma (0,000) TBD- 2 2" xfId="844" xr:uid="{00000000-0005-0000-0000-00005F260000}"/>
    <cellStyle name="Comma (0,000) TBD 2 2 10" xfId="15020" xr:uid="{00000000-0005-0000-0000-000060260000}"/>
    <cellStyle name="Comma (0,000) TBD- 2 2 10" xfId="15021" xr:uid="{00000000-0005-0000-0000-000061260000}"/>
    <cellStyle name="Comma (0,000) TBD 2 2 11" xfId="16526" xr:uid="{00000000-0005-0000-0000-000062260000}"/>
    <cellStyle name="Comma (0,000) TBD- 2 2 11" xfId="15428" xr:uid="{00000000-0005-0000-0000-000063260000}"/>
    <cellStyle name="Comma (0,000) TBD 2 2 12" xfId="16017" xr:uid="{00000000-0005-0000-0000-000064260000}"/>
    <cellStyle name="Comma (0,000) TBD- 2 2 12" xfId="15085" xr:uid="{00000000-0005-0000-0000-000065260000}"/>
    <cellStyle name="Comma (0,000) TBD 2 2 13" xfId="16828" xr:uid="{00000000-0005-0000-0000-000066260000}"/>
    <cellStyle name="Comma (0,000) TBD- 2 2 13" xfId="15318" xr:uid="{00000000-0005-0000-0000-000067260000}"/>
    <cellStyle name="Comma (0,000) TBD 2 2 14" xfId="14766" xr:uid="{00000000-0005-0000-0000-000068260000}"/>
    <cellStyle name="Comma (0,000) TBD- 2 2 14" xfId="15137" xr:uid="{00000000-0005-0000-0000-000069260000}"/>
    <cellStyle name="Comma (0,000) TBD 2 2 15" xfId="16615" xr:uid="{00000000-0005-0000-0000-00006A260000}"/>
    <cellStyle name="Comma (0,000) TBD- 2 2 15" xfId="16245" xr:uid="{00000000-0005-0000-0000-00006B260000}"/>
    <cellStyle name="Comma (0,000) TBD 2 2 16" xfId="17071" xr:uid="{00000000-0005-0000-0000-00006C260000}"/>
    <cellStyle name="Comma (0,000) TBD- 2 2 16" xfId="16041" xr:uid="{00000000-0005-0000-0000-00006D260000}"/>
    <cellStyle name="Comma (0,000) TBD 2 2 17" xfId="17165" xr:uid="{00000000-0005-0000-0000-00006E260000}"/>
    <cellStyle name="Comma (0,000) TBD- 2 2 17" xfId="16130" xr:uid="{00000000-0005-0000-0000-00006F260000}"/>
    <cellStyle name="Comma (0,000) TBD 2 2 18" xfId="17259" xr:uid="{00000000-0005-0000-0000-000070260000}"/>
    <cellStyle name="Comma (0,000) TBD- 2 2 18" xfId="14589" xr:uid="{00000000-0005-0000-0000-000071260000}"/>
    <cellStyle name="Comma (0,000) TBD 2 2 19" xfId="17353" xr:uid="{00000000-0005-0000-0000-000072260000}"/>
    <cellStyle name="Comma (0,000) TBD- 2 2 19" xfId="15663" xr:uid="{00000000-0005-0000-0000-000073260000}"/>
    <cellStyle name="Comma (0,000) TBD 2 2 2" xfId="2306" xr:uid="{00000000-0005-0000-0000-000074260000}"/>
    <cellStyle name="Comma (0,000) TBD- 2 2 2" xfId="2307" xr:uid="{00000000-0005-0000-0000-000075260000}"/>
    <cellStyle name="Comma (0,000) TBD 2 2 20" xfId="17447" xr:uid="{00000000-0005-0000-0000-000076260000}"/>
    <cellStyle name="Comma (0,000) TBD- 2 2 20" xfId="16939" xr:uid="{00000000-0005-0000-0000-000077260000}"/>
    <cellStyle name="Comma (0,000) TBD 2 2 21" xfId="17541" xr:uid="{00000000-0005-0000-0000-000078260000}"/>
    <cellStyle name="Comma (0,000) TBD- 2 2 21" xfId="15964" xr:uid="{00000000-0005-0000-0000-000079260000}"/>
    <cellStyle name="Comma (0,000) TBD 2 2 22" xfId="17635" xr:uid="{00000000-0005-0000-0000-00007A260000}"/>
    <cellStyle name="Comma (0,000) TBD- 2 2 22" xfId="16169" xr:uid="{00000000-0005-0000-0000-00007B260000}"/>
    <cellStyle name="Comma (0,000) TBD 2 2 23" xfId="17729" xr:uid="{00000000-0005-0000-0000-00007C260000}"/>
    <cellStyle name="Comma (0,000) TBD- 2 2 23" xfId="15589" xr:uid="{00000000-0005-0000-0000-00007D260000}"/>
    <cellStyle name="Comma (0,000) TBD 2 2 24" xfId="17823" xr:uid="{00000000-0005-0000-0000-00007E260000}"/>
    <cellStyle name="Comma (0,000) TBD- 2 2 24" xfId="16885" xr:uid="{00000000-0005-0000-0000-00007F260000}"/>
    <cellStyle name="Comma (0,000) TBD 2 2 25" xfId="17917" xr:uid="{00000000-0005-0000-0000-000080260000}"/>
    <cellStyle name="Comma (0,000) TBD- 2 2 25" xfId="15935" xr:uid="{00000000-0005-0000-0000-000081260000}"/>
    <cellStyle name="Comma (0,000) TBD 2 2 26" xfId="18011" xr:uid="{00000000-0005-0000-0000-000082260000}"/>
    <cellStyle name="Comma (0,000) TBD- 2 2 26" xfId="14749" xr:uid="{00000000-0005-0000-0000-000083260000}"/>
    <cellStyle name="Comma (0,000) TBD 2 2 27" xfId="18105" xr:uid="{00000000-0005-0000-0000-000084260000}"/>
    <cellStyle name="Comma (0,000) TBD- 2 2 27" xfId="15557" xr:uid="{00000000-0005-0000-0000-000085260000}"/>
    <cellStyle name="Comma (0,000) TBD 2 2 28" xfId="18199" xr:uid="{00000000-0005-0000-0000-000086260000}"/>
    <cellStyle name="Comma (0,000) TBD- 2 2 28" xfId="15002" xr:uid="{00000000-0005-0000-0000-000087260000}"/>
    <cellStyle name="Comma (0,000) TBD 2 2 29" xfId="18293" xr:uid="{00000000-0005-0000-0000-000088260000}"/>
    <cellStyle name="Comma (0,000) TBD- 2 2 29" xfId="14419" xr:uid="{00000000-0005-0000-0000-000089260000}"/>
    <cellStyle name="Comma (0,000) TBD 2 2 3" xfId="1962" xr:uid="{00000000-0005-0000-0000-00008A260000}"/>
    <cellStyle name="Comma (0,000) TBD- 2 2 3" xfId="1961" xr:uid="{00000000-0005-0000-0000-00008B260000}"/>
    <cellStyle name="Comma (0,000) TBD 2 2 30" xfId="18387" xr:uid="{00000000-0005-0000-0000-00008C260000}"/>
    <cellStyle name="Comma (0,000) TBD- 2 2 30" xfId="16775" xr:uid="{00000000-0005-0000-0000-00008D260000}"/>
    <cellStyle name="Comma (0,000) TBD 2 2 31" xfId="18481" xr:uid="{00000000-0005-0000-0000-00008E260000}"/>
    <cellStyle name="Comma (0,000) TBD- 2 2 31" xfId="14849" xr:uid="{00000000-0005-0000-0000-00008F260000}"/>
    <cellStyle name="Comma (0,000) TBD 2 2 32" xfId="18574" xr:uid="{00000000-0005-0000-0000-000090260000}"/>
    <cellStyle name="Comma (0,000) TBD- 2 2 32" xfId="17068" xr:uid="{00000000-0005-0000-0000-000091260000}"/>
    <cellStyle name="Comma (0,000) TBD 2 2 33" xfId="18666" xr:uid="{00000000-0005-0000-0000-000092260000}"/>
    <cellStyle name="Comma (0,000) TBD- 2 2 33" xfId="17162" xr:uid="{00000000-0005-0000-0000-000093260000}"/>
    <cellStyle name="Comma (0,000) TBD 2 2 34" xfId="18758" xr:uid="{00000000-0005-0000-0000-000094260000}"/>
    <cellStyle name="Comma (0,000) TBD- 2 2 34" xfId="17256" xr:uid="{00000000-0005-0000-0000-000095260000}"/>
    <cellStyle name="Comma (0,000) TBD 2 2 35" xfId="18850" xr:uid="{00000000-0005-0000-0000-000096260000}"/>
    <cellStyle name="Comma (0,000) TBD- 2 2 35" xfId="17350" xr:uid="{00000000-0005-0000-0000-000097260000}"/>
    <cellStyle name="Comma (0,000) TBD 2 2 36" xfId="18942" xr:uid="{00000000-0005-0000-0000-000098260000}"/>
    <cellStyle name="Comma (0,000) TBD- 2 2 36" xfId="17444" xr:uid="{00000000-0005-0000-0000-000099260000}"/>
    <cellStyle name="Comma (0,000) TBD 2 2 37" xfId="19034" xr:uid="{00000000-0005-0000-0000-00009A260000}"/>
    <cellStyle name="Comma (0,000) TBD- 2 2 37" xfId="17538" xr:uid="{00000000-0005-0000-0000-00009B260000}"/>
    <cellStyle name="Comma (0,000) TBD 2 2 38" xfId="19126" xr:uid="{00000000-0005-0000-0000-00009C260000}"/>
    <cellStyle name="Comma (0,000) TBD- 2 2 38" xfId="17632" xr:uid="{00000000-0005-0000-0000-00009D260000}"/>
    <cellStyle name="Comma (0,000) TBD 2 2 39" xfId="19218" xr:uid="{00000000-0005-0000-0000-00009E260000}"/>
    <cellStyle name="Comma (0,000) TBD- 2 2 39" xfId="17726" xr:uid="{00000000-0005-0000-0000-00009F260000}"/>
    <cellStyle name="Comma (0,000) TBD 2 2 4" xfId="10439" xr:uid="{00000000-0005-0000-0000-0000A0260000}"/>
    <cellStyle name="Comma (0,000) TBD- 2 2 4" xfId="10440" xr:uid="{00000000-0005-0000-0000-0000A1260000}"/>
    <cellStyle name="Comma (0,000) TBD 2 2 40" xfId="19309" xr:uid="{00000000-0005-0000-0000-0000A2260000}"/>
    <cellStyle name="Comma (0,000) TBD- 2 2 40" xfId="17820" xr:uid="{00000000-0005-0000-0000-0000A3260000}"/>
    <cellStyle name="Comma (0,000) TBD 2 2 41" xfId="19400" xr:uid="{00000000-0005-0000-0000-0000A4260000}"/>
    <cellStyle name="Comma (0,000) TBD- 2 2 41" xfId="17914" xr:uid="{00000000-0005-0000-0000-0000A5260000}"/>
    <cellStyle name="Comma (0,000) TBD 2 2 42" xfId="19491" xr:uid="{00000000-0005-0000-0000-0000A6260000}"/>
    <cellStyle name="Comma (0,000) TBD- 2 2 42" xfId="18008" xr:uid="{00000000-0005-0000-0000-0000A7260000}"/>
    <cellStyle name="Comma (0,000) TBD 2 2 43" xfId="19580" xr:uid="{00000000-0005-0000-0000-0000A8260000}"/>
    <cellStyle name="Comma (0,000) TBD- 2 2 43" xfId="18102" xr:uid="{00000000-0005-0000-0000-0000A9260000}"/>
    <cellStyle name="Comma (0,000) TBD 2 2 44" xfId="19669" xr:uid="{00000000-0005-0000-0000-0000AA260000}"/>
    <cellStyle name="Comma (0,000) TBD- 2 2 44" xfId="18196" xr:uid="{00000000-0005-0000-0000-0000AB260000}"/>
    <cellStyle name="Comma (0,000) TBD 2 2 45" xfId="19758" xr:uid="{00000000-0005-0000-0000-0000AC260000}"/>
    <cellStyle name="Comma (0,000) TBD- 2 2 45" xfId="18290" xr:uid="{00000000-0005-0000-0000-0000AD260000}"/>
    <cellStyle name="Comma (0,000) TBD 2 2 46" xfId="19847" xr:uid="{00000000-0005-0000-0000-0000AE260000}"/>
    <cellStyle name="Comma (0,000) TBD- 2 2 46" xfId="18384" xr:uid="{00000000-0005-0000-0000-0000AF260000}"/>
    <cellStyle name="Comma (0,000) TBD 2 2 47" xfId="19935" xr:uid="{00000000-0005-0000-0000-0000B0260000}"/>
    <cellStyle name="Comma (0,000) TBD- 2 2 47" xfId="18478" xr:uid="{00000000-0005-0000-0000-0000B1260000}"/>
    <cellStyle name="Comma (0,000) TBD 2 2 48" xfId="20023" xr:uid="{00000000-0005-0000-0000-0000B2260000}"/>
    <cellStyle name="Comma (0,000) TBD- 2 2 48" xfId="18571" xr:uid="{00000000-0005-0000-0000-0000B3260000}"/>
    <cellStyle name="Comma (0,000) TBD 2 2 49" xfId="20110" xr:uid="{00000000-0005-0000-0000-0000B4260000}"/>
    <cellStyle name="Comma (0,000) TBD- 2 2 49" xfId="18663" xr:uid="{00000000-0005-0000-0000-0000B5260000}"/>
    <cellStyle name="Comma (0,000) TBD 2 2 5" xfId="13918" xr:uid="{00000000-0005-0000-0000-0000B6260000}"/>
    <cellStyle name="Comma (0,000) TBD- 2 2 5" xfId="13917" xr:uid="{00000000-0005-0000-0000-0000B7260000}"/>
    <cellStyle name="Comma (0,000) TBD 2 2 50" xfId="20197" xr:uid="{00000000-0005-0000-0000-0000B8260000}"/>
    <cellStyle name="Comma (0,000) TBD- 2 2 50" xfId="18755" xr:uid="{00000000-0005-0000-0000-0000B9260000}"/>
    <cellStyle name="Comma (0,000) TBD 2 2 51" xfId="20283" xr:uid="{00000000-0005-0000-0000-0000BA260000}"/>
    <cellStyle name="Comma (0,000) TBD- 2 2 51" xfId="18847" xr:uid="{00000000-0005-0000-0000-0000BB260000}"/>
    <cellStyle name="Comma (0,000) TBD 2 2 52" xfId="20368" xr:uid="{00000000-0005-0000-0000-0000BC260000}"/>
    <cellStyle name="Comma (0,000) TBD- 2 2 52" xfId="18939" xr:uid="{00000000-0005-0000-0000-0000BD260000}"/>
    <cellStyle name="Comma (0,000) TBD 2 2 53" xfId="20453" xr:uid="{00000000-0005-0000-0000-0000BE260000}"/>
    <cellStyle name="Comma (0,000) TBD- 2 2 53" xfId="19031" xr:uid="{00000000-0005-0000-0000-0000BF260000}"/>
    <cellStyle name="Comma (0,000) TBD 2 2 54" xfId="20536" xr:uid="{00000000-0005-0000-0000-0000C0260000}"/>
    <cellStyle name="Comma (0,000) TBD- 2 2 54" xfId="19123" xr:uid="{00000000-0005-0000-0000-0000C1260000}"/>
    <cellStyle name="Comma (0,000) TBD 2 2 55" xfId="20617" xr:uid="{00000000-0005-0000-0000-0000C2260000}"/>
    <cellStyle name="Comma (0,000) TBD- 2 2 55" xfId="19215" xr:uid="{00000000-0005-0000-0000-0000C3260000}"/>
    <cellStyle name="Comma (0,000) TBD 2 2 56" xfId="20695" xr:uid="{00000000-0005-0000-0000-0000C4260000}"/>
    <cellStyle name="Comma (0,000) TBD- 2 2 56" xfId="19306" xr:uid="{00000000-0005-0000-0000-0000C5260000}"/>
    <cellStyle name="Comma (0,000) TBD 2 2 57" xfId="20773" xr:uid="{00000000-0005-0000-0000-0000C6260000}"/>
    <cellStyle name="Comma (0,000) TBD- 2 2 57" xfId="19397" xr:uid="{00000000-0005-0000-0000-0000C7260000}"/>
    <cellStyle name="Comma (0,000) TBD 2 2 58" xfId="20850" xr:uid="{00000000-0005-0000-0000-0000C8260000}"/>
    <cellStyle name="Comma (0,000) TBD- 2 2 58" xfId="19488" xr:uid="{00000000-0005-0000-0000-0000C9260000}"/>
    <cellStyle name="Comma (0,000) TBD 2 2 59" xfId="20926" xr:uid="{00000000-0005-0000-0000-0000CA260000}"/>
    <cellStyle name="Comma (0,000) TBD- 2 2 59" xfId="19577" xr:uid="{00000000-0005-0000-0000-0000CB260000}"/>
    <cellStyle name="Comma (0,000) TBD 2 2 6" xfId="14155" xr:uid="{00000000-0005-0000-0000-0000CC260000}"/>
    <cellStyle name="Comma (0,000) TBD- 2 2 6" xfId="14196" xr:uid="{00000000-0005-0000-0000-0000CD260000}"/>
    <cellStyle name="Comma (0,000) TBD 2 2 60" xfId="20999" xr:uid="{00000000-0005-0000-0000-0000CE260000}"/>
    <cellStyle name="Comma (0,000) TBD- 2 2 60" xfId="19666" xr:uid="{00000000-0005-0000-0000-0000CF260000}"/>
    <cellStyle name="Comma (0,000) TBD 2 2 61" xfId="21072" xr:uid="{00000000-0005-0000-0000-0000D0260000}"/>
    <cellStyle name="Comma (0,000) TBD- 2 2 61" xfId="19755" xr:uid="{00000000-0005-0000-0000-0000D1260000}"/>
    <cellStyle name="Comma (0,000) TBD 2 2 62" xfId="21145" xr:uid="{00000000-0005-0000-0000-0000D2260000}"/>
    <cellStyle name="Comma (0,000) TBD- 2 2 62" xfId="19844" xr:uid="{00000000-0005-0000-0000-0000D3260000}"/>
    <cellStyle name="Comma (0,000) TBD 2 2 63" xfId="21218" xr:uid="{00000000-0005-0000-0000-0000D4260000}"/>
    <cellStyle name="Comma (0,000) TBD- 2 2 63" xfId="19932" xr:uid="{00000000-0005-0000-0000-0000D5260000}"/>
    <cellStyle name="Comma (0,000) TBD 2 2 64" xfId="21290" xr:uid="{00000000-0005-0000-0000-0000D6260000}"/>
    <cellStyle name="Comma (0,000) TBD- 2 2 64" xfId="20020" xr:uid="{00000000-0005-0000-0000-0000D7260000}"/>
    <cellStyle name="Comma (0,000) TBD 2 2 65" xfId="21359" xr:uid="{00000000-0005-0000-0000-0000D8260000}"/>
    <cellStyle name="Comma (0,000) TBD- 2 2 65" xfId="20107" xr:uid="{00000000-0005-0000-0000-0000D9260000}"/>
    <cellStyle name="Comma (0,000) TBD 2 2 66" xfId="21427" xr:uid="{00000000-0005-0000-0000-0000DA260000}"/>
    <cellStyle name="Comma (0,000) TBD- 2 2 66" xfId="20194" xr:uid="{00000000-0005-0000-0000-0000DB260000}"/>
    <cellStyle name="Comma (0,000) TBD 2 2 67" xfId="21495" xr:uid="{00000000-0005-0000-0000-0000DC260000}"/>
    <cellStyle name="Comma (0,000) TBD- 2 2 67" xfId="20280" xr:uid="{00000000-0005-0000-0000-0000DD260000}"/>
    <cellStyle name="Comma (0,000) TBD 2 2 68" xfId="21562" xr:uid="{00000000-0005-0000-0000-0000DE260000}"/>
    <cellStyle name="Comma (0,000) TBD- 2 2 68" xfId="20365" xr:uid="{00000000-0005-0000-0000-0000DF260000}"/>
    <cellStyle name="Comma (0,000) TBD 2 2 69" xfId="21629" xr:uid="{00000000-0005-0000-0000-0000E0260000}"/>
    <cellStyle name="Comma (0,000) TBD- 2 2 69" xfId="20450" xr:uid="{00000000-0005-0000-0000-0000E1260000}"/>
    <cellStyle name="Comma (0,000) TBD 2 2 7" xfId="10570" xr:uid="{00000000-0005-0000-0000-0000E2260000}"/>
    <cellStyle name="Comma (0,000) TBD- 2 2 7" xfId="10639" xr:uid="{00000000-0005-0000-0000-0000E3260000}"/>
    <cellStyle name="Comma (0,000) TBD 2 2 70" xfId="21694" xr:uid="{00000000-0005-0000-0000-0000E4260000}"/>
    <cellStyle name="Comma (0,000) TBD- 2 2 70" xfId="20533" xr:uid="{00000000-0005-0000-0000-0000E5260000}"/>
    <cellStyle name="Comma (0,000) TBD 2 2 71" xfId="21759" xr:uid="{00000000-0005-0000-0000-0000E6260000}"/>
    <cellStyle name="Comma (0,000) TBD- 2 2 71" xfId="20614" xr:uid="{00000000-0005-0000-0000-0000E7260000}"/>
    <cellStyle name="Comma (0,000) TBD 2 2 72" xfId="21820" xr:uid="{00000000-0005-0000-0000-0000E8260000}"/>
    <cellStyle name="Comma (0,000) TBD- 2 2 72" xfId="20692" xr:uid="{00000000-0005-0000-0000-0000E9260000}"/>
    <cellStyle name="Comma (0,000) TBD 2 2 73" xfId="21881" xr:uid="{00000000-0005-0000-0000-0000EA260000}"/>
    <cellStyle name="Comma (0,000) TBD- 2 2 73" xfId="20770" xr:uid="{00000000-0005-0000-0000-0000EB260000}"/>
    <cellStyle name="Comma (0,000) TBD 2 2 74" xfId="21940" xr:uid="{00000000-0005-0000-0000-0000EC260000}"/>
    <cellStyle name="Comma (0,000) TBD- 2 2 74" xfId="20847" xr:uid="{00000000-0005-0000-0000-0000ED260000}"/>
    <cellStyle name="Comma (0,000) TBD 2 2 75" xfId="21996" xr:uid="{00000000-0005-0000-0000-0000EE260000}"/>
    <cellStyle name="Comma (0,000) TBD- 2 2 75" xfId="20923" xr:uid="{00000000-0005-0000-0000-0000EF260000}"/>
    <cellStyle name="Comma (0,000) TBD 2 2 76" xfId="22051" xr:uid="{00000000-0005-0000-0000-0000F0260000}"/>
    <cellStyle name="Comma (0,000) TBD- 2 2 76" xfId="20997" xr:uid="{00000000-0005-0000-0000-0000F1260000}"/>
    <cellStyle name="Comma (0,000) TBD 2 2 77" xfId="22105" xr:uid="{00000000-0005-0000-0000-0000F2260000}"/>
    <cellStyle name="Comma (0,000) TBD- 2 2 77" xfId="21070" xr:uid="{00000000-0005-0000-0000-0000F3260000}"/>
    <cellStyle name="Comma (0,000) TBD 2 2 78" xfId="22158" xr:uid="{00000000-0005-0000-0000-0000F4260000}"/>
    <cellStyle name="Comma (0,000) TBD- 2 2 78" xfId="21143" xr:uid="{00000000-0005-0000-0000-0000F5260000}"/>
    <cellStyle name="Comma (0,000) TBD 2 2 79" xfId="22210" xr:uid="{00000000-0005-0000-0000-0000F6260000}"/>
    <cellStyle name="Comma (0,000) TBD- 2 2 79" xfId="21216" xr:uid="{00000000-0005-0000-0000-0000F7260000}"/>
    <cellStyle name="Comma (0,000) TBD 2 2 8" xfId="14086" xr:uid="{00000000-0005-0000-0000-0000F8260000}"/>
    <cellStyle name="Comma (0,000) TBD- 2 2 8" xfId="10517" xr:uid="{00000000-0005-0000-0000-0000F9260000}"/>
    <cellStyle name="Comma (0,000) TBD 2 2 80" xfId="22260" xr:uid="{00000000-0005-0000-0000-0000FA260000}"/>
    <cellStyle name="Comma (0,000) TBD- 2 2 80" xfId="21288" xr:uid="{00000000-0005-0000-0000-0000FB260000}"/>
    <cellStyle name="Comma (0,000) TBD 2 2 81" xfId="22310" xr:uid="{00000000-0005-0000-0000-0000FC260000}"/>
    <cellStyle name="Comma (0,000) TBD- 2 2 81" xfId="21357" xr:uid="{00000000-0005-0000-0000-0000FD260000}"/>
    <cellStyle name="Comma (0,000) TBD 2 2 82" xfId="22360" xr:uid="{00000000-0005-0000-0000-0000FE260000}"/>
    <cellStyle name="Comma (0,000) TBD- 2 2 82" xfId="21425" xr:uid="{00000000-0005-0000-0000-0000FF260000}"/>
    <cellStyle name="Comma (0,000) TBD 2 2 83" xfId="22410" xr:uid="{00000000-0005-0000-0000-000000270000}"/>
    <cellStyle name="Comma (0,000) TBD- 2 2 83" xfId="21493" xr:uid="{00000000-0005-0000-0000-000001270000}"/>
    <cellStyle name="Comma (0,000) TBD 2 2 84" xfId="22458" xr:uid="{00000000-0005-0000-0000-000002270000}"/>
    <cellStyle name="Comma (0,000) TBD- 2 2 84" xfId="21560" xr:uid="{00000000-0005-0000-0000-000003270000}"/>
    <cellStyle name="Comma (0,000) TBD 2 2 85" xfId="22502" xr:uid="{00000000-0005-0000-0000-000004270000}"/>
    <cellStyle name="Comma (0,000) TBD- 2 2 85" xfId="21627" xr:uid="{00000000-0005-0000-0000-000005270000}"/>
    <cellStyle name="Comma (0,000) TBD 2 2 86" xfId="22543" xr:uid="{00000000-0005-0000-0000-000006270000}"/>
    <cellStyle name="Comma (0,000) TBD- 2 2 86" xfId="21692" xr:uid="{00000000-0005-0000-0000-000007270000}"/>
    <cellStyle name="Comma (0,000) TBD 2 2 87" xfId="22581" xr:uid="{00000000-0005-0000-0000-000008270000}"/>
    <cellStyle name="Comma (0,000) TBD- 2 2 87" xfId="21757" xr:uid="{00000000-0005-0000-0000-000009270000}"/>
    <cellStyle name="Comma (0,000) TBD 2 2 88" xfId="22617" xr:uid="{00000000-0005-0000-0000-00000A270000}"/>
    <cellStyle name="Comma (0,000) TBD- 2 2 88" xfId="21818" xr:uid="{00000000-0005-0000-0000-00000B270000}"/>
    <cellStyle name="Comma (0,000) TBD 2 2 89" xfId="22651" xr:uid="{00000000-0005-0000-0000-00000C270000}"/>
    <cellStyle name="Comma (0,000) TBD- 2 2 89" xfId="21879" xr:uid="{00000000-0005-0000-0000-00000D270000}"/>
    <cellStyle name="Comma (0,000) TBD 2 2 9" xfId="14092" xr:uid="{00000000-0005-0000-0000-00000E270000}"/>
    <cellStyle name="Comma (0,000) TBD- 2 2 9" xfId="10544" xr:uid="{00000000-0005-0000-0000-00000F270000}"/>
    <cellStyle name="Comma (0,000) TBD 2 2 90" xfId="22682" xr:uid="{00000000-0005-0000-0000-000010270000}"/>
    <cellStyle name="Comma (0,000) TBD- 2 2 90" xfId="21938" xr:uid="{00000000-0005-0000-0000-000011270000}"/>
    <cellStyle name="Comma (0,000) TBD 2 2 91" xfId="22712" xr:uid="{00000000-0005-0000-0000-000012270000}"/>
    <cellStyle name="Comma (0,000) TBD- 2 2 91" xfId="21994" xr:uid="{00000000-0005-0000-0000-000013270000}"/>
    <cellStyle name="Comma (0,000) TBD 2 2 92" xfId="22740" xr:uid="{00000000-0005-0000-0000-000014270000}"/>
    <cellStyle name="Comma (0,000) TBD- 2 2 92" xfId="22049" xr:uid="{00000000-0005-0000-0000-000015270000}"/>
    <cellStyle name="Comma (0,000) TBD 2 2 93" xfId="22763" xr:uid="{00000000-0005-0000-0000-000016270000}"/>
    <cellStyle name="Comma (0,000) TBD- 2 2 93" xfId="22103" xr:uid="{00000000-0005-0000-0000-000017270000}"/>
    <cellStyle name="Comma (0,000) TBD 2 2 94" xfId="22784" xr:uid="{00000000-0005-0000-0000-000018270000}"/>
    <cellStyle name="Comma (0,000) TBD- 2 2 94" xfId="22156" xr:uid="{00000000-0005-0000-0000-000019270000}"/>
    <cellStyle name="Comma (0,000) TBD 2 2 95" xfId="22805" xr:uid="{00000000-0005-0000-0000-00001A270000}"/>
    <cellStyle name="Comma (0,000) TBD- 2 2 95" xfId="22208" xr:uid="{00000000-0005-0000-0000-00001B270000}"/>
    <cellStyle name="Comma (0,000) TBD 2 2 96" xfId="22893" xr:uid="{00000000-0005-0000-0000-00001C270000}"/>
    <cellStyle name="Comma (0,000) TBD- 2 2 96" xfId="22894" xr:uid="{00000000-0005-0000-0000-00001D270000}"/>
    <cellStyle name="Comma (0,000) TBD 2 2 97" xfId="22999" xr:uid="{00000000-0005-0000-0000-00001E270000}"/>
    <cellStyle name="Comma (0,000) TBD- 2 2 97" xfId="22998" xr:uid="{00000000-0005-0000-0000-00001F270000}"/>
    <cellStyle name="Comma (0,000) TBD 2 2 98" xfId="29565" xr:uid="{00000000-0005-0000-0000-000020270000}"/>
    <cellStyle name="Comma (0,000) TBD- 2 2 98" xfId="29566" xr:uid="{00000000-0005-0000-0000-000021270000}"/>
    <cellStyle name="Comma (0,000) TBD 2 2 99" xfId="36123" xr:uid="{00000000-0005-0000-0000-000022270000}"/>
    <cellStyle name="Comma (0,000) TBD- 2 2 99" xfId="36124" xr:uid="{00000000-0005-0000-0000-000023270000}"/>
    <cellStyle name="Comma (0,000) TBD 2 20" xfId="17065" xr:uid="{00000000-0005-0000-0000-000024270000}"/>
    <cellStyle name="Comma (0,000) TBD- 2 20" xfId="14863" xr:uid="{00000000-0005-0000-0000-000025270000}"/>
    <cellStyle name="Comma (0,000) TBD 2 21" xfId="17159" xr:uid="{00000000-0005-0000-0000-000026270000}"/>
    <cellStyle name="Comma (0,000) TBD- 2 21" xfId="15469" xr:uid="{00000000-0005-0000-0000-000027270000}"/>
    <cellStyle name="Comma (0,000) TBD 2 22" xfId="17253" xr:uid="{00000000-0005-0000-0000-000028270000}"/>
    <cellStyle name="Comma (0,000) TBD- 2 22" xfId="14245" xr:uid="{00000000-0005-0000-0000-000029270000}"/>
    <cellStyle name="Comma (0,000) TBD 2 23" xfId="17347" xr:uid="{00000000-0005-0000-0000-00002A270000}"/>
    <cellStyle name="Comma (0,000) TBD- 2 23" xfId="16137" xr:uid="{00000000-0005-0000-0000-00002B270000}"/>
    <cellStyle name="Comma (0,000) TBD 2 24" xfId="17441" xr:uid="{00000000-0005-0000-0000-00002C270000}"/>
    <cellStyle name="Comma (0,000) TBD- 2 24" xfId="14584" xr:uid="{00000000-0005-0000-0000-00002D270000}"/>
    <cellStyle name="Comma (0,000) TBD 2 25" xfId="17535" xr:uid="{00000000-0005-0000-0000-00002E270000}"/>
    <cellStyle name="Comma (0,000) TBD- 2 25" xfId="16722" xr:uid="{00000000-0005-0000-0000-00002F270000}"/>
    <cellStyle name="Comma (0,000) TBD 2 26" xfId="17629" xr:uid="{00000000-0005-0000-0000-000030270000}"/>
    <cellStyle name="Comma (0,000) TBD- 2 26" xfId="16277" xr:uid="{00000000-0005-0000-0000-000031270000}"/>
    <cellStyle name="Comma (0,000) TBD 2 27" xfId="17723" xr:uid="{00000000-0005-0000-0000-000032270000}"/>
    <cellStyle name="Comma (0,000) TBD- 2 27" xfId="15437" xr:uid="{00000000-0005-0000-0000-000033270000}"/>
    <cellStyle name="Comma (0,000) TBD 2 28" xfId="17817" xr:uid="{00000000-0005-0000-0000-000034270000}"/>
    <cellStyle name="Comma (0,000) TBD- 2 28" xfId="16365" xr:uid="{00000000-0005-0000-0000-000035270000}"/>
    <cellStyle name="Comma (0,000) TBD 2 29" xfId="17911" xr:uid="{00000000-0005-0000-0000-000036270000}"/>
    <cellStyle name="Comma (0,000) TBD- 2 29" xfId="15325" xr:uid="{00000000-0005-0000-0000-000037270000}"/>
    <cellStyle name="Comma (0,000) TBD 2 3" xfId="2304" xr:uid="{00000000-0005-0000-0000-000038270000}"/>
    <cellStyle name="Comma (0,000) TBD- 2 3" xfId="2305" xr:uid="{00000000-0005-0000-0000-000039270000}"/>
    <cellStyle name="Comma (0,000) TBD 2 30" xfId="18005" xr:uid="{00000000-0005-0000-0000-00003A270000}"/>
    <cellStyle name="Comma (0,000) TBD- 2 30" xfId="15135" xr:uid="{00000000-0005-0000-0000-00003B270000}"/>
    <cellStyle name="Comma (0,000) TBD 2 31" xfId="18099" xr:uid="{00000000-0005-0000-0000-00003C270000}"/>
    <cellStyle name="Comma (0,000) TBD- 2 31" xfId="16246" xr:uid="{00000000-0005-0000-0000-00003D270000}"/>
    <cellStyle name="Comma (0,000) TBD 2 32" xfId="18193" xr:uid="{00000000-0005-0000-0000-00003E270000}"/>
    <cellStyle name="Comma (0,000) TBD- 2 32" xfId="15163" xr:uid="{00000000-0005-0000-0000-00003F270000}"/>
    <cellStyle name="Comma (0,000) TBD 2 33" xfId="18287" xr:uid="{00000000-0005-0000-0000-000040270000}"/>
    <cellStyle name="Comma (0,000) TBD- 2 33" xfId="16049" xr:uid="{00000000-0005-0000-0000-000041270000}"/>
    <cellStyle name="Comma (0,000) TBD 2 34" xfId="18381" xr:uid="{00000000-0005-0000-0000-000042270000}"/>
    <cellStyle name="Comma (0,000) TBD- 2 34" xfId="15810" xr:uid="{00000000-0005-0000-0000-000043270000}"/>
    <cellStyle name="Comma (0,000) TBD 2 35" xfId="18475" xr:uid="{00000000-0005-0000-0000-000044270000}"/>
    <cellStyle name="Comma (0,000) TBD- 2 35" xfId="14818" xr:uid="{00000000-0005-0000-0000-000045270000}"/>
    <cellStyle name="Comma (0,000) TBD 2 36" xfId="18568" xr:uid="{00000000-0005-0000-0000-000046270000}"/>
    <cellStyle name="Comma (0,000) TBD- 2 36" xfId="15490" xr:uid="{00000000-0005-0000-0000-000047270000}"/>
    <cellStyle name="Comma (0,000) TBD 2 37" xfId="18660" xr:uid="{00000000-0005-0000-0000-000048270000}"/>
    <cellStyle name="Comma (0,000) TBD- 2 37" xfId="14232" xr:uid="{00000000-0005-0000-0000-000049270000}"/>
    <cellStyle name="Comma (0,000) TBD 2 38" xfId="18752" xr:uid="{00000000-0005-0000-0000-00004A270000}"/>
    <cellStyle name="Comma (0,000) TBD- 2 38" xfId="15904" xr:uid="{00000000-0005-0000-0000-00004B270000}"/>
    <cellStyle name="Comma (0,000) TBD 2 39" xfId="18844" xr:uid="{00000000-0005-0000-0000-00004C270000}"/>
    <cellStyle name="Comma (0,000) TBD- 2 39" xfId="16196" xr:uid="{00000000-0005-0000-0000-00004D270000}"/>
    <cellStyle name="Comma (0,000) TBD 2 4" xfId="1964" xr:uid="{00000000-0005-0000-0000-00004E270000}"/>
    <cellStyle name="Comma (0,000) TBD- 2 4" xfId="1963" xr:uid="{00000000-0005-0000-0000-00004F270000}"/>
    <cellStyle name="Comma (0,000) TBD 2 40" xfId="18936" xr:uid="{00000000-0005-0000-0000-000050270000}"/>
    <cellStyle name="Comma (0,000) TBD- 2 40" xfId="15555" xr:uid="{00000000-0005-0000-0000-000051270000}"/>
    <cellStyle name="Comma (0,000) TBD 2 41" xfId="19028" xr:uid="{00000000-0005-0000-0000-000052270000}"/>
    <cellStyle name="Comma (0,000) TBD- 2 41" xfId="14417" xr:uid="{00000000-0005-0000-0000-000053270000}"/>
    <cellStyle name="Comma (0,000) TBD 2 42" xfId="19120" xr:uid="{00000000-0005-0000-0000-000054270000}"/>
    <cellStyle name="Comma (0,000) TBD- 2 42" xfId="15767" xr:uid="{00000000-0005-0000-0000-000055270000}"/>
    <cellStyle name="Comma (0,000) TBD 2 43" xfId="19212" xr:uid="{00000000-0005-0000-0000-000056270000}"/>
    <cellStyle name="Comma (0,000) TBD- 2 43" xfId="14847" xr:uid="{00000000-0005-0000-0000-000057270000}"/>
    <cellStyle name="Comma (0,000) TBD 2 44" xfId="19303" xr:uid="{00000000-0005-0000-0000-000058270000}"/>
    <cellStyle name="Comma (0,000) TBD- 2 44" xfId="15474" xr:uid="{00000000-0005-0000-0000-000059270000}"/>
    <cellStyle name="Comma (0,000) TBD 2 45" xfId="19394" xr:uid="{00000000-0005-0000-0000-00005A270000}"/>
    <cellStyle name="Comma (0,000) TBD- 2 45" xfId="15041" xr:uid="{00000000-0005-0000-0000-00005B270000}"/>
    <cellStyle name="Comma (0,000) TBD 2 46" xfId="19485" xr:uid="{00000000-0005-0000-0000-00005C270000}"/>
    <cellStyle name="Comma (0,000) TBD- 2 46" xfId="15346" xr:uid="{00000000-0005-0000-0000-00005D270000}"/>
    <cellStyle name="Comma (0,000) TBD 2 47" xfId="19574" xr:uid="{00000000-0005-0000-0000-00005E270000}"/>
    <cellStyle name="Comma (0,000) TBD- 2 47" xfId="14308" xr:uid="{00000000-0005-0000-0000-00005F270000}"/>
    <cellStyle name="Comma (0,000) TBD 2 48" xfId="19663" xr:uid="{00000000-0005-0000-0000-000060270000}"/>
    <cellStyle name="Comma (0,000) TBD- 2 48" xfId="16812" xr:uid="{00000000-0005-0000-0000-000061270000}"/>
    <cellStyle name="Comma (0,000) TBD 2 49" xfId="19752" xr:uid="{00000000-0005-0000-0000-000062270000}"/>
    <cellStyle name="Comma (0,000) TBD- 2 49" xfId="16222" xr:uid="{00000000-0005-0000-0000-000063270000}"/>
    <cellStyle name="Comma (0,000) TBD 2 5" xfId="10437" xr:uid="{00000000-0005-0000-0000-000064270000}"/>
    <cellStyle name="Comma (0,000) TBD- 2 5" xfId="10438" xr:uid="{00000000-0005-0000-0000-000065270000}"/>
    <cellStyle name="Comma (0,000) TBD 2 50" xfId="19841" xr:uid="{00000000-0005-0000-0000-000066270000}"/>
    <cellStyle name="Comma (0,000) TBD- 2 50" xfId="14517" xr:uid="{00000000-0005-0000-0000-000067270000}"/>
    <cellStyle name="Comma (0,000) TBD 2 51" xfId="19929" xr:uid="{00000000-0005-0000-0000-000068270000}"/>
    <cellStyle name="Comma (0,000) TBD- 2 51" xfId="16741" xr:uid="{00000000-0005-0000-0000-000069270000}"/>
    <cellStyle name="Comma (0,000) TBD 2 52" xfId="20017" xr:uid="{00000000-0005-0000-0000-00006A270000}"/>
    <cellStyle name="Comma (0,000) TBD- 2 52" xfId="16269" xr:uid="{00000000-0005-0000-0000-00006B270000}"/>
    <cellStyle name="Comma (0,000) TBD 2 53" xfId="20104" xr:uid="{00000000-0005-0000-0000-00006C270000}"/>
    <cellStyle name="Comma (0,000) TBD- 2 53" xfId="14477" xr:uid="{00000000-0005-0000-0000-00006D270000}"/>
    <cellStyle name="Comma (0,000) TBD 2 54" xfId="20191" xr:uid="{00000000-0005-0000-0000-00006E270000}"/>
    <cellStyle name="Comma (0,000) TBD- 2 54" xfId="15718" xr:uid="{00000000-0005-0000-0000-00006F270000}"/>
    <cellStyle name="Comma (0,000) TBD 2 55" xfId="20277" xr:uid="{00000000-0005-0000-0000-000070270000}"/>
    <cellStyle name="Comma (0,000) TBD- 2 55" xfId="16258" xr:uid="{00000000-0005-0000-0000-000071270000}"/>
    <cellStyle name="Comma (0,000) TBD 2 56" xfId="20362" xr:uid="{00000000-0005-0000-0000-000072270000}"/>
    <cellStyle name="Comma (0,000) TBD- 2 56" xfId="16555" xr:uid="{00000000-0005-0000-0000-000073270000}"/>
    <cellStyle name="Comma (0,000) TBD 2 57" xfId="20447" xr:uid="{00000000-0005-0000-0000-000074270000}"/>
    <cellStyle name="Comma (0,000) TBD- 2 57" xfId="14255" xr:uid="{00000000-0005-0000-0000-000075270000}"/>
    <cellStyle name="Comma (0,000) TBD 2 58" xfId="20530" xr:uid="{00000000-0005-0000-0000-000076270000}"/>
    <cellStyle name="Comma (0,000) TBD- 2 58" xfId="15886" xr:uid="{00000000-0005-0000-0000-000077270000}"/>
    <cellStyle name="Comma (0,000) TBD 2 59" xfId="20611" xr:uid="{00000000-0005-0000-0000-000078270000}"/>
    <cellStyle name="Comma (0,000) TBD- 2 59" xfId="16203" xr:uid="{00000000-0005-0000-0000-000079270000}"/>
    <cellStyle name="Comma (0,000) TBD 2 6" xfId="14017" xr:uid="{00000000-0005-0000-0000-00007A270000}"/>
    <cellStyle name="Comma (0,000) TBD- 2 6" xfId="14018" xr:uid="{00000000-0005-0000-0000-00007B270000}"/>
    <cellStyle name="Comma (0,000) TBD 2 60" xfId="20689" xr:uid="{00000000-0005-0000-0000-00007C270000}"/>
    <cellStyle name="Comma (0,000) TBD- 2 60" xfId="14531" xr:uid="{00000000-0005-0000-0000-00007D270000}"/>
    <cellStyle name="Comma (0,000) TBD 2 61" xfId="20767" xr:uid="{00000000-0005-0000-0000-00007E270000}"/>
    <cellStyle name="Comma (0,000) TBD- 2 61" xfId="14632" xr:uid="{00000000-0005-0000-0000-00007F270000}"/>
    <cellStyle name="Comma (0,000) TBD 2 62" xfId="20844" xr:uid="{00000000-0005-0000-0000-000080270000}"/>
    <cellStyle name="Comma (0,000) TBD- 2 62" xfId="16698" xr:uid="{00000000-0005-0000-0000-000081270000}"/>
    <cellStyle name="Comma (0,000) TBD 2 63" xfId="20920" xr:uid="{00000000-0005-0000-0000-000082270000}"/>
    <cellStyle name="Comma (0,000) TBD- 2 63" xfId="16920" xr:uid="{00000000-0005-0000-0000-000083270000}"/>
    <cellStyle name="Comma (0,000) TBD 2 64" xfId="20994" xr:uid="{00000000-0005-0000-0000-000084270000}"/>
    <cellStyle name="Comma (0,000) TBD- 2 64" xfId="15949" xr:uid="{00000000-0005-0000-0000-000085270000}"/>
    <cellStyle name="Comma (0,000) TBD 2 65" xfId="21067" xr:uid="{00000000-0005-0000-0000-000086270000}"/>
    <cellStyle name="Comma (0,000) TBD- 2 65" xfId="16178" xr:uid="{00000000-0005-0000-0000-000087270000}"/>
    <cellStyle name="Comma (0,000) TBD 2 66" xfId="21140" xr:uid="{00000000-0005-0000-0000-000088270000}"/>
    <cellStyle name="Comma (0,000) TBD- 2 66" xfId="15578" xr:uid="{00000000-0005-0000-0000-000089270000}"/>
    <cellStyle name="Comma (0,000) TBD 2 67" xfId="21213" xr:uid="{00000000-0005-0000-0000-00008A270000}"/>
    <cellStyle name="Comma (0,000) TBD- 2 67" xfId="16308" xr:uid="{00000000-0005-0000-0000-00008B270000}"/>
    <cellStyle name="Comma (0,000) TBD 2 68" xfId="21285" xr:uid="{00000000-0005-0000-0000-00008C270000}"/>
    <cellStyle name="Comma (0,000) TBD- 2 68" xfId="14427" xr:uid="{00000000-0005-0000-0000-00008D270000}"/>
    <cellStyle name="Comma (0,000) TBD 2 69" xfId="21354" xr:uid="{00000000-0005-0000-0000-00008E270000}"/>
    <cellStyle name="Comma (0,000) TBD- 2 69" xfId="15762" xr:uid="{00000000-0005-0000-0000-00008F270000}"/>
    <cellStyle name="Comma (0,000) TBD 2 7" xfId="14198" xr:uid="{00000000-0005-0000-0000-000090270000}"/>
    <cellStyle name="Comma (0,000) TBD- 2 7" xfId="14156" xr:uid="{00000000-0005-0000-0000-000091270000}"/>
    <cellStyle name="Comma (0,000) TBD 2 70" xfId="21422" xr:uid="{00000000-0005-0000-0000-000092270000}"/>
    <cellStyle name="Comma (0,000) TBD- 2 70" xfId="16988" xr:uid="{00000000-0005-0000-0000-000093270000}"/>
    <cellStyle name="Comma (0,000) TBD 2 71" xfId="21490" xr:uid="{00000000-0005-0000-0000-000094270000}"/>
    <cellStyle name="Comma (0,000) TBD- 2 71" xfId="17083" xr:uid="{00000000-0005-0000-0000-000095270000}"/>
    <cellStyle name="Comma (0,000) TBD 2 72" xfId="21557" xr:uid="{00000000-0005-0000-0000-000096270000}"/>
    <cellStyle name="Comma (0,000) TBD- 2 72" xfId="17177" xr:uid="{00000000-0005-0000-0000-000097270000}"/>
    <cellStyle name="Comma (0,000) TBD 2 73" xfId="21624" xr:uid="{00000000-0005-0000-0000-000098270000}"/>
    <cellStyle name="Comma (0,000) TBD- 2 73" xfId="17271" xr:uid="{00000000-0005-0000-0000-000099270000}"/>
    <cellStyle name="Comma (0,000) TBD 2 74" xfId="21690" xr:uid="{00000000-0005-0000-0000-00009A270000}"/>
    <cellStyle name="Comma (0,000) TBD- 2 74" xfId="17365" xr:uid="{00000000-0005-0000-0000-00009B270000}"/>
    <cellStyle name="Comma (0,000) TBD 2 75" xfId="21755" xr:uid="{00000000-0005-0000-0000-00009C270000}"/>
    <cellStyle name="Comma (0,000) TBD- 2 75" xfId="17459" xr:uid="{00000000-0005-0000-0000-00009D270000}"/>
    <cellStyle name="Comma (0,000) TBD 2 76" xfId="21817" xr:uid="{00000000-0005-0000-0000-00009E270000}"/>
    <cellStyle name="Comma (0,000) TBD- 2 76" xfId="17553" xr:uid="{00000000-0005-0000-0000-00009F270000}"/>
    <cellStyle name="Comma (0,000) TBD 2 77" xfId="21878" xr:uid="{00000000-0005-0000-0000-0000A0270000}"/>
    <cellStyle name="Comma (0,000) TBD- 2 77" xfId="17647" xr:uid="{00000000-0005-0000-0000-0000A1270000}"/>
    <cellStyle name="Comma (0,000) TBD 2 78" xfId="21937" xr:uid="{00000000-0005-0000-0000-0000A2270000}"/>
    <cellStyle name="Comma (0,000) TBD- 2 78" xfId="17741" xr:uid="{00000000-0005-0000-0000-0000A3270000}"/>
    <cellStyle name="Comma (0,000) TBD 2 79" xfId="21993" xr:uid="{00000000-0005-0000-0000-0000A4270000}"/>
    <cellStyle name="Comma (0,000) TBD- 2 79" xfId="17835" xr:uid="{00000000-0005-0000-0000-0000A5270000}"/>
    <cellStyle name="Comma (0,000) TBD 2 8" xfId="11228" xr:uid="{00000000-0005-0000-0000-0000A6270000}"/>
    <cellStyle name="Comma (0,000) TBD- 2 8" xfId="13945" xr:uid="{00000000-0005-0000-0000-0000A7270000}"/>
    <cellStyle name="Comma (0,000) TBD 2 80" xfId="22048" xr:uid="{00000000-0005-0000-0000-0000A8270000}"/>
    <cellStyle name="Comma (0,000) TBD- 2 80" xfId="17929" xr:uid="{00000000-0005-0000-0000-0000A9270000}"/>
    <cellStyle name="Comma (0,000) TBD 2 81" xfId="22102" xr:uid="{00000000-0005-0000-0000-0000AA270000}"/>
    <cellStyle name="Comma (0,000) TBD- 2 81" xfId="18023" xr:uid="{00000000-0005-0000-0000-0000AB270000}"/>
    <cellStyle name="Comma (0,000) TBD 2 82" xfId="22155" xr:uid="{00000000-0005-0000-0000-0000AC270000}"/>
    <cellStyle name="Comma (0,000) TBD- 2 82" xfId="18117" xr:uid="{00000000-0005-0000-0000-0000AD270000}"/>
    <cellStyle name="Comma (0,000) TBD 2 83" xfId="22207" xr:uid="{00000000-0005-0000-0000-0000AE270000}"/>
    <cellStyle name="Comma (0,000) TBD- 2 83" xfId="18211" xr:uid="{00000000-0005-0000-0000-0000AF270000}"/>
    <cellStyle name="Comma (0,000) TBD 2 84" xfId="22258" xr:uid="{00000000-0005-0000-0000-0000B0270000}"/>
    <cellStyle name="Comma (0,000) TBD- 2 84" xfId="18305" xr:uid="{00000000-0005-0000-0000-0000B1270000}"/>
    <cellStyle name="Comma (0,000) TBD 2 85" xfId="22308" xr:uid="{00000000-0005-0000-0000-0000B2270000}"/>
    <cellStyle name="Comma (0,000) TBD- 2 85" xfId="18399" xr:uid="{00000000-0005-0000-0000-0000B3270000}"/>
    <cellStyle name="Comma (0,000) TBD 2 86" xfId="22358" xr:uid="{00000000-0005-0000-0000-0000B4270000}"/>
    <cellStyle name="Comma (0,000) TBD- 2 86" xfId="18493" xr:uid="{00000000-0005-0000-0000-0000B5270000}"/>
    <cellStyle name="Comma (0,000) TBD 2 87" xfId="22408" xr:uid="{00000000-0005-0000-0000-0000B6270000}"/>
    <cellStyle name="Comma (0,000) TBD- 2 87" xfId="18586" xr:uid="{00000000-0005-0000-0000-0000B7270000}"/>
    <cellStyle name="Comma (0,000) TBD 2 88" xfId="22456" xr:uid="{00000000-0005-0000-0000-0000B8270000}"/>
    <cellStyle name="Comma (0,000) TBD- 2 88" xfId="18678" xr:uid="{00000000-0005-0000-0000-0000B9270000}"/>
    <cellStyle name="Comma (0,000) TBD 2 89" xfId="22500" xr:uid="{00000000-0005-0000-0000-0000BA270000}"/>
    <cellStyle name="Comma (0,000) TBD- 2 89" xfId="18770" xr:uid="{00000000-0005-0000-0000-0000BB270000}"/>
    <cellStyle name="Comma (0,000) TBD 2 9" xfId="14076" xr:uid="{00000000-0005-0000-0000-0000BC270000}"/>
    <cellStyle name="Comma (0,000) TBD- 2 9" xfId="14077" xr:uid="{00000000-0005-0000-0000-0000BD270000}"/>
    <cellStyle name="Comma (0,000) TBD 2 90" xfId="22541" xr:uid="{00000000-0005-0000-0000-0000BE270000}"/>
    <cellStyle name="Comma (0,000) TBD- 2 90" xfId="18862" xr:uid="{00000000-0005-0000-0000-0000BF270000}"/>
    <cellStyle name="Comma (0,000) TBD 2 91" xfId="22579" xr:uid="{00000000-0005-0000-0000-0000C0270000}"/>
    <cellStyle name="Comma (0,000) TBD- 2 91" xfId="18954" xr:uid="{00000000-0005-0000-0000-0000C1270000}"/>
    <cellStyle name="Comma (0,000) TBD 2 92" xfId="22615" xr:uid="{00000000-0005-0000-0000-0000C2270000}"/>
    <cellStyle name="Comma (0,000) TBD- 2 92" xfId="19046" xr:uid="{00000000-0005-0000-0000-0000C3270000}"/>
    <cellStyle name="Comma (0,000) TBD 2 93" xfId="22649" xr:uid="{00000000-0005-0000-0000-0000C4270000}"/>
    <cellStyle name="Comma (0,000) TBD- 2 93" xfId="19138" xr:uid="{00000000-0005-0000-0000-0000C5270000}"/>
    <cellStyle name="Comma (0,000) TBD 2 94" xfId="22680" xr:uid="{00000000-0005-0000-0000-0000C6270000}"/>
    <cellStyle name="Comma (0,000) TBD- 2 94" xfId="19230" xr:uid="{00000000-0005-0000-0000-0000C7270000}"/>
    <cellStyle name="Comma (0,000) TBD 2 95" xfId="22710" xr:uid="{00000000-0005-0000-0000-0000C8270000}"/>
    <cellStyle name="Comma (0,000) TBD- 2 95" xfId="19321" xr:uid="{00000000-0005-0000-0000-0000C9270000}"/>
    <cellStyle name="Comma (0,000) TBD 2 96" xfId="22738" xr:uid="{00000000-0005-0000-0000-0000CA270000}"/>
    <cellStyle name="Comma (0,000) TBD- 2 96" xfId="19412" xr:uid="{00000000-0005-0000-0000-0000CB270000}"/>
    <cellStyle name="Comma (0,000) TBD 2 97" xfId="22891" xr:uid="{00000000-0005-0000-0000-0000CC270000}"/>
    <cellStyle name="Comma (0,000) TBD- 2 97" xfId="22892" xr:uid="{00000000-0005-0000-0000-0000CD270000}"/>
    <cellStyle name="Comma (0,000) TBD 2 98" xfId="26251" xr:uid="{00000000-0005-0000-0000-0000CE270000}"/>
    <cellStyle name="Comma (0,000) TBD- 2 98" xfId="23000" xr:uid="{00000000-0005-0000-0000-0000CF270000}"/>
    <cellStyle name="Comma (0,000) TBD 2 99" xfId="29563" xr:uid="{00000000-0005-0000-0000-0000D0270000}"/>
    <cellStyle name="Comma (0,000) TBD- 2 99" xfId="29564" xr:uid="{00000000-0005-0000-0000-0000D1270000}"/>
    <cellStyle name="Comma (0,000) TBD 3" xfId="845" xr:uid="{00000000-0005-0000-0000-0000D2270000}"/>
    <cellStyle name="Comma (0,000) TBD- 3" xfId="846" xr:uid="{00000000-0005-0000-0000-0000D3270000}"/>
    <cellStyle name="Comma (0,000) TBD 3 10" xfId="14003" xr:uid="{00000000-0005-0000-0000-0000D4270000}"/>
    <cellStyle name="Comma (0,000) TBD- 3 10" xfId="14061" xr:uid="{00000000-0005-0000-0000-0000D5270000}"/>
    <cellStyle name="Comma (0,000) TBD 3 100" xfId="36125" xr:uid="{00000000-0005-0000-0000-0000D6270000}"/>
    <cellStyle name="Comma (0,000) TBD- 3 100" xfId="36126" xr:uid="{00000000-0005-0000-0000-0000D7270000}"/>
    <cellStyle name="Comma (0,000) TBD 3 11" xfId="15022" xr:uid="{00000000-0005-0000-0000-0000D8270000}"/>
    <cellStyle name="Comma (0,000) TBD- 3 11" xfId="15023" xr:uid="{00000000-0005-0000-0000-0000D9270000}"/>
    <cellStyle name="Comma (0,000) TBD 3 12" xfId="16525" xr:uid="{00000000-0005-0000-0000-0000DA270000}"/>
    <cellStyle name="Comma (0,000) TBD- 3 12" xfId="15427" xr:uid="{00000000-0005-0000-0000-0000DB270000}"/>
    <cellStyle name="Comma (0,000) TBD 3 13" xfId="14272" xr:uid="{00000000-0005-0000-0000-0000DC270000}"/>
    <cellStyle name="Comma (0,000) TBD- 3 13" xfId="15086" xr:uid="{00000000-0005-0000-0000-0000DD270000}"/>
    <cellStyle name="Comma (0,000) TBD 3 14" xfId="16831" xr:uid="{00000000-0005-0000-0000-0000DE270000}"/>
    <cellStyle name="Comma (0,000) TBD- 3 14" xfId="15317" xr:uid="{00000000-0005-0000-0000-0000DF270000}"/>
    <cellStyle name="Comma (0,000) TBD 3 15" xfId="14767" xr:uid="{00000000-0005-0000-0000-0000E0270000}"/>
    <cellStyle name="Comma (0,000) TBD- 3 15" xfId="16395" xr:uid="{00000000-0005-0000-0000-0000E1270000}"/>
    <cellStyle name="Comma (0,000) TBD 3 16" xfId="15525" xr:uid="{00000000-0005-0000-0000-0000E2270000}"/>
    <cellStyle name="Comma (0,000) TBD- 3 16" xfId="14360" xr:uid="{00000000-0005-0000-0000-0000E3270000}"/>
    <cellStyle name="Comma (0,000) TBD 3 17" xfId="16158" xr:uid="{00000000-0005-0000-0000-0000E4270000}"/>
    <cellStyle name="Comma (0,000) TBD- 3 17" xfId="15792" xr:uid="{00000000-0005-0000-0000-0000E5270000}"/>
    <cellStyle name="Comma (0,000) TBD 3 18" xfId="16671" xr:uid="{00000000-0005-0000-0000-0000E6270000}"/>
    <cellStyle name="Comma (0,000) TBD- 3 18" xfId="14827" xr:uid="{00000000-0005-0000-0000-0000E7270000}"/>
    <cellStyle name="Comma (0,000) TBD 3 19" xfId="16294" xr:uid="{00000000-0005-0000-0000-0000E8270000}"/>
    <cellStyle name="Comma (0,000) TBD- 3 19" xfId="15484" xr:uid="{00000000-0005-0000-0000-0000E9270000}"/>
    <cellStyle name="Comma (0,000) TBD 3 2" xfId="847" xr:uid="{00000000-0005-0000-0000-0000EA270000}"/>
    <cellStyle name="Comma (0,000) TBD- 3 2" xfId="848" xr:uid="{00000000-0005-0000-0000-0000EB270000}"/>
    <cellStyle name="Comma (0,000) TBD 3 2 10" xfId="15024" xr:uid="{00000000-0005-0000-0000-0000EC270000}"/>
    <cellStyle name="Comma (0,000) TBD- 3 2 10" xfId="15025" xr:uid="{00000000-0005-0000-0000-0000ED270000}"/>
    <cellStyle name="Comma (0,000) TBD 3 2 11" xfId="16524" xr:uid="{00000000-0005-0000-0000-0000EE270000}"/>
    <cellStyle name="Comma (0,000) TBD- 3 2 11" xfId="15426" xr:uid="{00000000-0005-0000-0000-0000EF270000}"/>
    <cellStyle name="Comma (0,000) TBD 3 2 12" xfId="14273" xr:uid="{00000000-0005-0000-0000-0000F0270000}"/>
    <cellStyle name="Comma (0,000) TBD- 3 2 12" xfId="15087" xr:uid="{00000000-0005-0000-0000-0000F1270000}"/>
    <cellStyle name="Comma (0,000) TBD 3 2 13" xfId="15875" xr:uid="{00000000-0005-0000-0000-0000F2270000}"/>
    <cellStyle name="Comma (0,000) TBD- 3 2 13" xfId="14389" xr:uid="{00000000-0005-0000-0000-0000F3270000}"/>
    <cellStyle name="Comma (0,000) TBD 3 2 14" xfId="17046" xr:uid="{00000000-0005-0000-0000-0000F4270000}"/>
    <cellStyle name="Comma (0,000) TBD- 3 2 14" xfId="15779" xr:uid="{00000000-0005-0000-0000-0000F5270000}"/>
    <cellStyle name="Comma (0,000) TBD 3 2 15" xfId="17140" xr:uid="{00000000-0005-0000-0000-0000F6270000}"/>
    <cellStyle name="Comma (0,000) TBD- 3 2 15" xfId="14824" xr:uid="{00000000-0005-0000-0000-0000F7270000}"/>
    <cellStyle name="Comma (0,000) TBD 3 2 16" xfId="17234" xr:uid="{00000000-0005-0000-0000-0000F8270000}"/>
    <cellStyle name="Comma (0,000) TBD- 3 2 16" xfId="16574" xr:uid="{00000000-0005-0000-0000-0000F9270000}"/>
    <cellStyle name="Comma (0,000) TBD 3 2 17" xfId="17328" xr:uid="{00000000-0005-0000-0000-0000FA270000}"/>
    <cellStyle name="Comma (0,000) TBD- 3 2 17" xfId="16002" xr:uid="{00000000-0005-0000-0000-0000FB270000}"/>
    <cellStyle name="Comma (0,000) TBD 3 2 18" xfId="17422" xr:uid="{00000000-0005-0000-0000-0000FC270000}"/>
    <cellStyle name="Comma (0,000) TBD- 3 2 18" xfId="14668" xr:uid="{00000000-0005-0000-0000-0000FD270000}"/>
    <cellStyle name="Comma (0,000) TBD 3 2 19" xfId="17516" xr:uid="{00000000-0005-0000-0000-0000FE270000}"/>
    <cellStyle name="Comma (0,000) TBD- 3 2 19" xfId="15620" xr:uid="{00000000-0005-0000-0000-0000FF270000}"/>
    <cellStyle name="Comma (0,000) TBD 3 2 2" xfId="2310" xr:uid="{00000000-0005-0000-0000-000000280000}"/>
    <cellStyle name="Comma (0,000) TBD- 3 2 2" xfId="2311" xr:uid="{00000000-0005-0000-0000-000001280000}"/>
    <cellStyle name="Comma (0,000) TBD 3 2 20" xfId="17610" xr:uid="{00000000-0005-0000-0000-000002280000}"/>
    <cellStyle name="Comma (0,000) TBD- 3 2 20" xfId="16904" xr:uid="{00000000-0005-0000-0000-000003280000}"/>
    <cellStyle name="Comma (0,000) TBD 3 2 21" xfId="17704" xr:uid="{00000000-0005-0000-0000-000004280000}"/>
    <cellStyle name="Comma (0,000) TBD- 3 2 21" xfId="16146" xr:uid="{00000000-0005-0000-0000-000005280000}"/>
    <cellStyle name="Comma (0,000) TBD 3 2 22" xfId="17798" xr:uid="{00000000-0005-0000-0000-000006280000}"/>
    <cellStyle name="Comma (0,000) TBD- 3 2 22" xfId="15609" xr:uid="{00000000-0005-0000-0000-000007280000}"/>
    <cellStyle name="Comma (0,000) TBD 3 2 23" xfId="17892" xr:uid="{00000000-0005-0000-0000-000008280000}"/>
    <cellStyle name="Comma (0,000) TBD- 3 2 23" xfId="16290" xr:uid="{00000000-0005-0000-0000-000009280000}"/>
    <cellStyle name="Comma (0,000) TBD 3 2 24" xfId="17986" xr:uid="{00000000-0005-0000-0000-00000A280000}"/>
    <cellStyle name="Comma (0,000) TBD- 3 2 24" xfId="15412" xr:uid="{00000000-0005-0000-0000-00000B280000}"/>
    <cellStyle name="Comma (0,000) TBD 3 2 25" xfId="18080" xr:uid="{00000000-0005-0000-0000-00000C280000}"/>
    <cellStyle name="Comma (0,000) TBD- 3 2 25" xfId="16025" xr:uid="{00000000-0005-0000-0000-00000D280000}"/>
    <cellStyle name="Comma (0,000) TBD 3 2 26" xfId="18174" xr:uid="{00000000-0005-0000-0000-00000E280000}"/>
    <cellStyle name="Comma (0,000) TBD- 3 2 26" xfId="16826" xr:uid="{00000000-0005-0000-0000-00000F280000}"/>
    <cellStyle name="Comma (0,000) TBD 3 2 27" xfId="18268" xr:uid="{00000000-0005-0000-0000-000010280000}"/>
    <cellStyle name="Comma (0,000) TBD- 3 2 27" xfId="14772" xr:uid="{00000000-0005-0000-0000-000011280000}"/>
    <cellStyle name="Comma (0,000) TBD 3 2 28" xfId="18362" xr:uid="{00000000-0005-0000-0000-000012280000}"/>
    <cellStyle name="Comma (0,000) TBD- 3 2 28" xfId="15518" xr:uid="{00000000-0005-0000-0000-000013280000}"/>
    <cellStyle name="Comma (0,000) TBD 3 2 29" xfId="18456" xr:uid="{00000000-0005-0000-0000-000014280000}"/>
    <cellStyle name="Comma (0,000) TBD- 3 2 29" xfId="15994" xr:uid="{00000000-0005-0000-0000-000015280000}"/>
    <cellStyle name="Comma (0,000) TBD 3 2 3" xfId="1958" xr:uid="{00000000-0005-0000-0000-000016280000}"/>
    <cellStyle name="Comma (0,000) TBD- 3 2 3" xfId="1957" xr:uid="{00000000-0005-0000-0000-000017280000}"/>
    <cellStyle name="Comma (0,000) TBD 3 2 30" xfId="18549" xr:uid="{00000000-0005-0000-0000-000018280000}"/>
    <cellStyle name="Comma (0,000) TBD- 3 2 30" xfId="14674" xr:uid="{00000000-0005-0000-0000-000019280000}"/>
    <cellStyle name="Comma (0,000) TBD 3 2 31" xfId="18642" xr:uid="{00000000-0005-0000-0000-00001A280000}"/>
    <cellStyle name="Comma (0,000) TBD- 3 2 31" xfId="16680" xr:uid="{00000000-0005-0000-0000-00001B280000}"/>
    <cellStyle name="Comma (0,000) TBD 3 2 32" xfId="18734" xr:uid="{00000000-0005-0000-0000-00001C280000}"/>
    <cellStyle name="Comma (0,000) TBD- 3 2 32" xfId="14952" xr:uid="{00000000-0005-0000-0000-00001D280000}"/>
    <cellStyle name="Comma (0,000) TBD 3 2 33" xfId="18826" xr:uid="{00000000-0005-0000-0000-00001E280000}"/>
    <cellStyle name="Comma (0,000) TBD- 3 2 33" xfId="16513" xr:uid="{00000000-0005-0000-0000-00001F280000}"/>
    <cellStyle name="Comma (0,000) TBD 3 2 34" xfId="18918" xr:uid="{00000000-0005-0000-0000-000020280000}"/>
    <cellStyle name="Comma (0,000) TBD- 3 2 34" xfId="15095" xr:uid="{00000000-0005-0000-0000-000021280000}"/>
    <cellStyle name="Comma (0,000) TBD 3 2 35" xfId="19010" xr:uid="{00000000-0005-0000-0000-000022280000}"/>
    <cellStyle name="Comma (0,000) TBD- 3 2 35" xfId="14385" xr:uid="{00000000-0005-0000-0000-000023280000}"/>
    <cellStyle name="Comma (0,000) TBD 3 2 36" xfId="19102" xr:uid="{00000000-0005-0000-0000-000024280000}"/>
    <cellStyle name="Comma (0,000) TBD- 3 2 36" xfId="14651" xr:uid="{00000000-0005-0000-0000-000025280000}"/>
    <cellStyle name="Comma (0,000) TBD 3 2 37" xfId="19194" xr:uid="{00000000-0005-0000-0000-000026280000}"/>
    <cellStyle name="Comma (0,000) TBD- 3 2 37" xfId="15631" xr:uid="{00000000-0005-0000-0000-000027280000}"/>
    <cellStyle name="Comma (0,000) TBD 3 2 38" xfId="19285" xr:uid="{00000000-0005-0000-0000-000028280000}"/>
    <cellStyle name="Comma (0,000) TBD- 3 2 38" xfId="14940" xr:uid="{00000000-0005-0000-0000-000029280000}"/>
    <cellStyle name="Comma (0,000) TBD 3 2 39" xfId="19376" xr:uid="{00000000-0005-0000-0000-00002A280000}"/>
    <cellStyle name="Comma (0,000) TBD- 3 2 39" xfId="14442" xr:uid="{00000000-0005-0000-0000-00002B280000}"/>
    <cellStyle name="Comma (0,000) TBD 3 2 4" xfId="10443" xr:uid="{00000000-0005-0000-0000-00002C280000}"/>
    <cellStyle name="Comma (0,000) TBD- 3 2 4" xfId="10444" xr:uid="{00000000-0005-0000-0000-00002D280000}"/>
    <cellStyle name="Comma (0,000) TBD 3 2 40" xfId="19467" xr:uid="{00000000-0005-0000-0000-00002E280000}"/>
    <cellStyle name="Comma (0,000) TBD- 3 2 40" xfId="15747" xr:uid="{00000000-0005-0000-0000-00002F280000}"/>
    <cellStyle name="Comma (0,000) TBD 3 2 41" xfId="19556" xr:uid="{00000000-0005-0000-0000-000030280000}"/>
    <cellStyle name="Comma (0,000) TBD- 3 2 41" xfId="14862" xr:uid="{00000000-0005-0000-0000-000031280000}"/>
    <cellStyle name="Comma (0,000) TBD 3 2 42" xfId="19645" xr:uid="{00000000-0005-0000-0000-000032280000}"/>
    <cellStyle name="Comma (0,000) TBD- 3 2 42" xfId="16566" xr:uid="{00000000-0005-0000-0000-000033280000}"/>
    <cellStyle name="Comma (0,000) TBD 3 2 43" xfId="19734" xr:uid="{00000000-0005-0000-0000-000034280000}"/>
    <cellStyle name="Comma (0,000) TBD- 3 2 43" xfId="15046" xr:uid="{00000000-0005-0000-0000-000035280000}"/>
    <cellStyle name="Comma (0,000) TBD 3 2 44" xfId="19823" xr:uid="{00000000-0005-0000-0000-000036280000}"/>
    <cellStyle name="Comma (0,000) TBD- 3 2 44" xfId="14406" xr:uid="{00000000-0005-0000-0000-000037280000}"/>
    <cellStyle name="Comma (0,000) TBD 3 2 45" xfId="19911" xr:uid="{00000000-0005-0000-0000-000038280000}"/>
    <cellStyle name="Comma (0,000) TBD- 3 2 45" xfId="16781" xr:uid="{00000000-0005-0000-0000-000039280000}"/>
    <cellStyle name="Comma (0,000) TBD 3 2 46" xfId="19999" xr:uid="{00000000-0005-0000-0000-00003A280000}"/>
    <cellStyle name="Comma (0,000) TBD- 3 2 46" xfId="14838" xr:uid="{00000000-0005-0000-0000-00003B280000}"/>
    <cellStyle name="Comma (0,000) TBD 3 2 47" xfId="20086" xr:uid="{00000000-0005-0000-0000-00003C280000}"/>
    <cellStyle name="Comma (0,000) TBD- 3 2 47" xfId="15477" xr:uid="{00000000-0005-0000-0000-00003D280000}"/>
    <cellStyle name="Comma (0,000) TBD 3 2 48" xfId="20173" xr:uid="{00000000-0005-0000-0000-00003E280000}"/>
    <cellStyle name="Comma (0,000) TBD- 3 2 48" xfId="16004" xr:uid="{00000000-0005-0000-0000-00003F280000}"/>
    <cellStyle name="Comma (0,000) TBD 3 2 49" xfId="20259" xr:uid="{00000000-0005-0000-0000-000040280000}"/>
    <cellStyle name="Comma (0,000) TBD- 3 2 49" xfId="15898" xr:uid="{00000000-0005-0000-0000-000041280000}"/>
    <cellStyle name="Comma (0,000) TBD 3 2 5" xfId="14016" xr:uid="{00000000-0005-0000-0000-000042280000}"/>
    <cellStyle name="Comma (0,000) TBD- 3 2 5" xfId="13915" xr:uid="{00000000-0005-0000-0000-000043280000}"/>
    <cellStyle name="Comma (0,000) TBD 3 2 50" xfId="20344" xr:uid="{00000000-0005-0000-0000-000044280000}"/>
    <cellStyle name="Comma (0,000) TBD- 3 2 50" xfId="14753" xr:uid="{00000000-0005-0000-0000-000045280000}"/>
    <cellStyle name="Comma (0,000) TBD 3 2 51" xfId="20429" xr:uid="{00000000-0005-0000-0000-000046280000}"/>
    <cellStyle name="Comma (0,000) TBD- 3 2 51" xfId="15565" xr:uid="{00000000-0005-0000-0000-000047280000}"/>
    <cellStyle name="Comma (0,000) TBD 3 2 52" xfId="20512" xr:uid="{00000000-0005-0000-0000-000048280000}"/>
    <cellStyle name="Comma (0,000) TBD- 3 2 52" xfId="16323" xr:uid="{00000000-0005-0000-0000-000049280000}"/>
    <cellStyle name="Comma (0,000) TBD 3 2 53" xfId="20594" xr:uid="{00000000-0005-0000-0000-00004A280000}"/>
    <cellStyle name="Comma (0,000) TBD- 3 2 53" xfId="15384" xr:uid="{00000000-0005-0000-0000-00004B280000}"/>
    <cellStyle name="Comma (0,000) TBD 3 2 54" xfId="20673" xr:uid="{00000000-0005-0000-0000-00004C280000}"/>
    <cellStyle name="Comma (0,000) TBD- 3 2 54" xfId="15112" xr:uid="{00000000-0005-0000-0000-00004D280000}"/>
    <cellStyle name="Comma (0,000) TBD 3 2 55" xfId="20751" xr:uid="{00000000-0005-0000-0000-00004E280000}"/>
    <cellStyle name="Comma (0,000) TBD- 3 2 55" xfId="14374" xr:uid="{00000000-0005-0000-0000-00004F280000}"/>
    <cellStyle name="Comma (0,000) TBD 3 2 56" xfId="20828" xr:uid="{00000000-0005-0000-0000-000050280000}"/>
    <cellStyle name="Comma (0,000) TBD- 3 2 56" xfId="14655" xr:uid="{00000000-0005-0000-0000-000051280000}"/>
    <cellStyle name="Comma (0,000) TBD 3 2 57" xfId="20904" xr:uid="{00000000-0005-0000-0000-000052280000}"/>
    <cellStyle name="Comma (0,000) TBD- 3 2 57" xfId="16690" xr:uid="{00000000-0005-0000-0000-000053280000}"/>
    <cellStyle name="Comma (0,000) TBD 3 2 58" xfId="20979" xr:uid="{00000000-0005-0000-0000-000054280000}"/>
    <cellStyle name="Comma (0,000) TBD- 3 2 58" xfId="14942" xr:uid="{00000000-0005-0000-0000-000055280000}"/>
    <cellStyle name="Comma (0,000) TBD 3 2 59" xfId="21052" xr:uid="{00000000-0005-0000-0000-000056280000}"/>
    <cellStyle name="Comma (0,000) TBD- 3 2 59" xfId="14444" xr:uid="{00000000-0005-0000-0000-000057280000}"/>
    <cellStyle name="Comma (0,000) TBD 3 2 6" xfId="14153" xr:uid="{00000000-0005-0000-0000-000058280000}"/>
    <cellStyle name="Comma (0,000) TBD- 3 2 6" xfId="14194" xr:uid="{00000000-0005-0000-0000-000059280000}"/>
    <cellStyle name="Comma (0,000) TBD 3 2 60" xfId="21125" xr:uid="{00000000-0005-0000-0000-00005A280000}"/>
    <cellStyle name="Comma (0,000) TBD- 3 2 60" xfId="15745" xr:uid="{00000000-0005-0000-0000-00005B280000}"/>
    <cellStyle name="Comma (0,000) TBD 3 2 61" xfId="21198" xr:uid="{00000000-0005-0000-0000-00005C280000}"/>
    <cellStyle name="Comma (0,000) TBD- 3 2 61" xfId="14865" xr:uid="{00000000-0005-0000-0000-00005D280000}"/>
    <cellStyle name="Comma (0,000) TBD 3 2 62" xfId="21270" xr:uid="{00000000-0005-0000-0000-00005E280000}"/>
    <cellStyle name="Comma (0,000) TBD- 3 2 62" xfId="16565" xr:uid="{00000000-0005-0000-0000-00005F280000}"/>
    <cellStyle name="Comma (0,000) TBD 3 2 63" xfId="21339" xr:uid="{00000000-0005-0000-0000-000060280000}"/>
    <cellStyle name="Comma (0,000) TBD- 3 2 63" xfId="15047" xr:uid="{00000000-0005-0000-0000-000061280000}"/>
    <cellStyle name="Comma (0,000) TBD 3 2 64" xfId="21408" xr:uid="{00000000-0005-0000-0000-000062280000}"/>
    <cellStyle name="Comma (0,000) TBD- 3 2 64" xfId="15341" xr:uid="{00000000-0005-0000-0000-000063280000}"/>
    <cellStyle name="Comma (0,000) TBD 3 2 65" xfId="21476" xr:uid="{00000000-0005-0000-0000-000064280000}"/>
    <cellStyle name="Comma (0,000) TBD- 3 2 65" xfId="15125" xr:uid="{00000000-0005-0000-0000-000065280000}"/>
    <cellStyle name="Comma (0,000) TBD 3 2 66" xfId="21543" xr:uid="{00000000-0005-0000-0000-000066280000}"/>
    <cellStyle name="Comma (0,000) TBD- 3 2 66" xfId="15282" xr:uid="{00000000-0005-0000-0000-000067280000}"/>
    <cellStyle name="Comma (0,000) TBD 3 2 67" xfId="21610" xr:uid="{00000000-0005-0000-0000-000068280000}"/>
    <cellStyle name="Comma (0,000) TBD- 3 2 67" xfId="16406" xr:uid="{00000000-0005-0000-0000-000069280000}"/>
    <cellStyle name="Comma (0,000) TBD 3 2 68" xfId="21676" xr:uid="{00000000-0005-0000-0000-00006A280000}"/>
    <cellStyle name="Comma (0,000) TBD- 3 2 68" xfId="15258" xr:uid="{00000000-0005-0000-0000-00006B280000}"/>
    <cellStyle name="Comma (0,000) TBD 3 2 69" xfId="21741" xr:uid="{00000000-0005-0000-0000-00006C280000}"/>
    <cellStyle name="Comma (0,000) TBD- 3 2 69" xfId="16428" xr:uid="{00000000-0005-0000-0000-00006D280000}"/>
    <cellStyle name="Comma (0,000) TBD 3 2 7" xfId="10512" xr:uid="{00000000-0005-0000-0000-00006E280000}"/>
    <cellStyle name="Comma (0,000) TBD- 3 2 7" xfId="10561" xr:uid="{00000000-0005-0000-0000-00006F280000}"/>
    <cellStyle name="Comma (0,000) TBD 3 2 70" xfId="21804" xr:uid="{00000000-0005-0000-0000-000070280000}"/>
    <cellStyle name="Comma (0,000) TBD- 3 2 70" xfId="15237" xr:uid="{00000000-0005-0000-0000-000071280000}"/>
    <cellStyle name="Comma (0,000) TBD 3 2 71" xfId="21865" xr:uid="{00000000-0005-0000-0000-000072280000}"/>
    <cellStyle name="Comma (0,000) TBD- 3 2 71" xfId="14328" xr:uid="{00000000-0005-0000-0000-000073280000}"/>
    <cellStyle name="Comma (0,000) TBD 3 2 72" xfId="21925" xr:uid="{00000000-0005-0000-0000-000074280000}"/>
    <cellStyle name="Comma (0,000) TBD- 3 2 72" xfId="15828" xr:uid="{00000000-0005-0000-0000-000075280000}"/>
    <cellStyle name="Comma (0,000) TBD 3 2 73" xfId="21981" xr:uid="{00000000-0005-0000-0000-000076280000}"/>
    <cellStyle name="Comma (0,000) TBD- 3 2 73" xfId="14787" xr:uid="{00000000-0005-0000-0000-000077280000}"/>
    <cellStyle name="Comma (0,000) TBD 3 2 74" xfId="22036" xr:uid="{00000000-0005-0000-0000-000078280000}"/>
    <cellStyle name="Comma (0,000) TBD- 3 2 74" xfId="14514" xr:uid="{00000000-0005-0000-0000-000079280000}"/>
    <cellStyle name="Comma (0,000) TBD 3 2 75" xfId="22090" xr:uid="{00000000-0005-0000-0000-00007A280000}"/>
    <cellStyle name="Comma (0,000) TBD- 3 2 75" xfId="16743" xr:uid="{00000000-0005-0000-0000-00007B280000}"/>
    <cellStyle name="Comma (0,000) TBD 3 2 76" xfId="22143" xr:uid="{00000000-0005-0000-0000-00007C280000}"/>
    <cellStyle name="Comma (0,000) TBD- 3 2 76" xfId="16267" xr:uid="{00000000-0005-0000-0000-00007D280000}"/>
    <cellStyle name="Comma (0,000) TBD 3 2 77" xfId="22195" xr:uid="{00000000-0005-0000-0000-00007E280000}"/>
    <cellStyle name="Comma (0,000) TBD- 3 2 77" xfId="14481" xr:uid="{00000000-0005-0000-0000-00007F280000}"/>
    <cellStyle name="Comma (0,000) TBD 3 2 78" xfId="22247" xr:uid="{00000000-0005-0000-0000-000080280000}"/>
    <cellStyle name="Comma (0,000) TBD- 3 2 78" xfId="15712" xr:uid="{00000000-0005-0000-0000-000081280000}"/>
    <cellStyle name="Comma (0,000) TBD 3 2 79" xfId="22297" xr:uid="{00000000-0005-0000-0000-000082280000}"/>
    <cellStyle name="Comma (0,000) TBD- 3 2 79" xfId="16803" xr:uid="{00000000-0005-0000-0000-000083280000}"/>
    <cellStyle name="Comma (0,000) TBD 3 2 8" xfId="10603" xr:uid="{00000000-0005-0000-0000-000084280000}"/>
    <cellStyle name="Comma (0,000) TBD- 3 2 8" xfId="10602" xr:uid="{00000000-0005-0000-0000-000085280000}"/>
    <cellStyle name="Comma (0,000) TBD 3 2 80" xfId="22347" xr:uid="{00000000-0005-0000-0000-000086280000}"/>
    <cellStyle name="Comma (0,000) TBD- 3 2 80" xfId="15458" xr:uid="{00000000-0005-0000-0000-000087280000}"/>
    <cellStyle name="Comma (0,000) TBD 3 2 81" xfId="22397" xr:uid="{00000000-0005-0000-0000-000088280000}"/>
    <cellStyle name="Comma (0,000) TBD- 3 2 81" xfId="15056" xr:uid="{00000000-0005-0000-0000-000089280000}"/>
    <cellStyle name="Comma (0,000) TBD 3 2 82" xfId="22445" xr:uid="{00000000-0005-0000-0000-00008A280000}"/>
    <cellStyle name="Comma (0,000) TBD- 3 2 82" xfId="14403" xr:uid="{00000000-0005-0000-0000-00008B280000}"/>
    <cellStyle name="Comma (0,000) TBD 3 2 83" xfId="22490" xr:uid="{00000000-0005-0000-0000-00008C280000}"/>
    <cellStyle name="Comma (0,000) TBD- 3 2 83" xfId="16780" xr:uid="{00000000-0005-0000-0000-00008D280000}"/>
    <cellStyle name="Comma (0,000) TBD 3 2 84" xfId="22532" xr:uid="{00000000-0005-0000-0000-00008E280000}"/>
    <cellStyle name="Comma (0,000) TBD- 3 2 84" xfId="16239" xr:uid="{00000000-0005-0000-0000-00008F280000}"/>
    <cellStyle name="Comma (0,000) TBD 3 2 85" xfId="22570" xr:uid="{00000000-0005-0000-0000-000090280000}"/>
    <cellStyle name="Comma (0,000) TBD- 3 2 85" xfId="14498" xr:uid="{00000000-0005-0000-0000-000091280000}"/>
    <cellStyle name="Comma (0,000) TBD 3 2 86" xfId="22606" xr:uid="{00000000-0005-0000-0000-000092280000}"/>
    <cellStyle name="Comma (0,000) TBD- 3 2 86" xfId="15696" xr:uid="{00000000-0005-0000-0000-000093280000}"/>
    <cellStyle name="Comma (0,000) TBD 3 2 87" xfId="22641" xr:uid="{00000000-0005-0000-0000-000094280000}"/>
    <cellStyle name="Comma (0,000) TBD- 3 2 87" xfId="16971" xr:uid="{00000000-0005-0000-0000-000095280000}"/>
    <cellStyle name="Comma (0,000) TBD 3 2 88" xfId="22672" xr:uid="{00000000-0005-0000-0000-000096280000}"/>
    <cellStyle name="Comma (0,000) TBD- 3 2 88" xfId="14695" xr:uid="{00000000-0005-0000-0000-000097280000}"/>
    <cellStyle name="Comma (0,000) TBD 3 2 89" xfId="22703" xr:uid="{00000000-0005-0000-0000-000098280000}"/>
    <cellStyle name="Comma (0,000) TBD- 3 2 89" xfId="15602" xr:uid="{00000000-0005-0000-0000-000099280000}"/>
    <cellStyle name="Comma (0,000) TBD 3 2 9" xfId="14006" xr:uid="{00000000-0005-0000-0000-00009A280000}"/>
    <cellStyle name="Comma (0,000) TBD- 3 2 9" xfId="14093" xr:uid="{00000000-0005-0000-0000-00009B280000}"/>
    <cellStyle name="Comma (0,000) TBD 3 2 90" xfId="22731" xr:uid="{00000000-0005-0000-0000-00009C280000}"/>
    <cellStyle name="Comma (0,000) TBD- 3 2 90" xfId="16292" xr:uid="{00000000-0005-0000-0000-00009D280000}"/>
    <cellStyle name="Comma (0,000) TBD 3 2 91" xfId="22756" xr:uid="{00000000-0005-0000-0000-00009E280000}"/>
    <cellStyle name="Comma (0,000) TBD- 3 2 91" xfId="15408" xr:uid="{00000000-0005-0000-0000-00009F280000}"/>
    <cellStyle name="Comma (0,000) TBD 3 2 92" xfId="22778" xr:uid="{00000000-0005-0000-0000-0000A0280000}"/>
    <cellStyle name="Comma (0,000) TBD- 3 2 92" xfId="16027" xr:uid="{00000000-0005-0000-0000-0000A1280000}"/>
    <cellStyle name="Comma (0,000) TBD 3 2 93" xfId="22799" xr:uid="{00000000-0005-0000-0000-0000A2280000}"/>
    <cellStyle name="Comma (0,000) TBD- 3 2 93" xfId="15865" xr:uid="{00000000-0005-0000-0000-0000A3280000}"/>
    <cellStyle name="Comma (0,000) TBD 3 2 94" xfId="22818" xr:uid="{00000000-0005-0000-0000-0000A4280000}"/>
    <cellStyle name="Comma (0,000) TBD- 3 2 94" xfId="14773" xr:uid="{00000000-0005-0000-0000-0000A5280000}"/>
    <cellStyle name="Comma (0,000) TBD 3 2 95" xfId="22828" xr:uid="{00000000-0005-0000-0000-0000A6280000}"/>
    <cellStyle name="Comma (0,000) TBD- 3 2 95" xfId="14523" xr:uid="{00000000-0005-0000-0000-0000A7280000}"/>
    <cellStyle name="Comma (0,000) TBD 3 2 96" xfId="22897" xr:uid="{00000000-0005-0000-0000-0000A8280000}"/>
    <cellStyle name="Comma (0,000) TBD- 3 2 96" xfId="22898" xr:uid="{00000000-0005-0000-0000-0000A9280000}"/>
    <cellStyle name="Comma (0,000) TBD 3 2 97" xfId="22997" xr:uid="{00000000-0005-0000-0000-0000AA280000}"/>
    <cellStyle name="Comma (0,000) TBD- 3 2 97" xfId="26248" xr:uid="{00000000-0005-0000-0000-0000AB280000}"/>
    <cellStyle name="Comma (0,000) TBD 3 2 98" xfId="29569" xr:uid="{00000000-0005-0000-0000-0000AC280000}"/>
    <cellStyle name="Comma (0,000) TBD- 3 2 98" xfId="29570" xr:uid="{00000000-0005-0000-0000-0000AD280000}"/>
    <cellStyle name="Comma (0,000) TBD 3 2 99" xfId="36127" xr:uid="{00000000-0005-0000-0000-0000AE280000}"/>
    <cellStyle name="Comma (0,000) TBD- 3 2 99" xfId="36128" xr:uid="{00000000-0005-0000-0000-0000AF280000}"/>
    <cellStyle name="Comma (0,000) TBD 3 20" xfId="15407" xr:uid="{00000000-0005-0000-0000-0000B0280000}"/>
    <cellStyle name="Comma (0,000) TBD- 3 20" xfId="14236" xr:uid="{00000000-0005-0000-0000-0000B1280000}"/>
    <cellStyle name="Comma (0,000) TBD 3 21" xfId="14281" xr:uid="{00000000-0005-0000-0000-0000B2280000}"/>
    <cellStyle name="Comma (0,000) TBD- 3 21" xfId="15902" xr:uid="{00000000-0005-0000-0000-0000B3280000}"/>
    <cellStyle name="Comma (0,000) TBD 3 22" xfId="15864" xr:uid="{00000000-0005-0000-0000-0000B4280000}"/>
    <cellStyle name="Comma (0,000) TBD- 3 22" xfId="16198" xr:uid="{00000000-0005-0000-0000-0000B5280000}"/>
    <cellStyle name="Comma (0,000) TBD 3 23" xfId="16213" xr:uid="{00000000-0005-0000-0000-0000B6280000}"/>
    <cellStyle name="Comma (0,000) TBD- 3 23" xfId="16624" xr:uid="{00000000-0005-0000-0000-0000B7280000}"/>
    <cellStyle name="Comma (0,000) TBD 3 24" xfId="17072" xr:uid="{00000000-0005-0000-0000-0000B8280000}"/>
    <cellStyle name="Comma (0,000) TBD- 3 24" xfId="15005" xr:uid="{00000000-0005-0000-0000-0000B9280000}"/>
    <cellStyle name="Comma (0,000) TBD 3 25" xfId="17166" xr:uid="{00000000-0005-0000-0000-0000BA280000}"/>
    <cellStyle name="Comma (0,000) TBD- 3 25" xfId="15377" xr:uid="{00000000-0005-0000-0000-0000BB280000}"/>
    <cellStyle name="Comma (0,000) TBD 3 26" xfId="17260" xr:uid="{00000000-0005-0000-0000-0000BC280000}"/>
    <cellStyle name="Comma (0,000) TBD- 3 26" xfId="14296" xr:uid="{00000000-0005-0000-0000-0000BD280000}"/>
    <cellStyle name="Comma (0,000) TBD 3 27" xfId="17354" xr:uid="{00000000-0005-0000-0000-0000BE280000}"/>
    <cellStyle name="Comma (0,000) TBD- 3 27" xfId="15852" xr:uid="{00000000-0005-0000-0000-0000BF280000}"/>
    <cellStyle name="Comma (0,000) TBD 3 28" xfId="17448" xr:uid="{00000000-0005-0000-0000-0000C0280000}"/>
    <cellStyle name="Comma (0,000) TBD- 3 28" xfId="17032" xr:uid="{00000000-0005-0000-0000-0000C1280000}"/>
    <cellStyle name="Comma (0,000) TBD 3 29" xfId="17542" xr:uid="{00000000-0005-0000-0000-0000C2280000}"/>
    <cellStyle name="Comma (0,000) TBD- 3 29" xfId="17126" xr:uid="{00000000-0005-0000-0000-0000C3280000}"/>
    <cellStyle name="Comma (0,000) TBD 3 3" xfId="2308" xr:uid="{00000000-0005-0000-0000-0000C4280000}"/>
    <cellStyle name="Comma (0,000) TBD- 3 3" xfId="2309" xr:uid="{00000000-0005-0000-0000-0000C5280000}"/>
    <cellStyle name="Comma (0,000) TBD 3 30" xfId="17636" xr:uid="{00000000-0005-0000-0000-0000C6280000}"/>
    <cellStyle name="Comma (0,000) TBD- 3 30" xfId="17220" xr:uid="{00000000-0005-0000-0000-0000C7280000}"/>
    <cellStyle name="Comma (0,000) TBD 3 31" xfId="17730" xr:uid="{00000000-0005-0000-0000-0000C8280000}"/>
    <cellStyle name="Comma (0,000) TBD- 3 31" xfId="17314" xr:uid="{00000000-0005-0000-0000-0000C9280000}"/>
    <cellStyle name="Comma (0,000) TBD 3 32" xfId="17824" xr:uid="{00000000-0005-0000-0000-0000CA280000}"/>
    <cellStyle name="Comma (0,000) TBD- 3 32" xfId="17408" xr:uid="{00000000-0005-0000-0000-0000CB280000}"/>
    <cellStyle name="Comma (0,000) TBD 3 33" xfId="17918" xr:uid="{00000000-0005-0000-0000-0000CC280000}"/>
    <cellStyle name="Comma (0,000) TBD- 3 33" xfId="17502" xr:uid="{00000000-0005-0000-0000-0000CD280000}"/>
    <cellStyle name="Comma (0,000) TBD 3 34" xfId="18012" xr:uid="{00000000-0005-0000-0000-0000CE280000}"/>
    <cellStyle name="Comma (0,000) TBD- 3 34" xfId="17596" xr:uid="{00000000-0005-0000-0000-0000CF280000}"/>
    <cellStyle name="Comma (0,000) TBD 3 35" xfId="18106" xr:uid="{00000000-0005-0000-0000-0000D0280000}"/>
    <cellStyle name="Comma (0,000) TBD- 3 35" xfId="17690" xr:uid="{00000000-0005-0000-0000-0000D1280000}"/>
    <cellStyle name="Comma (0,000) TBD 3 36" xfId="18200" xr:uid="{00000000-0005-0000-0000-0000D2280000}"/>
    <cellStyle name="Comma (0,000) TBD- 3 36" xfId="17784" xr:uid="{00000000-0005-0000-0000-0000D3280000}"/>
    <cellStyle name="Comma (0,000) TBD 3 37" xfId="18294" xr:uid="{00000000-0005-0000-0000-0000D4280000}"/>
    <cellStyle name="Comma (0,000) TBD- 3 37" xfId="17878" xr:uid="{00000000-0005-0000-0000-0000D5280000}"/>
    <cellStyle name="Comma (0,000) TBD 3 38" xfId="18388" xr:uid="{00000000-0005-0000-0000-0000D6280000}"/>
    <cellStyle name="Comma (0,000) TBD- 3 38" xfId="17972" xr:uid="{00000000-0005-0000-0000-0000D7280000}"/>
    <cellStyle name="Comma (0,000) TBD 3 39" xfId="18482" xr:uid="{00000000-0005-0000-0000-0000D8280000}"/>
    <cellStyle name="Comma (0,000) TBD- 3 39" xfId="18066" xr:uid="{00000000-0005-0000-0000-0000D9280000}"/>
    <cellStyle name="Comma (0,000) TBD 3 4" xfId="1960" xr:uid="{00000000-0005-0000-0000-0000DA280000}"/>
    <cellStyle name="Comma (0,000) TBD- 3 4" xfId="1959" xr:uid="{00000000-0005-0000-0000-0000DB280000}"/>
    <cellStyle name="Comma (0,000) TBD 3 40" xfId="18575" xr:uid="{00000000-0005-0000-0000-0000DC280000}"/>
    <cellStyle name="Comma (0,000) TBD- 3 40" xfId="18160" xr:uid="{00000000-0005-0000-0000-0000DD280000}"/>
    <cellStyle name="Comma (0,000) TBD 3 41" xfId="18667" xr:uid="{00000000-0005-0000-0000-0000DE280000}"/>
    <cellStyle name="Comma (0,000) TBD- 3 41" xfId="18254" xr:uid="{00000000-0005-0000-0000-0000DF280000}"/>
    <cellStyle name="Comma (0,000) TBD 3 42" xfId="18759" xr:uid="{00000000-0005-0000-0000-0000E0280000}"/>
    <cellStyle name="Comma (0,000) TBD- 3 42" xfId="18348" xr:uid="{00000000-0005-0000-0000-0000E1280000}"/>
    <cellStyle name="Comma (0,000) TBD 3 43" xfId="18851" xr:uid="{00000000-0005-0000-0000-0000E2280000}"/>
    <cellStyle name="Comma (0,000) TBD- 3 43" xfId="18442" xr:uid="{00000000-0005-0000-0000-0000E3280000}"/>
    <cellStyle name="Comma (0,000) TBD 3 44" xfId="18943" xr:uid="{00000000-0005-0000-0000-0000E4280000}"/>
    <cellStyle name="Comma (0,000) TBD- 3 44" xfId="18535" xr:uid="{00000000-0005-0000-0000-0000E5280000}"/>
    <cellStyle name="Comma (0,000) TBD 3 45" xfId="19035" xr:uid="{00000000-0005-0000-0000-0000E6280000}"/>
    <cellStyle name="Comma (0,000) TBD- 3 45" xfId="18628" xr:uid="{00000000-0005-0000-0000-0000E7280000}"/>
    <cellStyle name="Comma (0,000) TBD 3 46" xfId="19127" xr:uid="{00000000-0005-0000-0000-0000E8280000}"/>
    <cellStyle name="Comma (0,000) TBD- 3 46" xfId="18720" xr:uid="{00000000-0005-0000-0000-0000E9280000}"/>
    <cellStyle name="Comma (0,000) TBD 3 47" xfId="19219" xr:uid="{00000000-0005-0000-0000-0000EA280000}"/>
    <cellStyle name="Comma (0,000) TBD- 3 47" xfId="18812" xr:uid="{00000000-0005-0000-0000-0000EB280000}"/>
    <cellStyle name="Comma (0,000) TBD 3 48" xfId="19310" xr:uid="{00000000-0005-0000-0000-0000EC280000}"/>
    <cellStyle name="Comma (0,000) TBD- 3 48" xfId="18904" xr:uid="{00000000-0005-0000-0000-0000ED280000}"/>
    <cellStyle name="Comma (0,000) TBD 3 49" xfId="19401" xr:uid="{00000000-0005-0000-0000-0000EE280000}"/>
    <cellStyle name="Comma (0,000) TBD- 3 49" xfId="18996" xr:uid="{00000000-0005-0000-0000-0000EF280000}"/>
    <cellStyle name="Comma (0,000) TBD 3 5" xfId="10441" xr:uid="{00000000-0005-0000-0000-0000F0280000}"/>
    <cellStyle name="Comma (0,000) TBD- 3 5" xfId="10442" xr:uid="{00000000-0005-0000-0000-0000F1280000}"/>
    <cellStyle name="Comma (0,000) TBD 3 50" xfId="19492" xr:uid="{00000000-0005-0000-0000-0000F2280000}"/>
    <cellStyle name="Comma (0,000) TBD- 3 50" xfId="19088" xr:uid="{00000000-0005-0000-0000-0000F3280000}"/>
    <cellStyle name="Comma (0,000) TBD 3 51" xfId="19581" xr:uid="{00000000-0005-0000-0000-0000F4280000}"/>
    <cellStyle name="Comma (0,000) TBD- 3 51" xfId="19180" xr:uid="{00000000-0005-0000-0000-0000F5280000}"/>
    <cellStyle name="Comma (0,000) TBD 3 52" xfId="19670" xr:uid="{00000000-0005-0000-0000-0000F6280000}"/>
    <cellStyle name="Comma (0,000) TBD- 3 52" xfId="19271" xr:uid="{00000000-0005-0000-0000-0000F7280000}"/>
    <cellStyle name="Comma (0,000) TBD 3 53" xfId="19759" xr:uid="{00000000-0005-0000-0000-0000F8280000}"/>
    <cellStyle name="Comma (0,000) TBD- 3 53" xfId="19362" xr:uid="{00000000-0005-0000-0000-0000F9280000}"/>
    <cellStyle name="Comma (0,000) TBD 3 54" xfId="19848" xr:uid="{00000000-0005-0000-0000-0000FA280000}"/>
    <cellStyle name="Comma (0,000) TBD- 3 54" xfId="19453" xr:uid="{00000000-0005-0000-0000-0000FB280000}"/>
    <cellStyle name="Comma (0,000) TBD 3 55" xfId="19936" xr:uid="{00000000-0005-0000-0000-0000FC280000}"/>
    <cellStyle name="Comma (0,000) TBD- 3 55" xfId="19542" xr:uid="{00000000-0005-0000-0000-0000FD280000}"/>
    <cellStyle name="Comma (0,000) TBD 3 56" xfId="20024" xr:uid="{00000000-0005-0000-0000-0000FE280000}"/>
    <cellStyle name="Comma (0,000) TBD- 3 56" xfId="19631" xr:uid="{00000000-0005-0000-0000-0000FF280000}"/>
    <cellStyle name="Comma (0,000) TBD 3 57" xfId="20111" xr:uid="{00000000-0005-0000-0000-000000290000}"/>
    <cellStyle name="Comma (0,000) TBD- 3 57" xfId="19720" xr:uid="{00000000-0005-0000-0000-000001290000}"/>
    <cellStyle name="Comma (0,000) TBD 3 58" xfId="20198" xr:uid="{00000000-0005-0000-0000-000002290000}"/>
    <cellStyle name="Comma (0,000) TBD- 3 58" xfId="19809" xr:uid="{00000000-0005-0000-0000-000003290000}"/>
    <cellStyle name="Comma (0,000) TBD 3 59" xfId="20284" xr:uid="{00000000-0005-0000-0000-000004290000}"/>
    <cellStyle name="Comma (0,000) TBD- 3 59" xfId="19897" xr:uid="{00000000-0005-0000-0000-000005290000}"/>
    <cellStyle name="Comma (0,000) TBD 3 6" xfId="13916" xr:uid="{00000000-0005-0000-0000-000006290000}"/>
    <cellStyle name="Comma (0,000) TBD- 3 6" xfId="14011" xr:uid="{00000000-0005-0000-0000-000007290000}"/>
    <cellStyle name="Comma (0,000) TBD 3 60" xfId="20369" xr:uid="{00000000-0005-0000-0000-000008290000}"/>
    <cellStyle name="Comma (0,000) TBD- 3 60" xfId="19985" xr:uid="{00000000-0005-0000-0000-000009290000}"/>
    <cellStyle name="Comma (0,000) TBD 3 61" xfId="20454" xr:uid="{00000000-0005-0000-0000-00000A290000}"/>
    <cellStyle name="Comma (0,000) TBD- 3 61" xfId="20072" xr:uid="{00000000-0005-0000-0000-00000B290000}"/>
    <cellStyle name="Comma (0,000) TBD 3 62" xfId="20537" xr:uid="{00000000-0005-0000-0000-00000C290000}"/>
    <cellStyle name="Comma (0,000) TBD- 3 62" xfId="20159" xr:uid="{00000000-0005-0000-0000-00000D290000}"/>
    <cellStyle name="Comma (0,000) TBD 3 63" xfId="20618" xr:uid="{00000000-0005-0000-0000-00000E290000}"/>
    <cellStyle name="Comma (0,000) TBD- 3 63" xfId="20246" xr:uid="{00000000-0005-0000-0000-00000F290000}"/>
    <cellStyle name="Comma (0,000) TBD 3 64" xfId="20696" xr:uid="{00000000-0005-0000-0000-000010290000}"/>
    <cellStyle name="Comma (0,000) TBD- 3 64" xfId="20332" xr:uid="{00000000-0005-0000-0000-000011290000}"/>
    <cellStyle name="Comma (0,000) TBD 3 65" xfId="20774" xr:uid="{00000000-0005-0000-0000-000012290000}"/>
    <cellStyle name="Comma (0,000) TBD- 3 65" xfId="20417" xr:uid="{00000000-0005-0000-0000-000013290000}"/>
    <cellStyle name="Comma (0,000) TBD 3 66" xfId="20851" xr:uid="{00000000-0005-0000-0000-000014290000}"/>
    <cellStyle name="Comma (0,000) TBD- 3 66" xfId="20501" xr:uid="{00000000-0005-0000-0000-000015290000}"/>
    <cellStyle name="Comma (0,000) TBD 3 67" xfId="20927" xr:uid="{00000000-0005-0000-0000-000016290000}"/>
    <cellStyle name="Comma (0,000) TBD- 3 67" xfId="20583" xr:uid="{00000000-0005-0000-0000-000017290000}"/>
    <cellStyle name="Comma (0,000) TBD 3 68" xfId="21000" xr:uid="{00000000-0005-0000-0000-000018290000}"/>
    <cellStyle name="Comma (0,000) TBD- 3 68" xfId="20662" xr:uid="{00000000-0005-0000-0000-000019290000}"/>
    <cellStyle name="Comma (0,000) TBD 3 69" xfId="21073" xr:uid="{00000000-0005-0000-0000-00001A290000}"/>
    <cellStyle name="Comma (0,000) TBD- 3 69" xfId="20740" xr:uid="{00000000-0005-0000-0000-00001B290000}"/>
    <cellStyle name="Comma (0,000) TBD 3 7" xfId="14197" xr:uid="{00000000-0005-0000-0000-00001C290000}"/>
    <cellStyle name="Comma (0,000) TBD- 3 7" xfId="14154" xr:uid="{00000000-0005-0000-0000-00001D290000}"/>
    <cellStyle name="Comma (0,000) TBD 3 70" xfId="21146" xr:uid="{00000000-0005-0000-0000-00001E290000}"/>
    <cellStyle name="Comma (0,000) TBD- 3 70" xfId="20818" xr:uid="{00000000-0005-0000-0000-00001F290000}"/>
    <cellStyle name="Comma (0,000) TBD 3 71" xfId="21219" xr:uid="{00000000-0005-0000-0000-000020290000}"/>
    <cellStyle name="Comma (0,000) TBD- 3 71" xfId="20894" xr:uid="{00000000-0005-0000-0000-000021290000}"/>
    <cellStyle name="Comma (0,000) TBD 3 72" xfId="21291" xr:uid="{00000000-0005-0000-0000-000022290000}"/>
    <cellStyle name="Comma (0,000) TBD- 3 72" xfId="20969" xr:uid="{00000000-0005-0000-0000-000023290000}"/>
    <cellStyle name="Comma (0,000) TBD 3 73" xfId="21360" xr:uid="{00000000-0005-0000-0000-000024290000}"/>
    <cellStyle name="Comma (0,000) TBD- 3 73" xfId="21042" xr:uid="{00000000-0005-0000-0000-000025290000}"/>
    <cellStyle name="Comma (0,000) TBD 3 74" xfId="21428" xr:uid="{00000000-0005-0000-0000-000026290000}"/>
    <cellStyle name="Comma (0,000) TBD- 3 74" xfId="21115" xr:uid="{00000000-0005-0000-0000-000027290000}"/>
    <cellStyle name="Comma (0,000) TBD 3 75" xfId="21496" xr:uid="{00000000-0005-0000-0000-000028290000}"/>
    <cellStyle name="Comma (0,000) TBD- 3 75" xfId="21188" xr:uid="{00000000-0005-0000-0000-000029290000}"/>
    <cellStyle name="Comma (0,000) TBD 3 76" xfId="21563" xr:uid="{00000000-0005-0000-0000-00002A290000}"/>
    <cellStyle name="Comma (0,000) TBD- 3 76" xfId="21260" xr:uid="{00000000-0005-0000-0000-00002B290000}"/>
    <cellStyle name="Comma (0,000) TBD 3 77" xfId="21630" xr:uid="{00000000-0005-0000-0000-00002C290000}"/>
    <cellStyle name="Comma (0,000) TBD- 3 77" xfId="21330" xr:uid="{00000000-0005-0000-0000-00002D290000}"/>
    <cellStyle name="Comma (0,000) TBD 3 78" xfId="21695" xr:uid="{00000000-0005-0000-0000-00002E290000}"/>
    <cellStyle name="Comma (0,000) TBD- 3 78" xfId="21399" xr:uid="{00000000-0005-0000-0000-00002F290000}"/>
    <cellStyle name="Comma (0,000) TBD 3 79" xfId="21760" xr:uid="{00000000-0005-0000-0000-000030290000}"/>
    <cellStyle name="Comma (0,000) TBD- 3 79" xfId="21467" xr:uid="{00000000-0005-0000-0000-000031290000}"/>
    <cellStyle name="Comma (0,000) TBD 3 8" xfId="10562" xr:uid="{00000000-0005-0000-0000-000032290000}"/>
    <cellStyle name="Comma (0,000) TBD- 3 8" xfId="10596" xr:uid="{00000000-0005-0000-0000-000033290000}"/>
    <cellStyle name="Comma (0,000) TBD 3 80" xfId="21821" xr:uid="{00000000-0005-0000-0000-000034290000}"/>
    <cellStyle name="Comma (0,000) TBD- 3 80" xfId="21535" xr:uid="{00000000-0005-0000-0000-000035290000}"/>
    <cellStyle name="Comma (0,000) TBD 3 81" xfId="21882" xr:uid="{00000000-0005-0000-0000-000036290000}"/>
    <cellStyle name="Comma (0,000) TBD- 3 81" xfId="21602" xr:uid="{00000000-0005-0000-0000-000037290000}"/>
    <cellStyle name="Comma (0,000) TBD 3 82" xfId="21941" xr:uid="{00000000-0005-0000-0000-000038290000}"/>
    <cellStyle name="Comma (0,000) TBD- 3 82" xfId="21668" xr:uid="{00000000-0005-0000-0000-000039290000}"/>
    <cellStyle name="Comma (0,000) TBD 3 83" xfId="21997" xr:uid="{00000000-0005-0000-0000-00003A290000}"/>
    <cellStyle name="Comma (0,000) TBD- 3 83" xfId="21733" xr:uid="{00000000-0005-0000-0000-00003B290000}"/>
    <cellStyle name="Comma (0,000) TBD 3 84" xfId="22052" xr:uid="{00000000-0005-0000-0000-00003C290000}"/>
    <cellStyle name="Comma (0,000) TBD- 3 84" xfId="21796" xr:uid="{00000000-0005-0000-0000-00003D290000}"/>
    <cellStyle name="Comma (0,000) TBD 3 85" xfId="22106" xr:uid="{00000000-0005-0000-0000-00003E290000}"/>
    <cellStyle name="Comma (0,000) TBD- 3 85" xfId="21857" xr:uid="{00000000-0005-0000-0000-00003F290000}"/>
    <cellStyle name="Comma (0,000) TBD 3 86" xfId="22159" xr:uid="{00000000-0005-0000-0000-000040290000}"/>
    <cellStyle name="Comma (0,000) TBD- 3 86" xfId="21917" xr:uid="{00000000-0005-0000-0000-000041290000}"/>
    <cellStyle name="Comma (0,000) TBD 3 87" xfId="22211" xr:uid="{00000000-0005-0000-0000-000042290000}"/>
    <cellStyle name="Comma (0,000) TBD- 3 87" xfId="21973" xr:uid="{00000000-0005-0000-0000-000043290000}"/>
    <cellStyle name="Comma (0,000) TBD 3 88" xfId="22261" xr:uid="{00000000-0005-0000-0000-000044290000}"/>
    <cellStyle name="Comma (0,000) TBD- 3 88" xfId="22028" xr:uid="{00000000-0005-0000-0000-000045290000}"/>
    <cellStyle name="Comma (0,000) TBD 3 89" xfId="22311" xr:uid="{00000000-0005-0000-0000-000046290000}"/>
    <cellStyle name="Comma (0,000) TBD- 3 89" xfId="22082" xr:uid="{00000000-0005-0000-0000-000047290000}"/>
    <cellStyle name="Comma (0,000) TBD 3 9" xfId="11896" xr:uid="{00000000-0005-0000-0000-000048290000}"/>
    <cellStyle name="Comma (0,000) TBD- 3 9" xfId="14075" xr:uid="{00000000-0005-0000-0000-000049290000}"/>
    <cellStyle name="Comma (0,000) TBD 3 90" xfId="22361" xr:uid="{00000000-0005-0000-0000-00004A290000}"/>
    <cellStyle name="Comma (0,000) TBD- 3 90" xfId="22136" xr:uid="{00000000-0005-0000-0000-00004B290000}"/>
    <cellStyle name="Comma (0,000) TBD 3 91" xfId="22411" xr:uid="{00000000-0005-0000-0000-00004C290000}"/>
    <cellStyle name="Comma (0,000) TBD- 3 91" xfId="22188" xr:uid="{00000000-0005-0000-0000-00004D290000}"/>
    <cellStyle name="Comma (0,000) TBD 3 92" xfId="22459" xr:uid="{00000000-0005-0000-0000-00004E290000}"/>
    <cellStyle name="Comma (0,000) TBD- 3 92" xfId="22240" xr:uid="{00000000-0005-0000-0000-00004F290000}"/>
    <cellStyle name="Comma (0,000) TBD 3 93" xfId="22503" xr:uid="{00000000-0005-0000-0000-000050290000}"/>
    <cellStyle name="Comma (0,000) TBD- 3 93" xfId="22290" xr:uid="{00000000-0005-0000-0000-000051290000}"/>
    <cellStyle name="Comma (0,000) TBD 3 94" xfId="22544" xr:uid="{00000000-0005-0000-0000-000052290000}"/>
    <cellStyle name="Comma (0,000) TBD- 3 94" xfId="22340" xr:uid="{00000000-0005-0000-0000-000053290000}"/>
    <cellStyle name="Comma (0,000) TBD 3 95" xfId="22582" xr:uid="{00000000-0005-0000-0000-000054290000}"/>
    <cellStyle name="Comma (0,000) TBD- 3 95" xfId="22390" xr:uid="{00000000-0005-0000-0000-000055290000}"/>
    <cellStyle name="Comma (0,000) TBD 3 96" xfId="22618" xr:uid="{00000000-0005-0000-0000-000056290000}"/>
    <cellStyle name="Comma (0,000) TBD- 3 96" xfId="22438" xr:uid="{00000000-0005-0000-0000-000057290000}"/>
    <cellStyle name="Comma (0,000) TBD 3 97" xfId="22895" xr:uid="{00000000-0005-0000-0000-000058290000}"/>
    <cellStyle name="Comma (0,000) TBD- 3 97" xfId="22896" xr:uid="{00000000-0005-0000-0000-000059290000}"/>
    <cellStyle name="Comma (0,000) TBD 3 98" xfId="26250" xr:uid="{00000000-0005-0000-0000-00005A290000}"/>
    <cellStyle name="Comma (0,000) TBD- 3 98" xfId="26249" xr:uid="{00000000-0005-0000-0000-00005B290000}"/>
    <cellStyle name="Comma (0,000) TBD 3 99" xfId="29567" xr:uid="{00000000-0005-0000-0000-00005C290000}"/>
    <cellStyle name="Comma (0,000) TBD- 3 99" xfId="29568" xr:uid="{00000000-0005-0000-0000-00005D290000}"/>
    <cellStyle name="Comma (0,000) TBD 4" xfId="849" xr:uid="{00000000-0005-0000-0000-00005E290000}"/>
    <cellStyle name="Comma (0,000) TBD- 4" xfId="850" xr:uid="{00000000-0005-0000-0000-00005F290000}"/>
    <cellStyle name="Comma (0,000) TBD 4 10" xfId="15026" xr:uid="{00000000-0005-0000-0000-000060290000}"/>
    <cellStyle name="Comma (0,000) TBD- 4 10" xfId="15027" xr:uid="{00000000-0005-0000-0000-000061290000}"/>
    <cellStyle name="Comma (0,000) TBD 4 11" xfId="16523" xr:uid="{00000000-0005-0000-0000-000062290000}"/>
    <cellStyle name="Comma (0,000) TBD- 4 11" xfId="15425" xr:uid="{00000000-0005-0000-0000-000063290000}"/>
    <cellStyle name="Comma (0,000) TBD 4 12" xfId="16020" xr:uid="{00000000-0005-0000-0000-000064290000}"/>
    <cellStyle name="Comma (0,000) TBD- 4 12" xfId="15088" xr:uid="{00000000-0005-0000-0000-000065290000}"/>
    <cellStyle name="Comma (0,000) TBD 4 13" xfId="16830" xr:uid="{00000000-0005-0000-0000-000066290000}"/>
    <cellStyle name="Comma (0,000) TBD- 4 13" xfId="14390" xr:uid="{00000000-0005-0000-0000-000067290000}"/>
    <cellStyle name="Comma (0,000) TBD 4 14" xfId="14768" xr:uid="{00000000-0005-0000-0000-000068290000}"/>
    <cellStyle name="Comma (0,000) TBD- 4 14" xfId="16783" xr:uid="{00000000-0005-0000-0000-000069290000}"/>
    <cellStyle name="Comma (0,000) TBD 4 15" xfId="15524" xr:uid="{00000000-0005-0000-0000-00006A290000}"/>
    <cellStyle name="Comma (0,000) TBD- 4 15" xfId="16237" xr:uid="{00000000-0005-0000-0000-00006B290000}"/>
    <cellStyle name="Comma (0,000) TBD 4 16" xfId="14697" xr:uid="{00000000-0005-0000-0000-00006C290000}"/>
    <cellStyle name="Comma (0,000) TBD- 4 16" xfId="16082" xr:uid="{00000000-0005-0000-0000-00006D290000}"/>
    <cellStyle name="Comma (0,000) TBD 4 17" xfId="14566" xr:uid="{00000000-0005-0000-0000-00006E290000}"/>
    <cellStyle name="Comma (0,000) TBD- 4 17" xfId="14638" xr:uid="{00000000-0005-0000-0000-00006F290000}"/>
    <cellStyle name="Comma (0,000) TBD 4 18" xfId="16727" xr:uid="{00000000-0005-0000-0000-000070290000}"/>
    <cellStyle name="Comma (0,000) TBD- 4 18" xfId="16695" xr:uid="{00000000-0005-0000-0000-000071290000}"/>
    <cellStyle name="Comma (0,000) TBD 4 19" xfId="16916" xr:uid="{00000000-0005-0000-0000-000072290000}"/>
    <cellStyle name="Comma (0,000) TBD- 4 19" xfId="16917" xr:uid="{00000000-0005-0000-0000-000073290000}"/>
    <cellStyle name="Comma (0,000) TBD 4 2" xfId="2312" xr:uid="{00000000-0005-0000-0000-000074290000}"/>
    <cellStyle name="Comma (0,000) TBD- 4 2" xfId="2313" xr:uid="{00000000-0005-0000-0000-000075290000}"/>
    <cellStyle name="Comma (0,000) TBD 4 20" xfId="14687" xr:uid="{00000000-0005-0000-0000-000076290000}"/>
    <cellStyle name="Comma (0,000) TBD- 4 20" xfId="16150" xr:uid="{00000000-0005-0000-0000-000077290000}"/>
    <cellStyle name="Comma (0,000) TBD 4 21" xfId="15607" xr:uid="{00000000-0005-0000-0000-000078290000}"/>
    <cellStyle name="Comma (0,000) TBD- 4 21" xfId="14573" xr:uid="{00000000-0005-0000-0000-000079290000}"/>
    <cellStyle name="Comma (0,000) TBD 4 22" xfId="16291" xr:uid="{00000000-0005-0000-0000-00007A290000}"/>
    <cellStyle name="Comma (0,000) TBD- 4 22" xfId="16725" xr:uid="{00000000-0005-0000-0000-00007B290000}"/>
    <cellStyle name="Comma (0,000) TBD 4 23" xfId="16510" xr:uid="{00000000-0005-0000-0000-00007C290000}"/>
    <cellStyle name="Comma (0,000) TBD- 4 23" xfId="14915" xr:uid="{00000000-0005-0000-0000-00007D290000}"/>
    <cellStyle name="Comma (0,000) TBD 4 24" xfId="16376" xr:uid="{00000000-0005-0000-0000-00007E290000}"/>
    <cellStyle name="Comma (0,000) TBD- 4 24" xfId="14464" xr:uid="{00000000-0005-0000-0000-00007F290000}"/>
    <cellStyle name="Comma (0,000) TBD 4 25" xfId="15309" xr:uid="{00000000-0005-0000-0000-000080290000}"/>
    <cellStyle name="Comma (0,000) TBD- 4 25" xfId="15729" xr:uid="{00000000-0005-0000-0000-000081290000}"/>
    <cellStyle name="Comma (0,000) TBD 4 26" xfId="16396" xr:uid="{00000000-0005-0000-0000-000082290000}"/>
    <cellStyle name="Comma (0,000) TBD- 4 26" xfId="14879" xr:uid="{00000000-0005-0000-0000-000083290000}"/>
    <cellStyle name="Comma (0,000) TBD 4 27" xfId="14353" xr:uid="{00000000-0005-0000-0000-000084290000}"/>
    <cellStyle name="Comma (0,000) TBD- 4 27" xfId="15462" xr:uid="{00000000-0005-0000-0000-000085290000}"/>
    <cellStyle name="Comma (0,000) TBD 4 28" xfId="15799" xr:uid="{00000000-0005-0000-0000-000086290000}"/>
    <cellStyle name="Comma (0,000) TBD- 4 28" xfId="15052" xr:uid="{00000000-0005-0000-0000-000087290000}"/>
    <cellStyle name="Comma (0,000) TBD 4 29" xfId="14808" xr:uid="{00000000-0005-0000-0000-000088290000}"/>
    <cellStyle name="Comma (0,000) TBD- 4 29" xfId="15338" xr:uid="{00000000-0005-0000-0000-000089290000}"/>
    <cellStyle name="Comma (0,000) TBD 4 3" xfId="1956" xr:uid="{00000000-0005-0000-0000-00008A290000}"/>
    <cellStyle name="Comma (0,000) TBD- 4 3" xfId="1955" xr:uid="{00000000-0005-0000-0000-00008B290000}"/>
    <cellStyle name="Comma (0,000) TBD 4 30" xfId="16084" xr:uid="{00000000-0005-0000-0000-00008C290000}"/>
    <cellStyle name="Comma (0,000) TBD- 4 30" xfId="16391" xr:uid="{00000000-0005-0000-0000-00008D290000}"/>
    <cellStyle name="Comma (0,000) TBD 4 31" xfId="15692" xr:uid="{00000000-0005-0000-0000-00008E290000}"/>
    <cellStyle name="Comma (0,000) TBD- 4 31" xfId="15280" xr:uid="{00000000-0005-0000-0000-00008F290000}"/>
    <cellStyle name="Comma (0,000) TBD 4 32" xfId="16967" xr:uid="{00000000-0005-0000-0000-000090290000}"/>
    <cellStyle name="Comma (0,000) TBD- 4 32" xfId="15160" xr:uid="{00000000-0005-0000-0000-000091290000}"/>
    <cellStyle name="Comma (0,000) TBD 4 33" xfId="15980" xr:uid="{00000000-0005-0000-0000-000092290000}"/>
    <cellStyle name="Comma (0,000) TBD- 4 33" xfId="15257" xr:uid="{00000000-0005-0000-0000-000093290000}"/>
    <cellStyle name="Comma (0,000) TBD 4 34" xfId="16163" xr:uid="{00000000-0005-0000-0000-000094290000}"/>
    <cellStyle name="Comma (0,000) TBD- 4 34" xfId="15185" xr:uid="{00000000-0005-0000-0000-000095290000}"/>
    <cellStyle name="Comma (0,000) TBD 4 35" xfId="15596" xr:uid="{00000000-0005-0000-0000-000096290000}"/>
    <cellStyle name="Comma (0,000) TBD- 4 35" xfId="14339" xr:uid="{00000000-0005-0000-0000-000097290000}"/>
    <cellStyle name="Comma (0,000) TBD 4 36" xfId="16888" xr:uid="{00000000-0005-0000-0000-000098290000}"/>
    <cellStyle name="Comma (0,000) TBD- 4 36" xfId="15816" xr:uid="{00000000-0005-0000-0000-000099290000}"/>
    <cellStyle name="Comma (0,000) TBD 4 37" xfId="15937" xr:uid="{00000000-0005-0000-0000-00009A290000}"/>
    <cellStyle name="Comma (0,000) TBD- 4 37" xfId="14810" xr:uid="{00000000-0005-0000-0000-00009B290000}"/>
    <cellStyle name="Comma (0,000) TBD 4 38" xfId="17060" xr:uid="{00000000-0005-0000-0000-00009C290000}"/>
    <cellStyle name="Comma (0,000) TBD- 4 38" xfId="15494" xr:uid="{00000000-0005-0000-0000-00009D290000}"/>
    <cellStyle name="Comma (0,000) TBD 4 39" xfId="17154" xr:uid="{00000000-0005-0000-0000-00009E290000}"/>
    <cellStyle name="Comma (0,000) TBD- 4 39" xfId="16339" xr:uid="{00000000-0005-0000-0000-00009F290000}"/>
    <cellStyle name="Comma (0,000) TBD 4 4" xfId="10445" xr:uid="{00000000-0005-0000-0000-0000A0290000}"/>
    <cellStyle name="Comma (0,000) TBD- 4 4" xfId="10446" xr:uid="{00000000-0005-0000-0000-0000A1290000}"/>
    <cellStyle name="Comma (0,000) TBD 4 40" xfId="17248" xr:uid="{00000000-0005-0000-0000-0000A2290000}"/>
    <cellStyle name="Comma (0,000) TBD- 4 40" xfId="14411" xr:uid="{00000000-0005-0000-0000-0000A3290000}"/>
    <cellStyle name="Comma (0,000) TBD 4 41" xfId="17342" xr:uid="{00000000-0005-0000-0000-0000A4290000}"/>
    <cellStyle name="Comma (0,000) TBD- 4 41" xfId="15770" xr:uid="{00000000-0005-0000-0000-0000A5290000}"/>
    <cellStyle name="Comma (0,000) TBD 4 42" xfId="17436" xr:uid="{00000000-0005-0000-0000-0000A6290000}"/>
    <cellStyle name="Comma (0,000) TBD- 4 42" xfId="16994" xr:uid="{00000000-0005-0000-0000-0000A7290000}"/>
    <cellStyle name="Comma (0,000) TBD 4 43" xfId="17530" xr:uid="{00000000-0005-0000-0000-0000A8290000}"/>
    <cellStyle name="Comma (0,000) TBD- 4 43" xfId="17089" xr:uid="{00000000-0005-0000-0000-0000A9290000}"/>
    <cellStyle name="Comma (0,000) TBD 4 44" xfId="17624" xr:uid="{00000000-0005-0000-0000-0000AA290000}"/>
    <cellStyle name="Comma (0,000) TBD- 4 44" xfId="17183" xr:uid="{00000000-0005-0000-0000-0000AB290000}"/>
    <cellStyle name="Comma (0,000) TBD 4 45" xfId="17718" xr:uid="{00000000-0005-0000-0000-0000AC290000}"/>
    <cellStyle name="Comma (0,000) TBD- 4 45" xfId="17277" xr:uid="{00000000-0005-0000-0000-0000AD290000}"/>
    <cellStyle name="Comma (0,000) TBD 4 46" xfId="17812" xr:uid="{00000000-0005-0000-0000-0000AE290000}"/>
    <cellStyle name="Comma (0,000) TBD- 4 46" xfId="17371" xr:uid="{00000000-0005-0000-0000-0000AF290000}"/>
    <cellStyle name="Comma (0,000) TBD 4 47" xfId="17906" xr:uid="{00000000-0005-0000-0000-0000B0290000}"/>
    <cellStyle name="Comma (0,000) TBD- 4 47" xfId="17465" xr:uid="{00000000-0005-0000-0000-0000B1290000}"/>
    <cellStyle name="Comma (0,000) TBD 4 48" xfId="18000" xr:uid="{00000000-0005-0000-0000-0000B2290000}"/>
    <cellStyle name="Comma (0,000) TBD- 4 48" xfId="17559" xr:uid="{00000000-0005-0000-0000-0000B3290000}"/>
    <cellStyle name="Comma (0,000) TBD 4 49" xfId="18094" xr:uid="{00000000-0005-0000-0000-0000B4290000}"/>
    <cellStyle name="Comma (0,000) TBD- 4 49" xfId="17653" xr:uid="{00000000-0005-0000-0000-0000B5290000}"/>
    <cellStyle name="Comma (0,000) TBD 4 5" xfId="14014" xr:uid="{00000000-0005-0000-0000-0000B6290000}"/>
    <cellStyle name="Comma (0,000) TBD- 4 5" xfId="14015" xr:uid="{00000000-0005-0000-0000-0000B7290000}"/>
    <cellStyle name="Comma (0,000) TBD 4 50" xfId="18188" xr:uid="{00000000-0005-0000-0000-0000B8290000}"/>
    <cellStyle name="Comma (0,000) TBD- 4 50" xfId="17747" xr:uid="{00000000-0005-0000-0000-0000B9290000}"/>
    <cellStyle name="Comma (0,000) TBD 4 51" xfId="18282" xr:uid="{00000000-0005-0000-0000-0000BA290000}"/>
    <cellStyle name="Comma (0,000) TBD- 4 51" xfId="17841" xr:uid="{00000000-0005-0000-0000-0000BB290000}"/>
    <cellStyle name="Comma (0,000) TBD 4 52" xfId="18376" xr:uid="{00000000-0005-0000-0000-0000BC290000}"/>
    <cellStyle name="Comma (0,000) TBD- 4 52" xfId="17935" xr:uid="{00000000-0005-0000-0000-0000BD290000}"/>
    <cellStyle name="Comma (0,000) TBD 4 53" xfId="18470" xr:uid="{00000000-0005-0000-0000-0000BE290000}"/>
    <cellStyle name="Comma (0,000) TBD- 4 53" xfId="18029" xr:uid="{00000000-0005-0000-0000-0000BF290000}"/>
    <cellStyle name="Comma (0,000) TBD 4 54" xfId="18563" xr:uid="{00000000-0005-0000-0000-0000C0290000}"/>
    <cellStyle name="Comma (0,000) TBD- 4 54" xfId="18123" xr:uid="{00000000-0005-0000-0000-0000C1290000}"/>
    <cellStyle name="Comma (0,000) TBD 4 55" xfId="18655" xr:uid="{00000000-0005-0000-0000-0000C2290000}"/>
    <cellStyle name="Comma (0,000) TBD- 4 55" xfId="18217" xr:uid="{00000000-0005-0000-0000-0000C3290000}"/>
    <cellStyle name="Comma (0,000) TBD 4 56" xfId="18747" xr:uid="{00000000-0005-0000-0000-0000C4290000}"/>
    <cellStyle name="Comma (0,000) TBD- 4 56" xfId="18311" xr:uid="{00000000-0005-0000-0000-0000C5290000}"/>
    <cellStyle name="Comma (0,000) TBD 4 57" xfId="18839" xr:uid="{00000000-0005-0000-0000-0000C6290000}"/>
    <cellStyle name="Comma (0,000) TBD- 4 57" xfId="18405" xr:uid="{00000000-0005-0000-0000-0000C7290000}"/>
    <cellStyle name="Comma (0,000) TBD 4 58" xfId="18931" xr:uid="{00000000-0005-0000-0000-0000C8290000}"/>
    <cellStyle name="Comma (0,000) TBD- 4 58" xfId="18498" xr:uid="{00000000-0005-0000-0000-0000C9290000}"/>
    <cellStyle name="Comma (0,000) TBD 4 59" xfId="19023" xr:uid="{00000000-0005-0000-0000-0000CA290000}"/>
    <cellStyle name="Comma (0,000) TBD- 4 59" xfId="18591" xr:uid="{00000000-0005-0000-0000-0000CB290000}"/>
    <cellStyle name="Comma (0,000) TBD 4 6" xfId="14195" xr:uid="{00000000-0005-0000-0000-0000CC290000}"/>
    <cellStyle name="Comma (0,000) TBD- 4 6" xfId="14152" xr:uid="{00000000-0005-0000-0000-0000CD290000}"/>
    <cellStyle name="Comma (0,000) TBD 4 60" xfId="19115" xr:uid="{00000000-0005-0000-0000-0000CE290000}"/>
    <cellStyle name="Comma (0,000) TBD- 4 60" xfId="18683" xr:uid="{00000000-0005-0000-0000-0000CF290000}"/>
    <cellStyle name="Comma (0,000) TBD 4 61" xfId="19207" xr:uid="{00000000-0005-0000-0000-0000D0290000}"/>
    <cellStyle name="Comma (0,000) TBD- 4 61" xfId="18775" xr:uid="{00000000-0005-0000-0000-0000D1290000}"/>
    <cellStyle name="Comma (0,000) TBD 4 62" xfId="19298" xr:uid="{00000000-0005-0000-0000-0000D2290000}"/>
    <cellStyle name="Comma (0,000) TBD- 4 62" xfId="18867" xr:uid="{00000000-0005-0000-0000-0000D3290000}"/>
    <cellStyle name="Comma (0,000) TBD 4 63" xfId="19389" xr:uid="{00000000-0005-0000-0000-0000D4290000}"/>
    <cellStyle name="Comma (0,000) TBD- 4 63" xfId="18959" xr:uid="{00000000-0005-0000-0000-0000D5290000}"/>
    <cellStyle name="Comma (0,000) TBD 4 64" xfId="19480" xr:uid="{00000000-0005-0000-0000-0000D6290000}"/>
    <cellStyle name="Comma (0,000) TBD- 4 64" xfId="19051" xr:uid="{00000000-0005-0000-0000-0000D7290000}"/>
    <cellStyle name="Comma (0,000) TBD 4 65" xfId="19569" xr:uid="{00000000-0005-0000-0000-0000D8290000}"/>
    <cellStyle name="Comma (0,000) TBD- 4 65" xfId="19143" xr:uid="{00000000-0005-0000-0000-0000D9290000}"/>
    <cellStyle name="Comma (0,000) TBD 4 66" xfId="19658" xr:uid="{00000000-0005-0000-0000-0000DA290000}"/>
    <cellStyle name="Comma (0,000) TBD- 4 66" xfId="19235" xr:uid="{00000000-0005-0000-0000-0000DB290000}"/>
    <cellStyle name="Comma (0,000) TBD 4 67" xfId="19747" xr:uid="{00000000-0005-0000-0000-0000DC290000}"/>
    <cellStyle name="Comma (0,000) TBD- 4 67" xfId="19326" xr:uid="{00000000-0005-0000-0000-0000DD290000}"/>
    <cellStyle name="Comma (0,000) TBD 4 68" xfId="19836" xr:uid="{00000000-0005-0000-0000-0000DE290000}"/>
    <cellStyle name="Comma (0,000) TBD- 4 68" xfId="19417" xr:uid="{00000000-0005-0000-0000-0000DF290000}"/>
    <cellStyle name="Comma (0,000) TBD 4 69" xfId="19924" xr:uid="{00000000-0005-0000-0000-0000E0290000}"/>
    <cellStyle name="Comma (0,000) TBD- 4 69" xfId="19507" xr:uid="{00000000-0005-0000-0000-0000E1290000}"/>
    <cellStyle name="Comma (0,000) TBD 4 7" xfId="10595" xr:uid="{00000000-0005-0000-0000-0000E2290000}"/>
    <cellStyle name="Comma (0,000) TBD- 4 7" xfId="13944" xr:uid="{00000000-0005-0000-0000-0000E3290000}"/>
    <cellStyle name="Comma (0,000) TBD 4 70" xfId="20012" xr:uid="{00000000-0005-0000-0000-0000E4290000}"/>
    <cellStyle name="Comma (0,000) TBD- 4 70" xfId="19596" xr:uid="{00000000-0005-0000-0000-0000E5290000}"/>
    <cellStyle name="Comma (0,000) TBD 4 71" xfId="20099" xr:uid="{00000000-0005-0000-0000-0000E6290000}"/>
    <cellStyle name="Comma (0,000) TBD- 4 71" xfId="19685" xr:uid="{00000000-0005-0000-0000-0000E7290000}"/>
    <cellStyle name="Comma (0,000) TBD 4 72" xfId="20186" xr:uid="{00000000-0005-0000-0000-0000E8290000}"/>
    <cellStyle name="Comma (0,000) TBD- 4 72" xfId="19774" xr:uid="{00000000-0005-0000-0000-0000E9290000}"/>
    <cellStyle name="Comma (0,000) TBD 4 73" xfId="20272" xr:uid="{00000000-0005-0000-0000-0000EA290000}"/>
    <cellStyle name="Comma (0,000) TBD- 4 73" xfId="19863" xr:uid="{00000000-0005-0000-0000-0000EB290000}"/>
    <cellStyle name="Comma (0,000) TBD 4 74" xfId="20357" xr:uid="{00000000-0005-0000-0000-0000EC290000}"/>
    <cellStyle name="Comma (0,000) TBD- 4 74" xfId="19951" xr:uid="{00000000-0005-0000-0000-0000ED290000}"/>
    <cellStyle name="Comma (0,000) TBD 4 75" xfId="20442" xr:uid="{00000000-0005-0000-0000-0000EE290000}"/>
    <cellStyle name="Comma (0,000) TBD- 4 75" xfId="20039" xr:uid="{00000000-0005-0000-0000-0000EF290000}"/>
    <cellStyle name="Comma (0,000) TBD 4 76" xfId="20525" xr:uid="{00000000-0005-0000-0000-0000F0290000}"/>
    <cellStyle name="Comma (0,000) TBD- 4 76" xfId="20126" xr:uid="{00000000-0005-0000-0000-0000F1290000}"/>
    <cellStyle name="Comma (0,000) TBD 4 77" xfId="20606" xr:uid="{00000000-0005-0000-0000-0000F2290000}"/>
    <cellStyle name="Comma (0,000) TBD- 4 77" xfId="20213" xr:uid="{00000000-0005-0000-0000-0000F3290000}"/>
    <cellStyle name="Comma (0,000) TBD 4 78" xfId="20684" xr:uid="{00000000-0005-0000-0000-0000F4290000}"/>
    <cellStyle name="Comma (0,000) TBD- 4 78" xfId="20299" xr:uid="{00000000-0005-0000-0000-0000F5290000}"/>
    <cellStyle name="Comma (0,000) TBD 4 79" xfId="20762" xr:uid="{00000000-0005-0000-0000-0000F6290000}"/>
    <cellStyle name="Comma (0,000) TBD- 4 79" xfId="20384" xr:uid="{00000000-0005-0000-0000-0000F7290000}"/>
    <cellStyle name="Comma (0,000) TBD 4 8" xfId="11210" xr:uid="{00000000-0005-0000-0000-0000F8290000}"/>
    <cellStyle name="Comma (0,000) TBD- 4 8" xfId="10633" xr:uid="{00000000-0005-0000-0000-0000F9290000}"/>
    <cellStyle name="Comma (0,000) TBD 4 80" xfId="20839" xr:uid="{00000000-0005-0000-0000-0000FA290000}"/>
    <cellStyle name="Comma (0,000) TBD- 4 80" xfId="20468" xr:uid="{00000000-0005-0000-0000-0000FB290000}"/>
    <cellStyle name="Comma (0,000) TBD 4 81" xfId="20915" xr:uid="{00000000-0005-0000-0000-0000FC290000}"/>
    <cellStyle name="Comma (0,000) TBD- 4 81" xfId="20551" xr:uid="{00000000-0005-0000-0000-0000FD290000}"/>
    <cellStyle name="Comma (0,000) TBD 4 82" xfId="20990" xr:uid="{00000000-0005-0000-0000-0000FE290000}"/>
    <cellStyle name="Comma (0,000) TBD- 4 82" xfId="20631" xr:uid="{00000000-0005-0000-0000-0000FF290000}"/>
    <cellStyle name="Comma (0,000) TBD 4 83" xfId="21063" xr:uid="{00000000-0005-0000-0000-0000002A0000}"/>
    <cellStyle name="Comma (0,000) TBD- 4 83" xfId="20709" xr:uid="{00000000-0005-0000-0000-0000012A0000}"/>
    <cellStyle name="Comma (0,000) TBD 4 84" xfId="21136" xr:uid="{00000000-0005-0000-0000-0000022A0000}"/>
    <cellStyle name="Comma (0,000) TBD- 4 84" xfId="20787" xr:uid="{00000000-0005-0000-0000-0000032A0000}"/>
    <cellStyle name="Comma (0,000) TBD 4 85" xfId="21209" xr:uid="{00000000-0005-0000-0000-0000042A0000}"/>
    <cellStyle name="Comma (0,000) TBD- 4 85" xfId="20863" xr:uid="{00000000-0005-0000-0000-0000052A0000}"/>
    <cellStyle name="Comma (0,000) TBD 4 86" xfId="21281" xr:uid="{00000000-0005-0000-0000-0000062A0000}"/>
    <cellStyle name="Comma (0,000) TBD- 4 86" xfId="20939" xr:uid="{00000000-0005-0000-0000-0000072A0000}"/>
    <cellStyle name="Comma (0,000) TBD 4 87" xfId="21350" xr:uid="{00000000-0005-0000-0000-0000082A0000}"/>
    <cellStyle name="Comma (0,000) TBD- 4 87" xfId="21012" xr:uid="{00000000-0005-0000-0000-0000092A0000}"/>
    <cellStyle name="Comma (0,000) TBD 4 88" xfId="21418" xr:uid="{00000000-0005-0000-0000-00000A2A0000}"/>
    <cellStyle name="Comma (0,000) TBD- 4 88" xfId="21085" xr:uid="{00000000-0005-0000-0000-00000B2A0000}"/>
    <cellStyle name="Comma (0,000) TBD 4 89" xfId="21486" xr:uid="{00000000-0005-0000-0000-00000C2A0000}"/>
    <cellStyle name="Comma (0,000) TBD- 4 89" xfId="21158" xr:uid="{00000000-0005-0000-0000-00000D2A0000}"/>
    <cellStyle name="Comma (0,000) TBD 4 9" xfId="14060" xr:uid="{00000000-0005-0000-0000-00000E2A0000}"/>
    <cellStyle name="Comma (0,000) TBD- 4 9" xfId="14094" xr:uid="{00000000-0005-0000-0000-00000F2A0000}"/>
    <cellStyle name="Comma (0,000) TBD 4 90" xfId="21553" xr:uid="{00000000-0005-0000-0000-0000102A0000}"/>
    <cellStyle name="Comma (0,000) TBD- 4 90" xfId="21231" xr:uid="{00000000-0005-0000-0000-0000112A0000}"/>
    <cellStyle name="Comma (0,000) TBD 4 91" xfId="21620" xr:uid="{00000000-0005-0000-0000-0000122A0000}"/>
    <cellStyle name="Comma (0,000) TBD- 4 91" xfId="21303" xr:uid="{00000000-0005-0000-0000-0000132A0000}"/>
    <cellStyle name="Comma (0,000) TBD 4 92" xfId="21686" xr:uid="{00000000-0005-0000-0000-0000142A0000}"/>
    <cellStyle name="Comma (0,000) TBD- 4 92" xfId="21372" xr:uid="{00000000-0005-0000-0000-0000152A0000}"/>
    <cellStyle name="Comma (0,000) TBD 4 93" xfId="21751" xr:uid="{00000000-0005-0000-0000-0000162A0000}"/>
    <cellStyle name="Comma (0,000) TBD- 4 93" xfId="21440" xr:uid="{00000000-0005-0000-0000-0000172A0000}"/>
    <cellStyle name="Comma (0,000) TBD 4 94" xfId="21814" xr:uid="{00000000-0005-0000-0000-0000182A0000}"/>
    <cellStyle name="Comma (0,000) TBD- 4 94" xfId="21508" xr:uid="{00000000-0005-0000-0000-0000192A0000}"/>
    <cellStyle name="Comma (0,000) TBD 4 95" xfId="21875" xr:uid="{00000000-0005-0000-0000-00001A2A0000}"/>
    <cellStyle name="Comma (0,000) TBD- 4 95" xfId="21575" xr:uid="{00000000-0005-0000-0000-00001B2A0000}"/>
    <cellStyle name="Comma (0,000) TBD 4 96" xfId="22899" xr:uid="{00000000-0005-0000-0000-00001C2A0000}"/>
    <cellStyle name="Comma (0,000) TBD- 4 96" xfId="22900" xr:uid="{00000000-0005-0000-0000-00001D2A0000}"/>
    <cellStyle name="Comma (0,000) TBD 4 97" xfId="22996" xr:uid="{00000000-0005-0000-0000-00001E2A0000}"/>
    <cellStyle name="Comma (0,000) TBD- 4 97" xfId="26247" xr:uid="{00000000-0005-0000-0000-00001F2A0000}"/>
    <cellStyle name="Comma (0,000) TBD 4 98" xfId="29571" xr:uid="{00000000-0005-0000-0000-0000202A0000}"/>
    <cellStyle name="Comma (0,000) TBD- 4 98" xfId="29572" xr:uid="{00000000-0005-0000-0000-0000212A0000}"/>
    <cellStyle name="Comma (0,000) TBD 4 99" xfId="36129" xr:uid="{00000000-0005-0000-0000-0000222A0000}"/>
    <cellStyle name="Comma (0,000) TBD- 4 99" xfId="36130" xr:uid="{00000000-0005-0000-0000-0000232A0000}"/>
    <cellStyle name="Comma (0,000) TBD_Page 2f (2)" xfId="851" xr:uid="{00000000-0005-0000-0000-0000242A0000}"/>
    <cellStyle name="Comma (0,000) TBD-_Page 2f (2)" xfId="852" xr:uid="{00000000-0005-0000-0000-0000252A0000}"/>
    <cellStyle name="Comma (0,000) TBD_Page 2f (2) 2" xfId="853" xr:uid="{00000000-0005-0000-0000-0000262A0000}"/>
    <cellStyle name="Comma (0,000) TBD-_Page 2f (2) 2" xfId="854" xr:uid="{00000000-0005-0000-0000-0000272A0000}"/>
    <cellStyle name="Comma (0,000) TBD_Page 2f (2) 2 10" xfId="14181" xr:uid="{00000000-0005-0000-0000-0000282A0000}"/>
    <cellStyle name="Comma (0,000) TBD-_Page 2f (2) 2 10" xfId="14004" xr:uid="{00000000-0005-0000-0000-0000292A0000}"/>
    <cellStyle name="Comma (0,000) TBD_Page 2f (2) 2 100" xfId="36131" xr:uid="{00000000-0005-0000-0000-00002A2A0000}"/>
    <cellStyle name="Comma (0,000) TBD-_Page 2f (2) 2 100" xfId="36132" xr:uid="{00000000-0005-0000-0000-00002B2A0000}"/>
    <cellStyle name="Comma (0,000) TBD_Page 2f (2) 2 11" xfId="15030" xr:uid="{00000000-0005-0000-0000-00002C2A0000}"/>
    <cellStyle name="Comma (0,000) TBD-_Page 2f (2) 2 11" xfId="15031" xr:uid="{00000000-0005-0000-0000-00002D2A0000}"/>
    <cellStyle name="Comma (0,000) TBD_Page 2f (2) 2 12" xfId="16522" xr:uid="{00000000-0005-0000-0000-00002E2A0000}"/>
    <cellStyle name="Comma (0,000) TBD-_Page 2f (2) 2 12" xfId="15423" xr:uid="{00000000-0005-0000-0000-00002F2A0000}"/>
    <cellStyle name="Comma (0,000) TBD_Page 2f (2) 2 13" xfId="16021" xr:uid="{00000000-0005-0000-0000-0000302A0000}"/>
    <cellStyle name="Comma (0,000) TBD-_Page 2f (2) 2 13" xfId="15090" xr:uid="{00000000-0005-0000-0000-0000312A0000}"/>
    <cellStyle name="Comma (0,000) TBD_Page 2f (2) 2 14" xfId="15874" xr:uid="{00000000-0005-0000-0000-0000322A0000}"/>
    <cellStyle name="Comma (0,000) TBD-_Page 2f (2) 2 14" xfId="15315" xr:uid="{00000000-0005-0000-0000-0000332A0000}"/>
    <cellStyle name="Comma (0,000) TBD_Page 2f (2) 2 15" xfId="17043" xr:uid="{00000000-0005-0000-0000-0000342A0000}"/>
    <cellStyle name="Comma (0,000) TBD-_Page 2f (2) 2 15" xfId="14317" xr:uid="{00000000-0005-0000-0000-0000352A0000}"/>
    <cellStyle name="Comma (0,000) TBD_Page 2f (2) 2 16" xfId="17137" xr:uid="{00000000-0005-0000-0000-0000362A0000}"/>
    <cellStyle name="Comma (0,000) TBD-_Page 2f (2) 2 16" xfId="16806" xr:uid="{00000000-0005-0000-0000-0000372A0000}"/>
    <cellStyle name="Comma (0,000) TBD_Page 2f (2) 2 17" xfId="17231" xr:uid="{00000000-0005-0000-0000-0000382A0000}"/>
    <cellStyle name="Comma (0,000) TBD-_Page 2f (2) 2 17" xfId="17023" xr:uid="{00000000-0005-0000-0000-0000392A0000}"/>
    <cellStyle name="Comma (0,000) TBD_Page 2f (2) 2 18" xfId="17325" xr:uid="{00000000-0005-0000-0000-00003A2A0000}"/>
    <cellStyle name="Comma (0,000) TBD-_Page 2f (2) 2 18" xfId="17117" xr:uid="{00000000-0005-0000-0000-00003B2A0000}"/>
    <cellStyle name="Comma (0,000) TBD_Page 2f (2) 2 19" xfId="17419" xr:uid="{00000000-0005-0000-0000-00003C2A0000}"/>
    <cellStyle name="Comma (0,000) TBD-_Page 2f (2) 2 19" xfId="17211" xr:uid="{00000000-0005-0000-0000-00003D2A0000}"/>
    <cellStyle name="Comma (0,000) TBD_Page 2f (2) 2 2" xfId="855" xr:uid="{00000000-0005-0000-0000-00003E2A0000}"/>
    <cellStyle name="Comma (0,000) TBD-_Page 2f (2) 2 2" xfId="856" xr:uid="{00000000-0005-0000-0000-00003F2A0000}"/>
    <cellStyle name="Comma (0,000) TBD_Page 2f (2) 2 2 10" xfId="15032" xr:uid="{00000000-0005-0000-0000-0000402A0000}"/>
    <cellStyle name="Comma (0,000) TBD-_Page 2f (2) 2 2 10" xfId="15033" xr:uid="{00000000-0005-0000-0000-0000412A0000}"/>
    <cellStyle name="Comma (0,000) TBD_Page 2f (2) 2 2 11" xfId="16521" xr:uid="{00000000-0005-0000-0000-0000422A0000}"/>
    <cellStyle name="Comma (0,000) TBD-_Page 2f (2) 2 2 11" xfId="15422" xr:uid="{00000000-0005-0000-0000-0000432A0000}"/>
    <cellStyle name="Comma (0,000) TBD_Page 2f (2) 2 2 12" xfId="16019" xr:uid="{00000000-0005-0000-0000-0000442A0000}"/>
    <cellStyle name="Comma (0,000) TBD-_Page 2f (2) 2 2 12" xfId="15091" xr:uid="{00000000-0005-0000-0000-0000452A0000}"/>
    <cellStyle name="Comma (0,000) TBD_Page 2f (2) 2 2 13" xfId="15873" xr:uid="{00000000-0005-0000-0000-0000462A0000}"/>
    <cellStyle name="Comma (0,000) TBD-_Page 2f (2) 2 2 13" xfId="14387" xr:uid="{00000000-0005-0000-0000-0000472A0000}"/>
    <cellStyle name="Comma (0,000) TBD_Page 2f (2) 2 2 14" xfId="16209" xr:uid="{00000000-0005-0000-0000-0000482A0000}"/>
    <cellStyle name="Comma (0,000) TBD-_Page 2f (2) 2 2 14" xfId="15780" xr:uid="{00000000-0005-0000-0000-0000492A0000}"/>
    <cellStyle name="Comma (0,000) TBD_Page 2f (2) 2 2 15" xfId="15523" xr:uid="{00000000-0005-0000-0000-00004A2A0000}"/>
    <cellStyle name="Comma (0,000) TBD-_Page 2f (2) 2 2 15" xfId="17001" xr:uid="{00000000-0005-0000-0000-00004B2A0000}"/>
    <cellStyle name="Comma (0,000) TBD_Page 2f (2) 2 2 16" xfId="16330" xr:uid="{00000000-0005-0000-0000-00004C2A0000}"/>
    <cellStyle name="Comma (0,000) TBD-_Page 2f (2) 2 2 16" xfId="17096" xr:uid="{00000000-0005-0000-0000-00004D2A0000}"/>
    <cellStyle name="Comma (0,000) TBD_Page 2f (2) 2 2 17" xfId="14415" xr:uid="{00000000-0005-0000-0000-00004E2A0000}"/>
    <cellStyle name="Comma (0,000) TBD-_Page 2f (2) 2 2 17" xfId="17190" xr:uid="{00000000-0005-0000-0000-00004F2A0000}"/>
    <cellStyle name="Comma (0,000) TBD_Page 2f (2) 2 2 18" xfId="16776" xr:uid="{00000000-0005-0000-0000-0000502A0000}"/>
    <cellStyle name="Comma (0,000) TBD-_Page 2f (2) 2 2 18" xfId="17284" xr:uid="{00000000-0005-0000-0000-0000512A0000}"/>
    <cellStyle name="Comma (0,000) TBD_Page 2f (2) 2 2 19" xfId="16993" xr:uid="{00000000-0005-0000-0000-0000522A0000}"/>
    <cellStyle name="Comma (0,000) TBD-_Page 2f (2) 2 2 19" xfId="17378" xr:uid="{00000000-0005-0000-0000-0000532A0000}"/>
    <cellStyle name="Comma (0,000) TBD_Page 2f (2) 2 2 2" xfId="2316" xr:uid="{00000000-0005-0000-0000-0000542A0000}"/>
    <cellStyle name="Comma (0,000) TBD-_Page 2f (2) 2 2 2" xfId="2317" xr:uid="{00000000-0005-0000-0000-0000552A0000}"/>
    <cellStyle name="Comma (0,000) TBD_Page 2f (2) 2 2 20" xfId="17088" xr:uid="{00000000-0005-0000-0000-0000562A0000}"/>
    <cellStyle name="Comma (0,000) TBD-_Page 2f (2) 2 2 20" xfId="17472" xr:uid="{00000000-0005-0000-0000-0000572A0000}"/>
    <cellStyle name="Comma (0,000) TBD_Page 2f (2) 2 2 21" xfId="17182" xr:uid="{00000000-0005-0000-0000-0000582A0000}"/>
    <cellStyle name="Comma (0,000) TBD-_Page 2f (2) 2 2 21" xfId="17566" xr:uid="{00000000-0005-0000-0000-0000592A0000}"/>
    <cellStyle name="Comma (0,000) TBD_Page 2f (2) 2 2 22" xfId="17276" xr:uid="{00000000-0005-0000-0000-00005A2A0000}"/>
    <cellStyle name="Comma (0,000) TBD-_Page 2f (2) 2 2 22" xfId="17660" xr:uid="{00000000-0005-0000-0000-00005B2A0000}"/>
    <cellStyle name="Comma (0,000) TBD_Page 2f (2) 2 2 23" xfId="17370" xr:uid="{00000000-0005-0000-0000-00005C2A0000}"/>
    <cellStyle name="Comma (0,000) TBD-_Page 2f (2) 2 2 23" xfId="17754" xr:uid="{00000000-0005-0000-0000-00005D2A0000}"/>
    <cellStyle name="Comma (0,000) TBD_Page 2f (2) 2 2 24" xfId="17464" xr:uid="{00000000-0005-0000-0000-00005E2A0000}"/>
    <cellStyle name="Comma (0,000) TBD-_Page 2f (2) 2 2 24" xfId="17848" xr:uid="{00000000-0005-0000-0000-00005F2A0000}"/>
    <cellStyle name="Comma (0,000) TBD_Page 2f (2) 2 2 25" xfId="17558" xr:uid="{00000000-0005-0000-0000-0000602A0000}"/>
    <cellStyle name="Comma (0,000) TBD-_Page 2f (2) 2 2 25" xfId="17942" xr:uid="{00000000-0005-0000-0000-0000612A0000}"/>
    <cellStyle name="Comma (0,000) TBD_Page 2f (2) 2 2 26" xfId="17652" xr:uid="{00000000-0005-0000-0000-0000622A0000}"/>
    <cellStyle name="Comma (0,000) TBD-_Page 2f (2) 2 2 26" xfId="18036" xr:uid="{00000000-0005-0000-0000-0000632A0000}"/>
    <cellStyle name="Comma (0,000) TBD_Page 2f (2) 2 2 27" xfId="17746" xr:uid="{00000000-0005-0000-0000-0000642A0000}"/>
    <cellStyle name="Comma (0,000) TBD-_Page 2f (2) 2 2 27" xfId="18130" xr:uid="{00000000-0005-0000-0000-0000652A0000}"/>
    <cellStyle name="Comma (0,000) TBD_Page 2f (2) 2 2 28" xfId="17840" xr:uid="{00000000-0005-0000-0000-0000662A0000}"/>
    <cellStyle name="Comma (0,000) TBD-_Page 2f (2) 2 2 28" xfId="18224" xr:uid="{00000000-0005-0000-0000-0000672A0000}"/>
    <cellStyle name="Comma (0,000) TBD_Page 2f (2) 2 2 29" xfId="17934" xr:uid="{00000000-0005-0000-0000-0000682A0000}"/>
    <cellStyle name="Comma (0,000) TBD-_Page 2f (2) 2 2 29" xfId="18318" xr:uid="{00000000-0005-0000-0000-0000692A0000}"/>
    <cellStyle name="Comma (0,000) TBD_Page 2f (2) 2 2 3" xfId="1952" xr:uid="{00000000-0005-0000-0000-00006A2A0000}"/>
    <cellStyle name="Comma (0,000) TBD-_Page 2f (2) 2 2 3" xfId="1951" xr:uid="{00000000-0005-0000-0000-00006B2A0000}"/>
    <cellStyle name="Comma (0,000) TBD_Page 2f (2) 2 2 30" xfId="18028" xr:uid="{00000000-0005-0000-0000-00006C2A0000}"/>
    <cellStyle name="Comma (0,000) TBD-_Page 2f (2) 2 2 30" xfId="18412" xr:uid="{00000000-0005-0000-0000-00006D2A0000}"/>
    <cellStyle name="Comma (0,000) TBD_Page 2f (2) 2 2 31" xfId="18122" xr:uid="{00000000-0005-0000-0000-00006E2A0000}"/>
    <cellStyle name="Comma (0,000) TBD-_Page 2f (2) 2 2 31" xfId="18505" xr:uid="{00000000-0005-0000-0000-00006F2A0000}"/>
    <cellStyle name="Comma (0,000) TBD_Page 2f (2) 2 2 32" xfId="18216" xr:uid="{00000000-0005-0000-0000-0000702A0000}"/>
    <cellStyle name="Comma (0,000) TBD-_Page 2f (2) 2 2 32" xfId="18598" xr:uid="{00000000-0005-0000-0000-0000712A0000}"/>
    <cellStyle name="Comma (0,000) TBD_Page 2f (2) 2 2 33" xfId="18310" xr:uid="{00000000-0005-0000-0000-0000722A0000}"/>
    <cellStyle name="Comma (0,000) TBD-_Page 2f (2) 2 2 33" xfId="18690" xr:uid="{00000000-0005-0000-0000-0000732A0000}"/>
    <cellStyle name="Comma (0,000) TBD_Page 2f (2) 2 2 34" xfId="18404" xr:uid="{00000000-0005-0000-0000-0000742A0000}"/>
    <cellStyle name="Comma (0,000) TBD-_Page 2f (2) 2 2 34" xfId="18782" xr:uid="{00000000-0005-0000-0000-0000752A0000}"/>
    <cellStyle name="Comma (0,000) TBD_Page 2f (2) 2 2 35" xfId="18497" xr:uid="{00000000-0005-0000-0000-0000762A0000}"/>
    <cellStyle name="Comma (0,000) TBD-_Page 2f (2) 2 2 35" xfId="18874" xr:uid="{00000000-0005-0000-0000-0000772A0000}"/>
    <cellStyle name="Comma (0,000) TBD_Page 2f (2) 2 2 36" xfId="18590" xr:uid="{00000000-0005-0000-0000-0000782A0000}"/>
    <cellStyle name="Comma (0,000) TBD-_Page 2f (2) 2 2 36" xfId="18966" xr:uid="{00000000-0005-0000-0000-0000792A0000}"/>
    <cellStyle name="Comma (0,000) TBD_Page 2f (2) 2 2 37" xfId="18682" xr:uid="{00000000-0005-0000-0000-00007A2A0000}"/>
    <cellStyle name="Comma (0,000) TBD-_Page 2f (2) 2 2 37" xfId="19058" xr:uid="{00000000-0005-0000-0000-00007B2A0000}"/>
    <cellStyle name="Comma (0,000) TBD_Page 2f (2) 2 2 38" xfId="18774" xr:uid="{00000000-0005-0000-0000-00007C2A0000}"/>
    <cellStyle name="Comma (0,000) TBD-_Page 2f (2) 2 2 38" xfId="19150" xr:uid="{00000000-0005-0000-0000-00007D2A0000}"/>
    <cellStyle name="Comma (0,000) TBD_Page 2f (2) 2 2 39" xfId="18866" xr:uid="{00000000-0005-0000-0000-00007E2A0000}"/>
    <cellStyle name="Comma (0,000) TBD-_Page 2f (2) 2 2 39" xfId="19242" xr:uid="{00000000-0005-0000-0000-00007F2A0000}"/>
    <cellStyle name="Comma (0,000) TBD_Page 2f (2) 2 2 4" xfId="10449" xr:uid="{00000000-0005-0000-0000-0000802A0000}"/>
    <cellStyle name="Comma (0,000) TBD-_Page 2f (2) 2 2 4" xfId="10450" xr:uid="{00000000-0005-0000-0000-0000812A0000}"/>
    <cellStyle name="Comma (0,000) TBD_Page 2f (2) 2 2 40" xfId="18958" xr:uid="{00000000-0005-0000-0000-0000822A0000}"/>
    <cellStyle name="Comma (0,000) TBD-_Page 2f (2) 2 2 40" xfId="19333" xr:uid="{00000000-0005-0000-0000-0000832A0000}"/>
    <cellStyle name="Comma (0,000) TBD_Page 2f (2) 2 2 41" xfId="19050" xr:uid="{00000000-0005-0000-0000-0000842A0000}"/>
    <cellStyle name="Comma (0,000) TBD-_Page 2f (2) 2 2 41" xfId="19424" xr:uid="{00000000-0005-0000-0000-0000852A0000}"/>
    <cellStyle name="Comma (0,000) TBD_Page 2f (2) 2 2 42" xfId="19142" xr:uid="{00000000-0005-0000-0000-0000862A0000}"/>
    <cellStyle name="Comma (0,000) TBD-_Page 2f (2) 2 2 42" xfId="19514" xr:uid="{00000000-0005-0000-0000-0000872A0000}"/>
    <cellStyle name="Comma (0,000) TBD_Page 2f (2) 2 2 43" xfId="19234" xr:uid="{00000000-0005-0000-0000-0000882A0000}"/>
    <cellStyle name="Comma (0,000) TBD-_Page 2f (2) 2 2 43" xfId="19603" xr:uid="{00000000-0005-0000-0000-0000892A0000}"/>
    <cellStyle name="Comma (0,000) TBD_Page 2f (2) 2 2 44" xfId="19325" xr:uid="{00000000-0005-0000-0000-00008A2A0000}"/>
    <cellStyle name="Comma (0,000) TBD-_Page 2f (2) 2 2 44" xfId="19692" xr:uid="{00000000-0005-0000-0000-00008B2A0000}"/>
    <cellStyle name="Comma (0,000) TBD_Page 2f (2) 2 2 45" xfId="19416" xr:uid="{00000000-0005-0000-0000-00008C2A0000}"/>
    <cellStyle name="Comma (0,000) TBD-_Page 2f (2) 2 2 45" xfId="19781" xr:uid="{00000000-0005-0000-0000-00008D2A0000}"/>
    <cellStyle name="Comma (0,000) TBD_Page 2f (2) 2 2 46" xfId="19506" xr:uid="{00000000-0005-0000-0000-00008E2A0000}"/>
    <cellStyle name="Comma (0,000) TBD-_Page 2f (2) 2 2 46" xfId="19870" xr:uid="{00000000-0005-0000-0000-00008F2A0000}"/>
    <cellStyle name="Comma (0,000) TBD_Page 2f (2) 2 2 47" xfId="19595" xr:uid="{00000000-0005-0000-0000-0000902A0000}"/>
    <cellStyle name="Comma (0,000) TBD-_Page 2f (2) 2 2 47" xfId="19958" xr:uid="{00000000-0005-0000-0000-0000912A0000}"/>
    <cellStyle name="Comma (0,000) TBD_Page 2f (2) 2 2 48" xfId="19684" xr:uid="{00000000-0005-0000-0000-0000922A0000}"/>
    <cellStyle name="Comma (0,000) TBD-_Page 2f (2) 2 2 48" xfId="20045" xr:uid="{00000000-0005-0000-0000-0000932A0000}"/>
    <cellStyle name="Comma (0,000) TBD_Page 2f (2) 2 2 49" xfId="19773" xr:uid="{00000000-0005-0000-0000-0000942A0000}"/>
    <cellStyle name="Comma (0,000) TBD-_Page 2f (2) 2 2 49" xfId="20132" xr:uid="{00000000-0005-0000-0000-0000952A0000}"/>
    <cellStyle name="Comma (0,000) TBD_Page 2f (2) 2 2 5" xfId="13914" xr:uid="{00000000-0005-0000-0000-0000962A0000}"/>
    <cellStyle name="Comma (0,000) TBD-_Page 2f (2) 2 2 5" xfId="13913" xr:uid="{00000000-0005-0000-0000-0000972A0000}"/>
    <cellStyle name="Comma (0,000) TBD_Page 2f (2) 2 2 50" xfId="19862" xr:uid="{00000000-0005-0000-0000-0000982A0000}"/>
    <cellStyle name="Comma (0,000) TBD-_Page 2f (2) 2 2 50" xfId="20219" xr:uid="{00000000-0005-0000-0000-0000992A0000}"/>
    <cellStyle name="Comma (0,000) TBD_Page 2f (2) 2 2 51" xfId="19950" xr:uid="{00000000-0005-0000-0000-00009A2A0000}"/>
    <cellStyle name="Comma (0,000) TBD-_Page 2f (2) 2 2 51" xfId="20305" xr:uid="{00000000-0005-0000-0000-00009B2A0000}"/>
    <cellStyle name="Comma (0,000) TBD_Page 2f (2) 2 2 52" xfId="20038" xr:uid="{00000000-0005-0000-0000-00009C2A0000}"/>
    <cellStyle name="Comma (0,000) TBD-_Page 2f (2) 2 2 52" xfId="20390" xr:uid="{00000000-0005-0000-0000-00009D2A0000}"/>
    <cellStyle name="Comma (0,000) TBD_Page 2f (2) 2 2 53" xfId="20125" xr:uid="{00000000-0005-0000-0000-00009E2A0000}"/>
    <cellStyle name="Comma (0,000) TBD-_Page 2f (2) 2 2 53" xfId="20474" xr:uid="{00000000-0005-0000-0000-00009F2A0000}"/>
    <cellStyle name="Comma (0,000) TBD_Page 2f (2) 2 2 54" xfId="20212" xr:uid="{00000000-0005-0000-0000-0000A02A0000}"/>
    <cellStyle name="Comma (0,000) TBD-_Page 2f (2) 2 2 54" xfId="20557" xr:uid="{00000000-0005-0000-0000-0000A12A0000}"/>
    <cellStyle name="Comma (0,000) TBD_Page 2f (2) 2 2 55" xfId="20298" xr:uid="{00000000-0005-0000-0000-0000A22A0000}"/>
    <cellStyle name="Comma (0,000) TBD-_Page 2f (2) 2 2 55" xfId="20637" xr:uid="{00000000-0005-0000-0000-0000A32A0000}"/>
    <cellStyle name="Comma (0,000) TBD_Page 2f (2) 2 2 56" xfId="20383" xr:uid="{00000000-0005-0000-0000-0000A42A0000}"/>
    <cellStyle name="Comma (0,000) TBD-_Page 2f (2) 2 2 56" xfId="20715" xr:uid="{00000000-0005-0000-0000-0000A52A0000}"/>
    <cellStyle name="Comma (0,000) TBD_Page 2f (2) 2 2 57" xfId="20467" xr:uid="{00000000-0005-0000-0000-0000A62A0000}"/>
    <cellStyle name="Comma (0,000) TBD-_Page 2f (2) 2 2 57" xfId="20793" xr:uid="{00000000-0005-0000-0000-0000A72A0000}"/>
    <cellStyle name="Comma (0,000) TBD_Page 2f (2) 2 2 58" xfId="20550" xr:uid="{00000000-0005-0000-0000-0000A82A0000}"/>
    <cellStyle name="Comma (0,000) TBD-_Page 2f (2) 2 2 58" xfId="20869" xr:uid="{00000000-0005-0000-0000-0000A92A0000}"/>
    <cellStyle name="Comma (0,000) TBD_Page 2f (2) 2 2 59" xfId="20630" xr:uid="{00000000-0005-0000-0000-0000AA2A0000}"/>
    <cellStyle name="Comma (0,000) TBD-_Page 2f (2) 2 2 59" xfId="20945" xr:uid="{00000000-0005-0000-0000-0000AB2A0000}"/>
    <cellStyle name="Comma (0,000) TBD_Page 2f (2) 2 2 6" xfId="14149" xr:uid="{00000000-0005-0000-0000-0000AC2A0000}"/>
    <cellStyle name="Comma (0,000) TBD-_Page 2f (2) 2 2 6" xfId="14190" xr:uid="{00000000-0005-0000-0000-0000AD2A0000}"/>
    <cellStyle name="Comma (0,000) TBD_Page 2f (2) 2 2 60" xfId="20708" xr:uid="{00000000-0005-0000-0000-0000AE2A0000}"/>
    <cellStyle name="Comma (0,000) TBD-_Page 2f (2) 2 2 60" xfId="21018" xr:uid="{00000000-0005-0000-0000-0000AF2A0000}"/>
    <cellStyle name="Comma (0,000) TBD_Page 2f (2) 2 2 61" xfId="20786" xr:uid="{00000000-0005-0000-0000-0000B02A0000}"/>
    <cellStyle name="Comma (0,000) TBD-_Page 2f (2) 2 2 61" xfId="21091" xr:uid="{00000000-0005-0000-0000-0000B12A0000}"/>
    <cellStyle name="Comma (0,000) TBD_Page 2f (2) 2 2 62" xfId="20862" xr:uid="{00000000-0005-0000-0000-0000B22A0000}"/>
    <cellStyle name="Comma (0,000) TBD-_Page 2f (2) 2 2 62" xfId="21164" xr:uid="{00000000-0005-0000-0000-0000B32A0000}"/>
    <cellStyle name="Comma (0,000) TBD_Page 2f (2) 2 2 63" xfId="20938" xr:uid="{00000000-0005-0000-0000-0000B42A0000}"/>
    <cellStyle name="Comma (0,000) TBD-_Page 2f (2) 2 2 63" xfId="21236" xr:uid="{00000000-0005-0000-0000-0000B52A0000}"/>
    <cellStyle name="Comma (0,000) TBD_Page 2f (2) 2 2 64" xfId="21011" xr:uid="{00000000-0005-0000-0000-0000B62A0000}"/>
    <cellStyle name="Comma (0,000) TBD-_Page 2f (2) 2 2 64" xfId="21308" xr:uid="{00000000-0005-0000-0000-0000B72A0000}"/>
    <cellStyle name="Comma (0,000) TBD_Page 2f (2) 2 2 65" xfId="21084" xr:uid="{00000000-0005-0000-0000-0000B82A0000}"/>
    <cellStyle name="Comma (0,000) TBD-_Page 2f (2) 2 2 65" xfId="21377" xr:uid="{00000000-0005-0000-0000-0000B92A0000}"/>
    <cellStyle name="Comma (0,000) TBD_Page 2f (2) 2 2 66" xfId="21157" xr:uid="{00000000-0005-0000-0000-0000BA2A0000}"/>
    <cellStyle name="Comma (0,000) TBD-_Page 2f (2) 2 2 66" xfId="21445" xr:uid="{00000000-0005-0000-0000-0000BB2A0000}"/>
    <cellStyle name="Comma (0,000) TBD_Page 2f (2) 2 2 67" xfId="21230" xr:uid="{00000000-0005-0000-0000-0000BC2A0000}"/>
    <cellStyle name="Comma (0,000) TBD-_Page 2f (2) 2 2 67" xfId="21513" xr:uid="{00000000-0005-0000-0000-0000BD2A0000}"/>
    <cellStyle name="Comma (0,000) TBD_Page 2f (2) 2 2 68" xfId="21302" xr:uid="{00000000-0005-0000-0000-0000BE2A0000}"/>
    <cellStyle name="Comma (0,000) TBD-_Page 2f (2) 2 2 68" xfId="21580" xr:uid="{00000000-0005-0000-0000-0000BF2A0000}"/>
    <cellStyle name="Comma (0,000) TBD_Page 2f (2) 2 2 69" xfId="21371" xr:uid="{00000000-0005-0000-0000-0000C02A0000}"/>
    <cellStyle name="Comma (0,000) TBD-_Page 2f (2) 2 2 69" xfId="21646" xr:uid="{00000000-0005-0000-0000-0000C12A0000}"/>
    <cellStyle name="Comma (0,000) TBD_Page 2f (2) 2 2 7" xfId="13943" xr:uid="{00000000-0005-0000-0000-0000C22A0000}"/>
    <cellStyle name="Comma (0,000) TBD-_Page 2f (2) 2 2 7" xfId="11227" xr:uid="{00000000-0005-0000-0000-0000C32A0000}"/>
    <cellStyle name="Comma (0,000) TBD_Page 2f (2) 2 2 70" xfId="21439" xr:uid="{00000000-0005-0000-0000-0000C42A0000}"/>
    <cellStyle name="Comma (0,000) TBD-_Page 2f (2) 2 2 70" xfId="21711" xr:uid="{00000000-0005-0000-0000-0000C52A0000}"/>
    <cellStyle name="Comma (0,000) TBD_Page 2f (2) 2 2 71" xfId="21507" xr:uid="{00000000-0005-0000-0000-0000C62A0000}"/>
    <cellStyle name="Comma (0,000) TBD-_Page 2f (2) 2 2 71" xfId="21775" xr:uid="{00000000-0005-0000-0000-0000C72A0000}"/>
    <cellStyle name="Comma (0,000) TBD_Page 2f (2) 2 2 72" xfId="21574" xr:uid="{00000000-0005-0000-0000-0000C82A0000}"/>
    <cellStyle name="Comma (0,000) TBD-_Page 2f (2) 2 2 72" xfId="21836" xr:uid="{00000000-0005-0000-0000-0000C92A0000}"/>
    <cellStyle name="Comma (0,000) TBD_Page 2f (2) 2 2 73" xfId="21641" xr:uid="{00000000-0005-0000-0000-0000CA2A0000}"/>
    <cellStyle name="Comma (0,000) TBD-_Page 2f (2) 2 2 73" xfId="21896" xr:uid="{00000000-0005-0000-0000-0000CB2A0000}"/>
    <cellStyle name="Comma (0,000) TBD_Page 2f (2) 2 2 74" xfId="21706" xr:uid="{00000000-0005-0000-0000-0000CC2A0000}"/>
    <cellStyle name="Comma (0,000) TBD-_Page 2f (2) 2 2 74" xfId="21954" xr:uid="{00000000-0005-0000-0000-0000CD2A0000}"/>
    <cellStyle name="Comma (0,000) TBD_Page 2f (2) 2 2 75" xfId="21770" xr:uid="{00000000-0005-0000-0000-0000CE2A0000}"/>
    <cellStyle name="Comma (0,000) TBD-_Page 2f (2) 2 2 75" xfId="22009" xr:uid="{00000000-0005-0000-0000-0000CF2A0000}"/>
    <cellStyle name="Comma (0,000) TBD_Page 2f (2) 2 2 76" xfId="21831" xr:uid="{00000000-0005-0000-0000-0000D02A0000}"/>
    <cellStyle name="Comma (0,000) TBD-_Page 2f (2) 2 2 76" xfId="22063" xr:uid="{00000000-0005-0000-0000-0000D12A0000}"/>
    <cellStyle name="Comma (0,000) TBD_Page 2f (2) 2 2 77" xfId="21891" xr:uid="{00000000-0005-0000-0000-0000D22A0000}"/>
    <cellStyle name="Comma (0,000) TBD-_Page 2f (2) 2 2 77" xfId="22117" xr:uid="{00000000-0005-0000-0000-0000D32A0000}"/>
    <cellStyle name="Comma (0,000) TBD_Page 2f (2) 2 2 78" xfId="21949" xr:uid="{00000000-0005-0000-0000-0000D42A0000}"/>
    <cellStyle name="Comma (0,000) TBD-_Page 2f (2) 2 2 78" xfId="22170" xr:uid="{00000000-0005-0000-0000-0000D52A0000}"/>
    <cellStyle name="Comma (0,000) TBD_Page 2f (2) 2 2 79" xfId="22004" xr:uid="{00000000-0005-0000-0000-0000D62A0000}"/>
    <cellStyle name="Comma (0,000) TBD-_Page 2f (2) 2 2 79" xfId="22222" xr:uid="{00000000-0005-0000-0000-0000D72A0000}"/>
    <cellStyle name="Comma (0,000) TBD_Page 2f (2) 2 2 8" xfId="10519" xr:uid="{00000000-0005-0000-0000-0000D82A0000}"/>
    <cellStyle name="Comma (0,000) TBD-_Page 2f (2) 2 2 8" xfId="14085" xr:uid="{00000000-0005-0000-0000-0000D92A0000}"/>
    <cellStyle name="Comma (0,000) TBD_Page 2f (2) 2 2 80" xfId="22058" xr:uid="{00000000-0005-0000-0000-0000DA2A0000}"/>
    <cellStyle name="Comma (0,000) TBD-_Page 2f (2) 2 2 80" xfId="22272" xr:uid="{00000000-0005-0000-0000-0000DB2A0000}"/>
    <cellStyle name="Comma (0,000) TBD_Page 2f (2) 2 2 81" xfId="22112" xr:uid="{00000000-0005-0000-0000-0000DC2A0000}"/>
    <cellStyle name="Comma (0,000) TBD-_Page 2f (2) 2 2 81" xfId="22322" xr:uid="{00000000-0005-0000-0000-0000DD2A0000}"/>
    <cellStyle name="Comma (0,000) TBD_Page 2f (2) 2 2 82" xfId="22165" xr:uid="{00000000-0005-0000-0000-0000DE2A0000}"/>
    <cellStyle name="Comma (0,000) TBD-_Page 2f (2) 2 2 82" xfId="22372" xr:uid="{00000000-0005-0000-0000-0000DF2A0000}"/>
    <cellStyle name="Comma (0,000) TBD_Page 2f (2) 2 2 83" xfId="22217" xr:uid="{00000000-0005-0000-0000-0000E02A0000}"/>
    <cellStyle name="Comma (0,000) TBD-_Page 2f (2) 2 2 83" xfId="22420" xr:uid="{00000000-0005-0000-0000-0000E12A0000}"/>
    <cellStyle name="Comma (0,000) TBD_Page 2f (2) 2 2 84" xfId="22267" xr:uid="{00000000-0005-0000-0000-0000E22A0000}"/>
    <cellStyle name="Comma (0,000) TBD-_Page 2f (2) 2 2 84" xfId="22468" xr:uid="{00000000-0005-0000-0000-0000E32A0000}"/>
    <cellStyle name="Comma (0,000) TBD_Page 2f (2) 2 2 85" xfId="22317" xr:uid="{00000000-0005-0000-0000-0000E42A0000}"/>
    <cellStyle name="Comma (0,000) TBD-_Page 2f (2) 2 2 85" xfId="22511" xr:uid="{00000000-0005-0000-0000-0000E52A0000}"/>
    <cellStyle name="Comma (0,000) TBD_Page 2f (2) 2 2 86" xfId="22367" xr:uid="{00000000-0005-0000-0000-0000E62A0000}"/>
    <cellStyle name="Comma (0,000) TBD-_Page 2f (2) 2 2 86" xfId="22552" xr:uid="{00000000-0005-0000-0000-0000E72A0000}"/>
    <cellStyle name="Comma (0,000) TBD_Page 2f (2) 2 2 87" xfId="22415" xr:uid="{00000000-0005-0000-0000-0000E82A0000}"/>
    <cellStyle name="Comma (0,000) TBD-_Page 2f (2) 2 2 87" xfId="22588" xr:uid="{00000000-0005-0000-0000-0000E92A0000}"/>
    <cellStyle name="Comma (0,000) TBD_Page 2f (2) 2 2 88" xfId="22463" xr:uid="{00000000-0005-0000-0000-0000EA2A0000}"/>
    <cellStyle name="Comma (0,000) TBD-_Page 2f (2) 2 2 88" xfId="22624" xr:uid="{00000000-0005-0000-0000-0000EB2A0000}"/>
    <cellStyle name="Comma (0,000) TBD_Page 2f (2) 2 2 89" xfId="22506" xr:uid="{00000000-0005-0000-0000-0000EC2A0000}"/>
    <cellStyle name="Comma (0,000) TBD-_Page 2f (2) 2 2 89" xfId="22657" xr:uid="{00000000-0005-0000-0000-0000ED2A0000}"/>
    <cellStyle name="Comma (0,000) TBD_Page 2f (2) 2 2 9" xfId="11156" xr:uid="{00000000-0005-0000-0000-0000EE2A0000}"/>
    <cellStyle name="Comma (0,000) TBD-_Page 2f (2) 2 2 9" xfId="14174" xr:uid="{00000000-0005-0000-0000-0000EF2A0000}"/>
    <cellStyle name="Comma (0,000) TBD_Page 2f (2) 2 2 90" xfId="22547" xr:uid="{00000000-0005-0000-0000-0000F02A0000}"/>
    <cellStyle name="Comma (0,000) TBD-_Page 2f (2) 2 2 90" xfId="22688" xr:uid="{00000000-0005-0000-0000-0000F12A0000}"/>
    <cellStyle name="Comma (0,000) TBD_Page 2f (2) 2 2 91" xfId="22583" xr:uid="{00000000-0005-0000-0000-0000F22A0000}"/>
    <cellStyle name="Comma (0,000) TBD-_Page 2f (2) 2 2 91" xfId="22717" xr:uid="{00000000-0005-0000-0000-0000F32A0000}"/>
    <cellStyle name="Comma (0,000) TBD_Page 2f (2) 2 2 92" xfId="22619" xr:uid="{00000000-0005-0000-0000-0000F42A0000}"/>
    <cellStyle name="Comma (0,000) TBD-_Page 2f (2) 2 2 92" xfId="22744" xr:uid="{00000000-0005-0000-0000-0000F52A0000}"/>
    <cellStyle name="Comma (0,000) TBD_Page 2f (2) 2 2 93" xfId="22652" xr:uid="{00000000-0005-0000-0000-0000F62A0000}"/>
    <cellStyle name="Comma (0,000) TBD-_Page 2f (2) 2 2 93" xfId="22767" xr:uid="{00000000-0005-0000-0000-0000F72A0000}"/>
    <cellStyle name="Comma (0,000) TBD_Page 2f (2) 2 2 94" xfId="22683" xr:uid="{00000000-0005-0000-0000-0000F82A0000}"/>
    <cellStyle name="Comma (0,000) TBD-_Page 2f (2) 2 2 94" xfId="22788" xr:uid="{00000000-0005-0000-0000-0000F92A0000}"/>
    <cellStyle name="Comma (0,000) TBD_Page 2f (2) 2 2 95" xfId="22713" xr:uid="{00000000-0005-0000-0000-0000FA2A0000}"/>
    <cellStyle name="Comma (0,000) TBD-_Page 2f (2) 2 2 95" xfId="22809" xr:uid="{00000000-0005-0000-0000-0000FB2A0000}"/>
    <cellStyle name="Comma (0,000) TBD_Page 2f (2) 2 2 96" xfId="22903" xr:uid="{00000000-0005-0000-0000-0000FC2A0000}"/>
    <cellStyle name="Comma (0,000) TBD-_Page 2f (2) 2 2 96" xfId="22904" xr:uid="{00000000-0005-0000-0000-0000FD2A0000}"/>
    <cellStyle name="Comma (0,000) TBD_Page 2f (2) 2 2 97" xfId="26246" xr:uid="{00000000-0005-0000-0000-0000FE2A0000}"/>
    <cellStyle name="Comma (0,000) TBD-_Page 2f (2) 2 2 97" xfId="26245" xr:uid="{00000000-0005-0000-0000-0000FF2A0000}"/>
    <cellStyle name="Comma (0,000) TBD_Page 2f (2) 2 2 98" xfId="29575" xr:uid="{00000000-0005-0000-0000-0000002B0000}"/>
    <cellStyle name="Comma (0,000) TBD-_Page 2f (2) 2 2 98" xfId="29576" xr:uid="{00000000-0005-0000-0000-0000012B0000}"/>
    <cellStyle name="Comma (0,000) TBD_Page 2f (2) 2 2 99" xfId="36133" xr:uid="{00000000-0005-0000-0000-0000022B0000}"/>
    <cellStyle name="Comma (0,000) TBD-_Page 2f (2) 2 2 99" xfId="36134" xr:uid="{00000000-0005-0000-0000-0000032B0000}"/>
    <cellStyle name="Comma (0,000) TBD_Page 2f (2) 2 20" xfId="17513" xr:uid="{00000000-0005-0000-0000-0000042B0000}"/>
    <cellStyle name="Comma (0,000) TBD-_Page 2f (2) 2 20" xfId="17305" xr:uid="{00000000-0005-0000-0000-0000052B0000}"/>
    <cellStyle name="Comma (0,000) TBD_Page 2f (2) 2 21" xfId="17607" xr:uid="{00000000-0005-0000-0000-0000062B0000}"/>
    <cellStyle name="Comma (0,000) TBD-_Page 2f (2) 2 21" xfId="17399" xr:uid="{00000000-0005-0000-0000-0000072B0000}"/>
    <cellStyle name="Comma (0,000) TBD_Page 2f (2) 2 22" xfId="17701" xr:uid="{00000000-0005-0000-0000-0000082B0000}"/>
    <cellStyle name="Comma (0,000) TBD-_Page 2f (2) 2 22" xfId="17493" xr:uid="{00000000-0005-0000-0000-0000092B0000}"/>
    <cellStyle name="Comma (0,000) TBD_Page 2f (2) 2 23" xfId="17795" xr:uid="{00000000-0005-0000-0000-00000A2B0000}"/>
    <cellStyle name="Comma (0,000) TBD-_Page 2f (2) 2 23" xfId="17587" xr:uid="{00000000-0005-0000-0000-00000B2B0000}"/>
    <cellStyle name="Comma (0,000) TBD_Page 2f (2) 2 24" xfId="17889" xr:uid="{00000000-0005-0000-0000-00000C2B0000}"/>
    <cellStyle name="Comma (0,000) TBD-_Page 2f (2) 2 24" xfId="17681" xr:uid="{00000000-0005-0000-0000-00000D2B0000}"/>
    <cellStyle name="Comma (0,000) TBD_Page 2f (2) 2 25" xfId="17983" xr:uid="{00000000-0005-0000-0000-00000E2B0000}"/>
    <cellStyle name="Comma (0,000) TBD-_Page 2f (2) 2 25" xfId="17775" xr:uid="{00000000-0005-0000-0000-00000F2B0000}"/>
    <cellStyle name="Comma (0,000) TBD_Page 2f (2) 2 26" xfId="18077" xr:uid="{00000000-0005-0000-0000-0000102B0000}"/>
    <cellStyle name="Comma (0,000) TBD-_Page 2f (2) 2 26" xfId="17869" xr:uid="{00000000-0005-0000-0000-0000112B0000}"/>
    <cellStyle name="Comma (0,000) TBD_Page 2f (2) 2 27" xfId="18171" xr:uid="{00000000-0005-0000-0000-0000122B0000}"/>
    <cellStyle name="Comma (0,000) TBD-_Page 2f (2) 2 27" xfId="17963" xr:uid="{00000000-0005-0000-0000-0000132B0000}"/>
    <cellStyle name="Comma (0,000) TBD_Page 2f (2) 2 28" xfId="18265" xr:uid="{00000000-0005-0000-0000-0000142B0000}"/>
    <cellStyle name="Comma (0,000) TBD-_Page 2f (2) 2 28" xfId="18057" xr:uid="{00000000-0005-0000-0000-0000152B0000}"/>
    <cellStyle name="Comma (0,000) TBD_Page 2f (2) 2 29" xfId="18359" xr:uid="{00000000-0005-0000-0000-0000162B0000}"/>
    <cellStyle name="Comma (0,000) TBD-_Page 2f (2) 2 29" xfId="18151" xr:uid="{00000000-0005-0000-0000-0000172B0000}"/>
    <cellStyle name="Comma (0,000) TBD_Page 2f (2) 2 3" xfId="2314" xr:uid="{00000000-0005-0000-0000-0000182B0000}"/>
    <cellStyle name="Comma (0,000) TBD-_Page 2f (2) 2 3" xfId="2315" xr:uid="{00000000-0005-0000-0000-0000192B0000}"/>
    <cellStyle name="Comma (0,000) TBD_Page 2f (2) 2 30" xfId="18453" xr:uid="{00000000-0005-0000-0000-00001A2B0000}"/>
    <cellStyle name="Comma (0,000) TBD-_Page 2f (2) 2 30" xfId="18245" xr:uid="{00000000-0005-0000-0000-00001B2B0000}"/>
    <cellStyle name="Comma (0,000) TBD_Page 2f (2) 2 31" xfId="18546" xr:uid="{00000000-0005-0000-0000-00001C2B0000}"/>
    <cellStyle name="Comma (0,000) TBD-_Page 2f (2) 2 31" xfId="18339" xr:uid="{00000000-0005-0000-0000-00001D2B0000}"/>
    <cellStyle name="Comma (0,000) TBD_Page 2f (2) 2 32" xfId="18639" xr:uid="{00000000-0005-0000-0000-00001E2B0000}"/>
    <cellStyle name="Comma (0,000) TBD-_Page 2f (2) 2 32" xfId="18433" xr:uid="{00000000-0005-0000-0000-00001F2B0000}"/>
    <cellStyle name="Comma (0,000) TBD_Page 2f (2) 2 33" xfId="18731" xr:uid="{00000000-0005-0000-0000-0000202B0000}"/>
    <cellStyle name="Comma (0,000) TBD-_Page 2f (2) 2 33" xfId="18526" xr:uid="{00000000-0005-0000-0000-0000212B0000}"/>
    <cellStyle name="Comma (0,000) TBD_Page 2f (2) 2 34" xfId="18823" xr:uid="{00000000-0005-0000-0000-0000222B0000}"/>
    <cellStyle name="Comma (0,000) TBD-_Page 2f (2) 2 34" xfId="18619" xr:uid="{00000000-0005-0000-0000-0000232B0000}"/>
    <cellStyle name="Comma (0,000) TBD_Page 2f (2) 2 35" xfId="18915" xr:uid="{00000000-0005-0000-0000-0000242B0000}"/>
    <cellStyle name="Comma (0,000) TBD-_Page 2f (2) 2 35" xfId="18711" xr:uid="{00000000-0005-0000-0000-0000252B0000}"/>
    <cellStyle name="Comma (0,000) TBD_Page 2f (2) 2 36" xfId="19007" xr:uid="{00000000-0005-0000-0000-0000262B0000}"/>
    <cellStyle name="Comma (0,000) TBD-_Page 2f (2) 2 36" xfId="18803" xr:uid="{00000000-0005-0000-0000-0000272B0000}"/>
    <cellStyle name="Comma (0,000) TBD_Page 2f (2) 2 37" xfId="19099" xr:uid="{00000000-0005-0000-0000-0000282B0000}"/>
    <cellStyle name="Comma (0,000) TBD-_Page 2f (2) 2 37" xfId="18895" xr:uid="{00000000-0005-0000-0000-0000292B0000}"/>
    <cellStyle name="Comma (0,000) TBD_Page 2f (2) 2 38" xfId="19191" xr:uid="{00000000-0005-0000-0000-00002A2B0000}"/>
    <cellStyle name="Comma (0,000) TBD-_Page 2f (2) 2 38" xfId="18987" xr:uid="{00000000-0005-0000-0000-00002B2B0000}"/>
    <cellStyle name="Comma (0,000) TBD_Page 2f (2) 2 39" xfId="19282" xr:uid="{00000000-0005-0000-0000-00002C2B0000}"/>
    <cellStyle name="Comma (0,000) TBD-_Page 2f (2) 2 39" xfId="19079" xr:uid="{00000000-0005-0000-0000-00002D2B0000}"/>
    <cellStyle name="Comma (0,000) TBD_Page 2f (2) 2 4" xfId="1954" xr:uid="{00000000-0005-0000-0000-00002E2B0000}"/>
    <cellStyle name="Comma (0,000) TBD-_Page 2f (2) 2 4" xfId="1953" xr:uid="{00000000-0005-0000-0000-00002F2B0000}"/>
    <cellStyle name="Comma (0,000) TBD_Page 2f (2) 2 40" xfId="19373" xr:uid="{00000000-0005-0000-0000-0000302B0000}"/>
    <cellStyle name="Comma (0,000) TBD-_Page 2f (2) 2 40" xfId="19171" xr:uid="{00000000-0005-0000-0000-0000312B0000}"/>
    <cellStyle name="Comma (0,000) TBD_Page 2f (2) 2 41" xfId="19464" xr:uid="{00000000-0005-0000-0000-0000322B0000}"/>
    <cellStyle name="Comma (0,000) TBD-_Page 2f (2) 2 41" xfId="19263" xr:uid="{00000000-0005-0000-0000-0000332B0000}"/>
    <cellStyle name="Comma (0,000) TBD_Page 2f (2) 2 42" xfId="19553" xr:uid="{00000000-0005-0000-0000-0000342B0000}"/>
    <cellStyle name="Comma (0,000) TBD-_Page 2f (2) 2 42" xfId="19354" xr:uid="{00000000-0005-0000-0000-0000352B0000}"/>
    <cellStyle name="Comma (0,000) TBD_Page 2f (2) 2 43" xfId="19642" xr:uid="{00000000-0005-0000-0000-0000362B0000}"/>
    <cellStyle name="Comma (0,000) TBD-_Page 2f (2) 2 43" xfId="19445" xr:uid="{00000000-0005-0000-0000-0000372B0000}"/>
    <cellStyle name="Comma (0,000) TBD_Page 2f (2) 2 44" xfId="19731" xr:uid="{00000000-0005-0000-0000-0000382B0000}"/>
    <cellStyle name="Comma (0,000) TBD-_Page 2f (2) 2 44" xfId="19535" xr:uid="{00000000-0005-0000-0000-0000392B0000}"/>
    <cellStyle name="Comma (0,000) TBD_Page 2f (2) 2 45" xfId="19820" xr:uid="{00000000-0005-0000-0000-00003A2B0000}"/>
    <cellStyle name="Comma (0,000) TBD-_Page 2f (2) 2 45" xfId="19624" xr:uid="{00000000-0005-0000-0000-00003B2B0000}"/>
    <cellStyle name="Comma (0,000) TBD_Page 2f (2) 2 46" xfId="19908" xr:uid="{00000000-0005-0000-0000-00003C2B0000}"/>
    <cellStyle name="Comma (0,000) TBD-_Page 2f (2) 2 46" xfId="19713" xr:uid="{00000000-0005-0000-0000-00003D2B0000}"/>
    <cellStyle name="Comma (0,000) TBD_Page 2f (2) 2 47" xfId="19996" xr:uid="{00000000-0005-0000-0000-00003E2B0000}"/>
    <cellStyle name="Comma (0,000) TBD-_Page 2f (2) 2 47" xfId="19802" xr:uid="{00000000-0005-0000-0000-00003F2B0000}"/>
    <cellStyle name="Comma (0,000) TBD_Page 2f (2) 2 48" xfId="20083" xr:uid="{00000000-0005-0000-0000-0000402B0000}"/>
    <cellStyle name="Comma (0,000) TBD-_Page 2f (2) 2 48" xfId="19890" xr:uid="{00000000-0005-0000-0000-0000412B0000}"/>
    <cellStyle name="Comma (0,000) TBD_Page 2f (2) 2 49" xfId="20170" xr:uid="{00000000-0005-0000-0000-0000422B0000}"/>
    <cellStyle name="Comma (0,000) TBD-_Page 2f (2) 2 49" xfId="19978" xr:uid="{00000000-0005-0000-0000-0000432B0000}"/>
    <cellStyle name="Comma (0,000) TBD_Page 2f (2) 2 5" xfId="10447" xr:uid="{00000000-0005-0000-0000-0000442B0000}"/>
    <cellStyle name="Comma (0,000) TBD-_Page 2f (2) 2 5" xfId="10448" xr:uid="{00000000-0005-0000-0000-0000452B0000}"/>
    <cellStyle name="Comma (0,000) TBD_Page 2f (2) 2 50" xfId="20256" xr:uid="{00000000-0005-0000-0000-0000462B0000}"/>
    <cellStyle name="Comma (0,000) TBD-_Page 2f (2) 2 50" xfId="20065" xr:uid="{00000000-0005-0000-0000-0000472B0000}"/>
    <cellStyle name="Comma (0,000) TBD_Page 2f (2) 2 51" xfId="20341" xr:uid="{00000000-0005-0000-0000-0000482B0000}"/>
    <cellStyle name="Comma (0,000) TBD-_Page 2f (2) 2 51" xfId="20152" xr:uid="{00000000-0005-0000-0000-0000492B0000}"/>
    <cellStyle name="Comma (0,000) TBD_Page 2f (2) 2 52" xfId="20426" xr:uid="{00000000-0005-0000-0000-00004A2B0000}"/>
    <cellStyle name="Comma (0,000) TBD-_Page 2f (2) 2 52" xfId="20239" xr:uid="{00000000-0005-0000-0000-00004B2B0000}"/>
    <cellStyle name="Comma (0,000) TBD_Page 2f (2) 2 53" xfId="20509" xr:uid="{00000000-0005-0000-0000-00004C2B0000}"/>
    <cellStyle name="Comma (0,000) TBD-_Page 2f (2) 2 53" xfId="20325" xr:uid="{00000000-0005-0000-0000-00004D2B0000}"/>
    <cellStyle name="Comma (0,000) TBD_Page 2f (2) 2 54" xfId="20591" xr:uid="{00000000-0005-0000-0000-00004E2B0000}"/>
    <cellStyle name="Comma (0,000) TBD-_Page 2f (2) 2 54" xfId="20410" xr:uid="{00000000-0005-0000-0000-00004F2B0000}"/>
    <cellStyle name="Comma (0,000) TBD_Page 2f (2) 2 55" xfId="20670" xr:uid="{00000000-0005-0000-0000-0000502B0000}"/>
    <cellStyle name="Comma (0,000) TBD-_Page 2f (2) 2 55" xfId="20494" xr:uid="{00000000-0005-0000-0000-0000512B0000}"/>
    <cellStyle name="Comma (0,000) TBD_Page 2f (2) 2 56" xfId="20748" xr:uid="{00000000-0005-0000-0000-0000522B0000}"/>
    <cellStyle name="Comma (0,000) TBD-_Page 2f (2) 2 56" xfId="20576" xr:uid="{00000000-0005-0000-0000-0000532B0000}"/>
    <cellStyle name="Comma (0,000) TBD_Page 2f (2) 2 57" xfId="20825" xr:uid="{00000000-0005-0000-0000-0000542B0000}"/>
    <cellStyle name="Comma (0,000) TBD-_Page 2f (2) 2 57" xfId="20656" xr:uid="{00000000-0005-0000-0000-0000552B0000}"/>
    <cellStyle name="Comma (0,000) TBD_Page 2f (2) 2 58" xfId="20901" xr:uid="{00000000-0005-0000-0000-0000562B0000}"/>
    <cellStyle name="Comma (0,000) TBD-_Page 2f (2) 2 58" xfId="20734" xr:uid="{00000000-0005-0000-0000-0000572B0000}"/>
    <cellStyle name="Comma (0,000) TBD_Page 2f (2) 2 59" xfId="20976" xr:uid="{00000000-0005-0000-0000-0000582B0000}"/>
    <cellStyle name="Comma (0,000) TBD-_Page 2f (2) 2 59" xfId="20812" xr:uid="{00000000-0005-0000-0000-0000592B0000}"/>
    <cellStyle name="Comma (0,000) TBD_Page 2f (2) 2 6" xfId="14012" xr:uid="{00000000-0005-0000-0000-00005A2B0000}"/>
    <cellStyle name="Comma (0,000) TBD-_Page 2f (2) 2 6" xfId="14013" xr:uid="{00000000-0005-0000-0000-00005B2B0000}"/>
    <cellStyle name="Comma (0,000) TBD_Page 2f (2) 2 60" xfId="21049" xr:uid="{00000000-0005-0000-0000-00005C2B0000}"/>
    <cellStyle name="Comma (0,000) TBD-_Page 2f (2) 2 60" xfId="20888" xr:uid="{00000000-0005-0000-0000-00005D2B0000}"/>
    <cellStyle name="Comma (0,000) TBD_Page 2f (2) 2 61" xfId="21122" xr:uid="{00000000-0005-0000-0000-00005E2B0000}"/>
    <cellStyle name="Comma (0,000) TBD-_Page 2f (2) 2 61" xfId="20963" xr:uid="{00000000-0005-0000-0000-00005F2B0000}"/>
    <cellStyle name="Comma (0,000) TBD_Page 2f (2) 2 62" xfId="21195" xr:uid="{00000000-0005-0000-0000-0000602B0000}"/>
    <cellStyle name="Comma (0,000) TBD-_Page 2f (2) 2 62" xfId="21036" xr:uid="{00000000-0005-0000-0000-0000612B0000}"/>
    <cellStyle name="Comma (0,000) TBD_Page 2f (2) 2 63" xfId="21267" xr:uid="{00000000-0005-0000-0000-0000622B0000}"/>
    <cellStyle name="Comma (0,000) TBD-_Page 2f (2) 2 63" xfId="21109" xr:uid="{00000000-0005-0000-0000-0000632B0000}"/>
    <cellStyle name="Comma (0,000) TBD_Page 2f (2) 2 64" xfId="21336" xr:uid="{00000000-0005-0000-0000-0000642B0000}"/>
    <cellStyle name="Comma (0,000) TBD-_Page 2f (2) 2 64" xfId="21182" xr:uid="{00000000-0005-0000-0000-0000652B0000}"/>
    <cellStyle name="Comma (0,000) TBD_Page 2f (2) 2 65" xfId="21405" xr:uid="{00000000-0005-0000-0000-0000662B0000}"/>
    <cellStyle name="Comma (0,000) TBD-_Page 2f (2) 2 65" xfId="21254" xr:uid="{00000000-0005-0000-0000-0000672B0000}"/>
    <cellStyle name="Comma (0,000) TBD_Page 2f (2) 2 66" xfId="21473" xr:uid="{00000000-0005-0000-0000-0000682B0000}"/>
    <cellStyle name="Comma (0,000) TBD-_Page 2f (2) 2 66" xfId="21324" xr:uid="{00000000-0005-0000-0000-0000692B0000}"/>
    <cellStyle name="Comma (0,000) TBD_Page 2f (2) 2 67" xfId="21540" xr:uid="{00000000-0005-0000-0000-00006A2B0000}"/>
    <cellStyle name="Comma (0,000) TBD-_Page 2f (2) 2 67" xfId="21393" xr:uid="{00000000-0005-0000-0000-00006B2B0000}"/>
    <cellStyle name="Comma (0,000) TBD_Page 2f (2) 2 68" xfId="21607" xr:uid="{00000000-0005-0000-0000-00006C2B0000}"/>
    <cellStyle name="Comma (0,000) TBD-_Page 2f (2) 2 68" xfId="21461" xr:uid="{00000000-0005-0000-0000-00006D2B0000}"/>
    <cellStyle name="Comma (0,000) TBD_Page 2f (2) 2 69" xfId="21673" xr:uid="{00000000-0005-0000-0000-00006E2B0000}"/>
    <cellStyle name="Comma (0,000) TBD-_Page 2f (2) 2 69" xfId="21529" xr:uid="{00000000-0005-0000-0000-00006F2B0000}"/>
    <cellStyle name="Comma (0,000) TBD_Page 2f (2) 2 7" xfId="14151" xr:uid="{00000000-0005-0000-0000-0000702B0000}"/>
    <cellStyle name="Comma (0,000) TBD-_Page 2f (2) 2 7" xfId="14150" xr:uid="{00000000-0005-0000-0000-0000712B0000}"/>
    <cellStyle name="Comma (0,000) TBD_Page 2f (2) 2 70" xfId="21738" xr:uid="{00000000-0005-0000-0000-0000722B0000}"/>
    <cellStyle name="Comma (0,000) TBD-_Page 2f (2) 2 70" xfId="21596" xr:uid="{00000000-0005-0000-0000-0000732B0000}"/>
    <cellStyle name="Comma (0,000) TBD_Page 2f (2) 2 71" xfId="21801" xr:uid="{00000000-0005-0000-0000-0000742B0000}"/>
    <cellStyle name="Comma (0,000) TBD-_Page 2f (2) 2 71" xfId="21662" xr:uid="{00000000-0005-0000-0000-0000752B0000}"/>
    <cellStyle name="Comma (0,000) TBD_Page 2f (2) 2 72" xfId="21862" xr:uid="{00000000-0005-0000-0000-0000762B0000}"/>
    <cellStyle name="Comma (0,000) TBD-_Page 2f (2) 2 72" xfId="21727" xr:uid="{00000000-0005-0000-0000-0000772B0000}"/>
    <cellStyle name="Comma (0,000) TBD_Page 2f (2) 2 73" xfId="21922" xr:uid="{00000000-0005-0000-0000-0000782B0000}"/>
    <cellStyle name="Comma (0,000) TBD-_Page 2f (2) 2 73" xfId="21791" xr:uid="{00000000-0005-0000-0000-0000792B0000}"/>
    <cellStyle name="Comma (0,000) TBD_Page 2f (2) 2 74" xfId="21978" xr:uid="{00000000-0005-0000-0000-00007A2B0000}"/>
    <cellStyle name="Comma (0,000) TBD-_Page 2f (2) 2 74" xfId="21852" xr:uid="{00000000-0005-0000-0000-00007B2B0000}"/>
    <cellStyle name="Comma (0,000) TBD_Page 2f (2) 2 75" xfId="22033" xr:uid="{00000000-0005-0000-0000-00007C2B0000}"/>
    <cellStyle name="Comma (0,000) TBD-_Page 2f (2) 2 75" xfId="21912" xr:uid="{00000000-0005-0000-0000-00007D2B0000}"/>
    <cellStyle name="Comma (0,000) TBD_Page 2f (2) 2 76" xfId="22087" xr:uid="{00000000-0005-0000-0000-00007E2B0000}"/>
    <cellStyle name="Comma (0,000) TBD-_Page 2f (2) 2 76" xfId="21969" xr:uid="{00000000-0005-0000-0000-00007F2B0000}"/>
    <cellStyle name="Comma (0,000) TBD_Page 2f (2) 2 77" xfId="22141" xr:uid="{00000000-0005-0000-0000-0000802B0000}"/>
    <cellStyle name="Comma (0,000) TBD-_Page 2f (2) 2 77" xfId="22024" xr:uid="{00000000-0005-0000-0000-0000812B0000}"/>
    <cellStyle name="Comma (0,000) TBD_Page 2f (2) 2 78" xfId="22193" xr:uid="{00000000-0005-0000-0000-0000822B0000}"/>
    <cellStyle name="Comma (0,000) TBD-_Page 2f (2) 2 78" xfId="22078" xr:uid="{00000000-0005-0000-0000-0000832B0000}"/>
    <cellStyle name="Comma (0,000) TBD_Page 2f (2) 2 79" xfId="22245" xr:uid="{00000000-0005-0000-0000-0000842B0000}"/>
    <cellStyle name="Comma (0,000) TBD-_Page 2f (2) 2 79" xfId="22132" xr:uid="{00000000-0005-0000-0000-0000852B0000}"/>
    <cellStyle name="Comma (0,000) TBD_Page 2f (2) 2 8" xfId="10560" xr:uid="{00000000-0005-0000-0000-0000862B0000}"/>
    <cellStyle name="Comma (0,000) TBD-_Page 2f (2) 2 8" xfId="10511" xr:uid="{00000000-0005-0000-0000-0000872B0000}"/>
    <cellStyle name="Comma (0,000) TBD_Page 2f (2) 2 80" xfId="22295" xr:uid="{00000000-0005-0000-0000-0000882B0000}"/>
    <cellStyle name="Comma (0,000) TBD-_Page 2f (2) 2 80" xfId="22184" xr:uid="{00000000-0005-0000-0000-0000892B0000}"/>
    <cellStyle name="Comma (0,000) TBD_Page 2f (2) 2 81" xfId="22345" xr:uid="{00000000-0005-0000-0000-00008A2B0000}"/>
    <cellStyle name="Comma (0,000) TBD-_Page 2f (2) 2 81" xfId="22236" xr:uid="{00000000-0005-0000-0000-00008B2B0000}"/>
    <cellStyle name="Comma (0,000) TBD_Page 2f (2) 2 82" xfId="22395" xr:uid="{00000000-0005-0000-0000-00008C2B0000}"/>
    <cellStyle name="Comma (0,000) TBD-_Page 2f (2) 2 82" xfId="22286" xr:uid="{00000000-0005-0000-0000-00008D2B0000}"/>
    <cellStyle name="Comma (0,000) TBD_Page 2f (2) 2 83" xfId="22443" xr:uid="{00000000-0005-0000-0000-00008E2B0000}"/>
    <cellStyle name="Comma (0,000) TBD-_Page 2f (2) 2 83" xfId="22336" xr:uid="{00000000-0005-0000-0000-00008F2B0000}"/>
    <cellStyle name="Comma (0,000) TBD_Page 2f (2) 2 84" xfId="22488" xr:uid="{00000000-0005-0000-0000-0000902B0000}"/>
    <cellStyle name="Comma (0,000) TBD-_Page 2f (2) 2 84" xfId="22386" xr:uid="{00000000-0005-0000-0000-0000912B0000}"/>
    <cellStyle name="Comma (0,000) TBD_Page 2f (2) 2 85" xfId="22530" xr:uid="{00000000-0005-0000-0000-0000922B0000}"/>
    <cellStyle name="Comma (0,000) TBD-_Page 2f (2) 2 85" xfId="22434" xr:uid="{00000000-0005-0000-0000-0000932B0000}"/>
    <cellStyle name="Comma (0,000) TBD_Page 2f (2) 2 86" xfId="22568" xr:uid="{00000000-0005-0000-0000-0000942B0000}"/>
    <cellStyle name="Comma (0,000) TBD-_Page 2f (2) 2 86" xfId="22481" xr:uid="{00000000-0005-0000-0000-0000952B0000}"/>
    <cellStyle name="Comma (0,000) TBD_Page 2f (2) 2 87" xfId="22604" xr:uid="{00000000-0005-0000-0000-0000962B0000}"/>
    <cellStyle name="Comma (0,000) TBD-_Page 2f (2) 2 87" xfId="22524" xr:uid="{00000000-0005-0000-0000-0000972B0000}"/>
    <cellStyle name="Comma (0,000) TBD_Page 2f (2) 2 88" xfId="22639" xr:uid="{00000000-0005-0000-0000-0000982B0000}"/>
    <cellStyle name="Comma (0,000) TBD-_Page 2f (2) 2 88" xfId="22563" xr:uid="{00000000-0005-0000-0000-0000992B0000}"/>
    <cellStyle name="Comma (0,000) TBD_Page 2f (2) 2 89" xfId="22670" xr:uid="{00000000-0005-0000-0000-00009A2B0000}"/>
    <cellStyle name="Comma (0,000) TBD-_Page 2f (2) 2 89" xfId="22599" xr:uid="{00000000-0005-0000-0000-00009B2B0000}"/>
    <cellStyle name="Comma (0,000) TBD_Page 2f (2) 2 9" xfId="11212" xr:uid="{00000000-0005-0000-0000-00009C2B0000}"/>
    <cellStyle name="Comma (0,000) TBD-_Page 2f (2) 2 9" xfId="14073" xr:uid="{00000000-0005-0000-0000-00009D2B0000}"/>
    <cellStyle name="Comma (0,000) TBD_Page 2f (2) 2 90" xfId="22701" xr:uid="{00000000-0005-0000-0000-00009E2B0000}"/>
    <cellStyle name="Comma (0,000) TBD-_Page 2f (2) 2 90" xfId="22634" xr:uid="{00000000-0005-0000-0000-00009F2B0000}"/>
    <cellStyle name="Comma (0,000) TBD_Page 2f (2) 2 91" xfId="22729" xr:uid="{00000000-0005-0000-0000-0000A02B0000}"/>
    <cellStyle name="Comma (0,000) TBD-_Page 2f (2) 2 91" xfId="22665" xr:uid="{00000000-0005-0000-0000-0000A12B0000}"/>
    <cellStyle name="Comma (0,000) TBD_Page 2f (2) 2 92" xfId="22754" xr:uid="{00000000-0005-0000-0000-0000A22B0000}"/>
    <cellStyle name="Comma (0,000) TBD-_Page 2f (2) 2 92" xfId="22696" xr:uid="{00000000-0005-0000-0000-0000A32B0000}"/>
    <cellStyle name="Comma (0,000) TBD_Page 2f (2) 2 93" xfId="22776" xr:uid="{00000000-0005-0000-0000-0000A42B0000}"/>
    <cellStyle name="Comma (0,000) TBD-_Page 2f (2) 2 93" xfId="22724" xr:uid="{00000000-0005-0000-0000-0000A52B0000}"/>
    <cellStyle name="Comma (0,000) TBD_Page 2f (2) 2 94" xfId="22797" xr:uid="{00000000-0005-0000-0000-0000A62B0000}"/>
    <cellStyle name="Comma (0,000) TBD-_Page 2f (2) 2 94" xfId="22751" xr:uid="{00000000-0005-0000-0000-0000A72B0000}"/>
    <cellStyle name="Comma (0,000) TBD_Page 2f (2) 2 95" xfId="22816" xr:uid="{00000000-0005-0000-0000-0000A82B0000}"/>
    <cellStyle name="Comma (0,000) TBD-_Page 2f (2) 2 95" xfId="22773" xr:uid="{00000000-0005-0000-0000-0000A92B0000}"/>
    <cellStyle name="Comma (0,000) TBD_Page 2f (2) 2 96" xfId="22826" xr:uid="{00000000-0005-0000-0000-0000AA2B0000}"/>
    <cellStyle name="Comma (0,000) TBD-_Page 2f (2) 2 96" xfId="22794" xr:uid="{00000000-0005-0000-0000-0000AB2B0000}"/>
    <cellStyle name="Comma (0,000) TBD_Page 2f (2) 2 97" xfId="22901" xr:uid="{00000000-0005-0000-0000-0000AC2B0000}"/>
    <cellStyle name="Comma (0,000) TBD-_Page 2f (2) 2 97" xfId="22902" xr:uid="{00000000-0005-0000-0000-0000AD2B0000}"/>
    <cellStyle name="Comma (0,000) TBD_Page 2f (2) 2 98" xfId="22995" xr:uid="{00000000-0005-0000-0000-0000AE2B0000}"/>
    <cellStyle name="Comma (0,000) TBD-_Page 2f (2) 2 98" xfId="22994" xr:uid="{00000000-0005-0000-0000-0000AF2B0000}"/>
    <cellStyle name="Comma (0,000) TBD_Page 2f (2) 2 99" xfId="29573" xr:uid="{00000000-0005-0000-0000-0000B02B0000}"/>
    <cellStyle name="Comma (0,000) TBD-_Page 2f (2) 2 99" xfId="29574" xr:uid="{00000000-0005-0000-0000-0000B12B0000}"/>
    <cellStyle name="Comma (0,000) TBD_Page 2f (2) 3" xfId="857" xr:uid="{00000000-0005-0000-0000-0000B22B0000}"/>
    <cellStyle name="Comma (0,000) TBD-_Page 2f (2) 3" xfId="858" xr:uid="{00000000-0005-0000-0000-0000B32B0000}"/>
    <cellStyle name="Comma (0,000) TBD_Page 2f (2) 3 10" xfId="14108" xr:uid="{00000000-0005-0000-0000-0000B42B0000}"/>
    <cellStyle name="Comma (0,000) TBD-_Page 2f (2) 3 10" xfId="14096" xr:uid="{00000000-0005-0000-0000-0000B52B0000}"/>
    <cellStyle name="Comma (0,000) TBD_Page 2f (2) 3 100" xfId="36135" xr:uid="{00000000-0005-0000-0000-0000B62B0000}"/>
    <cellStyle name="Comma (0,000) TBD-_Page 2f (2) 3 100" xfId="36136" xr:uid="{00000000-0005-0000-0000-0000B72B0000}"/>
    <cellStyle name="Comma (0,000) TBD_Page 2f (2) 3 11" xfId="15034" xr:uid="{00000000-0005-0000-0000-0000B82B0000}"/>
    <cellStyle name="Comma (0,000) TBD-_Page 2f (2) 3 11" xfId="15035" xr:uid="{00000000-0005-0000-0000-0000B92B0000}"/>
    <cellStyle name="Comma (0,000) TBD_Page 2f (2) 3 12" xfId="16520" xr:uid="{00000000-0005-0000-0000-0000BA2B0000}"/>
    <cellStyle name="Comma (0,000) TBD-_Page 2f (2) 3 12" xfId="15421" xr:uid="{00000000-0005-0000-0000-0000BB2B0000}"/>
    <cellStyle name="Comma (0,000) TBD_Page 2f (2) 3 13" xfId="14274" xr:uid="{00000000-0005-0000-0000-0000BC2B0000}"/>
    <cellStyle name="Comma (0,000) TBD-_Page 2f (2) 3 13" xfId="16374" xr:uid="{00000000-0005-0000-0000-0000BD2B0000}"/>
    <cellStyle name="Comma (0,000) TBD_Page 2f (2) 3 14" xfId="16829" xr:uid="{00000000-0005-0000-0000-0000BE2B0000}"/>
    <cellStyle name="Comma (0,000) TBD-_Page 2f (2) 3 14" xfId="14388" xr:uid="{00000000-0005-0000-0000-0000BF2B0000}"/>
    <cellStyle name="Comma (0,000) TBD_Page 2f (2) 3 15" xfId="17044" xr:uid="{00000000-0005-0000-0000-0000C02B0000}"/>
    <cellStyle name="Comma (0,000) TBD-_Page 2f (2) 3 15" xfId="16785" xr:uid="{00000000-0005-0000-0000-0000C12B0000}"/>
    <cellStyle name="Comma (0,000) TBD_Page 2f (2) 3 16" xfId="17138" xr:uid="{00000000-0005-0000-0000-0000C22B0000}"/>
    <cellStyle name="Comma (0,000) TBD-_Page 2f (2) 3 16" xfId="17002" xr:uid="{00000000-0005-0000-0000-0000C32B0000}"/>
    <cellStyle name="Comma (0,000) TBD_Page 2f (2) 3 17" xfId="17232" xr:uid="{00000000-0005-0000-0000-0000C42B0000}"/>
    <cellStyle name="Comma (0,000) TBD-_Page 2f (2) 3 17" xfId="17097" xr:uid="{00000000-0005-0000-0000-0000C52B0000}"/>
    <cellStyle name="Comma (0,000) TBD_Page 2f (2) 3 18" xfId="17326" xr:uid="{00000000-0005-0000-0000-0000C62B0000}"/>
    <cellStyle name="Comma (0,000) TBD-_Page 2f (2) 3 18" xfId="17191" xr:uid="{00000000-0005-0000-0000-0000C72B0000}"/>
    <cellStyle name="Comma (0,000) TBD_Page 2f (2) 3 19" xfId="17420" xr:uid="{00000000-0005-0000-0000-0000C82B0000}"/>
    <cellStyle name="Comma (0,000) TBD-_Page 2f (2) 3 19" xfId="17285" xr:uid="{00000000-0005-0000-0000-0000C92B0000}"/>
    <cellStyle name="Comma (0,000) TBD_Page 2f (2) 3 2" xfId="859" xr:uid="{00000000-0005-0000-0000-0000CA2B0000}"/>
    <cellStyle name="Comma (0,000) TBD-_Page 2f (2) 3 2" xfId="860" xr:uid="{00000000-0005-0000-0000-0000CB2B0000}"/>
    <cellStyle name="Comma (0,000) TBD_Page 2f (2) 3 2 10" xfId="15036" xr:uid="{00000000-0005-0000-0000-0000CC2B0000}"/>
    <cellStyle name="Comma (0,000) TBD-_Page 2f (2) 3 2 10" xfId="15037" xr:uid="{00000000-0005-0000-0000-0000CD2B0000}"/>
    <cellStyle name="Comma (0,000) TBD_Page 2f (2) 3 2 11" xfId="16519" xr:uid="{00000000-0005-0000-0000-0000CE2B0000}"/>
    <cellStyle name="Comma (0,000) TBD-_Page 2f (2) 3 2 11" xfId="15420" xr:uid="{00000000-0005-0000-0000-0000CF2B0000}"/>
    <cellStyle name="Comma (0,000) TBD_Page 2f (2) 3 2 12" xfId="14275" xr:uid="{00000000-0005-0000-0000-0000D02B0000}"/>
    <cellStyle name="Comma (0,000) TBD-_Page 2f (2) 3 2 12" xfId="16373" xr:uid="{00000000-0005-0000-0000-0000D12B0000}"/>
    <cellStyle name="Comma (0,000) TBD_Page 2f (2) 3 2 13" xfId="15872" xr:uid="{00000000-0005-0000-0000-0000D22B0000}"/>
    <cellStyle name="Comma (0,000) TBD-_Page 2f (2) 3 2 13" xfId="15314" xr:uid="{00000000-0005-0000-0000-0000D32B0000}"/>
    <cellStyle name="Comma (0,000) TBD_Page 2f (2) 3 2 14" xfId="14769" xr:uid="{00000000-0005-0000-0000-0000D42B0000}"/>
    <cellStyle name="Comma (0,000) TBD-_Page 2f (2) 3 2 14" xfId="15139" xr:uid="{00000000-0005-0000-0000-0000D52B0000}"/>
    <cellStyle name="Comma (0,000) TBD_Page 2f (2) 3 2 15" xfId="15522" xr:uid="{00000000-0005-0000-0000-0000D62B0000}"/>
    <cellStyle name="Comma (0,000) TBD-_Page 2f (2) 3 2 15" xfId="16244" xr:uid="{00000000-0005-0000-0000-0000D72B0000}"/>
    <cellStyle name="Comma (0,000) TBD_Page 2f (2) 3 2 16" xfId="14220" xr:uid="{00000000-0005-0000-0000-0000D82B0000}"/>
    <cellStyle name="Comma (0,000) TBD-_Page 2f (2) 3 2 16" xfId="16410" xr:uid="{00000000-0005-0000-0000-0000D92B0000}"/>
    <cellStyle name="Comma (0,000) TBD_Page 2f (2) 3 2 17" xfId="15915" xr:uid="{00000000-0005-0000-0000-0000DA2B0000}"/>
    <cellStyle name="Comma (0,000) TBD-_Page 2f (2) 3 2 17" xfId="15253" xr:uid="{00000000-0005-0000-0000-0000DB2B0000}"/>
    <cellStyle name="Comma (0,000) TBD_Page 2f (2) 3 2 18" xfId="17059" xr:uid="{00000000-0005-0000-0000-0000DC2B0000}"/>
    <cellStyle name="Comma (0,000) TBD-_Page 2f (2) 3 2 18" xfId="15190" xr:uid="{00000000-0005-0000-0000-0000DD2B0000}"/>
    <cellStyle name="Comma (0,000) TBD_Page 2f (2) 3 2 19" xfId="17153" xr:uid="{00000000-0005-0000-0000-0000DE2B0000}"/>
    <cellStyle name="Comma (0,000) TBD-_Page 2f (2) 3 2 19" xfId="16045" xr:uid="{00000000-0005-0000-0000-0000DF2B0000}"/>
    <cellStyle name="Comma (0,000) TBD_Page 2f (2) 3 2 2" xfId="2320" xr:uid="{00000000-0005-0000-0000-0000E02B0000}"/>
    <cellStyle name="Comma (0,000) TBD-_Page 2f (2) 3 2 2" xfId="2321" xr:uid="{00000000-0005-0000-0000-0000E12B0000}"/>
    <cellStyle name="Comma (0,000) TBD_Page 2f (2) 3 2 20" xfId="17247" xr:uid="{00000000-0005-0000-0000-0000E22B0000}"/>
    <cellStyle name="Comma (0,000) TBD-_Page 2f (2) 3 2 20" xfId="15817" xr:uid="{00000000-0005-0000-0000-0000E32B0000}"/>
    <cellStyle name="Comma (0,000) TBD_Page 2f (2) 3 2 21" xfId="17341" xr:uid="{00000000-0005-0000-0000-0000E42B0000}"/>
    <cellStyle name="Comma (0,000) TBD-_Page 2f (2) 3 2 21" xfId="16228" xr:uid="{00000000-0005-0000-0000-0000E52B0000}"/>
    <cellStyle name="Comma (0,000) TBD_Page 2f (2) 3 2 22" xfId="17435" xr:uid="{00000000-0005-0000-0000-0000E62B0000}"/>
    <cellStyle name="Comma (0,000) TBD-_Page 2f (2) 3 2 22" xfId="14511" xr:uid="{00000000-0005-0000-0000-0000E72B0000}"/>
    <cellStyle name="Comma (0,000) TBD_Page 2f (2) 3 2 23" xfId="17529" xr:uid="{00000000-0005-0000-0000-0000E82B0000}"/>
    <cellStyle name="Comma (0,000) TBD-_Page 2f (2) 3 2 23" xfId="15689" xr:uid="{00000000-0005-0000-0000-0000E92B0000}"/>
    <cellStyle name="Comma (0,000) TBD_Page 2f (2) 3 2 24" xfId="17623" xr:uid="{00000000-0005-0000-0000-0000EA2B0000}"/>
    <cellStyle name="Comma (0,000) TBD-_Page 2f (2) 3 2 24" xfId="16964" xr:uid="{00000000-0005-0000-0000-0000EB2B0000}"/>
    <cellStyle name="Comma (0,000) TBD_Page 2f (2) 3 2 25" xfId="17717" xr:uid="{00000000-0005-0000-0000-0000EC2B0000}"/>
    <cellStyle name="Comma (0,000) TBD-_Page 2f (2) 3 2 25" xfId="16156" xr:uid="{00000000-0005-0000-0000-0000ED2B0000}"/>
    <cellStyle name="Comma (0,000) TBD_Page 2f (2) 3 2 26" xfId="17811" xr:uid="{00000000-0005-0000-0000-0000EE2B0000}"/>
    <cellStyle name="Comma (0,000) TBD-_Page 2f (2) 3 2 26" xfId="14567" xr:uid="{00000000-0005-0000-0000-0000EF2B0000}"/>
    <cellStyle name="Comma (0,000) TBD_Page 2f (2) 3 2 27" xfId="17905" xr:uid="{00000000-0005-0000-0000-0000F02B0000}"/>
    <cellStyle name="Comma (0,000) TBD-_Page 2f (2) 3 2 27" xfId="15671" xr:uid="{00000000-0005-0000-0000-0000F12B0000}"/>
    <cellStyle name="Comma (0,000) TBD_Page 2f (2) 3 2 28" xfId="17999" xr:uid="{00000000-0005-0000-0000-0000F22B0000}"/>
    <cellStyle name="Comma (0,000) TBD-_Page 2f (2) 3 2 28" xfId="16947" xr:uid="{00000000-0005-0000-0000-0000F32B0000}"/>
    <cellStyle name="Comma (0,000) TBD_Page 2f (2) 3 2 29" xfId="18093" xr:uid="{00000000-0005-0000-0000-0000F42B0000}"/>
    <cellStyle name="Comma (0,000) TBD-_Page 2f (2) 3 2 29" xfId="16152" xr:uid="{00000000-0005-0000-0000-0000F52B0000}"/>
    <cellStyle name="Comma (0,000) TBD_Page 2f (2) 3 2 3" xfId="1948" xr:uid="{00000000-0005-0000-0000-0000F62B0000}"/>
    <cellStyle name="Comma (0,000) TBD-_Page 2f (2) 3 2 3" xfId="1947" xr:uid="{00000000-0005-0000-0000-0000F72B0000}"/>
    <cellStyle name="Comma (0,000) TBD_Page 2f (2) 3 2 30" xfId="18187" xr:uid="{00000000-0005-0000-0000-0000F82B0000}"/>
    <cellStyle name="Comma (0,000) TBD-_Page 2f (2) 3 2 30" xfId="16674" xr:uid="{00000000-0005-0000-0000-0000F92B0000}"/>
    <cellStyle name="Comma (0,000) TBD_Page 2f (2) 3 2 31" xfId="18281" xr:uid="{00000000-0005-0000-0000-0000FA2B0000}"/>
    <cellStyle name="Comma (0,000) TBD-_Page 2f (2) 3 2 31" xfId="16894" xr:uid="{00000000-0005-0000-0000-0000FB2B0000}"/>
    <cellStyle name="Comma (0,000) TBD_Page 2f (2) 3 2 32" xfId="18375" xr:uid="{00000000-0005-0000-0000-0000FC2B0000}"/>
    <cellStyle name="Comma (0,000) TBD-_Page 2f (2) 3 2 32" xfId="15940" xr:uid="{00000000-0005-0000-0000-0000FD2B0000}"/>
    <cellStyle name="Comma (0,000) TBD_Page 2f (2) 3 2 33" xfId="18469" xr:uid="{00000000-0005-0000-0000-0000FE2B0000}"/>
    <cellStyle name="Comma (0,000) TBD-_Page 2f (2) 3 2 33" xfId="14727" xr:uid="{00000000-0005-0000-0000-0000FF2B0000}"/>
    <cellStyle name="Comma (0,000) TBD_Page 2f (2) 3 2 34" xfId="18562" xr:uid="{00000000-0005-0000-0000-0000002C0000}"/>
    <cellStyle name="Comma (0,000) TBD-_Page 2f (2) 3 2 34" xfId="15583" xr:uid="{00000000-0005-0000-0000-0000012C0000}"/>
    <cellStyle name="Comma (0,000) TBD_Page 2f (2) 3 2 35" xfId="18654" xr:uid="{00000000-0005-0000-0000-0000022C0000}"/>
    <cellStyle name="Comma (0,000) TBD-_Page 2f (2) 3 2 35" xfId="16301" xr:uid="{00000000-0005-0000-0000-0000032C0000}"/>
    <cellStyle name="Comma (0,000) TBD_Page 2f (2) 3 2 36" xfId="18746" xr:uid="{00000000-0005-0000-0000-0000042C0000}"/>
    <cellStyle name="Comma (0,000) TBD-_Page 2f (2) 3 2 36" xfId="14428" xr:uid="{00000000-0005-0000-0000-0000052C0000}"/>
    <cellStyle name="Comma (0,000) TBD_Page 2f (2) 3 2 37" xfId="18838" xr:uid="{00000000-0005-0000-0000-0000062C0000}"/>
    <cellStyle name="Comma (0,000) TBD-_Page 2f (2) 3 2 37" xfId="15761" xr:uid="{00000000-0005-0000-0000-0000072C0000}"/>
    <cellStyle name="Comma (0,000) TBD_Page 2f (2) 3 2 38" xfId="18930" xr:uid="{00000000-0005-0000-0000-0000082C0000}"/>
    <cellStyle name="Comma (0,000) TBD-_Page 2f (2) 3 2 38" xfId="16986" xr:uid="{00000000-0005-0000-0000-0000092C0000}"/>
    <cellStyle name="Comma (0,000) TBD_Page 2f (2) 3 2 39" xfId="19022" xr:uid="{00000000-0005-0000-0000-00000A2C0000}"/>
    <cellStyle name="Comma (0,000) TBD-_Page 2f (2) 3 2 39" xfId="17081" xr:uid="{00000000-0005-0000-0000-00000B2C0000}"/>
    <cellStyle name="Comma (0,000) TBD_Page 2f (2) 3 2 4" xfId="10453" xr:uid="{00000000-0005-0000-0000-00000C2C0000}"/>
    <cellStyle name="Comma (0,000) TBD-_Page 2f (2) 3 2 4" xfId="10454" xr:uid="{00000000-0005-0000-0000-00000D2C0000}"/>
    <cellStyle name="Comma (0,000) TBD_Page 2f (2) 3 2 40" xfId="19114" xr:uid="{00000000-0005-0000-0000-00000E2C0000}"/>
    <cellStyle name="Comma (0,000) TBD-_Page 2f (2) 3 2 40" xfId="17175" xr:uid="{00000000-0005-0000-0000-00000F2C0000}"/>
    <cellStyle name="Comma (0,000) TBD_Page 2f (2) 3 2 41" xfId="19206" xr:uid="{00000000-0005-0000-0000-0000102C0000}"/>
    <cellStyle name="Comma (0,000) TBD-_Page 2f (2) 3 2 41" xfId="17269" xr:uid="{00000000-0005-0000-0000-0000112C0000}"/>
    <cellStyle name="Comma (0,000) TBD_Page 2f (2) 3 2 42" xfId="19297" xr:uid="{00000000-0005-0000-0000-0000122C0000}"/>
    <cellStyle name="Comma (0,000) TBD-_Page 2f (2) 3 2 42" xfId="17363" xr:uid="{00000000-0005-0000-0000-0000132C0000}"/>
    <cellStyle name="Comma (0,000) TBD_Page 2f (2) 3 2 43" xfId="19388" xr:uid="{00000000-0005-0000-0000-0000142C0000}"/>
    <cellStyle name="Comma (0,000) TBD-_Page 2f (2) 3 2 43" xfId="17457" xr:uid="{00000000-0005-0000-0000-0000152C0000}"/>
    <cellStyle name="Comma (0,000) TBD_Page 2f (2) 3 2 44" xfId="19479" xr:uid="{00000000-0005-0000-0000-0000162C0000}"/>
    <cellStyle name="Comma (0,000) TBD-_Page 2f (2) 3 2 44" xfId="17551" xr:uid="{00000000-0005-0000-0000-0000172C0000}"/>
    <cellStyle name="Comma (0,000) TBD_Page 2f (2) 3 2 45" xfId="19568" xr:uid="{00000000-0005-0000-0000-0000182C0000}"/>
    <cellStyle name="Comma (0,000) TBD-_Page 2f (2) 3 2 45" xfId="17645" xr:uid="{00000000-0005-0000-0000-0000192C0000}"/>
    <cellStyle name="Comma (0,000) TBD_Page 2f (2) 3 2 46" xfId="19657" xr:uid="{00000000-0005-0000-0000-00001A2C0000}"/>
    <cellStyle name="Comma (0,000) TBD-_Page 2f (2) 3 2 46" xfId="17739" xr:uid="{00000000-0005-0000-0000-00001B2C0000}"/>
    <cellStyle name="Comma (0,000) TBD_Page 2f (2) 3 2 47" xfId="19746" xr:uid="{00000000-0005-0000-0000-00001C2C0000}"/>
    <cellStyle name="Comma (0,000) TBD-_Page 2f (2) 3 2 47" xfId="17833" xr:uid="{00000000-0005-0000-0000-00001D2C0000}"/>
    <cellStyle name="Comma (0,000) TBD_Page 2f (2) 3 2 48" xfId="19835" xr:uid="{00000000-0005-0000-0000-00001E2C0000}"/>
    <cellStyle name="Comma (0,000) TBD-_Page 2f (2) 3 2 48" xfId="17927" xr:uid="{00000000-0005-0000-0000-00001F2C0000}"/>
    <cellStyle name="Comma (0,000) TBD_Page 2f (2) 3 2 49" xfId="19923" xr:uid="{00000000-0005-0000-0000-0000202C0000}"/>
    <cellStyle name="Comma (0,000) TBD-_Page 2f (2) 3 2 49" xfId="18021" xr:uid="{00000000-0005-0000-0000-0000212C0000}"/>
    <cellStyle name="Comma (0,000) TBD_Page 2f (2) 3 2 5" xfId="14010" xr:uid="{00000000-0005-0000-0000-0000222C0000}"/>
    <cellStyle name="Comma (0,000) TBD-_Page 2f (2) 3 2 5" xfId="13911" xr:uid="{00000000-0005-0000-0000-0000232C0000}"/>
    <cellStyle name="Comma (0,000) TBD_Page 2f (2) 3 2 50" xfId="20011" xr:uid="{00000000-0005-0000-0000-0000242C0000}"/>
    <cellStyle name="Comma (0,000) TBD-_Page 2f (2) 3 2 50" xfId="18115" xr:uid="{00000000-0005-0000-0000-0000252C0000}"/>
    <cellStyle name="Comma (0,000) TBD_Page 2f (2) 3 2 51" xfId="20098" xr:uid="{00000000-0005-0000-0000-0000262C0000}"/>
    <cellStyle name="Comma (0,000) TBD-_Page 2f (2) 3 2 51" xfId="18209" xr:uid="{00000000-0005-0000-0000-0000272C0000}"/>
    <cellStyle name="Comma (0,000) TBD_Page 2f (2) 3 2 52" xfId="20185" xr:uid="{00000000-0005-0000-0000-0000282C0000}"/>
    <cellStyle name="Comma (0,000) TBD-_Page 2f (2) 3 2 52" xfId="18303" xr:uid="{00000000-0005-0000-0000-0000292C0000}"/>
    <cellStyle name="Comma (0,000) TBD_Page 2f (2) 3 2 53" xfId="20271" xr:uid="{00000000-0005-0000-0000-00002A2C0000}"/>
    <cellStyle name="Comma (0,000) TBD-_Page 2f (2) 3 2 53" xfId="18397" xr:uid="{00000000-0005-0000-0000-00002B2C0000}"/>
    <cellStyle name="Comma (0,000) TBD_Page 2f (2) 3 2 54" xfId="20356" xr:uid="{00000000-0005-0000-0000-00002C2C0000}"/>
    <cellStyle name="Comma (0,000) TBD-_Page 2f (2) 3 2 54" xfId="18491" xr:uid="{00000000-0005-0000-0000-00002D2C0000}"/>
    <cellStyle name="Comma (0,000) TBD_Page 2f (2) 3 2 55" xfId="20441" xr:uid="{00000000-0005-0000-0000-00002E2C0000}"/>
    <cellStyle name="Comma (0,000) TBD-_Page 2f (2) 3 2 55" xfId="18584" xr:uid="{00000000-0005-0000-0000-00002F2C0000}"/>
    <cellStyle name="Comma (0,000) TBD_Page 2f (2) 3 2 56" xfId="20524" xr:uid="{00000000-0005-0000-0000-0000302C0000}"/>
    <cellStyle name="Comma (0,000) TBD-_Page 2f (2) 3 2 56" xfId="18676" xr:uid="{00000000-0005-0000-0000-0000312C0000}"/>
    <cellStyle name="Comma (0,000) TBD_Page 2f (2) 3 2 57" xfId="20605" xr:uid="{00000000-0005-0000-0000-0000322C0000}"/>
    <cellStyle name="Comma (0,000) TBD-_Page 2f (2) 3 2 57" xfId="18768" xr:uid="{00000000-0005-0000-0000-0000332C0000}"/>
    <cellStyle name="Comma (0,000) TBD_Page 2f (2) 3 2 58" xfId="20683" xr:uid="{00000000-0005-0000-0000-0000342C0000}"/>
    <cellStyle name="Comma (0,000) TBD-_Page 2f (2) 3 2 58" xfId="18860" xr:uid="{00000000-0005-0000-0000-0000352C0000}"/>
    <cellStyle name="Comma (0,000) TBD_Page 2f (2) 3 2 59" xfId="20761" xr:uid="{00000000-0005-0000-0000-0000362C0000}"/>
    <cellStyle name="Comma (0,000) TBD-_Page 2f (2) 3 2 59" xfId="18952" xr:uid="{00000000-0005-0000-0000-0000372C0000}"/>
    <cellStyle name="Comma (0,000) TBD_Page 2f (2) 3 2 6" xfId="14191" xr:uid="{00000000-0005-0000-0000-0000382C0000}"/>
    <cellStyle name="Comma (0,000) TBD-_Page 2f (2) 3 2 6" xfId="14192" xr:uid="{00000000-0005-0000-0000-0000392C0000}"/>
    <cellStyle name="Comma (0,000) TBD_Page 2f (2) 3 2 60" xfId="20838" xr:uid="{00000000-0005-0000-0000-00003A2C0000}"/>
    <cellStyle name="Comma (0,000) TBD-_Page 2f (2) 3 2 60" xfId="19044" xr:uid="{00000000-0005-0000-0000-00003B2C0000}"/>
    <cellStyle name="Comma (0,000) TBD_Page 2f (2) 3 2 61" xfId="20914" xr:uid="{00000000-0005-0000-0000-00003C2C0000}"/>
    <cellStyle name="Comma (0,000) TBD-_Page 2f (2) 3 2 61" xfId="19136" xr:uid="{00000000-0005-0000-0000-00003D2C0000}"/>
    <cellStyle name="Comma (0,000) TBD_Page 2f (2) 3 2 62" xfId="20989" xr:uid="{00000000-0005-0000-0000-00003E2C0000}"/>
    <cellStyle name="Comma (0,000) TBD-_Page 2f (2) 3 2 62" xfId="19228" xr:uid="{00000000-0005-0000-0000-00003F2C0000}"/>
    <cellStyle name="Comma (0,000) TBD_Page 2f (2) 3 2 63" xfId="21062" xr:uid="{00000000-0005-0000-0000-0000402C0000}"/>
    <cellStyle name="Comma (0,000) TBD-_Page 2f (2) 3 2 63" xfId="19319" xr:uid="{00000000-0005-0000-0000-0000412C0000}"/>
    <cellStyle name="Comma (0,000) TBD_Page 2f (2) 3 2 64" xfId="21135" xr:uid="{00000000-0005-0000-0000-0000422C0000}"/>
    <cellStyle name="Comma (0,000) TBD-_Page 2f (2) 3 2 64" xfId="19410" xr:uid="{00000000-0005-0000-0000-0000432C0000}"/>
    <cellStyle name="Comma (0,000) TBD_Page 2f (2) 3 2 65" xfId="21208" xr:uid="{00000000-0005-0000-0000-0000442C0000}"/>
    <cellStyle name="Comma (0,000) TBD-_Page 2f (2) 3 2 65" xfId="19501" xr:uid="{00000000-0005-0000-0000-0000452C0000}"/>
    <cellStyle name="Comma (0,000) TBD_Page 2f (2) 3 2 66" xfId="21280" xr:uid="{00000000-0005-0000-0000-0000462C0000}"/>
    <cellStyle name="Comma (0,000) TBD-_Page 2f (2) 3 2 66" xfId="19590" xr:uid="{00000000-0005-0000-0000-0000472C0000}"/>
    <cellStyle name="Comma (0,000) TBD_Page 2f (2) 3 2 67" xfId="21349" xr:uid="{00000000-0005-0000-0000-0000482C0000}"/>
    <cellStyle name="Comma (0,000) TBD-_Page 2f (2) 3 2 67" xfId="19679" xr:uid="{00000000-0005-0000-0000-0000492C0000}"/>
    <cellStyle name="Comma (0,000) TBD_Page 2f (2) 3 2 68" xfId="21417" xr:uid="{00000000-0005-0000-0000-00004A2C0000}"/>
    <cellStyle name="Comma (0,000) TBD-_Page 2f (2) 3 2 68" xfId="19768" xr:uid="{00000000-0005-0000-0000-00004B2C0000}"/>
    <cellStyle name="Comma (0,000) TBD_Page 2f (2) 3 2 69" xfId="21485" xr:uid="{00000000-0005-0000-0000-00004C2C0000}"/>
    <cellStyle name="Comma (0,000) TBD-_Page 2f (2) 3 2 69" xfId="19857" xr:uid="{00000000-0005-0000-0000-00004D2C0000}"/>
    <cellStyle name="Comma (0,000) TBD_Page 2f (2) 3 2 7" xfId="10638" xr:uid="{00000000-0005-0000-0000-00004E2C0000}"/>
    <cellStyle name="Comma (0,000) TBD-_Page 2f (2) 3 2 7" xfId="10559" xr:uid="{00000000-0005-0000-0000-00004F2C0000}"/>
    <cellStyle name="Comma (0,000) TBD_Page 2f (2) 3 2 70" xfId="21552" xr:uid="{00000000-0005-0000-0000-0000502C0000}"/>
    <cellStyle name="Comma (0,000) TBD-_Page 2f (2) 3 2 70" xfId="19945" xr:uid="{00000000-0005-0000-0000-0000512C0000}"/>
    <cellStyle name="Comma (0,000) TBD_Page 2f (2) 3 2 71" xfId="21619" xr:uid="{00000000-0005-0000-0000-0000522C0000}"/>
    <cellStyle name="Comma (0,000) TBD-_Page 2f (2) 3 2 71" xfId="20033" xr:uid="{00000000-0005-0000-0000-0000532C0000}"/>
    <cellStyle name="Comma (0,000) TBD_Page 2f (2) 3 2 72" xfId="21685" xr:uid="{00000000-0005-0000-0000-0000542C0000}"/>
    <cellStyle name="Comma (0,000) TBD-_Page 2f (2) 3 2 72" xfId="20120" xr:uid="{00000000-0005-0000-0000-0000552C0000}"/>
    <cellStyle name="Comma (0,000) TBD_Page 2f (2) 3 2 73" xfId="21750" xr:uid="{00000000-0005-0000-0000-0000562C0000}"/>
    <cellStyle name="Comma (0,000) TBD-_Page 2f (2) 3 2 73" xfId="20207" xr:uid="{00000000-0005-0000-0000-0000572C0000}"/>
    <cellStyle name="Comma (0,000) TBD_Page 2f (2) 3 2 74" xfId="21813" xr:uid="{00000000-0005-0000-0000-0000582C0000}"/>
    <cellStyle name="Comma (0,000) TBD-_Page 2f (2) 3 2 74" xfId="20293" xr:uid="{00000000-0005-0000-0000-0000592C0000}"/>
    <cellStyle name="Comma (0,000) TBD_Page 2f (2) 3 2 75" xfId="21874" xr:uid="{00000000-0005-0000-0000-00005A2C0000}"/>
    <cellStyle name="Comma (0,000) TBD-_Page 2f (2) 3 2 75" xfId="20378" xr:uid="{00000000-0005-0000-0000-00005B2C0000}"/>
    <cellStyle name="Comma (0,000) TBD_Page 2f (2) 3 2 76" xfId="21934" xr:uid="{00000000-0005-0000-0000-00005C2C0000}"/>
    <cellStyle name="Comma (0,000) TBD-_Page 2f (2) 3 2 76" xfId="20462" xr:uid="{00000000-0005-0000-0000-00005D2C0000}"/>
    <cellStyle name="Comma (0,000) TBD_Page 2f (2) 3 2 77" xfId="21990" xr:uid="{00000000-0005-0000-0000-00005E2C0000}"/>
    <cellStyle name="Comma (0,000) TBD-_Page 2f (2) 3 2 77" xfId="20545" xr:uid="{00000000-0005-0000-0000-00005F2C0000}"/>
    <cellStyle name="Comma (0,000) TBD_Page 2f (2) 3 2 78" xfId="22045" xr:uid="{00000000-0005-0000-0000-0000602C0000}"/>
    <cellStyle name="Comma (0,000) TBD-_Page 2f (2) 3 2 78" xfId="20625" xr:uid="{00000000-0005-0000-0000-0000612C0000}"/>
    <cellStyle name="Comma (0,000) TBD_Page 2f (2) 3 2 79" xfId="22099" xr:uid="{00000000-0005-0000-0000-0000622C0000}"/>
    <cellStyle name="Comma (0,000) TBD-_Page 2f (2) 3 2 79" xfId="20703" xr:uid="{00000000-0005-0000-0000-0000632C0000}"/>
    <cellStyle name="Comma (0,000) TBD_Page 2f (2) 3 2 8" xfId="10592" xr:uid="{00000000-0005-0000-0000-0000642C0000}"/>
    <cellStyle name="Comma (0,000) TBD-_Page 2f (2) 3 2 8" xfId="11211" xr:uid="{00000000-0005-0000-0000-0000652C0000}"/>
    <cellStyle name="Comma (0,000) TBD_Page 2f (2) 3 2 80" xfId="22152" xr:uid="{00000000-0005-0000-0000-0000662C0000}"/>
    <cellStyle name="Comma (0,000) TBD-_Page 2f (2) 3 2 80" xfId="20781" xr:uid="{00000000-0005-0000-0000-0000672C0000}"/>
    <cellStyle name="Comma (0,000) TBD_Page 2f (2) 3 2 81" xfId="22204" xr:uid="{00000000-0005-0000-0000-0000682C0000}"/>
    <cellStyle name="Comma (0,000) TBD-_Page 2f (2) 3 2 81" xfId="20858" xr:uid="{00000000-0005-0000-0000-0000692C0000}"/>
    <cellStyle name="Comma (0,000) TBD_Page 2f (2) 3 2 82" xfId="22255" xr:uid="{00000000-0005-0000-0000-00006A2C0000}"/>
    <cellStyle name="Comma (0,000) TBD-_Page 2f (2) 3 2 82" xfId="20934" xr:uid="{00000000-0005-0000-0000-00006B2C0000}"/>
    <cellStyle name="Comma (0,000) TBD_Page 2f (2) 3 2 83" xfId="22305" xr:uid="{00000000-0005-0000-0000-00006C2C0000}"/>
    <cellStyle name="Comma (0,000) TBD-_Page 2f (2) 3 2 83" xfId="21007" xr:uid="{00000000-0005-0000-0000-00006D2C0000}"/>
    <cellStyle name="Comma (0,000) TBD_Page 2f (2) 3 2 84" xfId="22355" xr:uid="{00000000-0005-0000-0000-00006E2C0000}"/>
    <cellStyle name="Comma (0,000) TBD-_Page 2f (2) 3 2 84" xfId="21080" xr:uid="{00000000-0005-0000-0000-00006F2C0000}"/>
    <cellStyle name="Comma (0,000) TBD_Page 2f (2) 3 2 85" xfId="22405" xr:uid="{00000000-0005-0000-0000-0000702C0000}"/>
    <cellStyle name="Comma (0,000) TBD-_Page 2f (2) 3 2 85" xfId="21153" xr:uid="{00000000-0005-0000-0000-0000712C0000}"/>
    <cellStyle name="Comma (0,000) TBD_Page 2f (2) 3 2 86" xfId="22453" xr:uid="{00000000-0005-0000-0000-0000722C0000}"/>
    <cellStyle name="Comma (0,000) TBD-_Page 2f (2) 3 2 86" xfId="21226" xr:uid="{00000000-0005-0000-0000-0000732C0000}"/>
    <cellStyle name="Comma (0,000) TBD_Page 2f (2) 3 2 87" xfId="22498" xr:uid="{00000000-0005-0000-0000-0000742C0000}"/>
    <cellStyle name="Comma (0,000) TBD-_Page 2f (2) 3 2 87" xfId="21298" xr:uid="{00000000-0005-0000-0000-0000752C0000}"/>
    <cellStyle name="Comma (0,000) TBD_Page 2f (2) 3 2 88" xfId="22539" xr:uid="{00000000-0005-0000-0000-0000762C0000}"/>
    <cellStyle name="Comma (0,000) TBD-_Page 2f (2) 3 2 88" xfId="21367" xr:uid="{00000000-0005-0000-0000-0000772C0000}"/>
    <cellStyle name="Comma (0,000) TBD_Page 2f (2) 3 2 89" xfId="22577" xr:uid="{00000000-0005-0000-0000-0000782C0000}"/>
    <cellStyle name="Comma (0,000) TBD-_Page 2f (2) 3 2 89" xfId="21435" xr:uid="{00000000-0005-0000-0000-0000792C0000}"/>
    <cellStyle name="Comma (0,000) TBD_Page 2f (2) 3 2 9" xfId="14095" xr:uid="{00000000-0005-0000-0000-00007A2C0000}"/>
    <cellStyle name="Comma (0,000) TBD-_Page 2f (2) 3 2 9" xfId="14180" xr:uid="{00000000-0005-0000-0000-00007B2C0000}"/>
    <cellStyle name="Comma (0,000) TBD_Page 2f (2) 3 2 90" xfId="22613" xr:uid="{00000000-0005-0000-0000-00007C2C0000}"/>
    <cellStyle name="Comma (0,000) TBD-_Page 2f (2) 3 2 90" xfId="21503" xr:uid="{00000000-0005-0000-0000-00007D2C0000}"/>
    <cellStyle name="Comma (0,000) TBD_Page 2f (2) 3 2 91" xfId="22647" xr:uid="{00000000-0005-0000-0000-00007E2C0000}"/>
    <cellStyle name="Comma (0,000) TBD-_Page 2f (2) 3 2 91" xfId="21570" xr:uid="{00000000-0005-0000-0000-00007F2C0000}"/>
    <cellStyle name="Comma (0,000) TBD_Page 2f (2) 3 2 92" xfId="22678" xr:uid="{00000000-0005-0000-0000-0000802C0000}"/>
    <cellStyle name="Comma (0,000) TBD-_Page 2f (2) 3 2 92" xfId="21637" xr:uid="{00000000-0005-0000-0000-0000812C0000}"/>
    <cellStyle name="Comma (0,000) TBD_Page 2f (2) 3 2 93" xfId="22708" xr:uid="{00000000-0005-0000-0000-0000822C0000}"/>
    <cellStyle name="Comma (0,000) TBD-_Page 2f (2) 3 2 93" xfId="21702" xr:uid="{00000000-0005-0000-0000-0000832C0000}"/>
    <cellStyle name="Comma (0,000) TBD_Page 2f (2) 3 2 94" xfId="22736" xr:uid="{00000000-0005-0000-0000-0000842C0000}"/>
    <cellStyle name="Comma (0,000) TBD-_Page 2f (2) 3 2 94" xfId="21766" xr:uid="{00000000-0005-0000-0000-0000852C0000}"/>
    <cellStyle name="Comma (0,000) TBD_Page 2f (2) 3 2 95" xfId="22760" xr:uid="{00000000-0005-0000-0000-0000862C0000}"/>
    <cellStyle name="Comma (0,000) TBD-_Page 2f (2) 3 2 95" xfId="21827" xr:uid="{00000000-0005-0000-0000-0000872C0000}"/>
    <cellStyle name="Comma (0,000) TBD_Page 2f (2) 3 2 96" xfId="22907" xr:uid="{00000000-0005-0000-0000-0000882C0000}"/>
    <cellStyle name="Comma (0,000) TBD-_Page 2f (2) 3 2 96" xfId="22908" xr:uid="{00000000-0005-0000-0000-0000892C0000}"/>
    <cellStyle name="Comma (0,000) TBD_Page 2f (2) 3 2 97" xfId="26243" xr:uid="{00000000-0005-0000-0000-00008A2C0000}"/>
    <cellStyle name="Comma (0,000) TBD-_Page 2f (2) 3 2 97" xfId="22992" xr:uid="{00000000-0005-0000-0000-00008B2C0000}"/>
    <cellStyle name="Comma (0,000) TBD_Page 2f (2) 3 2 98" xfId="29579" xr:uid="{00000000-0005-0000-0000-00008C2C0000}"/>
    <cellStyle name="Comma (0,000) TBD-_Page 2f (2) 3 2 98" xfId="29580" xr:uid="{00000000-0005-0000-0000-00008D2C0000}"/>
    <cellStyle name="Comma (0,000) TBD_Page 2f (2) 3 2 99" xfId="36137" xr:uid="{00000000-0005-0000-0000-00008E2C0000}"/>
    <cellStyle name="Comma (0,000) TBD-_Page 2f (2) 3 2 99" xfId="36138" xr:uid="{00000000-0005-0000-0000-00008F2C0000}"/>
    <cellStyle name="Comma (0,000) TBD_Page 2f (2) 3 20" xfId="17514" xr:uid="{00000000-0005-0000-0000-0000902C0000}"/>
    <cellStyle name="Comma (0,000) TBD-_Page 2f (2) 3 20" xfId="17379" xr:uid="{00000000-0005-0000-0000-0000912C0000}"/>
    <cellStyle name="Comma (0,000) TBD_Page 2f (2) 3 21" xfId="17608" xr:uid="{00000000-0005-0000-0000-0000922C0000}"/>
    <cellStyle name="Comma (0,000) TBD-_Page 2f (2) 3 21" xfId="17473" xr:uid="{00000000-0005-0000-0000-0000932C0000}"/>
    <cellStyle name="Comma (0,000) TBD_Page 2f (2) 3 22" xfId="17702" xr:uid="{00000000-0005-0000-0000-0000942C0000}"/>
    <cellStyle name="Comma (0,000) TBD-_Page 2f (2) 3 22" xfId="17567" xr:uid="{00000000-0005-0000-0000-0000952C0000}"/>
    <cellStyle name="Comma (0,000) TBD_Page 2f (2) 3 23" xfId="17796" xr:uid="{00000000-0005-0000-0000-0000962C0000}"/>
    <cellStyle name="Comma (0,000) TBD-_Page 2f (2) 3 23" xfId="17661" xr:uid="{00000000-0005-0000-0000-0000972C0000}"/>
    <cellStyle name="Comma (0,000) TBD_Page 2f (2) 3 24" xfId="17890" xr:uid="{00000000-0005-0000-0000-0000982C0000}"/>
    <cellStyle name="Comma (0,000) TBD-_Page 2f (2) 3 24" xfId="17755" xr:uid="{00000000-0005-0000-0000-0000992C0000}"/>
    <cellStyle name="Comma (0,000) TBD_Page 2f (2) 3 25" xfId="17984" xr:uid="{00000000-0005-0000-0000-00009A2C0000}"/>
    <cellStyle name="Comma (0,000) TBD-_Page 2f (2) 3 25" xfId="17849" xr:uid="{00000000-0005-0000-0000-00009B2C0000}"/>
    <cellStyle name="Comma (0,000) TBD_Page 2f (2) 3 26" xfId="18078" xr:uid="{00000000-0005-0000-0000-00009C2C0000}"/>
    <cellStyle name="Comma (0,000) TBD-_Page 2f (2) 3 26" xfId="17943" xr:uid="{00000000-0005-0000-0000-00009D2C0000}"/>
    <cellStyle name="Comma (0,000) TBD_Page 2f (2) 3 27" xfId="18172" xr:uid="{00000000-0005-0000-0000-00009E2C0000}"/>
    <cellStyle name="Comma (0,000) TBD-_Page 2f (2) 3 27" xfId="18037" xr:uid="{00000000-0005-0000-0000-00009F2C0000}"/>
    <cellStyle name="Comma (0,000) TBD_Page 2f (2) 3 28" xfId="18266" xr:uid="{00000000-0005-0000-0000-0000A02C0000}"/>
    <cellStyle name="Comma (0,000) TBD-_Page 2f (2) 3 28" xfId="18131" xr:uid="{00000000-0005-0000-0000-0000A12C0000}"/>
    <cellStyle name="Comma (0,000) TBD_Page 2f (2) 3 29" xfId="18360" xr:uid="{00000000-0005-0000-0000-0000A22C0000}"/>
    <cellStyle name="Comma (0,000) TBD-_Page 2f (2) 3 29" xfId="18225" xr:uid="{00000000-0005-0000-0000-0000A32C0000}"/>
    <cellStyle name="Comma (0,000) TBD_Page 2f (2) 3 3" xfId="2318" xr:uid="{00000000-0005-0000-0000-0000A42C0000}"/>
    <cellStyle name="Comma (0,000) TBD-_Page 2f (2) 3 3" xfId="2319" xr:uid="{00000000-0005-0000-0000-0000A52C0000}"/>
    <cellStyle name="Comma (0,000) TBD_Page 2f (2) 3 30" xfId="18454" xr:uid="{00000000-0005-0000-0000-0000A62C0000}"/>
    <cellStyle name="Comma (0,000) TBD-_Page 2f (2) 3 30" xfId="18319" xr:uid="{00000000-0005-0000-0000-0000A72C0000}"/>
    <cellStyle name="Comma (0,000) TBD_Page 2f (2) 3 31" xfId="18547" xr:uid="{00000000-0005-0000-0000-0000A82C0000}"/>
    <cellStyle name="Comma (0,000) TBD-_Page 2f (2) 3 31" xfId="18413" xr:uid="{00000000-0005-0000-0000-0000A92C0000}"/>
    <cellStyle name="Comma (0,000) TBD_Page 2f (2) 3 32" xfId="18640" xr:uid="{00000000-0005-0000-0000-0000AA2C0000}"/>
    <cellStyle name="Comma (0,000) TBD-_Page 2f (2) 3 32" xfId="18506" xr:uid="{00000000-0005-0000-0000-0000AB2C0000}"/>
    <cellStyle name="Comma (0,000) TBD_Page 2f (2) 3 33" xfId="18732" xr:uid="{00000000-0005-0000-0000-0000AC2C0000}"/>
    <cellStyle name="Comma (0,000) TBD-_Page 2f (2) 3 33" xfId="18599" xr:uid="{00000000-0005-0000-0000-0000AD2C0000}"/>
    <cellStyle name="Comma (0,000) TBD_Page 2f (2) 3 34" xfId="18824" xr:uid="{00000000-0005-0000-0000-0000AE2C0000}"/>
    <cellStyle name="Comma (0,000) TBD-_Page 2f (2) 3 34" xfId="18691" xr:uid="{00000000-0005-0000-0000-0000AF2C0000}"/>
    <cellStyle name="Comma (0,000) TBD_Page 2f (2) 3 35" xfId="18916" xr:uid="{00000000-0005-0000-0000-0000B02C0000}"/>
    <cellStyle name="Comma (0,000) TBD-_Page 2f (2) 3 35" xfId="18783" xr:uid="{00000000-0005-0000-0000-0000B12C0000}"/>
    <cellStyle name="Comma (0,000) TBD_Page 2f (2) 3 36" xfId="19008" xr:uid="{00000000-0005-0000-0000-0000B22C0000}"/>
    <cellStyle name="Comma (0,000) TBD-_Page 2f (2) 3 36" xfId="18875" xr:uid="{00000000-0005-0000-0000-0000B32C0000}"/>
    <cellStyle name="Comma (0,000) TBD_Page 2f (2) 3 37" xfId="19100" xr:uid="{00000000-0005-0000-0000-0000B42C0000}"/>
    <cellStyle name="Comma (0,000) TBD-_Page 2f (2) 3 37" xfId="18967" xr:uid="{00000000-0005-0000-0000-0000B52C0000}"/>
    <cellStyle name="Comma (0,000) TBD_Page 2f (2) 3 38" xfId="19192" xr:uid="{00000000-0005-0000-0000-0000B62C0000}"/>
    <cellStyle name="Comma (0,000) TBD-_Page 2f (2) 3 38" xfId="19059" xr:uid="{00000000-0005-0000-0000-0000B72C0000}"/>
    <cellStyle name="Comma (0,000) TBD_Page 2f (2) 3 39" xfId="19283" xr:uid="{00000000-0005-0000-0000-0000B82C0000}"/>
    <cellStyle name="Comma (0,000) TBD-_Page 2f (2) 3 39" xfId="19151" xr:uid="{00000000-0005-0000-0000-0000B92C0000}"/>
    <cellStyle name="Comma (0,000) TBD_Page 2f (2) 3 4" xfId="1950" xr:uid="{00000000-0005-0000-0000-0000BA2C0000}"/>
    <cellStyle name="Comma (0,000) TBD-_Page 2f (2) 3 4" xfId="1949" xr:uid="{00000000-0005-0000-0000-0000BB2C0000}"/>
    <cellStyle name="Comma (0,000) TBD_Page 2f (2) 3 40" xfId="19374" xr:uid="{00000000-0005-0000-0000-0000BC2C0000}"/>
    <cellStyle name="Comma (0,000) TBD-_Page 2f (2) 3 40" xfId="19243" xr:uid="{00000000-0005-0000-0000-0000BD2C0000}"/>
    <cellStyle name="Comma (0,000) TBD_Page 2f (2) 3 41" xfId="19465" xr:uid="{00000000-0005-0000-0000-0000BE2C0000}"/>
    <cellStyle name="Comma (0,000) TBD-_Page 2f (2) 3 41" xfId="19334" xr:uid="{00000000-0005-0000-0000-0000BF2C0000}"/>
    <cellStyle name="Comma (0,000) TBD_Page 2f (2) 3 42" xfId="19554" xr:uid="{00000000-0005-0000-0000-0000C02C0000}"/>
    <cellStyle name="Comma (0,000) TBD-_Page 2f (2) 3 42" xfId="19425" xr:uid="{00000000-0005-0000-0000-0000C12C0000}"/>
    <cellStyle name="Comma (0,000) TBD_Page 2f (2) 3 43" xfId="19643" xr:uid="{00000000-0005-0000-0000-0000C22C0000}"/>
    <cellStyle name="Comma (0,000) TBD-_Page 2f (2) 3 43" xfId="19515" xr:uid="{00000000-0005-0000-0000-0000C32C0000}"/>
    <cellStyle name="Comma (0,000) TBD_Page 2f (2) 3 44" xfId="19732" xr:uid="{00000000-0005-0000-0000-0000C42C0000}"/>
    <cellStyle name="Comma (0,000) TBD-_Page 2f (2) 3 44" xfId="19604" xr:uid="{00000000-0005-0000-0000-0000C52C0000}"/>
    <cellStyle name="Comma (0,000) TBD_Page 2f (2) 3 45" xfId="19821" xr:uid="{00000000-0005-0000-0000-0000C62C0000}"/>
    <cellStyle name="Comma (0,000) TBD-_Page 2f (2) 3 45" xfId="19693" xr:uid="{00000000-0005-0000-0000-0000C72C0000}"/>
    <cellStyle name="Comma (0,000) TBD_Page 2f (2) 3 46" xfId="19909" xr:uid="{00000000-0005-0000-0000-0000C82C0000}"/>
    <cellStyle name="Comma (0,000) TBD-_Page 2f (2) 3 46" xfId="19782" xr:uid="{00000000-0005-0000-0000-0000C92C0000}"/>
    <cellStyle name="Comma (0,000) TBD_Page 2f (2) 3 47" xfId="19997" xr:uid="{00000000-0005-0000-0000-0000CA2C0000}"/>
    <cellStyle name="Comma (0,000) TBD-_Page 2f (2) 3 47" xfId="19871" xr:uid="{00000000-0005-0000-0000-0000CB2C0000}"/>
    <cellStyle name="Comma (0,000) TBD_Page 2f (2) 3 48" xfId="20084" xr:uid="{00000000-0005-0000-0000-0000CC2C0000}"/>
    <cellStyle name="Comma (0,000) TBD-_Page 2f (2) 3 48" xfId="19959" xr:uid="{00000000-0005-0000-0000-0000CD2C0000}"/>
    <cellStyle name="Comma (0,000) TBD_Page 2f (2) 3 49" xfId="20171" xr:uid="{00000000-0005-0000-0000-0000CE2C0000}"/>
    <cellStyle name="Comma (0,000) TBD-_Page 2f (2) 3 49" xfId="20046" xr:uid="{00000000-0005-0000-0000-0000CF2C0000}"/>
    <cellStyle name="Comma (0,000) TBD_Page 2f (2) 3 5" xfId="10451" xr:uid="{00000000-0005-0000-0000-0000D02C0000}"/>
    <cellStyle name="Comma (0,000) TBD-_Page 2f (2) 3 5" xfId="10452" xr:uid="{00000000-0005-0000-0000-0000D12C0000}"/>
    <cellStyle name="Comma (0,000) TBD_Page 2f (2) 3 50" xfId="20257" xr:uid="{00000000-0005-0000-0000-0000D22C0000}"/>
    <cellStyle name="Comma (0,000) TBD-_Page 2f (2) 3 50" xfId="20133" xr:uid="{00000000-0005-0000-0000-0000D32C0000}"/>
    <cellStyle name="Comma (0,000) TBD_Page 2f (2) 3 51" xfId="20342" xr:uid="{00000000-0005-0000-0000-0000D42C0000}"/>
    <cellStyle name="Comma (0,000) TBD-_Page 2f (2) 3 51" xfId="20220" xr:uid="{00000000-0005-0000-0000-0000D52C0000}"/>
    <cellStyle name="Comma (0,000) TBD_Page 2f (2) 3 52" xfId="20427" xr:uid="{00000000-0005-0000-0000-0000D62C0000}"/>
    <cellStyle name="Comma (0,000) TBD-_Page 2f (2) 3 52" xfId="20306" xr:uid="{00000000-0005-0000-0000-0000D72C0000}"/>
    <cellStyle name="Comma (0,000) TBD_Page 2f (2) 3 53" xfId="20510" xr:uid="{00000000-0005-0000-0000-0000D82C0000}"/>
    <cellStyle name="Comma (0,000) TBD-_Page 2f (2) 3 53" xfId="20391" xr:uid="{00000000-0005-0000-0000-0000D92C0000}"/>
    <cellStyle name="Comma (0,000) TBD_Page 2f (2) 3 54" xfId="20592" xr:uid="{00000000-0005-0000-0000-0000DA2C0000}"/>
    <cellStyle name="Comma (0,000) TBD-_Page 2f (2) 3 54" xfId="20475" xr:uid="{00000000-0005-0000-0000-0000DB2C0000}"/>
    <cellStyle name="Comma (0,000) TBD_Page 2f (2) 3 55" xfId="20671" xr:uid="{00000000-0005-0000-0000-0000DC2C0000}"/>
    <cellStyle name="Comma (0,000) TBD-_Page 2f (2) 3 55" xfId="20558" xr:uid="{00000000-0005-0000-0000-0000DD2C0000}"/>
    <cellStyle name="Comma (0,000) TBD_Page 2f (2) 3 56" xfId="20749" xr:uid="{00000000-0005-0000-0000-0000DE2C0000}"/>
    <cellStyle name="Comma (0,000) TBD-_Page 2f (2) 3 56" xfId="20638" xr:uid="{00000000-0005-0000-0000-0000DF2C0000}"/>
    <cellStyle name="Comma (0,000) TBD_Page 2f (2) 3 57" xfId="20826" xr:uid="{00000000-0005-0000-0000-0000E02C0000}"/>
    <cellStyle name="Comma (0,000) TBD-_Page 2f (2) 3 57" xfId="20716" xr:uid="{00000000-0005-0000-0000-0000E12C0000}"/>
    <cellStyle name="Comma (0,000) TBD_Page 2f (2) 3 58" xfId="20902" xr:uid="{00000000-0005-0000-0000-0000E22C0000}"/>
    <cellStyle name="Comma (0,000) TBD-_Page 2f (2) 3 58" xfId="20794" xr:uid="{00000000-0005-0000-0000-0000E32C0000}"/>
    <cellStyle name="Comma (0,000) TBD_Page 2f (2) 3 59" xfId="20977" xr:uid="{00000000-0005-0000-0000-0000E42C0000}"/>
    <cellStyle name="Comma (0,000) TBD-_Page 2f (2) 3 59" xfId="20870" xr:uid="{00000000-0005-0000-0000-0000E52C0000}"/>
    <cellStyle name="Comma (0,000) TBD_Page 2f (2) 3 6" xfId="13912" xr:uid="{00000000-0005-0000-0000-0000E62C0000}"/>
    <cellStyle name="Comma (0,000) TBD-_Page 2f (2) 3 6" xfId="13996" xr:uid="{00000000-0005-0000-0000-0000E72C0000}"/>
    <cellStyle name="Comma (0,000) TBD_Page 2f (2) 3 60" xfId="21050" xr:uid="{00000000-0005-0000-0000-0000E82C0000}"/>
    <cellStyle name="Comma (0,000) TBD-_Page 2f (2) 3 60" xfId="20946" xr:uid="{00000000-0005-0000-0000-0000E92C0000}"/>
    <cellStyle name="Comma (0,000) TBD_Page 2f (2) 3 61" xfId="21123" xr:uid="{00000000-0005-0000-0000-0000EA2C0000}"/>
    <cellStyle name="Comma (0,000) TBD-_Page 2f (2) 3 61" xfId="21019" xr:uid="{00000000-0005-0000-0000-0000EB2C0000}"/>
    <cellStyle name="Comma (0,000) TBD_Page 2f (2) 3 62" xfId="21196" xr:uid="{00000000-0005-0000-0000-0000EC2C0000}"/>
    <cellStyle name="Comma (0,000) TBD-_Page 2f (2) 3 62" xfId="21092" xr:uid="{00000000-0005-0000-0000-0000ED2C0000}"/>
    <cellStyle name="Comma (0,000) TBD_Page 2f (2) 3 63" xfId="21268" xr:uid="{00000000-0005-0000-0000-0000EE2C0000}"/>
    <cellStyle name="Comma (0,000) TBD-_Page 2f (2) 3 63" xfId="21165" xr:uid="{00000000-0005-0000-0000-0000EF2C0000}"/>
    <cellStyle name="Comma (0,000) TBD_Page 2f (2) 3 64" xfId="21337" xr:uid="{00000000-0005-0000-0000-0000F02C0000}"/>
    <cellStyle name="Comma (0,000) TBD-_Page 2f (2) 3 64" xfId="21237" xr:uid="{00000000-0005-0000-0000-0000F12C0000}"/>
    <cellStyle name="Comma (0,000) TBD_Page 2f (2) 3 65" xfId="21406" xr:uid="{00000000-0005-0000-0000-0000F22C0000}"/>
    <cellStyle name="Comma (0,000) TBD-_Page 2f (2) 3 65" xfId="21309" xr:uid="{00000000-0005-0000-0000-0000F32C0000}"/>
    <cellStyle name="Comma (0,000) TBD_Page 2f (2) 3 66" xfId="21474" xr:uid="{00000000-0005-0000-0000-0000F42C0000}"/>
    <cellStyle name="Comma (0,000) TBD-_Page 2f (2) 3 66" xfId="21378" xr:uid="{00000000-0005-0000-0000-0000F52C0000}"/>
    <cellStyle name="Comma (0,000) TBD_Page 2f (2) 3 67" xfId="21541" xr:uid="{00000000-0005-0000-0000-0000F62C0000}"/>
    <cellStyle name="Comma (0,000) TBD-_Page 2f (2) 3 67" xfId="21446" xr:uid="{00000000-0005-0000-0000-0000F72C0000}"/>
    <cellStyle name="Comma (0,000) TBD_Page 2f (2) 3 68" xfId="21608" xr:uid="{00000000-0005-0000-0000-0000F82C0000}"/>
    <cellStyle name="Comma (0,000) TBD-_Page 2f (2) 3 68" xfId="21514" xr:uid="{00000000-0005-0000-0000-0000F92C0000}"/>
    <cellStyle name="Comma (0,000) TBD_Page 2f (2) 3 69" xfId="21674" xr:uid="{00000000-0005-0000-0000-0000FA2C0000}"/>
    <cellStyle name="Comma (0,000) TBD-_Page 2f (2) 3 69" xfId="21581" xr:uid="{00000000-0005-0000-0000-0000FB2C0000}"/>
    <cellStyle name="Comma (0,000) TBD_Page 2f (2) 3 7" xfId="14193" xr:uid="{00000000-0005-0000-0000-0000FC2C0000}"/>
    <cellStyle name="Comma (0,000) TBD-_Page 2f (2) 3 7" xfId="14148" xr:uid="{00000000-0005-0000-0000-0000FD2C0000}"/>
    <cellStyle name="Comma (0,000) TBD_Page 2f (2) 3 70" xfId="21739" xr:uid="{00000000-0005-0000-0000-0000FE2C0000}"/>
    <cellStyle name="Comma (0,000) TBD-_Page 2f (2) 3 70" xfId="21647" xr:uid="{00000000-0005-0000-0000-0000FF2C0000}"/>
    <cellStyle name="Comma (0,000) TBD_Page 2f (2) 3 71" xfId="21802" xr:uid="{00000000-0005-0000-0000-0000002D0000}"/>
    <cellStyle name="Comma (0,000) TBD-_Page 2f (2) 3 71" xfId="21712" xr:uid="{00000000-0005-0000-0000-0000012D0000}"/>
    <cellStyle name="Comma (0,000) TBD_Page 2f (2) 3 72" xfId="21863" xr:uid="{00000000-0005-0000-0000-0000022D0000}"/>
    <cellStyle name="Comma (0,000) TBD-_Page 2f (2) 3 72" xfId="21776" xr:uid="{00000000-0005-0000-0000-0000032D0000}"/>
    <cellStyle name="Comma (0,000) TBD_Page 2f (2) 3 73" xfId="21923" xr:uid="{00000000-0005-0000-0000-0000042D0000}"/>
    <cellStyle name="Comma (0,000) TBD-_Page 2f (2) 3 73" xfId="21837" xr:uid="{00000000-0005-0000-0000-0000052D0000}"/>
    <cellStyle name="Comma (0,000) TBD_Page 2f (2) 3 74" xfId="21979" xr:uid="{00000000-0005-0000-0000-0000062D0000}"/>
    <cellStyle name="Comma (0,000) TBD-_Page 2f (2) 3 74" xfId="21897" xr:uid="{00000000-0005-0000-0000-0000072D0000}"/>
    <cellStyle name="Comma (0,000) TBD_Page 2f (2) 3 75" xfId="22034" xr:uid="{00000000-0005-0000-0000-0000082D0000}"/>
    <cellStyle name="Comma (0,000) TBD-_Page 2f (2) 3 75" xfId="21955" xr:uid="{00000000-0005-0000-0000-0000092D0000}"/>
    <cellStyle name="Comma (0,000) TBD_Page 2f (2) 3 76" xfId="22088" xr:uid="{00000000-0005-0000-0000-00000A2D0000}"/>
    <cellStyle name="Comma (0,000) TBD-_Page 2f (2) 3 76" xfId="22010" xr:uid="{00000000-0005-0000-0000-00000B2D0000}"/>
    <cellStyle name="Comma (0,000) TBD_Page 2f (2) 3 77" xfId="22142" xr:uid="{00000000-0005-0000-0000-00000C2D0000}"/>
    <cellStyle name="Comma (0,000) TBD-_Page 2f (2) 3 77" xfId="22064" xr:uid="{00000000-0005-0000-0000-00000D2D0000}"/>
    <cellStyle name="Comma (0,000) TBD_Page 2f (2) 3 78" xfId="22194" xr:uid="{00000000-0005-0000-0000-00000E2D0000}"/>
    <cellStyle name="Comma (0,000) TBD-_Page 2f (2) 3 78" xfId="22118" xr:uid="{00000000-0005-0000-0000-00000F2D0000}"/>
    <cellStyle name="Comma (0,000) TBD_Page 2f (2) 3 79" xfId="22246" xr:uid="{00000000-0005-0000-0000-0000102D0000}"/>
    <cellStyle name="Comma (0,000) TBD-_Page 2f (2) 3 79" xfId="22171" xr:uid="{00000000-0005-0000-0000-0000112D0000}"/>
    <cellStyle name="Comma (0,000) TBD_Page 2f (2) 3 8" xfId="10594" xr:uid="{00000000-0005-0000-0000-0000122D0000}"/>
    <cellStyle name="Comma (0,000) TBD-_Page 2f (2) 3 8" xfId="13942" xr:uid="{00000000-0005-0000-0000-0000132D0000}"/>
    <cellStyle name="Comma (0,000) TBD_Page 2f (2) 3 80" xfId="22296" xr:uid="{00000000-0005-0000-0000-0000142D0000}"/>
    <cellStyle name="Comma (0,000) TBD-_Page 2f (2) 3 80" xfId="22223" xr:uid="{00000000-0005-0000-0000-0000152D0000}"/>
    <cellStyle name="Comma (0,000) TBD_Page 2f (2) 3 81" xfId="22346" xr:uid="{00000000-0005-0000-0000-0000162D0000}"/>
    <cellStyle name="Comma (0,000) TBD-_Page 2f (2) 3 81" xfId="22273" xr:uid="{00000000-0005-0000-0000-0000172D0000}"/>
    <cellStyle name="Comma (0,000) TBD_Page 2f (2) 3 82" xfId="22396" xr:uid="{00000000-0005-0000-0000-0000182D0000}"/>
    <cellStyle name="Comma (0,000) TBD-_Page 2f (2) 3 82" xfId="22323" xr:uid="{00000000-0005-0000-0000-0000192D0000}"/>
    <cellStyle name="Comma (0,000) TBD_Page 2f (2) 3 83" xfId="22444" xr:uid="{00000000-0005-0000-0000-00001A2D0000}"/>
    <cellStyle name="Comma (0,000) TBD-_Page 2f (2) 3 83" xfId="22373" xr:uid="{00000000-0005-0000-0000-00001B2D0000}"/>
    <cellStyle name="Comma (0,000) TBD_Page 2f (2) 3 84" xfId="22489" xr:uid="{00000000-0005-0000-0000-00001C2D0000}"/>
    <cellStyle name="Comma (0,000) TBD-_Page 2f (2) 3 84" xfId="22421" xr:uid="{00000000-0005-0000-0000-00001D2D0000}"/>
    <cellStyle name="Comma (0,000) TBD_Page 2f (2) 3 85" xfId="22531" xr:uid="{00000000-0005-0000-0000-00001E2D0000}"/>
    <cellStyle name="Comma (0,000) TBD-_Page 2f (2) 3 85" xfId="22469" xr:uid="{00000000-0005-0000-0000-00001F2D0000}"/>
    <cellStyle name="Comma (0,000) TBD_Page 2f (2) 3 86" xfId="22569" xr:uid="{00000000-0005-0000-0000-0000202D0000}"/>
    <cellStyle name="Comma (0,000) TBD-_Page 2f (2) 3 86" xfId="22512" xr:uid="{00000000-0005-0000-0000-0000212D0000}"/>
    <cellStyle name="Comma (0,000) TBD_Page 2f (2) 3 87" xfId="22605" xr:uid="{00000000-0005-0000-0000-0000222D0000}"/>
    <cellStyle name="Comma (0,000) TBD-_Page 2f (2) 3 87" xfId="22553" xr:uid="{00000000-0005-0000-0000-0000232D0000}"/>
    <cellStyle name="Comma (0,000) TBD_Page 2f (2) 3 88" xfId="22640" xr:uid="{00000000-0005-0000-0000-0000242D0000}"/>
    <cellStyle name="Comma (0,000) TBD-_Page 2f (2) 3 88" xfId="22589" xr:uid="{00000000-0005-0000-0000-0000252D0000}"/>
    <cellStyle name="Comma (0,000) TBD_Page 2f (2) 3 89" xfId="22671" xr:uid="{00000000-0005-0000-0000-0000262D0000}"/>
    <cellStyle name="Comma (0,000) TBD-_Page 2f (2) 3 89" xfId="22625" xr:uid="{00000000-0005-0000-0000-0000272D0000}"/>
    <cellStyle name="Comma (0,000) TBD_Page 2f (2) 3 9" xfId="14074" xr:uid="{00000000-0005-0000-0000-0000282D0000}"/>
    <cellStyle name="Comma (0,000) TBD-_Page 2f (2) 3 9" xfId="10518" xr:uid="{00000000-0005-0000-0000-0000292D0000}"/>
    <cellStyle name="Comma (0,000) TBD_Page 2f (2) 3 90" xfId="22702" xr:uid="{00000000-0005-0000-0000-00002A2D0000}"/>
    <cellStyle name="Comma (0,000) TBD-_Page 2f (2) 3 90" xfId="22658" xr:uid="{00000000-0005-0000-0000-00002B2D0000}"/>
    <cellStyle name="Comma (0,000) TBD_Page 2f (2) 3 91" xfId="22730" xr:uid="{00000000-0005-0000-0000-00002C2D0000}"/>
    <cellStyle name="Comma (0,000) TBD-_Page 2f (2) 3 91" xfId="22689" xr:uid="{00000000-0005-0000-0000-00002D2D0000}"/>
    <cellStyle name="Comma (0,000) TBD_Page 2f (2) 3 92" xfId="22755" xr:uid="{00000000-0005-0000-0000-00002E2D0000}"/>
    <cellStyle name="Comma (0,000) TBD-_Page 2f (2) 3 92" xfId="22718" xr:uid="{00000000-0005-0000-0000-00002F2D0000}"/>
    <cellStyle name="Comma (0,000) TBD_Page 2f (2) 3 93" xfId="22777" xr:uid="{00000000-0005-0000-0000-0000302D0000}"/>
    <cellStyle name="Comma (0,000) TBD-_Page 2f (2) 3 93" xfId="22745" xr:uid="{00000000-0005-0000-0000-0000312D0000}"/>
    <cellStyle name="Comma (0,000) TBD_Page 2f (2) 3 94" xfId="22798" xr:uid="{00000000-0005-0000-0000-0000322D0000}"/>
    <cellStyle name="Comma (0,000) TBD-_Page 2f (2) 3 94" xfId="22768" xr:uid="{00000000-0005-0000-0000-0000332D0000}"/>
    <cellStyle name="Comma (0,000) TBD_Page 2f (2) 3 95" xfId="22817" xr:uid="{00000000-0005-0000-0000-0000342D0000}"/>
    <cellStyle name="Comma (0,000) TBD-_Page 2f (2) 3 95" xfId="22789" xr:uid="{00000000-0005-0000-0000-0000352D0000}"/>
    <cellStyle name="Comma (0,000) TBD_Page 2f (2) 3 96" xfId="22827" xr:uid="{00000000-0005-0000-0000-0000362D0000}"/>
    <cellStyle name="Comma (0,000) TBD-_Page 2f (2) 3 96" xfId="22810" xr:uid="{00000000-0005-0000-0000-0000372D0000}"/>
    <cellStyle name="Comma (0,000) TBD_Page 2f (2) 3 97" xfId="22905" xr:uid="{00000000-0005-0000-0000-0000382D0000}"/>
    <cellStyle name="Comma (0,000) TBD-_Page 2f (2) 3 97" xfId="22906" xr:uid="{00000000-0005-0000-0000-0000392D0000}"/>
    <cellStyle name="Comma (0,000) TBD_Page 2f (2) 3 98" xfId="22993" xr:uid="{00000000-0005-0000-0000-00003A2D0000}"/>
    <cellStyle name="Comma (0,000) TBD-_Page 2f (2) 3 98" xfId="26244" xr:uid="{00000000-0005-0000-0000-00003B2D0000}"/>
    <cellStyle name="Comma (0,000) TBD_Page 2f (2) 3 99" xfId="29577" xr:uid="{00000000-0005-0000-0000-00003C2D0000}"/>
    <cellStyle name="Comma (0,000) TBD-_Page 2f (2) 3 99" xfId="29578" xr:uid="{00000000-0005-0000-0000-00003D2D0000}"/>
    <cellStyle name="Comma (0,000) TBD_Page 2f (2) 4" xfId="861" xr:uid="{00000000-0005-0000-0000-00003E2D0000}"/>
    <cellStyle name="Comma (0,000) TBD-_Page 2f (2) 4" xfId="862" xr:uid="{00000000-0005-0000-0000-00003F2D0000}"/>
    <cellStyle name="Comma (0,000) TBD_Page 2f (2) 4 10" xfId="15038" xr:uid="{00000000-0005-0000-0000-0000402D0000}"/>
    <cellStyle name="Comma (0,000) TBD-_Page 2f (2) 4 10" xfId="15039" xr:uid="{00000000-0005-0000-0000-0000412D0000}"/>
    <cellStyle name="Comma (0,000) TBD_Page 2f (2) 4 11" xfId="16518" xr:uid="{00000000-0005-0000-0000-0000422D0000}"/>
    <cellStyle name="Comma (0,000) TBD-_Page 2f (2) 4 11" xfId="15419" xr:uid="{00000000-0005-0000-0000-0000432D0000}"/>
    <cellStyle name="Comma (0,000) TBD_Page 2f (2) 4 12" xfId="16023" xr:uid="{00000000-0005-0000-0000-0000442D0000}"/>
    <cellStyle name="Comma (0,000) TBD-_Page 2f (2) 4 12" xfId="15092" xr:uid="{00000000-0005-0000-0000-0000452D0000}"/>
    <cellStyle name="Comma (0,000) TBD_Page 2f (2) 4 13" xfId="15871" xr:uid="{00000000-0005-0000-0000-0000462D0000}"/>
    <cellStyle name="Comma (0,000) TBD-_Page 2f (2) 4 13" xfId="14386" xr:uid="{00000000-0005-0000-0000-0000472D0000}"/>
    <cellStyle name="Comma (0,000) TBD_Page 2f (2) 4 14" xfId="16210" xr:uid="{00000000-0005-0000-0000-0000482D0000}"/>
    <cellStyle name="Comma (0,000) TBD-_Page 2f (2) 4 14" xfId="14650" xr:uid="{00000000-0005-0000-0000-0000492D0000}"/>
    <cellStyle name="Comma (0,000) TBD_Page 2f (2) 4 15" xfId="15521" xr:uid="{00000000-0005-0000-0000-00004A2D0000}"/>
    <cellStyle name="Comma (0,000) TBD-_Page 2f (2) 4 15" xfId="15632" xr:uid="{00000000-0005-0000-0000-00004B2D0000}"/>
    <cellStyle name="Comma (0,000) TBD_Page 2f (2) 4 16" xfId="16329" xr:uid="{00000000-0005-0000-0000-00004C2D0000}"/>
    <cellStyle name="Comma (0,000) TBD-_Page 2f (2) 4 16" xfId="16910" xr:uid="{00000000-0005-0000-0000-00004D2D0000}"/>
    <cellStyle name="Comma (0,000) TBD_Page 2f (2) 4 17" xfId="15369" xr:uid="{00000000-0005-0000-0000-00004E2D0000}"/>
    <cellStyle name="Comma (0,000) TBD-_Page 2f (2) 4 17" xfId="14684" xr:uid="{00000000-0005-0000-0000-00004F2D0000}"/>
    <cellStyle name="Comma (0,000) TBD_Page 2f (2) 4 18" xfId="15117" xr:uid="{00000000-0005-0000-0000-0000502D0000}"/>
    <cellStyle name="Comma (0,000) TBD-_Page 2f (2) 4 18" xfId="14574" xr:uid="{00000000-0005-0000-0000-0000512D0000}"/>
    <cellStyle name="Comma (0,000) TBD_Page 2f (2) 4 19" xfId="16482" xr:uid="{00000000-0005-0000-0000-0000522D0000}"/>
    <cellStyle name="Comma (0,000) TBD-_Page 2f (2) 4 19" xfId="15669" xr:uid="{00000000-0005-0000-0000-0000532D0000}"/>
    <cellStyle name="Comma (0,000) TBD_Page 2f (2) 4 2" xfId="2322" xr:uid="{00000000-0005-0000-0000-0000542D0000}"/>
    <cellStyle name="Comma (0,000) TBD-_Page 2f (2) 4 2" xfId="2323" xr:uid="{00000000-0005-0000-0000-0000552D0000}"/>
    <cellStyle name="Comma (0,000) TBD_Page 2f (2) 4 20" xfId="16404" xr:uid="{00000000-0005-0000-0000-0000562D0000}"/>
    <cellStyle name="Comma (0,000) TBD-_Page 2f (2) 4 20" xfId="16945" xr:uid="{00000000-0005-0000-0000-0000572D0000}"/>
    <cellStyle name="Comma (0,000) TBD_Page 2f (2) 4 21" xfId="16051" xr:uid="{00000000-0005-0000-0000-0000582D0000}"/>
    <cellStyle name="Comma (0,000) TBD-_Page 2f (2) 4 21" xfId="14690" xr:uid="{00000000-0005-0000-0000-0000592D0000}"/>
    <cellStyle name="Comma (0,000) TBD_Page 2f (2) 4 22" xfId="16798" xr:uid="{00000000-0005-0000-0000-00005A2D0000}"/>
    <cellStyle name="Comma (0,000) TBD-_Page 2f (2) 4 22" xfId="15605" xr:uid="{00000000-0005-0000-0000-00005B2D0000}"/>
    <cellStyle name="Comma (0,000) TBD_Page 2f (2) 4 23" xfId="16229" xr:uid="{00000000-0005-0000-0000-00005C2D0000}"/>
    <cellStyle name="Comma (0,000) TBD-_Page 2f (2) 4 23" xfId="14958" xr:uid="{00000000-0005-0000-0000-00005D2D0000}"/>
    <cellStyle name="Comma (0,000) TBD_Page 2f (2) 4 24" xfId="15488" xr:uid="{00000000-0005-0000-0000-00005E2D0000}"/>
    <cellStyle name="Comma (0,000) TBD-_Page 2f (2) 4 24" xfId="16509" xr:uid="{00000000-0005-0000-0000-00005F2D0000}"/>
    <cellStyle name="Comma (0,000) TBD_Page 2f (2) 4 25" xfId="15028" xr:uid="{00000000-0005-0000-0000-0000602D0000}"/>
    <cellStyle name="Comma (0,000) TBD-_Page 2f (2) 4 25" xfId="15098" xr:uid="{00000000-0005-0000-0000-0000612D0000}"/>
    <cellStyle name="Comma (0,000) TBD_Page 2f (2) 4 26" xfId="15353" xr:uid="{00000000-0005-0000-0000-0000622D0000}"/>
    <cellStyle name="Comma (0,000) TBD-_Page 2f (2) 4 26" xfId="16486" xr:uid="{00000000-0005-0000-0000-0000632D0000}"/>
    <cellStyle name="Comma (0,000) TBD_Page 2f (2) 4 27" xfId="15122" xr:uid="{00000000-0005-0000-0000-0000642D0000}"/>
    <cellStyle name="Comma (0,000) TBD-_Page 2f (2) 4 27" xfId="15143" xr:uid="{00000000-0005-0000-0000-0000652D0000}"/>
    <cellStyle name="Comma (0,000) TBD_Page 2f (2) 4 28" xfId="15285" xr:uid="{00000000-0005-0000-0000-0000662D0000}"/>
    <cellStyle name="Comma (0,000) TBD-_Page 2f (2) 4 28" xfId="14352" xr:uid="{00000000-0005-0000-0000-0000672D0000}"/>
    <cellStyle name="Comma (0,000) TBD_Page 2f (2) 4 29" xfId="15158" xr:uid="{00000000-0005-0000-0000-0000682D0000}"/>
    <cellStyle name="Comma (0,000) TBD-_Page 2f (2) 4 29" xfId="15800" xr:uid="{00000000-0005-0000-0000-0000692D0000}"/>
    <cellStyle name="Comma (0,000) TBD_Page 2f (2) 4 3" xfId="1946" xr:uid="{00000000-0005-0000-0000-00006A2D0000}"/>
    <cellStyle name="Comma (0,000) TBD-_Page 2f (2) 4 3" xfId="1939" xr:uid="{00000000-0005-0000-0000-00006B2D0000}"/>
    <cellStyle name="Comma (0,000) TBD_Page 2f (2) 4 30" xfId="15260" xr:uid="{00000000-0005-0000-0000-00006C2D0000}"/>
    <cellStyle name="Comma (0,000) TBD-_Page 2f (2) 4 30" xfId="16232" xr:uid="{00000000-0005-0000-0000-00006D2D0000}"/>
    <cellStyle name="Comma (0,000) TBD_Page 2f (2) 4 31" xfId="16427" xr:uid="{00000000-0005-0000-0000-00006E2D0000}"/>
    <cellStyle name="Comma (0,000) TBD-_Page 2f (2) 4 31" xfId="14506" xr:uid="{00000000-0005-0000-0000-00006F2D0000}"/>
    <cellStyle name="Comma (0,000) TBD_Page 2f (2) 4 32" xfId="16044" xr:uid="{00000000-0005-0000-0000-0000702D0000}"/>
    <cellStyle name="Comma (0,000) TBD-_Page 2f (2) 4 32" xfId="16748" xr:uid="{00000000-0005-0000-0000-0000712D0000}"/>
    <cellStyle name="Comma (0,000) TBD_Page 2f (2) 4 33" xfId="15813" xr:uid="{00000000-0005-0000-0000-0000722D0000}"/>
    <cellStyle name="Comma (0,000) TBD-_Page 2f (2) 4 33" xfId="14900" xr:uid="{00000000-0005-0000-0000-0000732D0000}"/>
    <cellStyle name="Comma (0,000) TBD_Page 2f (2) 4 34" xfId="14812" xr:uid="{00000000-0005-0000-0000-0000742D0000}"/>
    <cellStyle name="Comma (0,000) TBD-_Page 2f (2) 4 34" xfId="14482" xr:uid="{00000000-0005-0000-0000-0000752D0000}"/>
    <cellStyle name="Comma (0,000) TBD_Page 2f (2) 4 35" xfId="15493" xr:uid="{00000000-0005-0000-0000-0000762D0000}"/>
    <cellStyle name="Comma (0,000) TBD-_Page 2f (2) 4 35" xfId="15711" xr:uid="{00000000-0005-0000-0000-0000772D0000}"/>
    <cellStyle name="Comma (0,000) TBD_Page 2f (2) 4 36" xfId="16340" xr:uid="{00000000-0005-0000-0000-0000782D0000}"/>
    <cellStyle name="Comma (0,000) TBD-_Page 2f (2) 4 36" xfId="14886" xr:uid="{00000000-0005-0000-0000-0000792D0000}"/>
    <cellStyle name="Comma (0,000) TBD_Page 2f (2) 4 37" xfId="15357" xr:uid="{00000000-0005-0000-0000-00007A2D0000}"/>
    <cellStyle name="Comma (0,000) TBD-_Page 2f (2) 4 37" xfId="14488" xr:uid="{00000000-0005-0000-0000-00007B2D0000}"/>
    <cellStyle name="Comma (0,000) TBD_Page 2f (2) 4 38" xfId="14304" xr:uid="{00000000-0005-0000-0000-00007C2D0000}"/>
    <cellStyle name="Comma (0,000) TBD-_Page 2f (2) 4 38" xfId="16117" xr:uid="{00000000-0005-0000-0000-00007D2D0000}"/>
    <cellStyle name="Comma (0,000) TBD_Page 2f (2) 4 39" xfId="16813" xr:uid="{00000000-0005-0000-0000-00007E2D0000}"/>
    <cellStyle name="Comma (0,000) TBD-_Page 2f (2) 4 39" xfId="16094" xr:uid="{00000000-0005-0000-0000-00007F2D0000}"/>
    <cellStyle name="Comma (0,000) TBD_Page 2f (2) 4 4" xfId="10455" xr:uid="{00000000-0005-0000-0000-0000802D0000}"/>
    <cellStyle name="Comma (0,000) TBD-_Page 2f (2) 4 4" xfId="10456" xr:uid="{00000000-0005-0000-0000-0000812D0000}"/>
    <cellStyle name="Comma (0,000) TBD_Page 2f (2) 4 40" xfId="17028" xr:uid="{00000000-0005-0000-0000-0000822D0000}"/>
    <cellStyle name="Comma (0,000) TBD-_Page 2f (2) 4 40" xfId="16716" xr:uid="{00000000-0005-0000-0000-0000832D0000}"/>
    <cellStyle name="Comma (0,000) TBD_Page 2f (2) 4 41" xfId="17122" xr:uid="{00000000-0005-0000-0000-0000842D0000}"/>
    <cellStyle name="Comma (0,000) TBD-_Page 2f (2) 4 41" xfId="14921" xr:uid="{00000000-0005-0000-0000-0000852D0000}"/>
    <cellStyle name="Comma (0,000) TBD_Page 2f (2) 4 42" xfId="17216" xr:uid="{00000000-0005-0000-0000-0000862D0000}"/>
    <cellStyle name="Comma (0,000) TBD-_Page 2f (2) 4 42" xfId="15435" xr:uid="{00000000-0005-0000-0000-0000872D0000}"/>
    <cellStyle name="Comma (0,000) TBD_Page 2f (2) 4 43" xfId="17310" xr:uid="{00000000-0005-0000-0000-0000882D0000}"/>
    <cellStyle name="Comma (0,000) TBD-_Page 2f (2) 4 43" xfId="16369" xr:uid="{00000000-0005-0000-0000-0000892D0000}"/>
    <cellStyle name="Comma (0,000) TBD_Page 2f (2) 4 44" xfId="17404" xr:uid="{00000000-0005-0000-0000-00008A2D0000}"/>
    <cellStyle name="Comma (0,000) TBD-_Page 2f (2) 4 44" xfId="15323" xr:uid="{00000000-0005-0000-0000-00008B2D0000}"/>
    <cellStyle name="Comma (0,000) TBD_Page 2f (2) 4 45" xfId="17498" xr:uid="{00000000-0005-0000-0000-00008C2D0000}"/>
    <cellStyle name="Comma (0,000) TBD-_Page 2f (2) 4 45" xfId="16038" xr:uid="{00000000-0005-0000-0000-00008D2D0000}"/>
    <cellStyle name="Comma (0,000) TBD_Page 2f (2) 4 46" xfId="17592" xr:uid="{00000000-0005-0000-0000-00008E2D0000}"/>
    <cellStyle name="Comma (0,000) TBD-_Page 2f (2) 4 46" xfId="15839" xr:uid="{00000000-0005-0000-0000-00008F2D0000}"/>
    <cellStyle name="Comma (0,000) TBD_Page 2f (2) 4 47" xfId="17686" xr:uid="{00000000-0005-0000-0000-0000902D0000}"/>
    <cellStyle name="Comma (0,000) TBD-_Page 2f (2) 4 47" xfId="14796" xr:uid="{00000000-0005-0000-0000-0000912D0000}"/>
    <cellStyle name="Comma (0,000) TBD_Page 2f (2) 4 48" xfId="17780" xr:uid="{00000000-0005-0000-0000-0000922D0000}"/>
    <cellStyle name="Comma (0,000) TBD-_Page 2f (2) 4 48" xfId="16086" xr:uid="{00000000-0005-0000-0000-0000932D0000}"/>
    <cellStyle name="Comma (0,000) TBD_Page 2f (2) 4 49" xfId="17874" xr:uid="{00000000-0005-0000-0000-0000942D0000}"/>
    <cellStyle name="Comma (0,000) TBD-_Page 2f (2) 4 49" xfId="16742" xr:uid="{00000000-0005-0000-0000-0000952D0000}"/>
    <cellStyle name="Comma (0,000) TBD_Page 2f (2) 4 5" xfId="14008" xr:uid="{00000000-0005-0000-0000-0000962D0000}"/>
    <cellStyle name="Comma (0,000) TBD-_Page 2f (2) 4 5" xfId="14009" xr:uid="{00000000-0005-0000-0000-0000972D0000}"/>
    <cellStyle name="Comma (0,000) TBD_Page 2f (2) 4 50" xfId="17968" xr:uid="{00000000-0005-0000-0000-0000982D0000}"/>
    <cellStyle name="Comma (0,000) TBD-_Page 2f (2) 4 50" xfId="14904" xr:uid="{00000000-0005-0000-0000-0000992D0000}"/>
    <cellStyle name="Comma (0,000) TBD_Page 2f (2) 4 51" xfId="18062" xr:uid="{00000000-0005-0000-0000-00009A2D0000}"/>
    <cellStyle name="Comma (0,000) TBD-_Page 2f (2) 4 51" xfId="14480" xr:uid="{00000000-0005-0000-0000-00009B2D0000}"/>
    <cellStyle name="Comma (0,000) TBD_Page 2f (2) 4 52" xfId="18156" xr:uid="{00000000-0005-0000-0000-00009C2D0000}"/>
    <cellStyle name="Comma (0,000) TBD-_Page 2f (2) 4 52" xfId="15713" xr:uid="{00000000-0005-0000-0000-00009D2D0000}"/>
    <cellStyle name="Comma (0,000) TBD_Page 2f (2) 4 53" xfId="18250" xr:uid="{00000000-0005-0000-0000-00009E2D0000}"/>
    <cellStyle name="Comma (0,000) TBD-_Page 2f (2) 4 53" xfId="15815" xr:uid="{00000000-0005-0000-0000-00009F2D0000}"/>
    <cellStyle name="Comma (0,000) TBD_Page 2f (2) 4 54" xfId="18344" xr:uid="{00000000-0005-0000-0000-0000A02D0000}"/>
    <cellStyle name="Comma (0,000) TBD-_Page 2f (2) 4 54" xfId="16554" xr:uid="{00000000-0005-0000-0000-0000A12D0000}"/>
    <cellStyle name="Comma (0,000) TBD_Page 2f (2) 4 55" xfId="18438" xr:uid="{00000000-0005-0000-0000-0000A22D0000}"/>
    <cellStyle name="Comma (0,000) TBD-_Page 2f (2) 4 55" xfId="14256" xr:uid="{00000000-0005-0000-0000-0000A32D0000}"/>
    <cellStyle name="Comma (0,000) TBD_Page 2f (2) 4 56" xfId="18531" xr:uid="{00000000-0005-0000-0000-0000A42D0000}"/>
    <cellStyle name="Comma (0,000) TBD-_Page 2f (2) 4 56" xfId="16838" xr:uid="{00000000-0005-0000-0000-0000A52D0000}"/>
    <cellStyle name="Comma (0,000) TBD_Page 2f (2) 4 57" xfId="18624" xr:uid="{00000000-0005-0000-0000-0000A62D0000}"/>
    <cellStyle name="Comma (0,000) TBD-_Page 2f (2) 4 57" xfId="17051" xr:uid="{00000000-0005-0000-0000-0000A72D0000}"/>
    <cellStyle name="Comma (0,000) TBD_Page 2f (2) 4 58" xfId="18716" xr:uid="{00000000-0005-0000-0000-0000A82D0000}"/>
    <cellStyle name="Comma (0,000) TBD-_Page 2f (2) 4 58" xfId="17145" xr:uid="{00000000-0005-0000-0000-0000A92D0000}"/>
    <cellStyle name="Comma (0,000) TBD_Page 2f (2) 4 59" xfId="18808" xr:uid="{00000000-0005-0000-0000-0000AA2D0000}"/>
    <cellStyle name="Comma (0,000) TBD-_Page 2f (2) 4 59" xfId="17239" xr:uid="{00000000-0005-0000-0000-0000AB2D0000}"/>
    <cellStyle name="Comma (0,000) TBD_Page 2f (2) 4 6" xfId="14147" xr:uid="{00000000-0005-0000-0000-0000AC2D0000}"/>
    <cellStyle name="Comma (0,000) TBD-_Page 2f (2) 4 6" xfId="14146" xr:uid="{00000000-0005-0000-0000-0000AD2D0000}"/>
    <cellStyle name="Comma (0,000) TBD_Page 2f (2) 4 60" xfId="18900" xr:uid="{00000000-0005-0000-0000-0000AE2D0000}"/>
    <cellStyle name="Comma (0,000) TBD-_Page 2f (2) 4 60" xfId="17333" xr:uid="{00000000-0005-0000-0000-0000AF2D0000}"/>
    <cellStyle name="Comma (0,000) TBD_Page 2f (2) 4 61" xfId="18992" xr:uid="{00000000-0005-0000-0000-0000B02D0000}"/>
    <cellStyle name="Comma (0,000) TBD-_Page 2f (2) 4 61" xfId="17427" xr:uid="{00000000-0005-0000-0000-0000B12D0000}"/>
    <cellStyle name="Comma (0,000) TBD_Page 2f (2) 4 62" xfId="19084" xr:uid="{00000000-0005-0000-0000-0000B22D0000}"/>
    <cellStyle name="Comma (0,000) TBD-_Page 2f (2) 4 62" xfId="17521" xr:uid="{00000000-0005-0000-0000-0000B32D0000}"/>
    <cellStyle name="Comma (0,000) TBD_Page 2f (2) 4 63" xfId="19176" xr:uid="{00000000-0005-0000-0000-0000B42D0000}"/>
    <cellStyle name="Comma (0,000) TBD-_Page 2f (2) 4 63" xfId="17615" xr:uid="{00000000-0005-0000-0000-0000B52D0000}"/>
    <cellStyle name="Comma (0,000) TBD_Page 2f (2) 4 64" xfId="19267" xr:uid="{00000000-0005-0000-0000-0000B62D0000}"/>
    <cellStyle name="Comma (0,000) TBD-_Page 2f (2) 4 64" xfId="17709" xr:uid="{00000000-0005-0000-0000-0000B72D0000}"/>
    <cellStyle name="Comma (0,000) TBD_Page 2f (2) 4 65" xfId="19358" xr:uid="{00000000-0005-0000-0000-0000B82D0000}"/>
    <cellStyle name="Comma (0,000) TBD-_Page 2f (2) 4 65" xfId="17803" xr:uid="{00000000-0005-0000-0000-0000B92D0000}"/>
    <cellStyle name="Comma (0,000) TBD_Page 2f (2) 4 66" xfId="19449" xr:uid="{00000000-0005-0000-0000-0000BA2D0000}"/>
    <cellStyle name="Comma (0,000) TBD-_Page 2f (2) 4 66" xfId="17897" xr:uid="{00000000-0005-0000-0000-0000BB2D0000}"/>
    <cellStyle name="Comma (0,000) TBD_Page 2f (2) 4 67" xfId="19539" xr:uid="{00000000-0005-0000-0000-0000BC2D0000}"/>
    <cellStyle name="Comma (0,000) TBD-_Page 2f (2) 4 67" xfId="17991" xr:uid="{00000000-0005-0000-0000-0000BD2D0000}"/>
    <cellStyle name="Comma (0,000) TBD_Page 2f (2) 4 68" xfId="19628" xr:uid="{00000000-0005-0000-0000-0000BE2D0000}"/>
    <cellStyle name="Comma (0,000) TBD-_Page 2f (2) 4 68" xfId="18085" xr:uid="{00000000-0005-0000-0000-0000BF2D0000}"/>
    <cellStyle name="Comma (0,000) TBD_Page 2f (2) 4 69" xfId="19717" xr:uid="{00000000-0005-0000-0000-0000C02D0000}"/>
    <cellStyle name="Comma (0,000) TBD-_Page 2f (2) 4 69" xfId="18179" xr:uid="{00000000-0005-0000-0000-0000C12D0000}"/>
    <cellStyle name="Comma (0,000) TBD_Page 2f (2) 4 7" xfId="10510" xr:uid="{00000000-0005-0000-0000-0000C22D0000}"/>
    <cellStyle name="Comma (0,000) TBD-_Page 2f (2) 4 7" xfId="10647" xr:uid="{00000000-0005-0000-0000-0000C32D0000}"/>
    <cellStyle name="Comma (0,000) TBD_Page 2f (2) 4 70" xfId="19806" xr:uid="{00000000-0005-0000-0000-0000C42D0000}"/>
    <cellStyle name="Comma (0,000) TBD-_Page 2f (2) 4 70" xfId="18273" xr:uid="{00000000-0005-0000-0000-0000C52D0000}"/>
    <cellStyle name="Comma (0,000) TBD_Page 2f (2) 4 71" xfId="19894" xr:uid="{00000000-0005-0000-0000-0000C62D0000}"/>
    <cellStyle name="Comma (0,000) TBD-_Page 2f (2) 4 71" xfId="18367" xr:uid="{00000000-0005-0000-0000-0000C72D0000}"/>
    <cellStyle name="Comma (0,000) TBD_Page 2f (2) 4 72" xfId="19982" xr:uid="{00000000-0005-0000-0000-0000C82D0000}"/>
    <cellStyle name="Comma (0,000) TBD-_Page 2f (2) 4 72" xfId="18461" xr:uid="{00000000-0005-0000-0000-0000C92D0000}"/>
    <cellStyle name="Comma (0,000) TBD_Page 2f (2) 4 73" xfId="20069" xr:uid="{00000000-0005-0000-0000-0000CA2D0000}"/>
    <cellStyle name="Comma (0,000) TBD-_Page 2f (2) 4 73" xfId="18554" xr:uid="{00000000-0005-0000-0000-0000CB2D0000}"/>
    <cellStyle name="Comma (0,000) TBD_Page 2f (2) 4 74" xfId="20156" xr:uid="{00000000-0005-0000-0000-0000CC2D0000}"/>
    <cellStyle name="Comma (0,000) TBD-_Page 2f (2) 4 74" xfId="18647" xr:uid="{00000000-0005-0000-0000-0000CD2D0000}"/>
    <cellStyle name="Comma (0,000) TBD_Page 2f (2) 4 75" xfId="20243" xr:uid="{00000000-0005-0000-0000-0000CE2D0000}"/>
    <cellStyle name="Comma (0,000) TBD-_Page 2f (2) 4 75" xfId="18739" xr:uid="{00000000-0005-0000-0000-0000CF2D0000}"/>
    <cellStyle name="Comma (0,000) TBD_Page 2f (2) 4 76" xfId="20329" xr:uid="{00000000-0005-0000-0000-0000D02D0000}"/>
    <cellStyle name="Comma (0,000) TBD-_Page 2f (2) 4 76" xfId="18831" xr:uid="{00000000-0005-0000-0000-0000D12D0000}"/>
    <cellStyle name="Comma (0,000) TBD_Page 2f (2) 4 77" xfId="20414" xr:uid="{00000000-0005-0000-0000-0000D22D0000}"/>
    <cellStyle name="Comma (0,000) TBD-_Page 2f (2) 4 77" xfId="18923" xr:uid="{00000000-0005-0000-0000-0000D32D0000}"/>
    <cellStyle name="Comma (0,000) TBD_Page 2f (2) 4 78" xfId="20498" xr:uid="{00000000-0005-0000-0000-0000D42D0000}"/>
    <cellStyle name="Comma (0,000) TBD-_Page 2f (2) 4 78" xfId="19015" xr:uid="{00000000-0005-0000-0000-0000D52D0000}"/>
    <cellStyle name="Comma (0,000) TBD_Page 2f (2) 4 79" xfId="20580" xr:uid="{00000000-0005-0000-0000-0000D62D0000}"/>
    <cellStyle name="Comma (0,000) TBD-_Page 2f (2) 4 79" xfId="19107" xr:uid="{00000000-0005-0000-0000-0000D72D0000}"/>
    <cellStyle name="Comma (0,000) TBD_Page 2f (2) 4 8" xfId="14072" xr:uid="{00000000-0005-0000-0000-0000D82D0000}"/>
    <cellStyle name="Comma (0,000) TBD-_Page 2f (2) 4 8" xfId="14084" xr:uid="{00000000-0005-0000-0000-0000D92D0000}"/>
    <cellStyle name="Comma (0,000) TBD_Page 2f (2) 4 80" xfId="20659" xr:uid="{00000000-0005-0000-0000-0000DA2D0000}"/>
    <cellStyle name="Comma (0,000) TBD-_Page 2f (2) 4 80" xfId="19199" xr:uid="{00000000-0005-0000-0000-0000DB2D0000}"/>
    <cellStyle name="Comma (0,000) TBD_Page 2f (2) 4 81" xfId="20737" xr:uid="{00000000-0005-0000-0000-0000DC2D0000}"/>
    <cellStyle name="Comma (0,000) TBD-_Page 2f (2) 4 81" xfId="19290" xr:uid="{00000000-0005-0000-0000-0000DD2D0000}"/>
    <cellStyle name="Comma (0,000) TBD_Page 2f (2) 4 82" xfId="20815" xr:uid="{00000000-0005-0000-0000-0000DE2D0000}"/>
    <cellStyle name="Comma (0,000) TBD-_Page 2f (2) 4 82" xfId="19381" xr:uid="{00000000-0005-0000-0000-0000DF2D0000}"/>
    <cellStyle name="Comma (0,000) TBD_Page 2f (2) 4 83" xfId="20891" xr:uid="{00000000-0005-0000-0000-0000E02D0000}"/>
    <cellStyle name="Comma (0,000) TBD-_Page 2f (2) 4 83" xfId="19472" xr:uid="{00000000-0005-0000-0000-0000E12D0000}"/>
    <cellStyle name="Comma (0,000) TBD_Page 2f (2) 4 84" xfId="20966" xr:uid="{00000000-0005-0000-0000-0000E22D0000}"/>
    <cellStyle name="Comma (0,000) TBD-_Page 2f (2) 4 84" xfId="19561" xr:uid="{00000000-0005-0000-0000-0000E32D0000}"/>
    <cellStyle name="Comma (0,000) TBD_Page 2f (2) 4 85" xfId="21039" xr:uid="{00000000-0005-0000-0000-0000E42D0000}"/>
    <cellStyle name="Comma (0,000) TBD-_Page 2f (2) 4 85" xfId="19650" xr:uid="{00000000-0005-0000-0000-0000E52D0000}"/>
    <cellStyle name="Comma (0,000) TBD_Page 2f (2) 4 86" xfId="21112" xr:uid="{00000000-0005-0000-0000-0000E62D0000}"/>
    <cellStyle name="Comma (0,000) TBD-_Page 2f (2) 4 86" xfId="19739" xr:uid="{00000000-0005-0000-0000-0000E72D0000}"/>
    <cellStyle name="Comma (0,000) TBD_Page 2f (2) 4 87" xfId="21185" xr:uid="{00000000-0005-0000-0000-0000E82D0000}"/>
    <cellStyle name="Comma (0,000) TBD-_Page 2f (2) 4 87" xfId="19828" xr:uid="{00000000-0005-0000-0000-0000E92D0000}"/>
    <cellStyle name="Comma (0,000) TBD_Page 2f (2) 4 88" xfId="21257" xr:uid="{00000000-0005-0000-0000-0000EA2D0000}"/>
    <cellStyle name="Comma (0,000) TBD-_Page 2f (2) 4 88" xfId="19916" xr:uid="{00000000-0005-0000-0000-0000EB2D0000}"/>
    <cellStyle name="Comma (0,000) TBD_Page 2f (2) 4 89" xfId="21327" xr:uid="{00000000-0005-0000-0000-0000EC2D0000}"/>
    <cellStyle name="Comma (0,000) TBD-_Page 2f (2) 4 89" xfId="20004" xr:uid="{00000000-0005-0000-0000-0000ED2D0000}"/>
    <cellStyle name="Comma (0,000) TBD_Page 2f (2) 4 9" xfId="14109" xr:uid="{00000000-0005-0000-0000-0000EE2D0000}"/>
    <cellStyle name="Comma (0,000) TBD-_Page 2f (2) 4 9" xfId="14097" xr:uid="{00000000-0005-0000-0000-0000EF2D0000}"/>
    <cellStyle name="Comma (0,000) TBD_Page 2f (2) 4 90" xfId="21396" xr:uid="{00000000-0005-0000-0000-0000F02D0000}"/>
    <cellStyle name="Comma (0,000) TBD-_Page 2f (2) 4 90" xfId="20091" xr:uid="{00000000-0005-0000-0000-0000F12D0000}"/>
    <cellStyle name="Comma (0,000) TBD_Page 2f (2) 4 91" xfId="21464" xr:uid="{00000000-0005-0000-0000-0000F22D0000}"/>
    <cellStyle name="Comma (0,000) TBD-_Page 2f (2) 4 91" xfId="20178" xr:uid="{00000000-0005-0000-0000-0000F32D0000}"/>
    <cellStyle name="Comma (0,000) TBD_Page 2f (2) 4 92" xfId="21532" xr:uid="{00000000-0005-0000-0000-0000F42D0000}"/>
    <cellStyle name="Comma (0,000) TBD-_Page 2f (2) 4 92" xfId="20264" xr:uid="{00000000-0005-0000-0000-0000F52D0000}"/>
    <cellStyle name="Comma (0,000) TBD_Page 2f (2) 4 93" xfId="21599" xr:uid="{00000000-0005-0000-0000-0000F62D0000}"/>
    <cellStyle name="Comma (0,000) TBD-_Page 2f (2) 4 93" xfId="20349" xr:uid="{00000000-0005-0000-0000-0000F72D0000}"/>
    <cellStyle name="Comma (0,000) TBD_Page 2f (2) 4 94" xfId="21665" xr:uid="{00000000-0005-0000-0000-0000F82D0000}"/>
    <cellStyle name="Comma (0,000) TBD-_Page 2f (2) 4 94" xfId="20434" xr:uid="{00000000-0005-0000-0000-0000F92D0000}"/>
    <cellStyle name="Comma (0,000) TBD_Page 2f (2) 4 95" xfId="21730" xr:uid="{00000000-0005-0000-0000-0000FA2D0000}"/>
    <cellStyle name="Comma (0,000) TBD-_Page 2f (2) 4 95" xfId="20517" xr:uid="{00000000-0005-0000-0000-0000FB2D0000}"/>
    <cellStyle name="Comma (0,000) TBD_Page 2f (2) 4 96" xfId="22909" xr:uid="{00000000-0005-0000-0000-0000FC2D0000}"/>
    <cellStyle name="Comma (0,000) TBD-_Page 2f (2) 4 96" xfId="22910" xr:uid="{00000000-0005-0000-0000-0000FD2D0000}"/>
    <cellStyle name="Comma (0,000) TBD_Page 2f (2) 4 97" xfId="22991" xr:uid="{00000000-0005-0000-0000-0000FE2D0000}"/>
    <cellStyle name="Comma (0,000) TBD-_Page 2f (2) 4 97" xfId="22990" xr:uid="{00000000-0005-0000-0000-0000FF2D0000}"/>
    <cellStyle name="Comma (0,000) TBD_Page 2f (2) 4 98" xfId="29581" xr:uid="{00000000-0005-0000-0000-0000002E0000}"/>
    <cellStyle name="Comma (0,000) TBD-_Page 2f (2) 4 98" xfId="29582" xr:uid="{00000000-0005-0000-0000-0000012E0000}"/>
    <cellStyle name="Comma (0,000) TBD_Page 2f (2) 4 99" xfId="36139" xr:uid="{00000000-0005-0000-0000-0000022E0000}"/>
    <cellStyle name="Comma (0,000) TBD-_Page 2f (2) 4 99" xfId="36140" xr:uid="{00000000-0005-0000-0000-0000032E0000}"/>
    <cellStyle name="Comma (0,000) TBD_Tab 1" xfId="863" xr:uid="{00000000-0005-0000-0000-0000042E0000}"/>
    <cellStyle name="Comma (0,000) TBD-_YoY" xfId="864" xr:uid="{00000000-0005-0000-0000-0000052E0000}"/>
    <cellStyle name="Comma (0,000)_(4+8) YoY (3)" xfId="865" xr:uid="{00000000-0005-0000-0000-0000062E0000}"/>
    <cellStyle name="Comma (1)" xfId="866" xr:uid="{00000000-0005-0000-0000-0000072E0000}"/>
    <cellStyle name="Comma (1) 2" xfId="867" xr:uid="{00000000-0005-0000-0000-0000082E0000}"/>
    <cellStyle name="Comma (2)" xfId="868" xr:uid="{00000000-0005-0000-0000-0000092E0000}"/>
    <cellStyle name="Comma (2) 2" xfId="869" xr:uid="{00000000-0005-0000-0000-00000A2E0000}"/>
    <cellStyle name="Comma [0]" xfId="870" xr:uid="{00000000-0005-0000-0000-00000B2E0000}"/>
    <cellStyle name="Comma [0] -" xfId="871" xr:uid="{00000000-0005-0000-0000-00000C2E0000}"/>
    <cellStyle name="Comma [0] 10" xfId="872" xr:uid="{00000000-0005-0000-0000-00000D2E0000}"/>
    <cellStyle name="Comma [0] 11" xfId="873" xr:uid="{00000000-0005-0000-0000-00000E2E0000}"/>
    <cellStyle name="Comma [0] 12" xfId="874" xr:uid="{00000000-0005-0000-0000-00000F2E0000}"/>
    <cellStyle name="Comma [0] 12 2" xfId="2324" xr:uid="{00000000-0005-0000-0000-0000102E0000}"/>
    <cellStyle name="Comma [0] 2" xfId="875" xr:uid="{00000000-0005-0000-0000-0000112E0000}"/>
    <cellStyle name="Comma [0] 3" xfId="876" xr:uid="{00000000-0005-0000-0000-0000122E0000}"/>
    <cellStyle name="Comma [0] 4" xfId="877" xr:uid="{00000000-0005-0000-0000-0000132E0000}"/>
    <cellStyle name="Comma [0] 5" xfId="878" xr:uid="{00000000-0005-0000-0000-0000142E0000}"/>
    <cellStyle name="Comma [0] 5 2" xfId="879" xr:uid="{00000000-0005-0000-0000-0000152E0000}"/>
    <cellStyle name="Comma [0] 6" xfId="880" xr:uid="{00000000-0005-0000-0000-0000162E0000}"/>
    <cellStyle name="Comma [0] 6 2" xfId="881" xr:uid="{00000000-0005-0000-0000-0000172E0000}"/>
    <cellStyle name="Comma [0] 7" xfId="882" xr:uid="{00000000-0005-0000-0000-0000182E0000}"/>
    <cellStyle name="Comma [0] 8" xfId="883" xr:uid="{00000000-0005-0000-0000-0000192E0000}"/>
    <cellStyle name="Comma [0] 9" xfId="884" xr:uid="{00000000-0005-0000-0000-00001A2E0000}"/>
    <cellStyle name="Comma [0] incl." xfId="885" xr:uid="{00000000-0005-0000-0000-00001B2E0000}"/>
    <cellStyle name="Comma [0] incl. 2" xfId="886" xr:uid="{00000000-0005-0000-0000-00001C2E0000}"/>
    <cellStyle name="Comma [0] incl. 2 2" xfId="887" xr:uid="{00000000-0005-0000-0000-00001D2E0000}"/>
    <cellStyle name="Comma [0] incl. 2 2 2" xfId="2326" xr:uid="{00000000-0005-0000-0000-00001E2E0000}"/>
    <cellStyle name="Comma [0] incl. 2 3" xfId="2325" xr:uid="{00000000-0005-0000-0000-00001F2E0000}"/>
    <cellStyle name="Comma [0] incl. 3" xfId="888" xr:uid="{00000000-0005-0000-0000-0000202E0000}"/>
    <cellStyle name="Comma [0] incl. 3 2" xfId="2327" xr:uid="{00000000-0005-0000-0000-0000212E0000}"/>
    <cellStyle name="Comma [0] N/A" xfId="889" xr:uid="{00000000-0005-0000-0000-0000222E0000}"/>
    <cellStyle name="Comma [0] N/A 2" xfId="890" xr:uid="{00000000-0005-0000-0000-0000232E0000}"/>
    <cellStyle name="Comma [0] N/A 2 2" xfId="891" xr:uid="{00000000-0005-0000-0000-0000242E0000}"/>
    <cellStyle name="Comma [0] N/A 2 2 2" xfId="2329" xr:uid="{00000000-0005-0000-0000-0000252E0000}"/>
    <cellStyle name="Comma [0] N/A 2 3" xfId="2328" xr:uid="{00000000-0005-0000-0000-0000262E0000}"/>
    <cellStyle name="Comma [0] N/A 3" xfId="892" xr:uid="{00000000-0005-0000-0000-0000272E0000}"/>
    <cellStyle name="Comma [0] N/A 3 2" xfId="2330" xr:uid="{00000000-0005-0000-0000-0000282E0000}"/>
    <cellStyle name="Comma [0] TBD" xfId="893" xr:uid="{00000000-0005-0000-0000-0000292E0000}"/>
    <cellStyle name="Comma [0] TBD-" xfId="894" xr:uid="{00000000-0005-0000-0000-00002A2E0000}"/>
    <cellStyle name="Comma [0] TBD 2" xfId="895" xr:uid="{00000000-0005-0000-0000-00002B2E0000}"/>
    <cellStyle name="Comma [0] TBD- 2" xfId="896" xr:uid="{00000000-0005-0000-0000-00002C2E0000}"/>
    <cellStyle name="Comma [0] TBD 2 10" xfId="10389" xr:uid="{00000000-0005-0000-0000-00002D2E0000}"/>
    <cellStyle name="Comma [0] TBD- 2 10" xfId="10388" xr:uid="{00000000-0005-0000-0000-00002E2E0000}"/>
    <cellStyle name="Comma [0] TBD 2 100" xfId="36141" xr:uid="{00000000-0005-0000-0000-00002F2E0000}"/>
    <cellStyle name="Comma [0] TBD- 2 100" xfId="36142" xr:uid="{00000000-0005-0000-0000-0000302E0000}"/>
    <cellStyle name="Comma [0] TBD 2 11" xfId="15068" xr:uid="{00000000-0005-0000-0000-0000312E0000}"/>
    <cellStyle name="Comma [0] TBD- 2 11" xfId="15069" xr:uid="{00000000-0005-0000-0000-0000322E0000}"/>
    <cellStyle name="Comma [0] TBD 2 12" xfId="16502" xr:uid="{00000000-0005-0000-0000-0000332E0000}"/>
    <cellStyle name="Comma [0] TBD- 2 12" xfId="16503" xr:uid="{00000000-0005-0000-0000-0000342E0000}"/>
    <cellStyle name="Comma [0] TBD 2 13" xfId="15103" xr:uid="{00000000-0005-0000-0000-0000352E0000}"/>
    <cellStyle name="Comma [0] TBD- 2 13" xfId="16031" xr:uid="{00000000-0005-0000-0000-0000362E0000}"/>
    <cellStyle name="Comma [0] TBD 2 14" xfId="15305" xr:uid="{00000000-0005-0000-0000-0000372E0000}"/>
    <cellStyle name="Comma [0] TBD- 2 14" xfId="16821" xr:uid="{00000000-0005-0000-0000-0000382E0000}"/>
    <cellStyle name="Comma [0] TBD 2 15" xfId="15146" xr:uid="{00000000-0005-0000-0000-0000392E0000}"/>
    <cellStyle name="Comma [0] TBD- 2 15" xfId="17036" xr:uid="{00000000-0005-0000-0000-00003A2E0000}"/>
    <cellStyle name="Comma [0] TBD 2 16" xfId="14350" xr:uid="{00000000-0005-0000-0000-00003B2E0000}"/>
    <cellStyle name="Comma [0] TBD- 2 16" xfId="17130" xr:uid="{00000000-0005-0000-0000-00003C2E0000}"/>
    <cellStyle name="Comma [0] TBD 2 17" xfId="15802" xr:uid="{00000000-0005-0000-0000-00003D2E0000}"/>
    <cellStyle name="Comma [0] TBD- 2 17" xfId="17224" xr:uid="{00000000-0005-0000-0000-00003E2E0000}"/>
    <cellStyle name="Comma [0] TBD 2 18" xfId="14807" xr:uid="{00000000-0005-0000-0000-00003F2E0000}"/>
    <cellStyle name="Comma [0] TBD- 2 18" xfId="17318" xr:uid="{00000000-0005-0000-0000-0000402E0000}"/>
    <cellStyle name="Comma [0] TBD 2 19" xfId="16580" xr:uid="{00000000-0005-0000-0000-0000412E0000}"/>
    <cellStyle name="Comma [0] TBD- 2 19" xfId="17412" xr:uid="{00000000-0005-0000-0000-0000422E0000}"/>
    <cellStyle name="Comma [0] TBD 2 2" xfId="897" xr:uid="{00000000-0005-0000-0000-0000432E0000}"/>
    <cellStyle name="Comma [0] TBD- 2 2" xfId="898" xr:uid="{00000000-0005-0000-0000-0000442E0000}"/>
    <cellStyle name="Comma [0] TBD 2 2 10" xfId="15070" xr:uid="{00000000-0005-0000-0000-0000452E0000}"/>
    <cellStyle name="Comma [0] TBD- 2 2 10" xfId="15071" xr:uid="{00000000-0005-0000-0000-0000462E0000}"/>
    <cellStyle name="Comma [0] TBD 2 2 11" xfId="15401" xr:uid="{00000000-0005-0000-0000-0000472E0000}"/>
    <cellStyle name="Comma [0] TBD- 2 2 11" xfId="15400" xr:uid="{00000000-0005-0000-0000-0000482E0000}"/>
    <cellStyle name="Comma [0] TBD 2 2 12" xfId="15104" xr:uid="{00000000-0005-0000-0000-0000492E0000}"/>
    <cellStyle name="Comma [0] TBD- 2 2 12" xfId="14284" xr:uid="{00000000-0005-0000-0000-00004A2E0000}"/>
    <cellStyle name="Comma [0] TBD 2 2 13" xfId="14379" xr:uid="{00000000-0005-0000-0000-00004B2E0000}"/>
    <cellStyle name="Comma [0] TBD- 2 2 13" xfId="16822" xr:uid="{00000000-0005-0000-0000-00004C2E0000}"/>
    <cellStyle name="Comma [0] TBD 2 2 14" xfId="16126" xr:uid="{00000000-0005-0000-0000-00004D2E0000}"/>
    <cellStyle name="Comma [0] TBD- 2 2 14" xfId="14775" xr:uid="{00000000-0005-0000-0000-00004E2E0000}"/>
    <cellStyle name="Comma [0] TBD 2 2 15" xfId="14593" xr:uid="{00000000-0005-0000-0000-00004F2E0000}"/>
    <cellStyle name="Comma [0] TBD- 2 2 15" xfId="14522" xr:uid="{00000000-0005-0000-0000-0000502E0000}"/>
    <cellStyle name="Comma [0] TBD 2 2 16" xfId="15662" xr:uid="{00000000-0005-0000-0000-0000512E0000}"/>
    <cellStyle name="Comma [0] TBD- 2 2 16" xfId="16739" xr:uid="{00000000-0005-0000-0000-0000522E0000}"/>
    <cellStyle name="Comma [0] TBD 2 2 17" xfId="16938" xr:uid="{00000000-0005-0000-0000-0000532E0000}"/>
    <cellStyle name="Comma [0] TBD- 2 2 17" xfId="14906" xr:uid="{00000000-0005-0000-0000-0000542E0000}"/>
    <cellStyle name="Comma [0] TBD 2 2 18" xfId="16151" xr:uid="{00000000-0005-0000-0000-0000552E0000}"/>
    <cellStyle name="Comma [0] TBD- 2 2 18" xfId="16066" xr:uid="{00000000-0005-0000-0000-0000562E0000}"/>
    <cellStyle name="Comma [0] TBD 2 2 19" xfId="15606" xr:uid="{00000000-0005-0000-0000-0000572E0000}"/>
    <cellStyle name="Comma [0] TBD- 2 2 19" xfId="15716" xr:uid="{00000000-0005-0000-0000-0000582E0000}"/>
    <cellStyle name="Comma [0] TBD 2 2 2" xfId="2333" xr:uid="{00000000-0005-0000-0000-0000592E0000}"/>
    <cellStyle name="Comma [0] TBD- 2 2 2" xfId="2334" xr:uid="{00000000-0005-0000-0000-00005A2E0000}"/>
    <cellStyle name="Comma [0] TBD 2 2 20" xfId="14957" xr:uid="{00000000-0005-0000-0000-00005B2E0000}"/>
    <cellStyle name="Comma [0] TBD- 2 2 20" xfId="17017" xr:uid="{00000000-0005-0000-0000-00005C2E0000}"/>
    <cellStyle name="Comma [0] TBD 2 2 21" xfId="15410" xr:uid="{00000000-0005-0000-0000-00005D2E0000}"/>
    <cellStyle name="Comma [0] TBD- 2 2 21" xfId="17111" xr:uid="{00000000-0005-0000-0000-00005E2E0000}"/>
    <cellStyle name="Comma [0] TBD 2 2 22" xfId="14280" xr:uid="{00000000-0005-0000-0000-00005F2E0000}"/>
    <cellStyle name="Comma [0] TBD- 2 2 22" xfId="17205" xr:uid="{00000000-0005-0000-0000-0000602E0000}"/>
    <cellStyle name="Comma [0] TBD 2 2 23" xfId="15866" xr:uid="{00000000-0005-0000-0000-0000612E0000}"/>
    <cellStyle name="Comma [0] TBD- 2 2 23" xfId="17299" xr:uid="{00000000-0005-0000-0000-0000622E0000}"/>
    <cellStyle name="Comma [0] TBD 2 2 24" xfId="16212" xr:uid="{00000000-0005-0000-0000-0000632E0000}"/>
    <cellStyle name="Comma [0] TBD- 2 2 24" xfId="17393" xr:uid="{00000000-0005-0000-0000-0000642E0000}"/>
    <cellStyle name="Comma [0] TBD 2 2 25" xfId="17073" xr:uid="{00000000-0005-0000-0000-0000652E0000}"/>
    <cellStyle name="Comma [0] TBD- 2 2 25" xfId="17487" xr:uid="{00000000-0005-0000-0000-0000662E0000}"/>
    <cellStyle name="Comma [0] TBD 2 2 26" xfId="17167" xr:uid="{00000000-0005-0000-0000-0000672E0000}"/>
    <cellStyle name="Comma [0] TBD- 2 2 26" xfId="17581" xr:uid="{00000000-0005-0000-0000-0000682E0000}"/>
    <cellStyle name="Comma [0] TBD 2 2 27" xfId="17261" xr:uid="{00000000-0005-0000-0000-0000692E0000}"/>
    <cellStyle name="Comma [0] TBD- 2 2 27" xfId="17675" xr:uid="{00000000-0005-0000-0000-00006A2E0000}"/>
    <cellStyle name="Comma [0] TBD 2 2 28" xfId="17355" xr:uid="{00000000-0005-0000-0000-00006B2E0000}"/>
    <cellStyle name="Comma [0] TBD- 2 2 28" xfId="17769" xr:uid="{00000000-0005-0000-0000-00006C2E0000}"/>
    <cellStyle name="Comma [0] TBD 2 2 29" xfId="17449" xr:uid="{00000000-0005-0000-0000-00006D2E0000}"/>
    <cellStyle name="Comma [0] TBD- 2 2 29" xfId="17863" xr:uid="{00000000-0005-0000-0000-00006E2E0000}"/>
    <cellStyle name="Comma [0] TBD 2 2 3" xfId="1916" xr:uid="{00000000-0005-0000-0000-00006F2E0000}"/>
    <cellStyle name="Comma [0] TBD- 2 2 3" xfId="1915" xr:uid="{00000000-0005-0000-0000-0000702E0000}"/>
    <cellStyle name="Comma [0] TBD 2 2 30" xfId="17543" xr:uid="{00000000-0005-0000-0000-0000712E0000}"/>
    <cellStyle name="Comma [0] TBD- 2 2 30" xfId="17957" xr:uid="{00000000-0005-0000-0000-0000722E0000}"/>
    <cellStyle name="Comma [0] TBD 2 2 31" xfId="17637" xr:uid="{00000000-0005-0000-0000-0000732E0000}"/>
    <cellStyle name="Comma [0] TBD- 2 2 31" xfId="18051" xr:uid="{00000000-0005-0000-0000-0000742E0000}"/>
    <cellStyle name="Comma [0] TBD 2 2 32" xfId="17731" xr:uid="{00000000-0005-0000-0000-0000752E0000}"/>
    <cellStyle name="Comma [0] TBD- 2 2 32" xfId="18145" xr:uid="{00000000-0005-0000-0000-0000762E0000}"/>
    <cellStyle name="Comma [0] TBD 2 2 33" xfId="17825" xr:uid="{00000000-0005-0000-0000-0000772E0000}"/>
    <cellStyle name="Comma [0] TBD- 2 2 33" xfId="18239" xr:uid="{00000000-0005-0000-0000-0000782E0000}"/>
    <cellStyle name="Comma [0] TBD 2 2 34" xfId="17919" xr:uid="{00000000-0005-0000-0000-0000792E0000}"/>
    <cellStyle name="Comma [0] TBD- 2 2 34" xfId="18333" xr:uid="{00000000-0005-0000-0000-00007A2E0000}"/>
    <cellStyle name="Comma [0] TBD 2 2 35" xfId="18013" xr:uid="{00000000-0005-0000-0000-00007B2E0000}"/>
    <cellStyle name="Comma [0] TBD- 2 2 35" xfId="18427" xr:uid="{00000000-0005-0000-0000-00007C2E0000}"/>
    <cellStyle name="Comma [0] TBD 2 2 36" xfId="18107" xr:uid="{00000000-0005-0000-0000-00007D2E0000}"/>
    <cellStyle name="Comma [0] TBD- 2 2 36" xfId="18520" xr:uid="{00000000-0005-0000-0000-00007E2E0000}"/>
    <cellStyle name="Comma [0] TBD 2 2 37" xfId="18201" xr:uid="{00000000-0005-0000-0000-00007F2E0000}"/>
    <cellStyle name="Comma [0] TBD- 2 2 37" xfId="18613" xr:uid="{00000000-0005-0000-0000-0000802E0000}"/>
    <cellStyle name="Comma [0] TBD 2 2 38" xfId="18295" xr:uid="{00000000-0005-0000-0000-0000812E0000}"/>
    <cellStyle name="Comma [0] TBD- 2 2 38" xfId="18705" xr:uid="{00000000-0005-0000-0000-0000822E0000}"/>
    <cellStyle name="Comma [0] TBD 2 2 39" xfId="18389" xr:uid="{00000000-0005-0000-0000-0000832E0000}"/>
    <cellStyle name="Comma [0] TBD- 2 2 39" xfId="18797" xr:uid="{00000000-0005-0000-0000-0000842E0000}"/>
    <cellStyle name="Comma [0] TBD 2 2 4" xfId="10459" xr:uid="{00000000-0005-0000-0000-0000852E0000}"/>
    <cellStyle name="Comma [0] TBD- 2 2 4" xfId="10460" xr:uid="{00000000-0005-0000-0000-0000862E0000}"/>
    <cellStyle name="Comma [0] TBD 2 2 40" xfId="18483" xr:uid="{00000000-0005-0000-0000-0000872E0000}"/>
    <cellStyle name="Comma [0] TBD- 2 2 40" xfId="18889" xr:uid="{00000000-0005-0000-0000-0000882E0000}"/>
    <cellStyle name="Comma [0] TBD 2 2 41" xfId="18576" xr:uid="{00000000-0005-0000-0000-0000892E0000}"/>
    <cellStyle name="Comma [0] TBD- 2 2 41" xfId="18981" xr:uid="{00000000-0005-0000-0000-00008A2E0000}"/>
    <cellStyle name="Comma [0] TBD 2 2 42" xfId="18668" xr:uid="{00000000-0005-0000-0000-00008B2E0000}"/>
    <cellStyle name="Comma [0] TBD- 2 2 42" xfId="19073" xr:uid="{00000000-0005-0000-0000-00008C2E0000}"/>
    <cellStyle name="Comma [0] TBD 2 2 43" xfId="18760" xr:uid="{00000000-0005-0000-0000-00008D2E0000}"/>
    <cellStyle name="Comma [0] TBD- 2 2 43" xfId="19165" xr:uid="{00000000-0005-0000-0000-00008E2E0000}"/>
    <cellStyle name="Comma [0] TBD 2 2 44" xfId="18852" xr:uid="{00000000-0005-0000-0000-00008F2E0000}"/>
    <cellStyle name="Comma [0] TBD- 2 2 44" xfId="19257" xr:uid="{00000000-0005-0000-0000-0000902E0000}"/>
    <cellStyle name="Comma [0] TBD 2 2 45" xfId="18944" xr:uid="{00000000-0005-0000-0000-0000912E0000}"/>
    <cellStyle name="Comma [0] TBD- 2 2 45" xfId="19348" xr:uid="{00000000-0005-0000-0000-0000922E0000}"/>
    <cellStyle name="Comma [0] TBD 2 2 46" xfId="19036" xr:uid="{00000000-0005-0000-0000-0000932E0000}"/>
    <cellStyle name="Comma [0] TBD- 2 2 46" xfId="19439" xr:uid="{00000000-0005-0000-0000-0000942E0000}"/>
    <cellStyle name="Comma [0] TBD 2 2 47" xfId="19128" xr:uid="{00000000-0005-0000-0000-0000952E0000}"/>
    <cellStyle name="Comma [0] TBD- 2 2 47" xfId="19529" xr:uid="{00000000-0005-0000-0000-0000962E0000}"/>
    <cellStyle name="Comma [0] TBD 2 2 48" xfId="19220" xr:uid="{00000000-0005-0000-0000-0000972E0000}"/>
    <cellStyle name="Comma [0] TBD- 2 2 48" xfId="19618" xr:uid="{00000000-0005-0000-0000-0000982E0000}"/>
    <cellStyle name="Comma [0] TBD 2 2 49" xfId="19311" xr:uid="{00000000-0005-0000-0000-0000992E0000}"/>
    <cellStyle name="Comma [0] TBD- 2 2 49" xfId="19707" xr:uid="{00000000-0005-0000-0000-00009A2E0000}"/>
    <cellStyle name="Comma [0] TBD 2 2 5" xfId="10556" xr:uid="{00000000-0005-0000-0000-00009B2E0000}"/>
    <cellStyle name="Comma [0] TBD- 2 2 5" xfId="10555" xr:uid="{00000000-0005-0000-0000-00009C2E0000}"/>
    <cellStyle name="Comma [0] TBD 2 2 50" xfId="19402" xr:uid="{00000000-0005-0000-0000-00009D2E0000}"/>
    <cellStyle name="Comma [0] TBD- 2 2 50" xfId="19796" xr:uid="{00000000-0005-0000-0000-00009E2E0000}"/>
    <cellStyle name="Comma [0] TBD 2 2 51" xfId="19493" xr:uid="{00000000-0005-0000-0000-00009F2E0000}"/>
    <cellStyle name="Comma [0] TBD- 2 2 51" xfId="19884" xr:uid="{00000000-0005-0000-0000-0000A02E0000}"/>
    <cellStyle name="Comma [0] TBD 2 2 52" xfId="19582" xr:uid="{00000000-0005-0000-0000-0000A12E0000}"/>
    <cellStyle name="Comma [0] TBD- 2 2 52" xfId="19972" xr:uid="{00000000-0005-0000-0000-0000A22E0000}"/>
    <cellStyle name="Comma [0] TBD 2 2 53" xfId="19671" xr:uid="{00000000-0005-0000-0000-0000A32E0000}"/>
    <cellStyle name="Comma [0] TBD- 2 2 53" xfId="20059" xr:uid="{00000000-0005-0000-0000-0000A42E0000}"/>
    <cellStyle name="Comma [0] TBD 2 2 54" xfId="19760" xr:uid="{00000000-0005-0000-0000-0000A52E0000}"/>
    <cellStyle name="Comma [0] TBD- 2 2 54" xfId="20146" xr:uid="{00000000-0005-0000-0000-0000A62E0000}"/>
    <cellStyle name="Comma [0] TBD 2 2 55" xfId="19849" xr:uid="{00000000-0005-0000-0000-0000A72E0000}"/>
    <cellStyle name="Comma [0] TBD- 2 2 55" xfId="20233" xr:uid="{00000000-0005-0000-0000-0000A82E0000}"/>
    <cellStyle name="Comma [0] TBD 2 2 56" xfId="19937" xr:uid="{00000000-0005-0000-0000-0000A92E0000}"/>
    <cellStyle name="Comma [0] TBD- 2 2 56" xfId="20319" xr:uid="{00000000-0005-0000-0000-0000AA2E0000}"/>
    <cellStyle name="Comma [0] TBD 2 2 57" xfId="20025" xr:uid="{00000000-0005-0000-0000-0000AB2E0000}"/>
    <cellStyle name="Comma [0] TBD- 2 2 57" xfId="20404" xr:uid="{00000000-0005-0000-0000-0000AC2E0000}"/>
    <cellStyle name="Comma [0] TBD 2 2 58" xfId="20112" xr:uid="{00000000-0005-0000-0000-0000AD2E0000}"/>
    <cellStyle name="Comma [0] TBD- 2 2 58" xfId="20488" xr:uid="{00000000-0005-0000-0000-0000AE2E0000}"/>
    <cellStyle name="Comma [0] TBD 2 2 59" xfId="20199" xr:uid="{00000000-0005-0000-0000-0000AF2E0000}"/>
    <cellStyle name="Comma [0] TBD- 2 2 59" xfId="20570" xr:uid="{00000000-0005-0000-0000-0000B02E0000}"/>
    <cellStyle name="Comma [0] TBD 2 2 6" xfId="10520" xr:uid="{00000000-0005-0000-0000-0000B12E0000}"/>
    <cellStyle name="Comma [0] TBD- 2 2 6" xfId="14145" xr:uid="{00000000-0005-0000-0000-0000B22E0000}"/>
    <cellStyle name="Comma [0] TBD 2 2 60" xfId="20285" xr:uid="{00000000-0005-0000-0000-0000B32E0000}"/>
    <cellStyle name="Comma [0] TBD- 2 2 60" xfId="20650" xr:uid="{00000000-0005-0000-0000-0000B42E0000}"/>
    <cellStyle name="Comma [0] TBD 2 2 61" xfId="20370" xr:uid="{00000000-0005-0000-0000-0000B52E0000}"/>
    <cellStyle name="Comma [0] TBD- 2 2 61" xfId="20728" xr:uid="{00000000-0005-0000-0000-0000B62E0000}"/>
    <cellStyle name="Comma [0] TBD 2 2 62" xfId="20455" xr:uid="{00000000-0005-0000-0000-0000B72E0000}"/>
    <cellStyle name="Comma [0] TBD- 2 2 62" xfId="20806" xr:uid="{00000000-0005-0000-0000-0000B82E0000}"/>
    <cellStyle name="Comma [0] TBD 2 2 63" xfId="20538" xr:uid="{00000000-0005-0000-0000-0000B92E0000}"/>
    <cellStyle name="Comma [0] TBD- 2 2 63" xfId="20882" xr:uid="{00000000-0005-0000-0000-0000BA2E0000}"/>
    <cellStyle name="Comma [0] TBD 2 2 64" xfId="20619" xr:uid="{00000000-0005-0000-0000-0000BB2E0000}"/>
    <cellStyle name="Comma [0] TBD- 2 2 64" xfId="20957" xr:uid="{00000000-0005-0000-0000-0000BC2E0000}"/>
    <cellStyle name="Comma [0] TBD 2 2 65" xfId="20697" xr:uid="{00000000-0005-0000-0000-0000BD2E0000}"/>
    <cellStyle name="Comma [0] TBD- 2 2 65" xfId="21030" xr:uid="{00000000-0005-0000-0000-0000BE2E0000}"/>
    <cellStyle name="Comma [0] TBD 2 2 66" xfId="20775" xr:uid="{00000000-0005-0000-0000-0000BF2E0000}"/>
    <cellStyle name="Comma [0] TBD- 2 2 66" xfId="21103" xr:uid="{00000000-0005-0000-0000-0000C02E0000}"/>
    <cellStyle name="Comma [0] TBD 2 2 67" xfId="20852" xr:uid="{00000000-0005-0000-0000-0000C12E0000}"/>
    <cellStyle name="Comma [0] TBD- 2 2 67" xfId="21176" xr:uid="{00000000-0005-0000-0000-0000C22E0000}"/>
    <cellStyle name="Comma [0] TBD 2 2 68" xfId="20928" xr:uid="{00000000-0005-0000-0000-0000C32E0000}"/>
    <cellStyle name="Comma [0] TBD- 2 2 68" xfId="21248" xr:uid="{00000000-0005-0000-0000-0000C42E0000}"/>
    <cellStyle name="Comma [0] TBD 2 2 69" xfId="21001" xr:uid="{00000000-0005-0000-0000-0000C52E0000}"/>
    <cellStyle name="Comma [0] TBD- 2 2 69" xfId="21319" xr:uid="{00000000-0005-0000-0000-0000C62E0000}"/>
    <cellStyle name="Comma [0] TBD 2 2 7" xfId="14112" xr:uid="{00000000-0005-0000-0000-0000C72E0000}"/>
    <cellStyle name="Comma [0] TBD- 2 2 7" xfId="14064" xr:uid="{00000000-0005-0000-0000-0000C82E0000}"/>
    <cellStyle name="Comma [0] TBD 2 2 70" xfId="21074" xr:uid="{00000000-0005-0000-0000-0000C92E0000}"/>
    <cellStyle name="Comma [0] TBD- 2 2 70" xfId="21388" xr:uid="{00000000-0005-0000-0000-0000CA2E0000}"/>
    <cellStyle name="Comma [0] TBD 2 2 71" xfId="21147" xr:uid="{00000000-0005-0000-0000-0000CB2E0000}"/>
    <cellStyle name="Comma [0] TBD- 2 2 71" xfId="21456" xr:uid="{00000000-0005-0000-0000-0000CC2E0000}"/>
    <cellStyle name="Comma [0] TBD 2 2 72" xfId="21220" xr:uid="{00000000-0005-0000-0000-0000CD2E0000}"/>
    <cellStyle name="Comma [0] TBD- 2 2 72" xfId="21524" xr:uid="{00000000-0005-0000-0000-0000CE2E0000}"/>
    <cellStyle name="Comma [0] TBD 2 2 73" xfId="21292" xr:uid="{00000000-0005-0000-0000-0000CF2E0000}"/>
    <cellStyle name="Comma [0] TBD- 2 2 73" xfId="21591" xr:uid="{00000000-0005-0000-0000-0000D02E0000}"/>
    <cellStyle name="Comma [0] TBD 2 2 74" xfId="21361" xr:uid="{00000000-0005-0000-0000-0000D12E0000}"/>
    <cellStyle name="Comma [0] TBD- 2 2 74" xfId="21657" xr:uid="{00000000-0005-0000-0000-0000D22E0000}"/>
    <cellStyle name="Comma [0] TBD 2 2 75" xfId="21429" xr:uid="{00000000-0005-0000-0000-0000D32E0000}"/>
    <cellStyle name="Comma [0] TBD- 2 2 75" xfId="21722" xr:uid="{00000000-0005-0000-0000-0000D42E0000}"/>
    <cellStyle name="Comma [0] TBD 2 2 76" xfId="21497" xr:uid="{00000000-0005-0000-0000-0000D52E0000}"/>
    <cellStyle name="Comma [0] TBD- 2 2 76" xfId="21786" xr:uid="{00000000-0005-0000-0000-0000D62E0000}"/>
    <cellStyle name="Comma [0] TBD 2 2 77" xfId="21564" xr:uid="{00000000-0005-0000-0000-0000D72E0000}"/>
    <cellStyle name="Comma [0] TBD- 2 2 77" xfId="21847" xr:uid="{00000000-0005-0000-0000-0000D82E0000}"/>
    <cellStyle name="Comma [0] TBD 2 2 78" xfId="21631" xr:uid="{00000000-0005-0000-0000-0000D92E0000}"/>
    <cellStyle name="Comma [0] TBD- 2 2 78" xfId="21907" xr:uid="{00000000-0005-0000-0000-0000DA2E0000}"/>
    <cellStyle name="Comma [0] TBD 2 2 79" xfId="21696" xr:uid="{00000000-0005-0000-0000-0000DB2E0000}"/>
    <cellStyle name="Comma [0] TBD- 2 2 79" xfId="21964" xr:uid="{00000000-0005-0000-0000-0000DC2E0000}"/>
    <cellStyle name="Comma [0] TBD 2 2 8" xfId="11214" xr:uid="{00000000-0005-0000-0000-0000DD2E0000}"/>
    <cellStyle name="Comma [0] TBD- 2 2 8" xfId="10394" xr:uid="{00000000-0005-0000-0000-0000DE2E0000}"/>
    <cellStyle name="Comma [0] TBD 2 2 80" xfId="21761" xr:uid="{00000000-0005-0000-0000-0000DF2E0000}"/>
    <cellStyle name="Comma [0] TBD- 2 2 80" xfId="22019" xr:uid="{00000000-0005-0000-0000-0000E02E0000}"/>
    <cellStyle name="Comma [0] TBD 2 2 81" xfId="21822" xr:uid="{00000000-0005-0000-0000-0000E12E0000}"/>
    <cellStyle name="Comma [0] TBD- 2 2 81" xfId="22073" xr:uid="{00000000-0005-0000-0000-0000E22E0000}"/>
    <cellStyle name="Comma [0] TBD 2 2 82" xfId="21883" xr:uid="{00000000-0005-0000-0000-0000E32E0000}"/>
    <cellStyle name="Comma [0] TBD- 2 2 82" xfId="22127" xr:uid="{00000000-0005-0000-0000-0000E42E0000}"/>
    <cellStyle name="Comma [0] TBD 2 2 83" xfId="21942" xr:uid="{00000000-0005-0000-0000-0000E52E0000}"/>
    <cellStyle name="Comma [0] TBD- 2 2 83" xfId="22179" xr:uid="{00000000-0005-0000-0000-0000E62E0000}"/>
    <cellStyle name="Comma [0] TBD 2 2 84" xfId="21998" xr:uid="{00000000-0005-0000-0000-0000E72E0000}"/>
    <cellStyle name="Comma [0] TBD- 2 2 84" xfId="22231" xr:uid="{00000000-0005-0000-0000-0000E82E0000}"/>
    <cellStyle name="Comma [0] TBD 2 2 85" xfId="22053" xr:uid="{00000000-0005-0000-0000-0000E92E0000}"/>
    <cellStyle name="Comma [0] TBD- 2 2 85" xfId="22281" xr:uid="{00000000-0005-0000-0000-0000EA2E0000}"/>
    <cellStyle name="Comma [0] TBD 2 2 86" xfId="22107" xr:uid="{00000000-0005-0000-0000-0000EB2E0000}"/>
    <cellStyle name="Comma [0] TBD- 2 2 86" xfId="22331" xr:uid="{00000000-0005-0000-0000-0000EC2E0000}"/>
    <cellStyle name="Comma [0] TBD 2 2 87" xfId="22160" xr:uid="{00000000-0005-0000-0000-0000ED2E0000}"/>
    <cellStyle name="Comma [0] TBD- 2 2 87" xfId="22381" xr:uid="{00000000-0005-0000-0000-0000EE2E0000}"/>
    <cellStyle name="Comma [0] TBD 2 2 88" xfId="22212" xr:uid="{00000000-0005-0000-0000-0000EF2E0000}"/>
    <cellStyle name="Comma [0] TBD- 2 2 88" xfId="22429" xr:uid="{00000000-0005-0000-0000-0000F02E0000}"/>
    <cellStyle name="Comma [0] TBD 2 2 89" xfId="22262" xr:uid="{00000000-0005-0000-0000-0000F12E0000}"/>
    <cellStyle name="Comma [0] TBD- 2 2 89" xfId="22477" xr:uid="{00000000-0005-0000-0000-0000F22E0000}"/>
    <cellStyle name="Comma [0] TBD 2 2 9" xfId="14110" xr:uid="{00000000-0005-0000-0000-0000F32E0000}"/>
    <cellStyle name="Comma [0] TBD- 2 2 9" xfId="10387" xr:uid="{00000000-0005-0000-0000-0000F42E0000}"/>
    <cellStyle name="Comma [0] TBD 2 2 90" xfId="22312" xr:uid="{00000000-0005-0000-0000-0000F52E0000}"/>
    <cellStyle name="Comma [0] TBD- 2 2 90" xfId="22520" xr:uid="{00000000-0005-0000-0000-0000F62E0000}"/>
    <cellStyle name="Comma [0] TBD 2 2 91" xfId="22362" xr:uid="{00000000-0005-0000-0000-0000F72E0000}"/>
    <cellStyle name="Comma [0] TBD- 2 2 91" xfId="22559" xr:uid="{00000000-0005-0000-0000-0000F82E0000}"/>
    <cellStyle name="Comma [0] TBD 2 2 92" xfId="22412" xr:uid="{00000000-0005-0000-0000-0000F92E0000}"/>
    <cellStyle name="Comma [0] TBD- 2 2 92" xfId="22595" xr:uid="{00000000-0005-0000-0000-0000FA2E0000}"/>
    <cellStyle name="Comma [0] TBD 2 2 93" xfId="22460" xr:uid="{00000000-0005-0000-0000-0000FB2E0000}"/>
    <cellStyle name="Comma [0] TBD- 2 2 93" xfId="22630" xr:uid="{00000000-0005-0000-0000-0000FC2E0000}"/>
    <cellStyle name="Comma [0] TBD 2 2 94" xfId="22504" xr:uid="{00000000-0005-0000-0000-0000FD2E0000}"/>
    <cellStyle name="Comma [0] TBD- 2 2 94" xfId="22661" xr:uid="{00000000-0005-0000-0000-0000FE2E0000}"/>
    <cellStyle name="Comma [0] TBD 2 2 95" xfId="22545" xr:uid="{00000000-0005-0000-0000-0000FF2E0000}"/>
    <cellStyle name="Comma [0] TBD- 2 2 95" xfId="22692" xr:uid="{00000000-0005-0000-0000-0000002F0000}"/>
    <cellStyle name="Comma [0] TBD 2 2 96" xfId="22913" xr:uid="{00000000-0005-0000-0000-0000012F0000}"/>
    <cellStyle name="Comma [0] TBD- 2 2 96" xfId="22914" xr:uid="{00000000-0005-0000-0000-0000022F0000}"/>
    <cellStyle name="Comma [0] TBD 2 2 97" xfId="22987" xr:uid="{00000000-0005-0000-0000-0000032F0000}"/>
    <cellStyle name="Comma [0] TBD- 2 2 97" xfId="23055" xr:uid="{00000000-0005-0000-0000-0000042F0000}"/>
    <cellStyle name="Comma [0] TBD 2 2 98" xfId="29585" xr:uid="{00000000-0005-0000-0000-0000052F0000}"/>
    <cellStyle name="Comma [0] TBD- 2 2 98" xfId="29586" xr:uid="{00000000-0005-0000-0000-0000062F0000}"/>
    <cellStyle name="Comma [0] TBD 2 2 99" xfId="36143" xr:uid="{00000000-0005-0000-0000-0000072F0000}"/>
    <cellStyle name="Comma [0] TBD- 2 2 99" xfId="36144" xr:uid="{00000000-0005-0000-0000-0000082F0000}"/>
    <cellStyle name="Comma [0] TBD 2 20" xfId="16347" xr:uid="{00000000-0005-0000-0000-0000092F0000}"/>
    <cellStyle name="Comma [0] TBD- 2 20" xfId="17506" xr:uid="{00000000-0005-0000-0000-00000A2F0000}"/>
    <cellStyle name="Comma [0] TBD 2 21" xfId="16060" xr:uid="{00000000-0005-0000-0000-00000B2F0000}"/>
    <cellStyle name="Comma [0] TBD- 2 21" xfId="17600" xr:uid="{00000000-0005-0000-0000-00000C2F0000}"/>
    <cellStyle name="Comma [0] TBD 2 22" xfId="16777" xr:uid="{00000000-0005-0000-0000-00000D2F0000}"/>
    <cellStyle name="Comma [0] TBD- 2 22" xfId="17694" xr:uid="{00000000-0005-0000-0000-00000E2F0000}"/>
    <cellStyle name="Comma [0] TBD 2 23" xfId="16241" xr:uid="{00000000-0005-0000-0000-00000F2F0000}"/>
    <cellStyle name="Comma [0] TBD- 2 23" xfId="17788" xr:uid="{00000000-0005-0000-0000-0000102F0000}"/>
    <cellStyle name="Comma [0] TBD 2 24" xfId="15475" xr:uid="{00000000-0005-0000-0000-0000112F0000}"/>
    <cellStyle name="Comma [0] TBD- 2 24" xfId="17882" xr:uid="{00000000-0005-0000-0000-0000122F0000}"/>
    <cellStyle name="Comma [0] TBD 2 25" xfId="15040" xr:uid="{00000000-0005-0000-0000-0000132F0000}"/>
    <cellStyle name="Comma [0] TBD- 2 25" xfId="17976" xr:uid="{00000000-0005-0000-0000-0000142F0000}"/>
    <cellStyle name="Comma [0] TBD 2 26" xfId="14408" xr:uid="{00000000-0005-0000-0000-0000152F0000}"/>
    <cellStyle name="Comma [0] TBD- 2 26" xfId="18070" xr:uid="{00000000-0005-0000-0000-0000162F0000}"/>
    <cellStyle name="Comma [0] TBD 2 27" xfId="15773" xr:uid="{00000000-0005-0000-0000-0000172F0000}"/>
    <cellStyle name="Comma [0] TBD- 2 27" xfId="18164" xr:uid="{00000000-0005-0000-0000-0000182F0000}"/>
    <cellStyle name="Comma [0] TBD 2 28" xfId="16240" xr:uid="{00000000-0005-0000-0000-0000192F0000}"/>
    <cellStyle name="Comma [0] TBD- 2 28" xfId="18258" xr:uid="{00000000-0005-0000-0000-00001A2F0000}"/>
    <cellStyle name="Comma [0] TBD 2 29" xfId="15476" xr:uid="{00000000-0005-0000-0000-00001B2F0000}"/>
    <cellStyle name="Comma [0] TBD- 2 29" xfId="18352" xr:uid="{00000000-0005-0000-0000-00001C2F0000}"/>
    <cellStyle name="Comma [0] TBD 2 3" xfId="2331" xr:uid="{00000000-0005-0000-0000-00001D2F0000}"/>
    <cellStyle name="Comma [0] TBD- 2 3" xfId="2332" xr:uid="{00000000-0005-0000-0000-00001E2F0000}"/>
    <cellStyle name="Comma [0] TBD 2 30" xfId="16353" xr:uid="{00000000-0005-0000-0000-00001F2F0000}"/>
    <cellStyle name="Comma [0] TBD- 2 30" xfId="18446" xr:uid="{00000000-0005-0000-0000-0000202F0000}"/>
    <cellStyle name="Comma [0] TBD 2 31" xfId="15347" xr:uid="{00000000-0005-0000-0000-0000212F0000}"/>
    <cellStyle name="Comma [0] TBD- 2 31" xfId="18539" xr:uid="{00000000-0005-0000-0000-0000222F0000}"/>
    <cellStyle name="Comma [0] TBD 2 32" xfId="16387" xr:uid="{00000000-0005-0000-0000-0000232F0000}"/>
    <cellStyle name="Comma [0] TBD- 2 32" xfId="18632" xr:uid="{00000000-0005-0000-0000-0000242F0000}"/>
    <cellStyle name="Comma [0] TBD 2 33" xfId="15283" xr:uid="{00000000-0005-0000-0000-0000252F0000}"/>
    <cellStyle name="Comma [0] TBD- 2 33" xfId="18724" xr:uid="{00000000-0005-0000-0000-0000262F0000}"/>
    <cellStyle name="Comma [0] TBD 2 34" xfId="15159" xr:uid="{00000000-0005-0000-0000-0000272F0000}"/>
    <cellStyle name="Comma [0] TBD- 2 34" xfId="18816" xr:uid="{00000000-0005-0000-0000-0000282F0000}"/>
    <cellStyle name="Comma [0] TBD 2 35" xfId="15259" xr:uid="{00000000-0005-0000-0000-0000292F0000}"/>
    <cellStyle name="Comma [0] TBD- 2 35" xfId="18908" xr:uid="{00000000-0005-0000-0000-00002A2F0000}"/>
    <cellStyle name="Comma [0] TBD 2 36" xfId="14327" xr:uid="{00000000-0005-0000-0000-00002B2F0000}"/>
    <cellStyle name="Comma [0] TBD- 2 36" xfId="19000" xr:uid="{00000000-0005-0000-0000-00002C2F0000}"/>
    <cellStyle name="Comma [0] TBD 2 37" xfId="14656" xr:uid="{00000000-0005-0000-0000-00002D2F0000}"/>
    <cellStyle name="Comma [0] TBD- 2 37" xfId="19092" xr:uid="{00000000-0005-0000-0000-00002E2F0000}"/>
    <cellStyle name="Comma [0] TBD 2 38" xfId="15629" xr:uid="{00000000-0005-0000-0000-00002F2F0000}"/>
    <cellStyle name="Comma [0] TBD- 2 38" xfId="19184" xr:uid="{00000000-0005-0000-0000-0000302F0000}"/>
    <cellStyle name="Comma [0] TBD 2 39" xfId="16907" xr:uid="{00000000-0005-0000-0000-0000312F0000}"/>
    <cellStyle name="Comma [0] TBD- 2 39" xfId="19275" xr:uid="{00000000-0005-0000-0000-0000322F0000}"/>
    <cellStyle name="Comma [0] TBD 2 4" xfId="1918" xr:uid="{00000000-0005-0000-0000-0000332F0000}"/>
    <cellStyle name="Comma [0] TBD- 2 4" xfId="1917" xr:uid="{00000000-0005-0000-0000-0000342F0000}"/>
    <cellStyle name="Comma [0] TBD 2 40" xfId="16849" xr:uid="{00000000-0005-0000-0000-0000352F0000}"/>
    <cellStyle name="Comma [0] TBD- 2 40" xfId="19366" xr:uid="{00000000-0005-0000-0000-0000362F0000}"/>
    <cellStyle name="Comma [0] TBD 2 41" xfId="17064" xr:uid="{00000000-0005-0000-0000-0000372F0000}"/>
    <cellStyle name="Comma [0] TBD- 2 41" xfId="19457" xr:uid="{00000000-0005-0000-0000-0000382F0000}"/>
    <cellStyle name="Comma [0] TBD 2 42" xfId="17158" xr:uid="{00000000-0005-0000-0000-0000392F0000}"/>
    <cellStyle name="Comma [0] TBD- 2 42" xfId="19546" xr:uid="{00000000-0005-0000-0000-00003A2F0000}"/>
    <cellStyle name="Comma [0] TBD 2 43" xfId="17252" xr:uid="{00000000-0005-0000-0000-00003B2F0000}"/>
    <cellStyle name="Comma [0] TBD- 2 43" xfId="19635" xr:uid="{00000000-0005-0000-0000-00003C2F0000}"/>
    <cellStyle name="Comma [0] TBD 2 44" xfId="17346" xr:uid="{00000000-0005-0000-0000-00003D2F0000}"/>
    <cellStyle name="Comma [0] TBD- 2 44" xfId="19724" xr:uid="{00000000-0005-0000-0000-00003E2F0000}"/>
    <cellStyle name="Comma [0] TBD 2 45" xfId="17440" xr:uid="{00000000-0005-0000-0000-00003F2F0000}"/>
    <cellStyle name="Comma [0] TBD- 2 45" xfId="19813" xr:uid="{00000000-0005-0000-0000-0000402F0000}"/>
    <cellStyle name="Comma [0] TBD 2 46" xfId="17534" xr:uid="{00000000-0005-0000-0000-0000412F0000}"/>
    <cellStyle name="Comma [0] TBD- 2 46" xfId="19901" xr:uid="{00000000-0005-0000-0000-0000422F0000}"/>
    <cellStyle name="Comma [0] TBD 2 47" xfId="17628" xr:uid="{00000000-0005-0000-0000-0000432F0000}"/>
    <cellStyle name="Comma [0] TBD- 2 47" xfId="19989" xr:uid="{00000000-0005-0000-0000-0000442F0000}"/>
    <cellStyle name="Comma [0] TBD 2 48" xfId="17722" xr:uid="{00000000-0005-0000-0000-0000452F0000}"/>
    <cellStyle name="Comma [0] TBD- 2 48" xfId="20076" xr:uid="{00000000-0005-0000-0000-0000462F0000}"/>
    <cellStyle name="Comma [0] TBD 2 49" xfId="17816" xr:uid="{00000000-0005-0000-0000-0000472F0000}"/>
    <cellStyle name="Comma [0] TBD- 2 49" xfId="20163" xr:uid="{00000000-0005-0000-0000-0000482F0000}"/>
    <cellStyle name="Comma [0] TBD 2 5" xfId="10457" xr:uid="{00000000-0005-0000-0000-0000492F0000}"/>
    <cellStyle name="Comma [0] TBD- 2 5" xfId="10458" xr:uid="{00000000-0005-0000-0000-00004A2F0000}"/>
    <cellStyle name="Comma [0] TBD 2 50" xfId="17910" xr:uid="{00000000-0005-0000-0000-00004B2F0000}"/>
    <cellStyle name="Comma [0] TBD- 2 50" xfId="20250" xr:uid="{00000000-0005-0000-0000-00004C2F0000}"/>
    <cellStyle name="Comma [0] TBD 2 51" xfId="18004" xr:uid="{00000000-0005-0000-0000-00004D2F0000}"/>
    <cellStyle name="Comma [0] TBD- 2 51" xfId="20335" xr:uid="{00000000-0005-0000-0000-00004E2F0000}"/>
    <cellStyle name="Comma [0] TBD 2 52" xfId="18098" xr:uid="{00000000-0005-0000-0000-00004F2F0000}"/>
    <cellStyle name="Comma [0] TBD- 2 52" xfId="20420" xr:uid="{00000000-0005-0000-0000-0000502F0000}"/>
    <cellStyle name="Comma [0] TBD 2 53" xfId="18192" xr:uid="{00000000-0005-0000-0000-0000512F0000}"/>
    <cellStyle name="Comma [0] TBD- 2 53" xfId="20504" xr:uid="{00000000-0005-0000-0000-0000522F0000}"/>
    <cellStyle name="Comma [0] TBD 2 54" xfId="18286" xr:uid="{00000000-0005-0000-0000-0000532F0000}"/>
    <cellStyle name="Comma [0] TBD- 2 54" xfId="20586" xr:uid="{00000000-0005-0000-0000-0000542F0000}"/>
    <cellStyle name="Comma [0] TBD 2 55" xfId="18380" xr:uid="{00000000-0005-0000-0000-0000552F0000}"/>
    <cellStyle name="Comma [0] TBD- 2 55" xfId="20665" xr:uid="{00000000-0005-0000-0000-0000562F0000}"/>
    <cellStyle name="Comma [0] TBD 2 56" xfId="18474" xr:uid="{00000000-0005-0000-0000-0000572F0000}"/>
    <cellStyle name="Comma [0] TBD- 2 56" xfId="20743" xr:uid="{00000000-0005-0000-0000-0000582F0000}"/>
    <cellStyle name="Comma [0] TBD 2 57" xfId="18567" xr:uid="{00000000-0005-0000-0000-0000592F0000}"/>
    <cellStyle name="Comma [0] TBD- 2 57" xfId="20821" xr:uid="{00000000-0005-0000-0000-00005A2F0000}"/>
    <cellStyle name="Comma [0] TBD 2 58" xfId="18659" xr:uid="{00000000-0005-0000-0000-00005B2F0000}"/>
    <cellStyle name="Comma [0] TBD- 2 58" xfId="20897" xr:uid="{00000000-0005-0000-0000-00005C2F0000}"/>
    <cellStyle name="Comma [0] TBD 2 59" xfId="18751" xr:uid="{00000000-0005-0000-0000-00005D2F0000}"/>
    <cellStyle name="Comma [0] TBD- 2 59" xfId="20972" xr:uid="{00000000-0005-0000-0000-00005E2F0000}"/>
    <cellStyle name="Comma [0] TBD 2 6" xfId="10558" xr:uid="{00000000-0005-0000-0000-00005F2F0000}"/>
    <cellStyle name="Comma [0] TBD- 2 6" xfId="10557" xr:uid="{00000000-0005-0000-0000-0000602F0000}"/>
    <cellStyle name="Comma [0] TBD 2 60" xfId="18843" xr:uid="{00000000-0005-0000-0000-0000612F0000}"/>
    <cellStyle name="Comma [0] TBD- 2 60" xfId="21045" xr:uid="{00000000-0005-0000-0000-0000622F0000}"/>
    <cellStyle name="Comma [0] TBD 2 61" xfId="18935" xr:uid="{00000000-0005-0000-0000-0000632F0000}"/>
    <cellStyle name="Comma [0] TBD- 2 61" xfId="21118" xr:uid="{00000000-0005-0000-0000-0000642F0000}"/>
    <cellStyle name="Comma [0] TBD 2 62" xfId="19027" xr:uid="{00000000-0005-0000-0000-0000652F0000}"/>
    <cellStyle name="Comma [0] TBD- 2 62" xfId="21191" xr:uid="{00000000-0005-0000-0000-0000662F0000}"/>
    <cellStyle name="Comma [0] TBD 2 63" xfId="19119" xr:uid="{00000000-0005-0000-0000-0000672F0000}"/>
    <cellStyle name="Comma [0] TBD- 2 63" xfId="21263" xr:uid="{00000000-0005-0000-0000-0000682F0000}"/>
    <cellStyle name="Comma [0] TBD 2 64" xfId="19211" xr:uid="{00000000-0005-0000-0000-0000692F0000}"/>
    <cellStyle name="Comma [0] TBD- 2 64" xfId="21332" xr:uid="{00000000-0005-0000-0000-00006A2F0000}"/>
    <cellStyle name="Comma [0] TBD 2 65" xfId="19302" xr:uid="{00000000-0005-0000-0000-00006B2F0000}"/>
    <cellStyle name="Comma [0] TBD- 2 65" xfId="21401" xr:uid="{00000000-0005-0000-0000-00006C2F0000}"/>
    <cellStyle name="Comma [0] TBD 2 66" xfId="19393" xr:uid="{00000000-0005-0000-0000-00006D2F0000}"/>
    <cellStyle name="Comma [0] TBD- 2 66" xfId="21469" xr:uid="{00000000-0005-0000-0000-00006E2F0000}"/>
    <cellStyle name="Comma [0] TBD 2 67" xfId="19484" xr:uid="{00000000-0005-0000-0000-00006F2F0000}"/>
    <cellStyle name="Comma [0] TBD- 2 67" xfId="21536" xr:uid="{00000000-0005-0000-0000-0000702F0000}"/>
    <cellStyle name="Comma [0] TBD 2 68" xfId="19573" xr:uid="{00000000-0005-0000-0000-0000712F0000}"/>
    <cellStyle name="Comma [0] TBD- 2 68" xfId="21603" xr:uid="{00000000-0005-0000-0000-0000722F0000}"/>
    <cellStyle name="Comma [0] TBD 2 69" xfId="19662" xr:uid="{00000000-0005-0000-0000-0000732F0000}"/>
    <cellStyle name="Comma [0] TBD- 2 69" xfId="21669" xr:uid="{00000000-0005-0000-0000-0000742F0000}"/>
    <cellStyle name="Comma [0] TBD 2 7" xfId="10608" xr:uid="{00000000-0005-0000-0000-0000752F0000}"/>
    <cellStyle name="Comma [0] TBD- 2 7" xfId="12394" xr:uid="{00000000-0005-0000-0000-0000762F0000}"/>
    <cellStyle name="Comma [0] TBD 2 70" xfId="19751" xr:uid="{00000000-0005-0000-0000-0000772F0000}"/>
    <cellStyle name="Comma [0] TBD- 2 70" xfId="21734" xr:uid="{00000000-0005-0000-0000-0000782F0000}"/>
    <cellStyle name="Comma [0] TBD 2 71" xfId="19840" xr:uid="{00000000-0005-0000-0000-0000792F0000}"/>
    <cellStyle name="Comma [0] TBD- 2 71" xfId="21797" xr:uid="{00000000-0005-0000-0000-00007A2F0000}"/>
    <cellStyle name="Comma [0] TBD 2 72" xfId="19928" xr:uid="{00000000-0005-0000-0000-00007B2F0000}"/>
    <cellStyle name="Comma [0] TBD- 2 72" xfId="21858" xr:uid="{00000000-0005-0000-0000-00007C2F0000}"/>
    <cellStyle name="Comma [0] TBD 2 73" xfId="20016" xr:uid="{00000000-0005-0000-0000-00007D2F0000}"/>
    <cellStyle name="Comma [0] TBD- 2 73" xfId="21918" xr:uid="{00000000-0005-0000-0000-00007E2F0000}"/>
    <cellStyle name="Comma [0] TBD 2 74" xfId="20103" xr:uid="{00000000-0005-0000-0000-00007F2F0000}"/>
    <cellStyle name="Comma [0] TBD- 2 74" xfId="21974" xr:uid="{00000000-0005-0000-0000-0000802F0000}"/>
    <cellStyle name="Comma [0] TBD 2 75" xfId="20190" xr:uid="{00000000-0005-0000-0000-0000812F0000}"/>
    <cellStyle name="Comma [0] TBD- 2 75" xfId="22029" xr:uid="{00000000-0005-0000-0000-0000822F0000}"/>
    <cellStyle name="Comma [0] TBD 2 76" xfId="20276" xr:uid="{00000000-0005-0000-0000-0000832F0000}"/>
    <cellStyle name="Comma [0] TBD- 2 76" xfId="22083" xr:uid="{00000000-0005-0000-0000-0000842F0000}"/>
    <cellStyle name="Comma [0] TBD 2 77" xfId="20361" xr:uid="{00000000-0005-0000-0000-0000852F0000}"/>
    <cellStyle name="Comma [0] TBD- 2 77" xfId="22137" xr:uid="{00000000-0005-0000-0000-0000862F0000}"/>
    <cellStyle name="Comma [0] TBD 2 78" xfId="20446" xr:uid="{00000000-0005-0000-0000-0000872F0000}"/>
    <cellStyle name="Comma [0] TBD- 2 78" xfId="22189" xr:uid="{00000000-0005-0000-0000-0000882F0000}"/>
    <cellStyle name="Comma [0] TBD 2 79" xfId="20529" xr:uid="{00000000-0005-0000-0000-0000892F0000}"/>
    <cellStyle name="Comma [0] TBD- 2 79" xfId="22241" xr:uid="{00000000-0005-0000-0000-00008A2F0000}"/>
    <cellStyle name="Comma [0] TBD 2 8" xfId="14111" xr:uid="{00000000-0005-0000-0000-00008B2F0000}"/>
    <cellStyle name="Comma [0] TBD- 2 8" xfId="11225" xr:uid="{00000000-0005-0000-0000-00008C2F0000}"/>
    <cellStyle name="Comma [0] TBD 2 80" xfId="20610" xr:uid="{00000000-0005-0000-0000-00008D2F0000}"/>
    <cellStyle name="Comma [0] TBD- 2 80" xfId="22291" xr:uid="{00000000-0005-0000-0000-00008E2F0000}"/>
    <cellStyle name="Comma [0] TBD 2 81" xfId="20688" xr:uid="{00000000-0005-0000-0000-00008F2F0000}"/>
    <cellStyle name="Comma [0] TBD- 2 81" xfId="22341" xr:uid="{00000000-0005-0000-0000-0000902F0000}"/>
    <cellStyle name="Comma [0] TBD 2 82" xfId="20766" xr:uid="{00000000-0005-0000-0000-0000912F0000}"/>
    <cellStyle name="Comma [0] TBD- 2 82" xfId="22391" xr:uid="{00000000-0005-0000-0000-0000922F0000}"/>
    <cellStyle name="Comma [0] TBD 2 83" xfId="20843" xr:uid="{00000000-0005-0000-0000-0000932F0000}"/>
    <cellStyle name="Comma [0] TBD- 2 83" xfId="22439" xr:uid="{00000000-0005-0000-0000-0000942F0000}"/>
    <cellStyle name="Comma [0] TBD 2 84" xfId="20919" xr:uid="{00000000-0005-0000-0000-0000952F0000}"/>
    <cellStyle name="Comma [0] TBD- 2 84" xfId="22484" xr:uid="{00000000-0005-0000-0000-0000962F0000}"/>
    <cellStyle name="Comma [0] TBD 2 85" xfId="20993" xr:uid="{00000000-0005-0000-0000-0000972F0000}"/>
    <cellStyle name="Comma [0] TBD- 2 85" xfId="22526" xr:uid="{00000000-0005-0000-0000-0000982F0000}"/>
    <cellStyle name="Comma [0] TBD 2 86" xfId="21066" xr:uid="{00000000-0005-0000-0000-0000992F0000}"/>
    <cellStyle name="Comma [0] TBD- 2 86" xfId="22565" xr:uid="{00000000-0005-0000-0000-00009A2F0000}"/>
    <cellStyle name="Comma [0] TBD 2 87" xfId="21139" xr:uid="{00000000-0005-0000-0000-00009B2F0000}"/>
    <cellStyle name="Comma [0] TBD- 2 87" xfId="22601" xr:uid="{00000000-0005-0000-0000-00009C2F0000}"/>
    <cellStyle name="Comma [0] TBD 2 88" xfId="21212" xr:uid="{00000000-0005-0000-0000-00009D2F0000}"/>
    <cellStyle name="Comma [0] TBD- 2 88" xfId="22636" xr:uid="{00000000-0005-0000-0000-00009E2F0000}"/>
    <cellStyle name="Comma [0] TBD 2 89" xfId="21284" xr:uid="{00000000-0005-0000-0000-00009F2F0000}"/>
    <cellStyle name="Comma [0] TBD- 2 89" xfId="22667" xr:uid="{00000000-0005-0000-0000-0000A02F0000}"/>
    <cellStyle name="Comma [0] TBD 2 9" xfId="10393" xr:uid="{00000000-0005-0000-0000-0000A12F0000}"/>
    <cellStyle name="Comma [0] TBD- 2 9" xfId="10585" xr:uid="{00000000-0005-0000-0000-0000A22F0000}"/>
    <cellStyle name="Comma [0] TBD 2 90" xfId="21353" xr:uid="{00000000-0005-0000-0000-0000A32F0000}"/>
    <cellStyle name="Comma [0] TBD- 2 90" xfId="22698" xr:uid="{00000000-0005-0000-0000-0000A42F0000}"/>
    <cellStyle name="Comma [0] TBD 2 91" xfId="21421" xr:uid="{00000000-0005-0000-0000-0000A52F0000}"/>
    <cellStyle name="Comma [0] TBD- 2 91" xfId="22726" xr:uid="{00000000-0005-0000-0000-0000A62F0000}"/>
    <cellStyle name="Comma [0] TBD 2 92" xfId="21489" xr:uid="{00000000-0005-0000-0000-0000A72F0000}"/>
    <cellStyle name="Comma [0] TBD- 2 92" xfId="22753" xr:uid="{00000000-0005-0000-0000-0000A82F0000}"/>
    <cellStyle name="Comma [0] TBD 2 93" xfId="21556" xr:uid="{00000000-0005-0000-0000-0000A92F0000}"/>
    <cellStyle name="Comma [0] TBD- 2 93" xfId="22775" xr:uid="{00000000-0005-0000-0000-0000AA2F0000}"/>
    <cellStyle name="Comma [0] TBD 2 94" xfId="21623" xr:uid="{00000000-0005-0000-0000-0000AB2F0000}"/>
    <cellStyle name="Comma [0] TBD- 2 94" xfId="22796" xr:uid="{00000000-0005-0000-0000-0000AC2F0000}"/>
    <cellStyle name="Comma [0] TBD 2 95" xfId="21689" xr:uid="{00000000-0005-0000-0000-0000AD2F0000}"/>
    <cellStyle name="Comma [0] TBD- 2 95" xfId="22815" xr:uid="{00000000-0005-0000-0000-0000AE2F0000}"/>
    <cellStyle name="Comma [0] TBD 2 96" xfId="21754" xr:uid="{00000000-0005-0000-0000-0000AF2F0000}"/>
    <cellStyle name="Comma [0] TBD- 2 96" xfId="22825" xr:uid="{00000000-0005-0000-0000-0000B02F0000}"/>
    <cellStyle name="Comma [0] TBD 2 97" xfId="22911" xr:uid="{00000000-0005-0000-0000-0000B12F0000}"/>
    <cellStyle name="Comma [0] TBD- 2 97" xfId="22912" xr:uid="{00000000-0005-0000-0000-0000B22F0000}"/>
    <cellStyle name="Comma [0] TBD 2 98" xfId="22989" xr:uid="{00000000-0005-0000-0000-0000B32F0000}"/>
    <cellStyle name="Comma [0] TBD- 2 98" xfId="22988" xr:uid="{00000000-0005-0000-0000-0000B42F0000}"/>
    <cellStyle name="Comma [0] TBD 2 99" xfId="29583" xr:uid="{00000000-0005-0000-0000-0000B52F0000}"/>
    <cellStyle name="Comma [0] TBD- 2 99" xfId="29584" xr:uid="{00000000-0005-0000-0000-0000B62F0000}"/>
    <cellStyle name="Comma [0] TBD 3" xfId="899" xr:uid="{00000000-0005-0000-0000-0000B72F0000}"/>
    <cellStyle name="Comma [0] TBD- 3" xfId="900" xr:uid="{00000000-0005-0000-0000-0000B82F0000}"/>
    <cellStyle name="Comma [0] TBD 3 10" xfId="10739" xr:uid="{00000000-0005-0000-0000-0000B92F0000}"/>
    <cellStyle name="Comma [0] TBD- 3 10" xfId="14002" xr:uid="{00000000-0005-0000-0000-0000BA2F0000}"/>
    <cellStyle name="Comma [0] TBD 3 100" xfId="36145" xr:uid="{00000000-0005-0000-0000-0000BB2F0000}"/>
    <cellStyle name="Comma [0] TBD- 3 100" xfId="36146" xr:uid="{00000000-0005-0000-0000-0000BC2F0000}"/>
    <cellStyle name="Comma [0] TBD 3 11" xfId="15072" xr:uid="{00000000-0005-0000-0000-0000BD2F0000}"/>
    <cellStyle name="Comma [0] TBD- 3 11" xfId="15073" xr:uid="{00000000-0005-0000-0000-0000BE2F0000}"/>
    <cellStyle name="Comma [0] TBD 3 12" xfId="15399" xr:uid="{00000000-0005-0000-0000-0000BF2F0000}"/>
    <cellStyle name="Comma [0] TBD- 3 12" xfId="15398" xr:uid="{00000000-0005-0000-0000-0000C02F0000}"/>
    <cellStyle name="Comma [0] TBD 3 13" xfId="15105" xr:uid="{00000000-0005-0000-0000-0000C12F0000}"/>
    <cellStyle name="Comma [0] TBD- 3 13" xfId="14285" xr:uid="{00000000-0005-0000-0000-0000C22F0000}"/>
    <cellStyle name="Comma [0] TBD 3 14" xfId="16056" xr:uid="{00000000-0005-0000-0000-0000C32F0000}"/>
    <cellStyle name="Comma [0] TBD- 3 14" xfId="15859" xr:uid="{00000000-0005-0000-0000-0000C42F0000}"/>
    <cellStyle name="Comma [0] TBD 3 15" xfId="15782" xr:uid="{00000000-0005-0000-0000-0000C52F0000}"/>
    <cellStyle name="Comma [0] TBD- 3 15" xfId="14776" xr:uid="{00000000-0005-0000-0000-0000C62F0000}"/>
    <cellStyle name="Comma [0] TBD 3 16" xfId="14823" xr:uid="{00000000-0005-0000-0000-0000C72F0000}"/>
    <cellStyle name="Comma [0] TBD- 3 16" xfId="15515" xr:uid="{00000000-0005-0000-0000-0000C82F0000}"/>
    <cellStyle name="Comma [0] TBD 3 17" xfId="16576" xr:uid="{00000000-0005-0000-0000-0000C92F0000}"/>
    <cellStyle name="Comma [0] TBD- 3 17" xfId="15012" xr:uid="{00000000-0005-0000-0000-0000CA2F0000}"/>
    <cellStyle name="Comma [0] TBD 3 18" xfId="16003" xr:uid="{00000000-0005-0000-0000-0000CB2F0000}"/>
    <cellStyle name="Comma [0] TBD- 3 18" xfId="15368" xr:uid="{00000000-0005-0000-0000-0000CC2F0000}"/>
    <cellStyle name="Comma [0] TBD 3 19" xfId="15900" xr:uid="{00000000-0005-0000-0000-0000CD2F0000}"/>
    <cellStyle name="Comma [0] TBD- 3 19" xfId="14299" xr:uid="{00000000-0005-0000-0000-0000CE2F0000}"/>
    <cellStyle name="Comma [0] TBD 3 2" xfId="901" xr:uid="{00000000-0005-0000-0000-0000CF2F0000}"/>
    <cellStyle name="Comma [0] TBD- 3 2" xfId="902" xr:uid="{00000000-0005-0000-0000-0000D02F0000}"/>
    <cellStyle name="Comma [0] TBD 3 2 10" xfId="15074" xr:uid="{00000000-0005-0000-0000-0000D12F0000}"/>
    <cellStyle name="Comma [0] TBD- 3 2 10" xfId="15075" xr:uid="{00000000-0005-0000-0000-0000D22F0000}"/>
    <cellStyle name="Comma [0] TBD 3 2 11" xfId="16501" xr:uid="{00000000-0005-0000-0000-0000D32F0000}"/>
    <cellStyle name="Comma [0] TBD- 3 2 11" xfId="15397" xr:uid="{00000000-0005-0000-0000-0000D42F0000}"/>
    <cellStyle name="Comma [0] TBD 3 2 12" xfId="15106" xr:uid="{00000000-0005-0000-0000-0000D52F0000}"/>
    <cellStyle name="Comma [0] TBD- 3 2 12" xfId="14286" xr:uid="{00000000-0005-0000-0000-0000D62F0000}"/>
    <cellStyle name="Comma [0] TBD 3 2 13" xfId="14381" xr:uid="{00000000-0005-0000-0000-0000D72F0000}"/>
    <cellStyle name="Comma [0] TBD- 3 2 13" xfId="14660" xr:uid="{00000000-0005-0000-0000-0000D82F0000}"/>
    <cellStyle name="Comma [0] TBD 3 2 14" xfId="16786" xr:uid="{00000000-0005-0000-0000-0000D92F0000}"/>
    <cellStyle name="Comma [0] TBD- 3 2 14" xfId="15626" xr:uid="{00000000-0005-0000-0000-0000DA2F0000}"/>
    <cellStyle name="Comma [0] TBD 3 2 15" xfId="16236" xr:uid="{00000000-0005-0000-0000-0000DB2F0000}"/>
    <cellStyle name="Comma [0] TBD- 3 2 15" xfId="16905" xr:uid="{00000000-0005-0000-0000-0000DC2F0000}"/>
    <cellStyle name="Comma [0] TBD 3 2 16" xfId="15480" xr:uid="{00000000-0005-0000-0000-0000DD2F0000}"/>
    <cellStyle name="Comma [0] TBD- 3 2 16" xfId="15945" xr:uid="{00000000-0005-0000-0000-0000DE2F0000}"/>
    <cellStyle name="Comma [0] TBD 3 2 17" xfId="16349" xr:uid="{00000000-0005-0000-0000-0000DF2F0000}"/>
    <cellStyle name="Comma [0] TBD- 3 2 17" xfId="14725" xr:uid="{00000000-0005-0000-0000-0000E02F0000}"/>
    <cellStyle name="Comma [0] TBD 3 2 18" xfId="15348" xr:uid="{00000000-0005-0000-0000-0000E12F0000}"/>
    <cellStyle name="Comma [0] TBD- 3 2 18" xfId="15575" xr:uid="{00000000-0005-0000-0000-0000E22F0000}"/>
    <cellStyle name="Comma [0] TBD 3 2 19" xfId="14307" xr:uid="{00000000-0005-0000-0000-0000E32F0000}"/>
    <cellStyle name="Comma [0] TBD- 3 2 19" xfId="16878" xr:uid="{00000000-0005-0000-0000-0000E42F0000}"/>
    <cellStyle name="Comma [0] TBD 3 2 2" xfId="2337" xr:uid="{00000000-0005-0000-0000-0000E52F0000}"/>
    <cellStyle name="Comma [0] TBD- 3 2 2" xfId="2338" xr:uid="{00000000-0005-0000-0000-0000E62F0000}"/>
    <cellStyle name="Comma [0] TBD 3 2 20" xfId="16811" xr:uid="{00000000-0005-0000-0000-0000E72F0000}"/>
    <cellStyle name="Comma [0] TBD- 3 2 20" xfId="16141" xr:uid="{00000000-0005-0000-0000-0000E82F0000}"/>
    <cellStyle name="Comma [0] TBD 3 2 21" xfId="14785" xr:uid="{00000000-0005-0000-0000-0000E92F0000}"/>
    <cellStyle name="Comma [0] TBD- 3 2 21" xfId="14580" xr:uid="{00000000-0005-0000-0000-0000EA2F0000}"/>
    <cellStyle name="Comma [0] TBD 3 2 22" xfId="14516" xr:uid="{00000000-0005-0000-0000-0000EB2F0000}"/>
    <cellStyle name="Comma [0] TBD- 3 2 22" xfId="15667" xr:uid="{00000000-0005-0000-0000-0000EC2F0000}"/>
    <cellStyle name="Comma [0] TBD 3 2 23" xfId="14636" xr:uid="{00000000-0005-0000-0000-0000ED2F0000}"/>
    <cellStyle name="Comma [0] TBD- 3 2 23" xfId="16943" xr:uid="{00000000-0005-0000-0000-0000EE2F0000}"/>
    <cellStyle name="Comma [0] TBD 3 2 24" xfId="16696" xr:uid="{00000000-0005-0000-0000-0000EF2F0000}"/>
    <cellStyle name="Comma [0] TBD- 3 2 24" xfId="15966" xr:uid="{00000000-0005-0000-0000-0000F02F0000}"/>
    <cellStyle name="Comma [0] TBD 3 2 25" xfId="16918" xr:uid="{00000000-0005-0000-0000-0000F12F0000}"/>
    <cellStyle name="Comma [0] TBD- 3 2 25" xfId="14713" xr:uid="{00000000-0005-0000-0000-0000F22F0000}"/>
    <cellStyle name="Comma [0] TBD 3 2 26" xfId="16846" xr:uid="{00000000-0005-0000-0000-0000F32F0000}"/>
    <cellStyle name="Comma [0] TBD- 3 2 26" xfId="15590" xr:uid="{00000000-0005-0000-0000-0000F42F0000}"/>
    <cellStyle name="Comma [0] TBD 3 2 27" xfId="16177" xr:uid="{00000000-0005-0000-0000-0000F52F0000}"/>
    <cellStyle name="Comma [0] TBD- 3 2 27" xfId="16884" xr:uid="{00000000-0005-0000-0000-0000F62F0000}"/>
    <cellStyle name="Comma [0] TBD 3 2 28" xfId="15577" xr:uid="{00000000-0005-0000-0000-0000F72F0000}"/>
    <cellStyle name="Comma [0] TBD- 3 2 28" xfId="14677" xr:uid="{00000000-0005-0000-0000-0000F82F0000}"/>
    <cellStyle name="Comma [0] TBD 3 2 29" xfId="16309" xr:uid="{00000000-0005-0000-0000-0000F92F0000}"/>
    <cellStyle name="Comma [0] TBD- 3 2 29" xfId="15614" xr:uid="{00000000-0005-0000-0000-0000FA2F0000}"/>
    <cellStyle name="Comma [0] TBD 3 2 3" xfId="1912" xr:uid="{00000000-0005-0000-0000-0000FB2F0000}"/>
    <cellStyle name="Comma [0] TBD- 3 2 3" xfId="1911" xr:uid="{00000000-0005-0000-0000-0000FC2F0000}"/>
    <cellStyle name="Comma [0] TBD 3 2 30" xfId="14426" xr:uid="{00000000-0005-0000-0000-0000FD2F0000}"/>
    <cellStyle name="Comma [0] TBD- 3 2 30" xfId="16899" xr:uid="{00000000-0005-0000-0000-0000FE2F0000}"/>
    <cellStyle name="Comma [0] TBD 3 2 31" xfId="16772" xr:uid="{00000000-0005-0000-0000-0000FF2F0000}"/>
    <cellStyle name="Comma [0] TBD- 3 2 31" xfId="14681" xr:uid="{00000000-0005-0000-0000-000000300000}"/>
    <cellStyle name="Comma [0] TBD 3 2 32" xfId="14853" xr:uid="{00000000-0005-0000-0000-000001300000}"/>
    <cellStyle name="Comma [0] TBD- 3 2 32" xfId="14578" xr:uid="{00000000-0005-0000-0000-000002300000}"/>
    <cellStyle name="Comma [0] TBD 3 2 33" xfId="16570" xr:uid="{00000000-0005-0000-0000-000003300000}"/>
    <cellStyle name="Comma [0] TBD- 3 2 33" xfId="15668" xr:uid="{00000000-0005-0000-0000-000004300000}"/>
    <cellStyle name="Comma [0] TBD 3 2 34" xfId="14243" xr:uid="{00000000-0005-0000-0000-000005300000}"/>
    <cellStyle name="Comma [0] TBD- 3 2 34" xfId="16944" xr:uid="{00000000-0005-0000-0000-000006300000}"/>
    <cellStyle name="Comma [0] TBD 3 2 35" xfId="15895" xr:uid="{00000000-0005-0000-0000-000007300000}"/>
    <cellStyle name="Comma [0] TBD- 3 2 35" xfId="15967" xr:uid="{00000000-0005-0000-0000-000008300000}"/>
    <cellStyle name="Comma [0] TBD 3 2 36" xfId="14754" xr:uid="{00000000-0005-0000-0000-000009300000}"/>
    <cellStyle name="Comma [0] TBD- 3 2 36" xfId="14712" xr:uid="{00000000-0005-0000-0000-00000A300000}"/>
    <cellStyle name="Comma [0] TBD 3 2 37" xfId="15564" xr:uid="{00000000-0005-0000-0000-00000B300000}"/>
    <cellStyle name="Comma [0] TBD- 3 2 37" xfId="14555" xr:uid="{00000000-0005-0000-0000-00000C300000}"/>
    <cellStyle name="Comma [0] TBD 3 2 38" xfId="16872" xr:uid="{00000000-0005-0000-0000-00000D300000}"/>
    <cellStyle name="Comma [0] TBD- 3 2 38" xfId="16730" xr:uid="{00000000-0005-0000-0000-00000E300000}"/>
    <cellStyle name="Comma [0] TBD 3 2 39" xfId="15927" xr:uid="{00000000-0005-0000-0000-00000F300000}"/>
    <cellStyle name="Comma [0] TBD- 3 2 39" xfId="16950" xr:uid="{00000000-0005-0000-0000-000010300000}"/>
    <cellStyle name="Comma [0] TBD 3 2 4" xfId="10463" xr:uid="{00000000-0005-0000-0000-000011300000}"/>
    <cellStyle name="Comma [0] TBD- 3 2 4" xfId="10464" xr:uid="{00000000-0005-0000-0000-000012300000}"/>
    <cellStyle name="Comma [0] TBD 3 2 40" xfId="16186" xr:uid="{00000000-0005-0000-0000-000013300000}"/>
    <cellStyle name="Comma [0] TBD- 3 2 40" xfId="15969" xr:uid="{00000000-0005-0000-0000-000014300000}"/>
    <cellStyle name="Comma [0] TBD 3 2 41" xfId="15570" xr:uid="{00000000-0005-0000-0000-000015300000}"/>
    <cellStyle name="Comma [0] TBD- 3 2 41" xfId="14710" xr:uid="{00000000-0005-0000-0000-000016300000}"/>
    <cellStyle name="Comma [0] TBD 3 2 42" xfId="16318" xr:uid="{00000000-0005-0000-0000-000017300000}"/>
    <cellStyle name="Comma [0] TBD- 3 2 42" xfId="15592" xr:uid="{00000000-0005-0000-0000-000018300000}"/>
    <cellStyle name="Comma [0] TBD 3 2 43" xfId="15386" xr:uid="{00000000-0005-0000-0000-000019300000}"/>
    <cellStyle name="Comma [0] TBD- 3 2 43" xfId="16886" xr:uid="{00000000-0005-0000-0000-00001A300000}"/>
    <cellStyle name="Comma [0] TBD 3 2 44" xfId="15111" xr:uid="{00000000-0005-0000-0000-00001B300000}"/>
    <cellStyle name="Comma [0] TBD- 3 2 44" xfId="15936" xr:uid="{00000000-0005-0000-0000-00001C300000}"/>
    <cellStyle name="Comma [0] TBD 3 2 45" xfId="14375" xr:uid="{00000000-0005-0000-0000-00001D300000}"/>
    <cellStyle name="Comma [0] TBD- 3 2 45" xfId="14729" xr:uid="{00000000-0005-0000-0000-00001E300000}"/>
    <cellStyle name="Comma [0] TBD 3 2 46" xfId="15785" xr:uid="{00000000-0005-0000-0000-00001F300000}"/>
    <cellStyle name="Comma [0] TBD- 3 2 46" xfId="15582" xr:uid="{00000000-0005-0000-0000-000020300000}"/>
    <cellStyle name="Comma [0] TBD 3 2 47" xfId="17006" xr:uid="{00000000-0005-0000-0000-000021300000}"/>
    <cellStyle name="Comma [0] TBD- 3 2 47" xfId="16881" xr:uid="{00000000-0005-0000-0000-000022300000}"/>
    <cellStyle name="Comma [0] TBD 3 2 48" xfId="17101" xr:uid="{00000000-0005-0000-0000-000023300000}"/>
    <cellStyle name="Comma [0] TBD- 3 2 48" xfId="14676" xr:uid="{00000000-0005-0000-0000-000024300000}"/>
    <cellStyle name="Comma [0] TBD 3 2 49" xfId="17195" xr:uid="{00000000-0005-0000-0000-000025300000}"/>
    <cellStyle name="Comma [0] TBD- 3 2 49" xfId="15615" xr:uid="{00000000-0005-0000-0000-000026300000}"/>
    <cellStyle name="Comma [0] TBD 3 2 5" xfId="10552" xr:uid="{00000000-0005-0000-0000-000027300000}"/>
    <cellStyle name="Comma [0] TBD- 3 2 5" xfId="13910" xr:uid="{00000000-0005-0000-0000-000028300000}"/>
    <cellStyle name="Comma [0] TBD 3 2 50" xfId="17289" xr:uid="{00000000-0005-0000-0000-000029300000}"/>
    <cellStyle name="Comma [0] TBD- 3 2 50" xfId="14953" xr:uid="{00000000-0005-0000-0000-00002A300000}"/>
    <cellStyle name="Comma [0] TBD 3 2 51" xfId="17383" xr:uid="{00000000-0005-0000-0000-00002B300000}"/>
    <cellStyle name="Comma [0] TBD- 3 2 51" xfId="15414" xr:uid="{00000000-0005-0000-0000-00002C300000}"/>
    <cellStyle name="Comma [0] TBD 3 2 52" xfId="17477" xr:uid="{00000000-0005-0000-0000-00002D300000}"/>
    <cellStyle name="Comma [0] TBD- 3 2 52" xfId="14278" xr:uid="{00000000-0005-0000-0000-00002E300000}"/>
    <cellStyle name="Comma [0] TBD 3 2 53" xfId="17571" xr:uid="{00000000-0005-0000-0000-00002F300000}"/>
    <cellStyle name="Comma [0] TBD- 3 2 53" xfId="15868" xr:uid="{00000000-0005-0000-0000-000030300000}"/>
    <cellStyle name="Comma [0] TBD 3 2 54" xfId="17665" xr:uid="{00000000-0005-0000-0000-000031300000}"/>
    <cellStyle name="Comma [0] TBD- 3 2 54" xfId="17041" xr:uid="{00000000-0005-0000-0000-000032300000}"/>
    <cellStyle name="Comma [0] TBD 3 2 55" xfId="17759" xr:uid="{00000000-0005-0000-0000-000033300000}"/>
    <cellStyle name="Comma [0] TBD- 3 2 55" xfId="17135" xr:uid="{00000000-0005-0000-0000-000034300000}"/>
    <cellStyle name="Comma [0] TBD 3 2 56" xfId="17853" xr:uid="{00000000-0005-0000-0000-000035300000}"/>
    <cellStyle name="Comma [0] TBD- 3 2 56" xfId="17229" xr:uid="{00000000-0005-0000-0000-000036300000}"/>
    <cellStyle name="Comma [0] TBD 3 2 57" xfId="17947" xr:uid="{00000000-0005-0000-0000-000037300000}"/>
    <cellStyle name="Comma [0] TBD- 3 2 57" xfId="17323" xr:uid="{00000000-0005-0000-0000-000038300000}"/>
    <cellStyle name="Comma [0] TBD 3 2 58" xfId="18041" xr:uid="{00000000-0005-0000-0000-000039300000}"/>
    <cellStyle name="Comma [0] TBD- 3 2 58" xfId="17417" xr:uid="{00000000-0005-0000-0000-00003A300000}"/>
    <cellStyle name="Comma [0] TBD 3 2 59" xfId="18135" xr:uid="{00000000-0005-0000-0000-00003B300000}"/>
    <cellStyle name="Comma [0] TBD- 3 2 59" xfId="17511" xr:uid="{00000000-0005-0000-0000-00003C300000}"/>
    <cellStyle name="Comma [0] TBD 3 2 6" xfId="14144" xr:uid="{00000000-0005-0000-0000-00003D300000}"/>
    <cellStyle name="Comma [0] TBD- 3 2 6" xfId="10503" xr:uid="{00000000-0005-0000-0000-00003E300000}"/>
    <cellStyle name="Comma [0] TBD 3 2 60" xfId="18229" xr:uid="{00000000-0005-0000-0000-00003F300000}"/>
    <cellStyle name="Comma [0] TBD- 3 2 60" xfId="17605" xr:uid="{00000000-0005-0000-0000-000040300000}"/>
    <cellStyle name="Comma [0] TBD 3 2 61" xfId="18323" xr:uid="{00000000-0005-0000-0000-000041300000}"/>
    <cellStyle name="Comma [0] TBD- 3 2 61" xfId="17699" xr:uid="{00000000-0005-0000-0000-000042300000}"/>
    <cellStyle name="Comma [0] TBD 3 2 62" xfId="18417" xr:uid="{00000000-0005-0000-0000-000043300000}"/>
    <cellStyle name="Comma [0] TBD- 3 2 62" xfId="17793" xr:uid="{00000000-0005-0000-0000-000044300000}"/>
    <cellStyle name="Comma [0] TBD 3 2 63" xfId="18510" xr:uid="{00000000-0005-0000-0000-000045300000}"/>
    <cellStyle name="Comma [0] TBD- 3 2 63" xfId="17887" xr:uid="{00000000-0005-0000-0000-000046300000}"/>
    <cellStyle name="Comma [0] TBD 3 2 64" xfId="18603" xr:uid="{00000000-0005-0000-0000-000047300000}"/>
    <cellStyle name="Comma [0] TBD- 3 2 64" xfId="17981" xr:uid="{00000000-0005-0000-0000-000048300000}"/>
    <cellStyle name="Comma [0] TBD 3 2 65" xfId="18695" xr:uid="{00000000-0005-0000-0000-000049300000}"/>
    <cellStyle name="Comma [0] TBD- 3 2 65" xfId="18075" xr:uid="{00000000-0005-0000-0000-00004A300000}"/>
    <cellStyle name="Comma [0] TBD 3 2 66" xfId="18787" xr:uid="{00000000-0005-0000-0000-00004B300000}"/>
    <cellStyle name="Comma [0] TBD- 3 2 66" xfId="18169" xr:uid="{00000000-0005-0000-0000-00004C300000}"/>
    <cellStyle name="Comma [0] TBD 3 2 67" xfId="18879" xr:uid="{00000000-0005-0000-0000-00004D300000}"/>
    <cellStyle name="Comma [0] TBD- 3 2 67" xfId="18263" xr:uid="{00000000-0005-0000-0000-00004E300000}"/>
    <cellStyle name="Comma [0] TBD 3 2 68" xfId="18971" xr:uid="{00000000-0005-0000-0000-00004F300000}"/>
    <cellStyle name="Comma [0] TBD- 3 2 68" xfId="18357" xr:uid="{00000000-0005-0000-0000-000050300000}"/>
    <cellStyle name="Comma [0] TBD 3 2 69" xfId="19063" xr:uid="{00000000-0005-0000-0000-000051300000}"/>
    <cellStyle name="Comma [0] TBD- 3 2 69" xfId="18451" xr:uid="{00000000-0005-0000-0000-000052300000}"/>
    <cellStyle name="Comma [0] TBD 3 2 7" xfId="14113" xr:uid="{00000000-0005-0000-0000-000053300000}"/>
    <cellStyle name="Comma [0] TBD- 3 2 7" xfId="14063" xr:uid="{00000000-0005-0000-0000-000054300000}"/>
    <cellStyle name="Comma [0] TBD 3 2 70" xfId="19155" xr:uid="{00000000-0005-0000-0000-000055300000}"/>
    <cellStyle name="Comma [0] TBD- 3 2 70" xfId="18544" xr:uid="{00000000-0005-0000-0000-000056300000}"/>
    <cellStyle name="Comma [0] TBD 3 2 71" xfId="19247" xr:uid="{00000000-0005-0000-0000-000057300000}"/>
    <cellStyle name="Comma [0] TBD- 3 2 71" xfId="18637" xr:uid="{00000000-0005-0000-0000-000058300000}"/>
    <cellStyle name="Comma [0] TBD 3 2 72" xfId="19338" xr:uid="{00000000-0005-0000-0000-000059300000}"/>
    <cellStyle name="Comma [0] TBD- 3 2 72" xfId="18729" xr:uid="{00000000-0005-0000-0000-00005A300000}"/>
    <cellStyle name="Comma [0] TBD 3 2 73" xfId="19429" xr:uid="{00000000-0005-0000-0000-00005B300000}"/>
    <cellStyle name="Comma [0] TBD- 3 2 73" xfId="18821" xr:uid="{00000000-0005-0000-0000-00005C300000}"/>
    <cellStyle name="Comma [0] TBD 3 2 74" xfId="19519" xr:uid="{00000000-0005-0000-0000-00005D300000}"/>
    <cellStyle name="Comma [0] TBD- 3 2 74" xfId="18913" xr:uid="{00000000-0005-0000-0000-00005E300000}"/>
    <cellStyle name="Comma [0] TBD 3 2 75" xfId="19608" xr:uid="{00000000-0005-0000-0000-00005F300000}"/>
    <cellStyle name="Comma [0] TBD- 3 2 75" xfId="19005" xr:uid="{00000000-0005-0000-0000-000060300000}"/>
    <cellStyle name="Comma [0] TBD 3 2 76" xfId="19697" xr:uid="{00000000-0005-0000-0000-000061300000}"/>
    <cellStyle name="Comma [0] TBD- 3 2 76" xfId="19097" xr:uid="{00000000-0005-0000-0000-000062300000}"/>
    <cellStyle name="Comma [0] TBD 3 2 77" xfId="19786" xr:uid="{00000000-0005-0000-0000-000063300000}"/>
    <cellStyle name="Comma [0] TBD- 3 2 77" xfId="19189" xr:uid="{00000000-0005-0000-0000-000064300000}"/>
    <cellStyle name="Comma [0] TBD 3 2 78" xfId="19875" xr:uid="{00000000-0005-0000-0000-000065300000}"/>
    <cellStyle name="Comma [0] TBD- 3 2 78" xfId="19280" xr:uid="{00000000-0005-0000-0000-000066300000}"/>
    <cellStyle name="Comma [0] TBD 3 2 79" xfId="19963" xr:uid="{00000000-0005-0000-0000-000067300000}"/>
    <cellStyle name="Comma [0] TBD- 3 2 79" xfId="19371" xr:uid="{00000000-0005-0000-0000-000068300000}"/>
    <cellStyle name="Comma [0] TBD 3 2 8" xfId="11152" xr:uid="{00000000-0005-0000-0000-000069300000}"/>
    <cellStyle name="Comma [0] TBD- 3 2 8" xfId="10395" xr:uid="{00000000-0005-0000-0000-00006A300000}"/>
    <cellStyle name="Comma [0] TBD 3 2 80" xfId="20050" xr:uid="{00000000-0005-0000-0000-00006B300000}"/>
    <cellStyle name="Comma [0] TBD- 3 2 80" xfId="19462" xr:uid="{00000000-0005-0000-0000-00006C300000}"/>
    <cellStyle name="Comma [0] TBD 3 2 81" xfId="20137" xr:uid="{00000000-0005-0000-0000-00006D300000}"/>
    <cellStyle name="Comma [0] TBD- 3 2 81" xfId="19551" xr:uid="{00000000-0005-0000-0000-00006E300000}"/>
    <cellStyle name="Comma [0] TBD 3 2 82" xfId="20224" xr:uid="{00000000-0005-0000-0000-00006F300000}"/>
    <cellStyle name="Comma [0] TBD- 3 2 82" xfId="19640" xr:uid="{00000000-0005-0000-0000-000070300000}"/>
    <cellStyle name="Comma [0] TBD 3 2 83" xfId="20310" xr:uid="{00000000-0005-0000-0000-000071300000}"/>
    <cellStyle name="Comma [0] TBD- 3 2 83" xfId="19729" xr:uid="{00000000-0005-0000-0000-000072300000}"/>
    <cellStyle name="Comma [0] TBD 3 2 84" xfId="20395" xr:uid="{00000000-0005-0000-0000-000073300000}"/>
    <cellStyle name="Comma [0] TBD- 3 2 84" xfId="19818" xr:uid="{00000000-0005-0000-0000-000074300000}"/>
    <cellStyle name="Comma [0] TBD 3 2 85" xfId="20479" xr:uid="{00000000-0005-0000-0000-000075300000}"/>
    <cellStyle name="Comma [0] TBD- 3 2 85" xfId="19906" xr:uid="{00000000-0005-0000-0000-000076300000}"/>
    <cellStyle name="Comma [0] TBD 3 2 86" xfId="20561" xr:uid="{00000000-0005-0000-0000-000077300000}"/>
    <cellStyle name="Comma [0] TBD- 3 2 86" xfId="19994" xr:uid="{00000000-0005-0000-0000-000078300000}"/>
    <cellStyle name="Comma [0] TBD 3 2 87" xfId="20641" xr:uid="{00000000-0005-0000-0000-000079300000}"/>
    <cellStyle name="Comma [0] TBD- 3 2 87" xfId="20081" xr:uid="{00000000-0005-0000-0000-00007A300000}"/>
    <cellStyle name="Comma [0] TBD 3 2 88" xfId="20719" xr:uid="{00000000-0005-0000-0000-00007B300000}"/>
    <cellStyle name="Comma [0] TBD- 3 2 88" xfId="20168" xr:uid="{00000000-0005-0000-0000-00007C300000}"/>
    <cellStyle name="Comma [0] TBD 3 2 89" xfId="20797" xr:uid="{00000000-0005-0000-0000-00007D300000}"/>
    <cellStyle name="Comma [0] TBD- 3 2 89" xfId="20254" xr:uid="{00000000-0005-0000-0000-00007E300000}"/>
    <cellStyle name="Comma [0] TBD 3 2 9" xfId="13941" xr:uid="{00000000-0005-0000-0000-00007F300000}"/>
    <cellStyle name="Comma [0] TBD- 3 2 9" xfId="10386" xr:uid="{00000000-0005-0000-0000-000080300000}"/>
    <cellStyle name="Comma [0] TBD 3 2 90" xfId="20873" xr:uid="{00000000-0005-0000-0000-000081300000}"/>
    <cellStyle name="Comma [0] TBD- 3 2 90" xfId="20339" xr:uid="{00000000-0005-0000-0000-000082300000}"/>
    <cellStyle name="Comma [0] TBD 3 2 91" xfId="20949" xr:uid="{00000000-0005-0000-0000-000083300000}"/>
    <cellStyle name="Comma [0] TBD- 3 2 91" xfId="20424" xr:uid="{00000000-0005-0000-0000-000084300000}"/>
    <cellStyle name="Comma [0] TBD 3 2 92" xfId="21022" xr:uid="{00000000-0005-0000-0000-000085300000}"/>
    <cellStyle name="Comma [0] TBD- 3 2 92" xfId="20507" xr:uid="{00000000-0005-0000-0000-000086300000}"/>
    <cellStyle name="Comma [0] TBD 3 2 93" xfId="21095" xr:uid="{00000000-0005-0000-0000-000087300000}"/>
    <cellStyle name="Comma [0] TBD- 3 2 93" xfId="20589" xr:uid="{00000000-0005-0000-0000-000088300000}"/>
    <cellStyle name="Comma [0] TBD 3 2 94" xfId="21168" xr:uid="{00000000-0005-0000-0000-000089300000}"/>
    <cellStyle name="Comma [0] TBD- 3 2 94" xfId="20668" xr:uid="{00000000-0005-0000-0000-00008A300000}"/>
    <cellStyle name="Comma [0] TBD 3 2 95" xfId="21240" xr:uid="{00000000-0005-0000-0000-00008B300000}"/>
    <cellStyle name="Comma [0] TBD- 3 2 95" xfId="20746" xr:uid="{00000000-0005-0000-0000-00008C300000}"/>
    <cellStyle name="Comma [0] TBD 3 2 96" xfId="22917" xr:uid="{00000000-0005-0000-0000-00008D300000}"/>
    <cellStyle name="Comma [0] TBD- 3 2 96" xfId="22918" xr:uid="{00000000-0005-0000-0000-00008E300000}"/>
    <cellStyle name="Comma [0] TBD 3 2 97" xfId="23054" xr:uid="{00000000-0005-0000-0000-00008F300000}"/>
    <cellStyle name="Comma [0] TBD- 3 2 97" xfId="22985" xr:uid="{00000000-0005-0000-0000-000090300000}"/>
    <cellStyle name="Comma [0] TBD 3 2 98" xfId="29589" xr:uid="{00000000-0005-0000-0000-000091300000}"/>
    <cellStyle name="Comma [0] TBD- 3 2 98" xfId="29590" xr:uid="{00000000-0005-0000-0000-000092300000}"/>
    <cellStyle name="Comma [0] TBD 3 2 99" xfId="36147" xr:uid="{00000000-0005-0000-0000-000093300000}"/>
    <cellStyle name="Comma [0] TBD- 3 2 99" xfId="36148" xr:uid="{00000000-0005-0000-0000-000094300000}"/>
    <cellStyle name="Comma [0] TBD 3 20" xfId="17055" xr:uid="{00000000-0005-0000-0000-000095300000}"/>
    <cellStyle name="Comma [0] TBD- 3 20" xfId="15849" xr:uid="{00000000-0005-0000-0000-000096300000}"/>
    <cellStyle name="Comma [0] TBD 3 21" xfId="17149" xr:uid="{00000000-0005-0000-0000-000097300000}"/>
    <cellStyle name="Comma [0] TBD- 3 21" xfId="16219" xr:uid="{00000000-0005-0000-0000-000098300000}"/>
    <cellStyle name="Comma [0] TBD 3 22" xfId="17243" xr:uid="{00000000-0005-0000-0000-000099300000}"/>
    <cellStyle name="Comma [0] TBD- 3 22" xfId="15509" xr:uid="{00000000-0005-0000-0000-00009A300000}"/>
    <cellStyle name="Comma [0] TBD 3 23" xfId="17337" xr:uid="{00000000-0005-0000-0000-00009B300000}"/>
    <cellStyle name="Comma [0] TBD- 3 23" xfId="15015" xr:uid="{00000000-0005-0000-0000-00009C300000}"/>
    <cellStyle name="Comma [0] TBD 3 24" xfId="17431" xr:uid="{00000000-0005-0000-0000-00009D300000}"/>
    <cellStyle name="Comma [0] TBD- 3 24" xfId="15363" xr:uid="{00000000-0005-0000-0000-00009E300000}"/>
    <cellStyle name="Comma [0] TBD 3 25" xfId="17525" xr:uid="{00000000-0005-0000-0000-00009F300000}"/>
    <cellStyle name="Comma [0] TBD- 3 25" xfId="14300" xr:uid="{00000000-0005-0000-0000-0000A0300000}"/>
    <cellStyle name="Comma [0] TBD 3 26" xfId="17619" xr:uid="{00000000-0005-0000-0000-0000A1300000}"/>
    <cellStyle name="Comma [0] TBD- 3 26" xfId="16815" xr:uid="{00000000-0005-0000-0000-0000A2300000}"/>
    <cellStyle name="Comma [0] TBD 3 27" xfId="17713" xr:uid="{00000000-0005-0000-0000-0000A3300000}"/>
    <cellStyle name="Comma [0] TBD- 3 27" xfId="17029" xr:uid="{00000000-0005-0000-0000-0000A4300000}"/>
    <cellStyle name="Comma [0] TBD 3 28" xfId="17807" xr:uid="{00000000-0005-0000-0000-0000A5300000}"/>
    <cellStyle name="Comma [0] TBD- 3 28" xfId="17123" xr:uid="{00000000-0005-0000-0000-0000A6300000}"/>
    <cellStyle name="Comma [0] TBD 3 29" xfId="17901" xr:uid="{00000000-0005-0000-0000-0000A7300000}"/>
    <cellStyle name="Comma [0] TBD- 3 29" xfId="17217" xr:uid="{00000000-0005-0000-0000-0000A8300000}"/>
    <cellStyle name="Comma [0] TBD 3 3" xfId="2335" xr:uid="{00000000-0005-0000-0000-0000A9300000}"/>
    <cellStyle name="Comma [0] TBD- 3 3" xfId="2336" xr:uid="{00000000-0005-0000-0000-0000AA300000}"/>
    <cellStyle name="Comma [0] TBD 3 30" xfId="17995" xr:uid="{00000000-0005-0000-0000-0000AB300000}"/>
    <cellStyle name="Comma [0] TBD- 3 30" xfId="17311" xr:uid="{00000000-0005-0000-0000-0000AC300000}"/>
    <cellStyle name="Comma [0] TBD 3 31" xfId="18089" xr:uid="{00000000-0005-0000-0000-0000AD300000}"/>
    <cellStyle name="Comma [0] TBD- 3 31" xfId="17405" xr:uid="{00000000-0005-0000-0000-0000AE300000}"/>
    <cellStyle name="Comma [0] TBD 3 32" xfId="18183" xr:uid="{00000000-0005-0000-0000-0000AF300000}"/>
    <cellStyle name="Comma [0] TBD- 3 32" xfId="17499" xr:uid="{00000000-0005-0000-0000-0000B0300000}"/>
    <cellStyle name="Comma [0] TBD 3 33" xfId="18277" xr:uid="{00000000-0005-0000-0000-0000B1300000}"/>
    <cellStyle name="Comma [0] TBD- 3 33" xfId="17593" xr:uid="{00000000-0005-0000-0000-0000B2300000}"/>
    <cellStyle name="Comma [0] TBD 3 34" xfId="18371" xr:uid="{00000000-0005-0000-0000-0000B3300000}"/>
    <cellStyle name="Comma [0] TBD- 3 34" xfId="17687" xr:uid="{00000000-0005-0000-0000-0000B4300000}"/>
    <cellStyle name="Comma [0] TBD 3 35" xfId="18465" xr:uid="{00000000-0005-0000-0000-0000B5300000}"/>
    <cellStyle name="Comma [0] TBD- 3 35" xfId="17781" xr:uid="{00000000-0005-0000-0000-0000B6300000}"/>
    <cellStyle name="Comma [0] TBD 3 36" xfId="18558" xr:uid="{00000000-0005-0000-0000-0000B7300000}"/>
    <cellStyle name="Comma [0] TBD- 3 36" xfId="17875" xr:uid="{00000000-0005-0000-0000-0000B8300000}"/>
    <cellStyle name="Comma [0] TBD 3 37" xfId="18650" xr:uid="{00000000-0005-0000-0000-0000B9300000}"/>
    <cellStyle name="Comma [0] TBD- 3 37" xfId="17969" xr:uid="{00000000-0005-0000-0000-0000BA300000}"/>
    <cellStyle name="Comma [0] TBD 3 38" xfId="18742" xr:uid="{00000000-0005-0000-0000-0000BB300000}"/>
    <cellStyle name="Comma [0] TBD- 3 38" xfId="18063" xr:uid="{00000000-0005-0000-0000-0000BC300000}"/>
    <cellStyle name="Comma [0] TBD 3 39" xfId="18834" xr:uid="{00000000-0005-0000-0000-0000BD300000}"/>
    <cellStyle name="Comma [0] TBD- 3 39" xfId="18157" xr:uid="{00000000-0005-0000-0000-0000BE300000}"/>
    <cellStyle name="Comma [0] TBD 3 4" xfId="1914" xr:uid="{00000000-0005-0000-0000-0000BF300000}"/>
    <cellStyle name="Comma [0] TBD- 3 4" xfId="1913" xr:uid="{00000000-0005-0000-0000-0000C0300000}"/>
    <cellStyle name="Comma [0] TBD 3 40" xfId="18926" xr:uid="{00000000-0005-0000-0000-0000C1300000}"/>
    <cellStyle name="Comma [0] TBD- 3 40" xfId="18251" xr:uid="{00000000-0005-0000-0000-0000C2300000}"/>
    <cellStyle name="Comma [0] TBD 3 41" xfId="19018" xr:uid="{00000000-0005-0000-0000-0000C3300000}"/>
    <cellStyle name="Comma [0] TBD- 3 41" xfId="18345" xr:uid="{00000000-0005-0000-0000-0000C4300000}"/>
    <cellStyle name="Comma [0] TBD 3 42" xfId="19110" xr:uid="{00000000-0005-0000-0000-0000C5300000}"/>
    <cellStyle name="Comma [0] TBD- 3 42" xfId="18439" xr:uid="{00000000-0005-0000-0000-0000C6300000}"/>
    <cellStyle name="Comma [0] TBD 3 43" xfId="19202" xr:uid="{00000000-0005-0000-0000-0000C7300000}"/>
    <cellStyle name="Comma [0] TBD- 3 43" xfId="18532" xr:uid="{00000000-0005-0000-0000-0000C8300000}"/>
    <cellStyle name="Comma [0] TBD 3 44" xfId="19293" xr:uid="{00000000-0005-0000-0000-0000C9300000}"/>
    <cellStyle name="Comma [0] TBD- 3 44" xfId="18625" xr:uid="{00000000-0005-0000-0000-0000CA300000}"/>
    <cellStyle name="Comma [0] TBD 3 45" xfId="19384" xr:uid="{00000000-0005-0000-0000-0000CB300000}"/>
    <cellStyle name="Comma [0] TBD- 3 45" xfId="18717" xr:uid="{00000000-0005-0000-0000-0000CC300000}"/>
    <cellStyle name="Comma [0] TBD 3 46" xfId="19475" xr:uid="{00000000-0005-0000-0000-0000CD300000}"/>
    <cellStyle name="Comma [0] TBD- 3 46" xfId="18809" xr:uid="{00000000-0005-0000-0000-0000CE300000}"/>
    <cellStyle name="Comma [0] TBD 3 47" xfId="19564" xr:uid="{00000000-0005-0000-0000-0000CF300000}"/>
    <cellStyle name="Comma [0] TBD- 3 47" xfId="18901" xr:uid="{00000000-0005-0000-0000-0000D0300000}"/>
    <cellStyle name="Comma [0] TBD 3 48" xfId="19653" xr:uid="{00000000-0005-0000-0000-0000D1300000}"/>
    <cellStyle name="Comma [0] TBD- 3 48" xfId="18993" xr:uid="{00000000-0005-0000-0000-0000D2300000}"/>
    <cellStyle name="Comma [0] TBD 3 49" xfId="19742" xr:uid="{00000000-0005-0000-0000-0000D3300000}"/>
    <cellStyle name="Comma [0] TBD- 3 49" xfId="19085" xr:uid="{00000000-0005-0000-0000-0000D4300000}"/>
    <cellStyle name="Comma [0] TBD 3 5" xfId="10461" xr:uid="{00000000-0005-0000-0000-0000D5300000}"/>
    <cellStyle name="Comma [0] TBD- 3 5" xfId="10462" xr:uid="{00000000-0005-0000-0000-0000D6300000}"/>
    <cellStyle name="Comma [0] TBD 3 50" xfId="19831" xr:uid="{00000000-0005-0000-0000-0000D7300000}"/>
    <cellStyle name="Comma [0] TBD- 3 50" xfId="19177" xr:uid="{00000000-0005-0000-0000-0000D8300000}"/>
    <cellStyle name="Comma [0] TBD 3 51" xfId="19919" xr:uid="{00000000-0005-0000-0000-0000D9300000}"/>
    <cellStyle name="Comma [0] TBD- 3 51" xfId="19268" xr:uid="{00000000-0005-0000-0000-0000DA300000}"/>
    <cellStyle name="Comma [0] TBD 3 52" xfId="20007" xr:uid="{00000000-0005-0000-0000-0000DB300000}"/>
    <cellStyle name="Comma [0] TBD- 3 52" xfId="19359" xr:uid="{00000000-0005-0000-0000-0000DC300000}"/>
    <cellStyle name="Comma [0] TBD 3 53" xfId="20094" xr:uid="{00000000-0005-0000-0000-0000DD300000}"/>
    <cellStyle name="Comma [0] TBD- 3 53" xfId="19450" xr:uid="{00000000-0005-0000-0000-0000DE300000}"/>
    <cellStyle name="Comma [0] TBD 3 54" xfId="20181" xr:uid="{00000000-0005-0000-0000-0000DF300000}"/>
    <cellStyle name="Comma [0] TBD- 3 54" xfId="19540" xr:uid="{00000000-0005-0000-0000-0000E0300000}"/>
    <cellStyle name="Comma [0] TBD 3 55" xfId="20267" xr:uid="{00000000-0005-0000-0000-0000E1300000}"/>
    <cellStyle name="Comma [0] TBD- 3 55" xfId="19629" xr:uid="{00000000-0005-0000-0000-0000E2300000}"/>
    <cellStyle name="Comma [0] TBD 3 56" xfId="20352" xr:uid="{00000000-0005-0000-0000-0000E3300000}"/>
    <cellStyle name="Comma [0] TBD- 3 56" xfId="19718" xr:uid="{00000000-0005-0000-0000-0000E4300000}"/>
    <cellStyle name="Comma [0] TBD 3 57" xfId="20437" xr:uid="{00000000-0005-0000-0000-0000E5300000}"/>
    <cellStyle name="Comma [0] TBD- 3 57" xfId="19807" xr:uid="{00000000-0005-0000-0000-0000E6300000}"/>
    <cellStyle name="Comma [0] TBD 3 58" xfId="20520" xr:uid="{00000000-0005-0000-0000-0000E7300000}"/>
    <cellStyle name="Comma [0] TBD- 3 58" xfId="19895" xr:uid="{00000000-0005-0000-0000-0000E8300000}"/>
    <cellStyle name="Comma [0] TBD 3 59" xfId="20601" xr:uid="{00000000-0005-0000-0000-0000E9300000}"/>
    <cellStyle name="Comma [0] TBD- 3 59" xfId="19983" xr:uid="{00000000-0005-0000-0000-0000EA300000}"/>
    <cellStyle name="Comma [0] TBD 3 6" xfId="10554" xr:uid="{00000000-0005-0000-0000-0000EB300000}"/>
    <cellStyle name="Comma [0] TBD- 3 6" xfId="10553" xr:uid="{00000000-0005-0000-0000-0000EC300000}"/>
    <cellStyle name="Comma [0] TBD 3 60" xfId="20679" xr:uid="{00000000-0005-0000-0000-0000ED300000}"/>
    <cellStyle name="Comma [0] TBD- 3 60" xfId="20070" xr:uid="{00000000-0005-0000-0000-0000EE300000}"/>
    <cellStyle name="Comma [0] TBD 3 61" xfId="20757" xr:uid="{00000000-0005-0000-0000-0000EF300000}"/>
    <cellStyle name="Comma [0] TBD- 3 61" xfId="20157" xr:uid="{00000000-0005-0000-0000-0000F0300000}"/>
    <cellStyle name="Comma [0] TBD 3 62" xfId="20834" xr:uid="{00000000-0005-0000-0000-0000F1300000}"/>
    <cellStyle name="Comma [0] TBD- 3 62" xfId="20244" xr:uid="{00000000-0005-0000-0000-0000F2300000}"/>
    <cellStyle name="Comma [0] TBD 3 63" xfId="20910" xr:uid="{00000000-0005-0000-0000-0000F3300000}"/>
    <cellStyle name="Comma [0] TBD- 3 63" xfId="20330" xr:uid="{00000000-0005-0000-0000-0000F4300000}"/>
    <cellStyle name="Comma [0] TBD 3 64" xfId="20985" xr:uid="{00000000-0005-0000-0000-0000F5300000}"/>
    <cellStyle name="Comma [0] TBD- 3 64" xfId="20415" xr:uid="{00000000-0005-0000-0000-0000F6300000}"/>
    <cellStyle name="Comma [0] TBD 3 65" xfId="21058" xr:uid="{00000000-0005-0000-0000-0000F7300000}"/>
    <cellStyle name="Comma [0] TBD- 3 65" xfId="20499" xr:uid="{00000000-0005-0000-0000-0000F8300000}"/>
    <cellStyle name="Comma [0] TBD 3 66" xfId="21131" xr:uid="{00000000-0005-0000-0000-0000F9300000}"/>
    <cellStyle name="Comma [0] TBD- 3 66" xfId="20581" xr:uid="{00000000-0005-0000-0000-0000FA300000}"/>
    <cellStyle name="Comma [0] TBD 3 67" xfId="21204" xr:uid="{00000000-0005-0000-0000-0000FB300000}"/>
    <cellStyle name="Comma [0] TBD- 3 67" xfId="20660" xr:uid="{00000000-0005-0000-0000-0000FC300000}"/>
    <cellStyle name="Comma [0] TBD 3 68" xfId="21276" xr:uid="{00000000-0005-0000-0000-0000FD300000}"/>
    <cellStyle name="Comma [0] TBD- 3 68" xfId="20738" xr:uid="{00000000-0005-0000-0000-0000FE300000}"/>
    <cellStyle name="Comma [0] TBD 3 69" xfId="21345" xr:uid="{00000000-0005-0000-0000-0000FF300000}"/>
    <cellStyle name="Comma [0] TBD- 3 69" xfId="20816" xr:uid="{00000000-0005-0000-0000-000000310000}"/>
    <cellStyle name="Comma [0] TBD 3 7" xfId="10609" xr:uid="{00000000-0005-0000-0000-000001310000}"/>
    <cellStyle name="Comma [0] TBD- 3 7" xfId="10504" xr:uid="{00000000-0005-0000-0000-000002310000}"/>
    <cellStyle name="Comma [0] TBD 3 70" xfId="21414" xr:uid="{00000000-0005-0000-0000-000003310000}"/>
    <cellStyle name="Comma [0] TBD- 3 70" xfId="20892" xr:uid="{00000000-0005-0000-0000-000004310000}"/>
    <cellStyle name="Comma [0] TBD 3 71" xfId="21482" xr:uid="{00000000-0005-0000-0000-000005310000}"/>
    <cellStyle name="Comma [0] TBD- 3 71" xfId="20967" xr:uid="{00000000-0005-0000-0000-000006310000}"/>
    <cellStyle name="Comma [0] TBD 3 72" xfId="21549" xr:uid="{00000000-0005-0000-0000-000007310000}"/>
    <cellStyle name="Comma [0] TBD- 3 72" xfId="21040" xr:uid="{00000000-0005-0000-0000-000008310000}"/>
    <cellStyle name="Comma [0] TBD 3 73" xfId="21616" xr:uid="{00000000-0005-0000-0000-000009310000}"/>
    <cellStyle name="Comma [0] TBD- 3 73" xfId="21113" xr:uid="{00000000-0005-0000-0000-00000A310000}"/>
    <cellStyle name="Comma [0] TBD 3 74" xfId="21682" xr:uid="{00000000-0005-0000-0000-00000B310000}"/>
    <cellStyle name="Comma [0] TBD- 3 74" xfId="21186" xr:uid="{00000000-0005-0000-0000-00000C310000}"/>
    <cellStyle name="Comma [0] TBD 3 75" xfId="21747" xr:uid="{00000000-0005-0000-0000-00000D310000}"/>
    <cellStyle name="Comma [0] TBD- 3 75" xfId="21258" xr:uid="{00000000-0005-0000-0000-00000E310000}"/>
    <cellStyle name="Comma [0] TBD 3 76" xfId="21810" xr:uid="{00000000-0005-0000-0000-00000F310000}"/>
    <cellStyle name="Comma [0] TBD- 3 76" xfId="21328" xr:uid="{00000000-0005-0000-0000-000010310000}"/>
    <cellStyle name="Comma [0] TBD 3 77" xfId="21871" xr:uid="{00000000-0005-0000-0000-000011310000}"/>
    <cellStyle name="Comma [0] TBD- 3 77" xfId="21397" xr:uid="{00000000-0005-0000-0000-000012310000}"/>
    <cellStyle name="Comma [0] TBD 3 78" xfId="21931" xr:uid="{00000000-0005-0000-0000-000013310000}"/>
    <cellStyle name="Comma [0] TBD- 3 78" xfId="21465" xr:uid="{00000000-0005-0000-0000-000014310000}"/>
    <cellStyle name="Comma [0] TBD 3 79" xfId="21987" xr:uid="{00000000-0005-0000-0000-000015310000}"/>
    <cellStyle name="Comma [0] TBD- 3 79" xfId="21533" xr:uid="{00000000-0005-0000-0000-000016310000}"/>
    <cellStyle name="Comma [0] TBD 3 8" xfId="11226" xr:uid="{00000000-0005-0000-0000-000017310000}"/>
    <cellStyle name="Comma [0] TBD- 3 8" xfId="14062" xr:uid="{00000000-0005-0000-0000-000018310000}"/>
    <cellStyle name="Comma [0] TBD 3 80" xfId="22042" xr:uid="{00000000-0005-0000-0000-000019310000}"/>
    <cellStyle name="Comma [0] TBD- 3 80" xfId="21600" xr:uid="{00000000-0005-0000-0000-00001A310000}"/>
    <cellStyle name="Comma [0] TBD 3 81" xfId="22096" xr:uid="{00000000-0005-0000-0000-00001B310000}"/>
    <cellStyle name="Comma [0] TBD- 3 81" xfId="21666" xr:uid="{00000000-0005-0000-0000-00001C310000}"/>
    <cellStyle name="Comma [0] TBD 3 82" xfId="22149" xr:uid="{00000000-0005-0000-0000-00001D310000}"/>
    <cellStyle name="Comma [0] TBD- 3 82" xfId="21731" xr:uid="{00000000-0005-0000-0000-00001E310000}"/>
    <cellStyle name="Comma [0] TBD 3 83" xfId="22201" xr:uid="{00000000-0005-0000-0000-00001F310000}"/>
    <cellStyle name="Comma [0] TBD- 3 83" xfId="21794" xr:uid="{00000000-0005-0000-0000-000020310000}"/>
    <cellStyle name="Comma [0] TBD 3 84" xfId="22253" xr:uid="{00000000-0005-0000-0000-000021310000}"/>
    <cellStyle name="Comma [0] TBD- 3 84" xfId="21855" xr:uid="{00000000-0005-0000-0000-000022310000}"/>
    <cellStyle name="Comma [0] TBD 3 85" xfId="22303" xr:uid="{00000000-0005-0000-0000-000023310000}"/>
    <cellStyle name="Comma [0] TBD- 3 85" xfId="21915" xr:uid="{00000000-0005-0000-0000-000024310000}"/>
    <cellStyle name="Comma [0] TBD 3 86" xfId="22353" xr:uid="{00000000-0005-0000-0000-000025310000}"/>
    <cellStyle name="Comma [0] TBD- 3 86" xfId="21971" xr:uid="{00000000-0005-0000-0000-000026310000}"/>
    <cellStyle name="Comma [0] TBD 3 87" xfId="22403" xr:uid="{00000000-0005-0000-0000-000027310000}"/>
    <cellStyle name="Comma [0] TBD- 3 87" xfId="22026" xr:uid="{00000000-0005-0000-0000-000028310000}"/>
    <cellStyle name="Comma [0] TBD 3 88" xfId="22451" xr:uid="{00000000-0005-0000-0000-000029310000}"/>
    <cellStyle name="Comma [0] TBD- 3 88" xfId="22080" xr:uid="{00000000-0005-0000-0000-00002A310000}"/>
    <cellStyle name="Comma [0] TBD 3 89" xfId="22496" xr:uid="{00000000-0005-0000-0000-00002B310000}"/>
    <cellStyle name="Comma [0] TBD- 3 89" xfId="22134" xr:uid="{00000000-0005-0000-0000-00002C310000}"/>
    <cellStyle name="Comma [0] TBD 3 9" xfId="14185" xr:uid="{00000000-0005-0000-0000-00002D310000}"/>
    <cellStyle name="Comma [0] TBD- 3 9" xfId="11213" xr:uid="{00000000-0005-0000-0000-00002E310000}"/>
    <cellStyle name="Comma [0] TBD 3 90" xfId="22537" xr:uid="{00000000-0005-0000-0000-00002F310000}"/>
    <cellStyle name="Comma [0] TBD- 3 90" xfId="22186" xr:uid="{00000000-0005-0000-0000-000030310000}"/>
    <cellStyle name="Comma [0] TBD 3 91" xfId="22575" xr:uid="{00000000-0005-0000-0000-000031310000}"/>
    <cellStyle name="Comma [0] TBD- 3 91" xfId="22238" xr:uid="{00000000-0005-0000-0000-000032310000}"/>
    <cellStyle name="Comma [0] TBD 3 92" xfId="22611" xr:uid="{00000000-0005-0000-0000-000033310000}"/>
    <cellStyle name="Comma [0] TBD- 3 92" xfId="22288" xr:uid="{00000000-0005-0000-0000-000034310000}"/>
    <cellStyle name="Comma [0] TBD 3 93" xfId="22646" xr:uid="{00000000-0005-0000-0000-000035310000}"/>
    <cellStyle name="Comma [0] TBD- 3 93" xfId="22338" xr:uid="{00000000-0005-0000-0000-000036310000}"/>
    <cellStyle name="Comma [0] TBD 3 94" xfId="22677" xr:uid="{00000000-0005-0000-0000-000037310000}"/>
    <cellStyle name="Comma [0] TBD- 3 94" xfId="22388" xr:uid="{00000000-0005-0000-0000-000038310000}"/>
    <cellStyle name="Comma [0] TBD 3 95" xfId="22707" xr:uid="{00000000-0005-0000-0000-000039310000}"/>
    <cellStyle name="Comma [0] TBD- 3 95" xfId="22436" xr:uid="{00000000-0005-0000-0000-00003A310000}"/>
    <cellStyle name="Comma [0] TBD 3 96" xfId="22735" xr:uid="{00000000-0005-0000-0000-00003B310000}"/>
    <cellStyle name="Comma [0] TBD- 3 96" xfId="22483" xr:uid="{00000000-0005-0000-0000-00003C310000}"/>
    <cellStyle name="Comma [0] TBD 3 97" xfId="22915" xr:uid="{00000000-0005-0000-0000-00003D310000}"/>
    <cellStyle name="Comma [0] TBD- 3 97" xfId="22916" xr:uid="{00000000-0005-0000-0000-00003E310000}"/>
    <cellStyle name="Comma [0] TBD 3 98" xfId="22986" xr:uid="{00000000-0005-0000-0000-00003F310000}"/>
    <cellStyle name="Comma [0] TBD- 3 98" xfId="23053" xr:uid="{00000000-0005-0000-0000-000040310000}"/>
    <cellStyle name="Comma [0] TBD 3 99" xfId="29587" xr:uid="{00000000-0005-0000-0000-000041310000}"/>
    <cellStyle name="Comma [0] TBD- 3 99" xfId="29588" xr:uid="{00000000-0005-0000-0000-000042310000}"/>
    <cellStyle name="Comma [0] TBD 4" xfId="903" xr:uid="{00000000-0005-0000-0000-000043310000}"/>
    <cellStyle name="Comma [0] TBD- 4" xfId="904" xr:uid="{00000000-0005-0000-0000-000044310000}"/>
    <cellStyle name="Comma [0] TBD 4 10" xfId="15076" xr:uid="{00000000-0005-0000-0000-000045310000}"/>
    <cellStyle name="Comma [0] TBD- 4 10" xfId="15077" xr:uid="{00000000-0005-0000-0000-000046310000}"/>
    <cellStyle name="Comma [0] TBD 4 11" xfId="15396" xr:uid="{00000000-0005-0000-0000-000047310000}"/>
    <cellStyle name="Comma [0] TBD- 4 11" xfId="15395" xr:uid="{00000000-0005-0000-0000-000048310000}"/>
    <cellStyle name="Comma [0] TBD 4 12" xfId="16380" xr:uid="{00000000-0005-0000-0000-000049310000}"/>
    <cellStyle name="Comma [0] TBD- 4 12" xfId="14287" xr:uid="{00000000-0005-0000-0000-00004A310000}"/>
    <cellStyle name="Comma [0] TBD 4 13" xfId="14380" xr:uid="{00000000-0005-0000-0000-00004B310000}"/>
    <cellStyle name="Comma [0] TBD- 4 13" xfId="16133" xr:uid="{00000000-0005-0000-0000-00004C310000}"/>
    <cellStyle name="Comma [0] TBD 4 14" xfId="16128" xr:uid="{00000000-0005-0000-0000-00004D310000}"/>
    <cellStyle name="Comma [0] TBD- 4 14" xfId="14586" xr:uid="{00000000-0005-0000-0000-00004E310000}"/>
    <cellStyle name="Comma [0] TBD 4 15" xfId="14591" xr:uid="{00000000-0005-0000-0000-00004F310000}"/>
    <cellStyle name="Comma [0] TBD- 4 15" xfId="15664" xr:uid="{00000000-0005-0000-0000-000050310000}"/>
    <cellStyle name="Comma [0] TBD 4 16" xfId="16104" xr:uid="{00000000-0005-0000-0000-000051310000}"/>
    <cellStyle name="Comma [0] TBD- 4 16" xfId="16940" xr:uid="{00000000-0005-0000-0000-000052310000}"/>
    <cellStyle name="Comma [0] TBD 4 17" xfId="14608" xr:uid="{00000000-0005-0000-0000-000053310000}"/>
    <cellStyle name="Comma [0] TBD- 4 17" xfId="14689" xr:uid="{00000000-0005-0000-0000-000054310000}"/>
    <cellStyle name="Comma [0] TBD 4 18" xfId="15656" xr:uid="{00000000-0005-0000-0000-000055310000}"/>
    <cellStyle name="Comma [0] TBD- 4 18" xfId="14572" xr:uid="{00000000-0005-0000-0000-000056310000}"/>
    <cellStyle name="Comma [0] TBD 4 19" xfId="16932" xr:uid="{00000000-0005-0000-0000-000057310000}"/>
    <cellStyle name="Comma [0] TBD- 4 19" xfId="16106" xr:uid="{00000000-0005-0000-0000-000058310000}"/>
    <cellStyle name="Comma [0] TBD 4 2" xfId="2339" xr:uid="{00000000-0005-0000-0000-000059310000}"/>
    <cellStyle name="Comma [0] TBD- 4 2" xfId="2340" xr:uid="{00000000-0005-0000-0000-00005A310000}"/>
    <cellStyle name="Comma [0] TBD 4 20" xfId="16855" xr:uid="{00000000-0005-0000-0000-00005B310000}"/>
    <cellStyle name="Comma [0] TBD- 4 20" xfId="14606" xr:uid="{00000000-0005-0000-0000-00005C310000}"/>
    <cellStyle name="Comma [0] TBD 4 21" xfId="16171" xr:uid="{00000000-0005-0000-0000-00005D310000}"/>
    <cellStyle name="Comma [0] TBD- 4 21" xfId="16712" xr:uid="{00000000-0005-0000-0000-00005E310000}"/>
    <cellStyle name="Comma [0] TBD 4 22" xfId="15587" xr:uid="{00000000-0005-0000-0000-00005F310000}"/>
    <cellStyle name="Comma [0] TBD- 4 22" xfId="16279" xr:uid="{00000000-0005-0000-0000-000060310000}"/>
    <cellStyle name="Comma [0] TBD 4 23" xfId="16298" xr:uid="{00000000-0005-0000-0000-000061310000}"/>
    <cellStyle name="Comma [0] TBD- 4 23" xfId="16529" xr:uid="{00000000-0005-0000-0000-000062310000}"/>
    <cellStyle name="Comma [0] TBD 4 24" xfId="15403" xr:uid="{00000000-0005-0000-0000-000063310000}"/>
    <cellStyle name="Comma [0] TBD- 4 24" xfId="14270" xr:uid="{00000000-0005-0000-0000-000064310000}"/>
    <cellStyle name="Comma [0] TBD 4 25" xfId="16030" xr:uid="{00000000-0005-0000-0000-000065310000}"/>
    <cellStyle name="Comma [0] TBD- 4 25" xfId="15877" xr:uid="{00000000-0005-0000-0000-000066310000}"/>
    <cellStyle name="Comma [0] TBD 4 26" xfId="15861" xr:uid="{00000000-0005-0000-0000-000067310000}"/>
    <cellStyle name="Comma [0] TBD- 4 26" xfId="17047" xr:uid="{00000000-0005-0000-0000-000068310000}"/>
    <cellStyle name="Comma [0] TBD 4 27" xfId="14774" xr:uid="{00000000-0005-0000-0000-000069310000}"/>
    <cellStyle name="Comma [0] TBD- 4 27" xfId="17141" xr:uid="{00000000-0005-0000-0000-00006A310000}"/>
    <cellStyle name="Comma [0] TBD 4 28" xfId="15516" xr:uid="{00000000-0005-0000-0000-00006B310000}"/>
    <cellStyle name="Comma [0] TBD- 4 28" xfId="17235" xr:uid="{00000000-0005-0000-0000-00006C310000}"/>
    <cellStyle name="Comma [0] TBD 4 29" xfId="15993" xr:uid="{00000000-0005-0000-0000-00006D310000}"/>
    <cellStyle name="Comma [0] TBD- 4 29" xfId="17329" xr:uid="{00000000-0005-0000-0000-00006E310000}"/>
    <cellStyle name="Comma [0] TBD 4 3" xfId="1910" xr:uid="{00000000-0005-0000-0000-00006F310000}"/>
    <cellStyle name="Comma [0] TBD- 4 3" xfId="1909" xr:uid="{00000000-0005-0000-0000-000070310000}"/>
    <cellStyle name="Comma [0] TBD 4 30" xfId="15914" xr:uid="{00000000-0005-0000-0000-000071310000}"/>
    <cellStyle name="Comma [0] TBD- 4 30" xfId="17423" xr:uid="{00000000-0005-0000-0000-000072310000}"/>
    <cellStyle name="Comma [0] TBD 4 31" xfId="14741" xr:uid="{00000000-0005-0000-0000-000073310000}"/>
    <cellStyle name="Comma [0] TBD- 4 31" xfId="17517" xr:uid="{00000000-0005-0000-0000-000074310000}"/>
    <cellStyle name="Comma [0] TBD 4 32" xfId="16658" xr:uid="{00000000-0005-0000-0000-000075310000}"/>
    <cellStyle name="Comma [0] TBD- 4 32" xfId="17611" xr:uid="{00000000-0005-0000-0000-000076310000}"/>
    <cellStyle name="Comma [0] TBD 4 33" xfId="16877" xr:uid="{00000000-0005-0000-0000-000077310000}"/>
    <cellStyle name="Comma [0] TBD- 4 33" xfId="17705" xr:uid="{00000000-0005-0000-0000-000078310000}"/>
    <cellStyle name="Comma [0] TBD 4 34" xfId="15931" xr:uid="{00000000-0005-0000-0000-000079310000}"/>
    <cellStyle name="Comma [0] TBD- 4 34" xfId="17799" xr:uid="{00000000-0005-0000-0000-00007A310000}"/>
    <cellStyle name="Comma [0] TBD 4 35" xfId="16184" xr:uid="{00000000-0005-0000-0000-00007B310000}"/>
    <cellStyle name="Comma [0] TBD- 4 35" xfId="17893" xr:uid="{00000000-0005-0000-0000-00007C310000}"/>
    <cellStyle name="Comma [0] TBD 4 36" xfId="15581" xr:uid="{00000000-0005-0000-0000-00007D310000}"/>
    <cellStyle name="Comma [0] TBD- 4 36" xfId="17987" xr:uid="{00000000-0005-0000-0000-00007E310000}"/>
    <cellStyle name="Comma [0] TBD 4 37" xfId="16879" xr:uid="{00000000-0005-0000-0000-00007F310000}"/>
    <cellStyle name="Comma [0] TBD- 4 37" xfId="18081" xr:uid="{00000000-0005-0000-0000-000080310000}"/>
    <cellStyle name="Comma [0] TBD 4 38" xfId="16847" xr:uid="{00000000-0005-0000-0000-000081310000}"/>
    <cellStyle name="Comma [0] TBD- 4 38" xfId="18175" xr:uid="{00000000-0005-0000-0000-000082310000}"/>
    <cellStyle name="Comma [0] TBD 4 39" xfId="14730" xr:uid="{00000000-0005-0000-0000-000083310000}"/>
    <cellStyle name="Comma [0] TBD- 4 39" xfId="18269" xr:uid="{00000000-0005-0000-0000-000084310000}"/>
    <cellStyle name="Comma [0] TBD 4 4" xfId="10465" xr:uid="{00000000-0005-0000-0000-000085310000}"/>
    <cellStyle name="Comma [0] TBD- 4 4" xfId="10466" xr:uid="{00000000-0005-0000-0000-000086310000}"/>
    <cellStyle name="Comma [0] TBD 4 40" xfId="14545" xr:uid="{00000000-0005-0000-0000-000087310000}"/>
    <cellStyle name="Comma [0] TBD- 4 40" xfId="18363" xr:uid="{00000000-0005-0000-0000-000088310000}"/>
    <cellStyle name="Comma [0] TBD 4 41" xfId="14629" xr:uid="{00000000-0005-0000-0000-000089310000}"/>
    <cellStyle name="Comma [0] TBD- 4 41" xfId="18457" xr:uid="{00000000-0005-0000-0000-00008A310000}"/>
    <cellStyle name="Comma [0] TBD 4 42" xfId="15645" xr:uid="{00000000-0005-0000-0000-00008B310000}"/>
    <cellStyle name="Comma [0] TBD- 4 42" xfId="18550" xr:uid="{00000000-0005-0000-0000-00008C310000}"/>
    <cellStyle name="Comma [0] TBD 4 43" xfId="16280" xr:uid="{00000000-0005-0000-0000-00008D310000}"/>
    <cellStyle name="Comma [0] TBD- 4 43" xfId="18643" xr:uid="{00000000-0005-0000-0000-00008E310000}"/>
    <cellStyle name="Comma [0] TBD 4 44" xfId="14452" xr:uid="{00000000-0005-0000-0000-00008F310000}"/>
    <cellStyle name="Comma [0] TBD- 4 44" xfId="18735" xr:uid="{00000000-0005-0000-0000-000090310000}"/>
    <cellStyle name="Comma [0] TBD 4 45" xfId="15737" xr:uid="{00000000-0005-0000-0000-000091310000}"/>
    <cellStyle name="Comma [0] TBD- 4 45" xfId="18827" xr:uid="{00000000-0005-0000-0000-000092310000}"/>
    <cellStyle name="Comma [0] TBD 4 46" xfId="16250" xr:uid="{00000000-0005-0000-0000-000093310000}"/>
    <cellStyle name="Comma [0] TBD- 4 46" xfId="18919" xr:uid="{00000000-0005-0000-0000-000094310000}"/>
    <cellStyle name="Comma [0] TBD 4 47" xfId="15466" xr:uid="{00000000-0005-0000-0000-000095310000}"/>
    <cellStyle name="Comma [0] TBD- 4 47" xfId="19011" xr:uid="{00000000-0005-0000-0000-000096310000}"/>
    <cellStyle name="Comma [0] TBD 4 48" xfId="14248" xr:uid="{00000000-0005-0000-0000-000097310000}"/>
    <cellStyle name="Comma [0] TBD- 4 48" xfId="19103" xr:uid="{00000000-0005-0000-0000-000098310000}"/>
    <cellStyle name="Comma [0] TBD 4 49" xfId="15891" xr:uid="{00000000-0005-0000-0000-000099310000}"/>
    <cellStyle name="Comma [0] TBD- 4 49" xfId="19195" xr:uid="{00000000-0005-0000-0000-00009A310000}"/>
    <cellStyle name="Comma [0] TBD 4 5" xfId="13909" xr:uid="{00000000-0005-0000-0000-00009B310000}"/>
    <cellStyle name="Comma [0] TBD- 4 5" xfId="10551" xr:uid="{00000000-0005-0000-0000-00009C310000}"/>
    <cellStyle name="Comma [0] TBD 4 50" xfId="16200" xr:uid="{00000000-0005-0000-0000-00009D310000}"/>
    <cellStyle name="Comma [0] TBD- 4 50" xfId="19286" xr:uid="{00000000-0005-0000-0000-00009E310000}"/>
    <cellStyle name="Comma [0] TBD 4 51" xfId="16652" xr:uid="{00000000-0005-0000-0000-00009F310000}"/>
    <cellStyle name="Comma [0] TBD- 4 51" xfId="19377" xr:uid="{00000000-0005-0000-0000-0000A0310000}"/>
    <cellStyle name="Comma [0] TBD 4 52" xfId="16321" xr:uid="{00000000-0005-0000-0000-0000A1310000}"/>
    <cellStyle name="Comma [0] TBD- 4 52" xfId="19468" xr:uid="{00000000-0005-0000-0000-0000A2310000}"/>
    <cellStyle name="Comma [0] TBD 4 53" xfId="15382" xr:uid="{00000000-0005-0000-0000-0000A3310000}"/>
    <cellStyle name="Comma [0] TBD- 4 53" xfId="19557" xr:uid="{00000000-0005-0000-0000-0000A4310000}"/>
    <cellStyle name="Comma [0] TBD 4 54" xfId="15113" xr:uid="{00000000-0005-0000-0000-0000A5310000}"/>
    <cellStyle name="Comma [0] TBD- 4 54" xfId="19646" xr:uid="{00000000-0005-0000-0000-0000A6310000}"/>
    <cellStyle name="Comma [0] TBD 4 55" xfId="15297" xr:uid="{00000000-0005-0000-0000-0000A7310000}"/>
    <cellStyle name="Comma [0] TBD- 4 55" xfId="19735" xr:uid="{00000000-0005-0000-0000-0000A8310000}"/>
    <cellStyle name="Comma [0] TBD 4 56" xfId="15150" xr:uid="{00000000-0005-0000-0000-0000A9310000}"/>
    <cellStyle name="Comma [0] TBD- 4 56" xfId="19824" xr:uid="{00000000-0005-0000-0000-0000AA310000}"/>
    <cellStyle name="Comma [0] TBD 4 57" xfId="16050" xr:uid="{00000000-0005-0000-0000-0000AB310000}"/>
    <cellStyle name="Comma [0] TBD- 4 57" xfId="19912" xr:uid="{00000000-0005-0000-0000-0000AC310000}"/>
    <cellStyle name="Comma [0] TBD 4 58" xfId="15806" xr:uid="{00000000-0005-0000-0000-0000AD310000}"/>
    <cellStyle name="Comma [0] TBD- 4 58" xfId="20000" xr:uid="{00000000-0005-0000-0000-0000AE310000}"/>
    <cellStyle name="Comma [0] TBD 4 59" xfId="16230" xr:uid="{00000000-0005-0000-0000-0000AF310000}"/>
    <cellStyle name="Comma [0] TBD- 4 59" xfId="20087" xr:uid="{00000000-0005-0000-0000-0000B0310000}"/>
    <cellStyle name="Comma [0] TBD 4 6" xfId="12466" xr:uid="{00000000-0005-0000-0000-0000B1310000}"/>
    <cellStyle name="Comma [0] TBD- 4 6" xfId="11215" xr:uid="{00000000-0005-0000-0000-0000B2310000}"/>
    <cellStyle name="Comma [0] TBD 4 60" xfId="15487" xr:uid="{00000000-0005-0000-0000-0000B3310000}"/>
    <cellStyle name="Comma [0] TBD- 4 60" xfId="20174" xr:uid="{00000000-0005-0000-0000-0000B4310000}"/>
    <cellStyle name="Comma [0] TBD 4 61" xfId="14233" xr:uid="{00000000-0005-0000-0000-0000B5310000}"/>
    <cellStyle name="Comma [0] TBD- 4 61" xfId="20260" xr:uid="{00000000-0005-0000-0000-0000B6310000}"/>
    <cellStyle name="Comma [0] TBD 4 62" xfId="15903" xr:uid="{00000000-0005-0000-0000-0000B7310000}"/>
    <cellStyle name="Comma [0] TBD- 4 62" xfId="20345" xr:uid="{00000000-0005-0000-0000-0000B8310000}"/>
    <cellStyle name="Comma [0] TBD 4 63" xfId="14751" xr:uid="{00000000-0005-0000-0000-0000B9310000}"/>
    <cellStyle name="Comma [0] TBD- 4 63" xfId="20430" xr:uid="{00000000-0005-0000-0000-0000BA310000}"/>
    <cellStyle name="Comma [0] TBD 4 64" xfId="16625" xr:uid="{00000000-0005-0000-0000-0000BB310000}"/>
    <cellStyle name="Comma [0] TBD- 4 64" xfId="20513" xr:uid="{00000000-0005-0000-0000-0000BC310000}"/>
    <cellStyle name="Comma [0] TBD 4 65" xfId="15003" xr:uid="{00000000-0005-0000-0000-0000BD310000}"/>
    <cellStyle name="Comma [0] TBD- 4 65" xfId="20595" xr:uid="{00000000-0005-0000-0000-0000BE310000}"/>
    <cellStyle name="Comma [0] TBD 4 66" xfId="15379" xr:uid="{00000000-0005-0000-0000-0000BF310000}"/>
    <cellStyle name="Comma [0] TBD- 4 66" xfId="20674" xr:uid="{00000000-0005-0000-0000-0000C0310000}"/>
    <cellStyle name="Comma [0] TBD 4 67" xfId="14295" xr:uid="{00000000-0005-0000-0000-0000C1310000}"/>
    <cellStyle name="Comma [0] TBD- 4 67" xfId="20752" xr:uid="{00000000-0005-0000-0000-0000C2310000}"/>
    <cellStyle name="Comma [0] TBD 4 68" xfId="15853" xr:uid="{00000000-0005-0000-0000-0000C3310000}"/>
    <cellStyle name="Comma [0] TBD- 4 68" xfId="20829" xr:uid="{00000000-0005-0000-0000-0000C4310000}"/>
    <cellStyle name="Comma [0] TBD 4 69" xfId="17031" xr:uid="{00000000-0005-0000-0000-0000C5310000}"/>
    <cellStyle name="Comma [0] TBD- 4 69" xfId="20905" xr:uid="{00000000-0005-0000-0000-0000C6310000}"/>
    <cellStyle name="Comma [0] TBD 4 7" xfId="14114" xr:uid="{00000000-0005-0000-0000-0000C7310000}"/>
    <cellStyle name="Comma [0] TBD- 4 7" xfId="14115" xr:uid="{00000000-0005-0000-0000-0000C8310000}"/>
    <cellStyle name="Comma [0] TBD 4 70" xfId="17125" xr:uid="{00000000-0005-0000-0000-0000C9310000}"/>
    <cellStyle name="Comma [0] TBD- 4 70" xfId="20980" xr:uid="{00000000-0005-0000-0000-0000CA310000}"/>
    <cellStyle name="Comma [0] TBD 4 71" xfId="17219" xr:uid="{00000000-0005-0000-0000-0000CB310000}"/>
    <cellStyle name="Comma [0] TBD- 4 71" xfId="21053" xr:uid="{00000000-0005-0000-0000-0000CC310000}"/>
    <cellStyle name="Comma [0] TBD 4 72" xfId="17313" xr:uid="{00000000-0005-0000-0000-0000CD310000}"/>
    <cellStyle name="Comma [0] TBD- 4 72" xfId="21126" xr:uid="{00000000-0005-0000-0000-0000CE310000}"/>
    <cellStyle name="Comma [0] TBD 4 73" xfId="17407" xr:uid="{00000000-0005-0000-0000-0000CF310000}"/>
    <cellStyle name="Comma [0] TBD- 4 73" xfId="21199" xr:uid="{00000000-0005-0000-0000-0000D0310000}"/>
    <cellStyle name="Comma [0] TBD 4 74" xfId="17501" xr:uid="{00000000-0005-0000-0000-0000D1310000}"/>
    <cellStyle name="Comma [0] TBD- 4 74" xfId="21271" xr:uid="{00000000-0005-0000-0000-0000D2310000}"/>
    <cellStyle name="Comma [0] TBD 4 75" xfId="17595" xr:uid="{00000000-0005-0000-0000-0000D3310000}"/>
    <cellStyle name="Comma [0] TBD- 4 75" xfId="21340" xr:uid="{00000000-0005-0000-0000-0000D4310000}"/>
    <cellStyle name="Comma [0] TBD 4 76" xfId="17689" xr:uid="{00000000-0005-0000-0000-0000D5310000}"/>
    <cellStyle name="Comma [0] TBD- 4 76" xfId="21409" xr:uid="{00000000-0005-0000-0000-0000D6310000}"/>
    <cellStyle name="Comma [0] TBD 4 77" xfId="17783" xr:uid="{00000000-0005-0000-0000-0000D7310000}"/>
    <cellStyle name="Comma [0] TBD- 4 77" xfId="21477" xr:uid="{00000000-0005-0000-0000-0000D8310000}"/>
    <cellStyle name="Comma [0] TBD 4 78" xfId="17877" xr:uid="{00000000-0005-0000-0000-0000D9310000}"/>
    <cellStyle name="Comma [0] TBD- 4 78" xfId="21544" xr:uid="{00000000-0005-0000-0000-0000DA310000}"/>
    <cellStyle name="Comma [0] TBD 4 79" xfId="17971" xr:uid="{00000000-0005-0000-0000-0000DB310000}"/>
    <cellStyle name="Comma [0] TBD- 4 79" xfId="21611" xr:uid="{00000000-0005-0000-0000-0000DC310000}"/>
    <cellStyle name="Comma [0] TBD 4 8" xfId="11153" xr:uid="{00000000-0005-0000-0000-0000DD310000}"/>
    <cellStyle name="Comma [0] TBD- 4 8" xfId="10396" xr:uid="{00000000-0005-0000-0000-0000DE310000}"/>
    <cellStyle name="Comma [0] TBD 4 80" xfId="18065" xr:uid="{00000000-0005-0000-0000-0000DF310000}"/>
    <cellStyle name="Comma [0] TBD- 4 80" xfId="21677" xr:uid="{00000000-0005-0000-0000-0000E0310000}"/>
    <cellStyle name="Comma [0] TBD 4 81" xfId="18159" xr:uid="{00000000-0005-0000-0000-0000E1310000}"/>
    <cellStyle name="Comma [0] TBD- 4 81" xfId="21742" xr:uid="{00000000-0005-0000-0000-0000E2310000}"/>
    <cellStyle name="Comma [0] TBD 4 82" xfId="18253" xr:uid="{00000000-0005-0000-0000-0000E3310000}"/>
    <cellStyle name="Comma [0] TBD- 4 82" xfId="21805" xr:uid="{00000000-0005-0000-0000-0000E4310000}"/>
    <cellStyle name="Comma [0] TBD 4 83" xfId="18347" xr:uid="{00000000-0005-0000-0000-0000E5310000}"/>
    <cellStyle name="Comma [0] TBD- 4 83" xfId="21866" xr:uid="{00000000-0005-0000-0000-0000E6310000}"/>
    <cellStyle name="Comma [0] TBD 4 84" xfId="18441" xr:uid="{00000000-0005-0000-0000-0000E7310000}"/>
    <cellStyle name="Comma [0] TBD- 4 84" xfId="21926" xr:uid="{00000000-0005-0000-0000-0000E8310000}"/>
    <cellStyle name="Comma [0] TBD 4 85" xfId="18534" xr:uid="{00000000-0005-0000-0000-0000E9310000}"/>
    <cellStyle name="Comma [0] TBD- 4 85" xfId="21982" xr:uid="{00000000-0005-0000-0000-0000EA310000}"/>
    <cellStyle name="Comma [0] TBD 4 86" xfId="18627" xr:uid="{00000000-0005-0000-0000-0000EB310000}"/>
    <cellStyle name="Comma [0] TBD- 4 86" xfId="22037" xr:uid="{00000000-0005-0000-0000-0000EC310000}"/>
    <cellStyle name="Comma [0] TBD 4 87" xfId="18719" xr:uid="{00000000-0005-0000-0000-0000ED310000}"/>
    <cellStyle name="Comma [0] TBD- 4 87" xfId="22091" xr:uid="{00000000-0005-0000-0000-0000EE310000}"/>
    <cellStyle name="Comma [0] TBD 4 88" xfId="18811" xr:uid="{00000000-0005-0000-0000-0000EF310000}"/>
    <cellStyle name="Comma [0] TBD- 4 88" xfId="22144" xr:uid="{00000000-0005-0000-0000-0000F0310000}"/>
    <cellStyle name="Comma [0] TBD 4 89" xfId="18903" xr:uid="{00000000-0005-0000-0000-0000F1310000}"/>
    <cellStyle name="Comma [0] TBD- 4 89" xfId="22196" xr:uid="{00000000-0005-0000-0000-0000F2310000}"/>
    <cellStyle name="Comma [0] TBD 4 9" xfId="10740" xr:uid="{00000000-0005-0000-0000-0000F3310000}"/>
    <cellStyle name="Comma [0] TBD- 4 9" xfId="10385" xr:uid="{00000000-0005-0000-0000-0000F4310000}"/>
    <cellStyle name="Comma [0] TBD 4 90" xfId="18995" xr:uid="{00000000-0005-0000-0000-0000F5310000}"/>
    <cellStyle name="Comma [0] TBD- 4 90" xfId="22248" xr:uid="{00000000-0005-0000-0000-0000F6310000}"/>
    <cellStyle name="Comma [0] TBD 4 91" xfId="19087" xr:uid="{00000000-0005-0000-0000-0000F7310000}"/>
    <cellStyle name="Comma [0] TBD- 4 91" xfId="22298" xr:uid="{00000000-0005-0000-0000-0000F8310000}"/>
    <cellStyle name="Comma [0] TBD 4 92" xfId="19179" xr:uid="{00000000-0005-0000-0000-0000F9310000}"/>
    <cellStyle name="Comma [0] TBD- 4 92" xfId="22348" xr:uid="{00000000-0005-0000-0000-0000FA310000}"/>
    <cellStyle name="Comma [0] TBD 4 93" xfId="19270" xr:uid="{00000000-0005-0000-0000-0000FB310000}"/>
    <cellStyle name="Comma [0] TBD- 4 93" xfId="22398" xr:uid="{00000000-0005-0000-0000-0000FC310000}"/>
    <cellStyle name="Comma [0] TBD 4 94" xfId="19361" xr:uid="{00000000-0005-0000-0000-0000FD310000}"/>
    <cellStyle name="Comma [0] TBD- 4 94" xfId="22446" xr:uid="{00000000-0005-0000-0000-0000FE310000}"/>
    <cellStyle name="Comma [0] TBD 4 95" xfId="19452" xr:uid="{00000000-0005-0000-0000-0000FF310000}"/>
    <cellStyle name="Comma [0] TBD- 4 95" xfId="22491" xr:uid="{00000000-0005-0000-0000-000000320000}"/>
    <cellStyle name="Comma [0] TBD 4 96" xfId="22919" xr:uid="{00000000-0005-0000-0000-000001320000}"/>
    <cellStyle name="Comma [0] TBD- 4 96" xfId="22920" xr:uid="{00000000-0005-0000-0000-000002320000}"/>
    <cellStyle name="Comma [0] TBD 4 97" xfId="22984" xr:uid="{00000000-0005-0000-0000-000003320000}"/>
    <cellStyle name="Comma [0] TBD- 4 97" xfId="22983" xr:uid="{00000000-0005-0000-0000-000004320000}"/>
    <cellStyle name="Comma [0] TBD 4 98" xfId="29591" xr:uid="{00000000-0005-0000-0000-000005320000}"/>
    <cellStyle name="Comma [0] TBD- 4 98" xfId="29592" xr:uid="{00000000-0005-0000-0000-000006320000}"/>
    <cellStyle name="Comma [0] TBD 4 99" xfId="36149" xr:uid="{00000000-0005-0000-0000-000007320000}"/>
    <cellStyle name="Comma [0] TBD- 4 99" xfId="36150" xr:uid="{00000000-0005-0000-0000-000008320000}"/>
    <cellStyle name="Comma [0] TBD_Europe Region" xfId="905" xr:uid="{00000000-0005-0000-0000-000009320000}"/>
    <cellStyle name="Comma [0] TBD-_Europe Region" xfId="906" xr:uid="{00000000-0005-0000-0000-00000A320000}"/>
    <cellStyle name="Comma [0] TBD_Page 2f (2)" xfId="907" xr:uid="{00000000-0005-0000-0000-00000B320000}"/>
    <cellStyle name="Comma [0] TBD-_Page 2f (2)" xfId="908" xr:uid="{00000000-0005-0000-0000-00000C320000}"/>
    <cellStyle name="Comma [0] TBD_r&amp;o" xfId="909" xr:uid="{00000000-0005-0000-0000-00000D320000}"/>
    <cellStyle name="Comma [0] TBD-_YoY" xfId="910" xr:uid="{00000000-0005-0000-0000-00000E320000}"/>
    <cellStyle name="Comma [00]" xfId="911" xr:uid="{00000000-0005-0000-0000-00000F320000}"/>
    <cellStyle name="Comma [00] 2" xfId="912" xr:uid="{00000000-0005-0000-0000-000010320000}"/>
    <cellStyle name="Comma [00] 2 2" xfId="913" xr:uid="{00000000-0005-0000-0000-000011320000}"/>
    <cellStyle name="Comma [00] 2 2 2" xfId="4930" xr:uid="{00000000-0005-0000-0000-000012320000}"/>
    <cellStyle name="Comma [00] 2 2 2 2" xfId="4931" xr:uid="{00000000-0005-0000-0000-000013320000}"/>
    <cellStyle name="Comma [00] 2 2 2 3" xfId="16371" xr:uid="{00000000-0005-0000-0000-000014320000}"/>
    <cellStyle name="Comma [00] 2 2 3" xfId="4932" xr:uid="{00000000-0005-0000-0000-000015320000}"/>
    <cellStyle name="Comma [00] 2 2 4" xfId="4933" xr:uid="{00000000-0005-0000-0000-000016320000}"/>
    <cellStyle name="Comma [00] 2 2 5" xfId="2342" xr:uid="{00000000-0005-0000-0000-000017320000}"/>
    <cellStyle name="Comma [00] 2 3" xfId="4934" xr:uid="{00000000-0005-0000-0000-000018320000}"/>
    <cellStyle name="Comma [00] 2 3 2" xfId="4935" xr:uid="{00000000-0005-0000-0000-000019320000}"/>
    <cellStyle name="Comma [00] 2 3 3" xfId="16370" xr:uid="{00000000-0005-0000-0000-00001A320000}"/>
    <cellStyle name="Comma [00] 2 4" xfId="4936" xr:uid="{00000000-0005-0000-0000-00001B320000}"/>
    <cellStyle name="Comma [00] 2 5" xfId="4937" xr:uid="{00000000-0005-0000-0000-00001C320000}"/>
    <cellStyle name="Comma [00] 2 6" xfId="2341" xr:uid="{00000000-0005-0000-0000-00001D320000}"/>
    <cellStyle name="Comma [00] 3" xfId="914" xr:uid="{00000000-0005-0000-0000-00001E320000}"/>
    <cellStyle name="Comma [00] 3 2" xfId="4938" xr:uid="{00000000-0005-0000-0000-00001F320000}"/>
    <cellStyle name="Comma [00] 3 2 2" xfId="4939" xr:uid="{00000000-0005-0000-0000-000020320000}"/>
    <cellStyle name="Comma [00] 3 2 2 2" xfId="4940" xr:uid="{00000000-0005-0000-0000-000021320000}"/>
    <cellStyle name="Comma [00] 3 2 3" xfId="4941" xr:uid="{00000000-0005-0000-0000-000022320000}"/>
    <cellStyle name="Comma [00] 3 2 4" xfId="16372" xr:uid="{00000000-0005-0000-0000-000023320000}"/>
    <cellStyle name="Comma [00] 3 3" xfId="4942" xr:uid="{00000000-0005-0000-0000-000024320000}"/>
    <cellStyle name="Comma [00] 3 3 2" xfId="4943" xr:uid="{00000000-0005-0000-0000-000025320000}"/>
    <cellStyle name="Comma [00] 3 4" xfId="4944" xr:uid="{00000000-0005-0000-0000-000026320000}"/>
    <cellStyle name="Comma [00] 3 5" xfId="4945" xr:uid="{00000000-0005-0000-0000-000027320000}"/>
    <cellStyle name="Comma [00] 3 6" xfId="2343" xr:uid="{00000000-0005-0000-0000-000028320000}"/>
    <cellStyle name="Comma [00] 4" xfId="4946" xr:uid="{00000000-0005-0000-0000-000029320000}"/>
    <cellStyle name="Comma [00] 4 2" xfId="4947" xr:uid="{00000000-0005-0000-0000-00002A320000}"/>
    <cellStyle name="Comma [00] 5" xfId="4948" xr:uid="{00000000-0005-0000-0000-00002B320000}"/>
    <cellStyle name="comma zerodec" xfId="915" xr:uid="{00000000-0005-0000-0000-00002C320000}"/>
    <cellStyle name="Comma, 0" xfId="916" xr:uid="{00000000-0005-0000-0000-00002D320000}"/>
    <cellStyle name="Comma, 0 2" xfId="917" xr:uid="{00000000-0005-0000-0000-00002E320000}"/>
    <cellStyle name="Comma, 0 2 2" xfId="918" xr:uid="{00000000-0005-0000-0000-00002F320000}"/>
    <cellStyle name="Comma, 0 2 2 2" xfId="2345" xr:uid="{00000000-0005-0000-0000-000030320000}"/>
    <cellStyle name="Comma, 0 2 3" xfId="2344" xr:uid="{00000000-0005-0000-0000-000031320000}"/>
    <cellStyle name="Comma, 0 3" xfId="919" xr:uid="{00000000-0005-0000-0000-000032320000}"/>
    <cellStyle name="Comma, 0 3 2" xfId="2346" xr:uid="{00000000-0005-0000-0000-000033320000}"/>
    <cellStyle name="Comma[2]" xfId="920" xr:uid="{00000000-0005-0000-0000-000034320000}"/>
    <cellStyle name="Comma0" xfId="921" xr:uid="{00000000-0005-0000-0000-000036320000}"/>
    <cellStyle name="Comma0 2" xfId="922" xr:uid="{00000000-0005-0000-0000-000037320000}"/>
    <cellStyle name="Comma0 3" xfId="923" xr:uid="{00000000-0005-0000-0000-000038320000}"/>
    <cellStyle name="Comma0 3 2" xfId="924" xr:uid="{00000000-0005-0000-0000-000039320000}"/>
    <cellStyle name="Comma0 4" xfId="925" xr:uid="{00000000-0005-0000-0000-00003A320000}"/>
    <cellStyle name="Comma0 4 2" xfId="2347" xr:uid="{00000000-0005-0000-0000-00003B320000}"/>
    <cellStyle name="Comment" xfId="926" xr:uid="{00000000-0005-0000-0000-00003C320000}"/>
    <cellStyle name="Commentaire 2" xfId="927" xr:uid="{00000000-0005-0000-0000-00003D320000}"/>
    <cellStyle name="Commentaire 2 2" xfId="928" xr:uid="{00000000-0005-0000-0000-00003E320000}"/>
    <cellStyle name="Commentaire 2 2 2" xfId="2350" xr:uid="{00000000-0005-0000-0000-00003F320000}"/>
    <cellStyle name="Commentaire 2 3" xfId="929" xr:uid="{00000000-0005-0000-0000-000040320000}"/>
    <cellStyle name="Commentaire 2 3 2" xfId="2351" xr:uid="{00000000-0005-0000-0000-000041320000}"/>
    <cellStyle name="Commentaire 2 4" xfId="4949" xr:uid="{00000000-0005-0000-0000-000042320000}"/>
    <cellStyle name="Commentaire 2 5" xfId="2349" xr:uid="{00000000-0005-0000-0000-000043320000}"/>
    <cellStyle name="Commentaire 3" xfId="930" xr:uid="{00000000-0005-0000-0000-000044320000}"/>
    <cellStyle name="Commentaire 3 2" xfId="4950" xr:uid="{00000000-0005-0000-0000-000045320000}"/>
    <cellStyle name="Commentaire 3 2 10" xfId="36724" xr:uid="{00000000-0005-0000-0000-000046320000}"/>
    <cellStyle name="Commentaire 3 2 2" xfId="4951" xr:uid="{00000000-0005-0000-0000-000047320000}"/>
    <cellStyle name="Commentaire 3 2 2 2" xfId="4952" xr:uid="{00000000-0005-0000-0000-000048320000}"/>
    <cellStyle name="Commentaire 3 2 2 2 2" xfId="4953" xr:uid="{00000000-0005-0000-0000-000049320000}"/>
    <cellStyle name="Commentaire 3 2 2 2 2 2" xfId="11174" xr:uid="{00000000-0005-0000-0000-00004A320000}"/>
    <cellStyle name="Commentaire 3 2 2 2 2 2 2" xfId="26818" xr:uid="{00000000-0005-0000-0000-00004B320000}"/>
    <cellStyle name="Commentaire 3 2 2 2 2 2 3" xfId="33377" xr:uid="{00000000-0005-0000-0000-00004C320000}"/>
    <cellStyle name="Commentaire 3 2 2 2 2 2 4" xfId="39935" xr:uid="{00000000-0005-0000-0000-00004D320000}"/>
    <cellStyle name="Commentaire 3 2 2 2 2 3" xfId="23553" xr:uid="{00000000-0005-0000-0000-00004E320000}"/>
    <cellStyle name="Commentaire 3 2 2 2 2 4" xfId="30169" xr:uid="{00000000-0005-0000-0000-00004F320000}"/>
    <cellStyle name="Commentaire 3 2 2 2 2 5" xfId="36727" xr:uid="{00000000-0005-0000-0000-000050320000}"/>
    <cellStyle name="Commentaire 3 2 2 2 3" xfId="4954" xr:uid="{00000000-0005-0000-0000-000051320000}"/>
    <cellStyle name="Commentaire 3 2 2 2 3 2" xfId="11175" xr:uid="{00000000-0005-0000-0000-000052320000}"/>
    <cellStyle name="Commentaire 3 2 2 2 3 2 2" xfId="26819" xr:uid="{00000000-0005-0000-0000-000053320000}"/>
    <cellStyle name="Commentaire 3 2 2 2 3 2 3" xfId="33378" xr:uid="{00000000-0005-0000-0000-000054320000}"/>
    <cellStyle name="Commentaire 3 2 2 2 3 2 4" xfId="39936" xr:uid="{00000000-0005-0000-0000-000055320000}"/>
    <cellStyle name="Commentaire 3 2 2 2 3 3" xfId="23554" xr:uid="{00000000-0005-0000-0000-000056320000}"/>
    <cellStyle name="Commentaire 3 2 2 2 3 4" xfId="30170" xr:uid="{00000000-0005-0000-0000-000057320000}"/>
    <cellStyle name="Commentaire 3 2 2 2 3 5" xfId="36728" xr:uid="{00000000-0005-0000-0000-000058320000}"/>
    <cellStyle name="Commentaire 3 2 2 2 4" xfId="11173" xr:uid="{00000000-0005-0000-0000-000059320000}"/>
    <cellStyle name="Commentaire 3 2 2 2 4 2" xfId="26817" xr:uid="{00000000-0005-0000-0000-00005A320000}"/>
    <cellStyle name="Commentaire 3 2 2 2 4 3" xfId="33376" xr:uid="{00000000-0005-0000-0000-00005B320000}"/>
    <cellStyle name="Commentaire 3 2 2 2 4 4" xfId="39934" xr:uid="{00000000-0005-0000-0000-00005C320000}"/>
    <cellStyle name="Commentaire 3 2 2 2 5" xfId="23552" xr:uid="{00000000-0005-0000-0000-00005D320000}"/>
    <cellStyle name="Commentaire 3 2 2 2 6" xfId="30168" xr:uid="{00000000-0005-0000-0000-00005E320000}"/>
    <cellStyle name="Commentaire 3 2 2 2 7" xfId="36726" xr:uid="{00000000-0005-0000-0000-00005F320000}"/>
    <cellStyle name="Commentaire 3 2 2 3" xfId="4955" xr:uid="{00000000-0005-0000-0000-000060320000}"/>
    <cellStyle name="Commentaire 3 2 2 3 2" xfId="4956" xr:uid="{00000000-0005-0000-0000-000061320000}"/>
    <cellStyle name="Commentaire 3 2 2 3 2 2" xfId="11177" xr:uid="{00000000-0005-0000-0000-000062320000}"/>
    <cellStyle name="Commentaire 3 2 2 3 2 2 2" xfId="26821" xr:uid="{00000000-0005-0000-0000-000063320000}"/>
    <cellStyle name="Commentaire 3 2 2 3 2 2 3" xfId="33380" xr:uid="{00000000-0005-0000-0000-000064320000}"/>
    <cellStyle name="Commentaire 3 2 2 3 2 2 4" xfId="39938" xr:uid="{00000000-0005-0000-0000-000065320000}"/>
    <cellStyle name="Commentaire 3 2 2 3 2 3" xfId="23556" xr:uid="{00000000-0005-0000-0000-000066320000}"/>
    <cellStyle name="Commentaire 3 2 2 3 2 4" xfId="30172" xr:uid="{00000000-0005-0000-0000-000067320000}"/>
    <cellStyle name="Commentaire 3 2 2 3 2 5" xfId="36730" xr:uid="{00000000-0005-0000-0000-000068320000}"/>
    <cellStyle name="Commentaire 3 2 2 3 3" xfId="4957" xr:uid="{00000000-0005-0000-0000-000069320000}"/>
    <cellStyle name="Commentaire 3 2 2 3 3 2" xfId="11178" xr:uid="{00000000-0005-0000-0000-00006A320000}"/>
    <cellStyle name="Commentaire 3 2 2 3 3 2 2" xfId="26822" xr:uid="{00000000-0005-0000-0000-00006B320000}"/>
    <cellStyle name="Commentaire 3 2 2 3 3 2 3" xfId="33381" xr:uid="{00000000-0005-0000-0000-00006C320000}"/>
    <cellStyle name="Commentaire 3 2 2 3 3 2 4" xfId="39939" xr:uid="{00000000-0005-0000-0000-00006D320000}"/>
    <cellStyle name="Commentaire 3 2 2 3 3 3" xfId="23557" xr:uid="{00000000-0005-0000-0000-00006E320000}"/>
    <cellStyle name="Commentaire 3 2 2 3 3 4" xfId="30173" xr:uid="{00000000-0005-0000-0000-00006F320000}"/>
    <cellStyle name="Commentaire 3 2 2 3 3 5" xfId="36731" xr:uid="{00000000-0005-0000-0000-000070320000}"/>
    <cellStyle name="Commentaire 3 2 2 3 4" xfId="11176" xr:uid="{00000000-0005-0000-0000-000071320000}"/>
    <cellStyle name="Commentaire 3 2 2 3 4 2" xfId="26820" xr:uid="{00000000-0005-0000-0000-000072320000}"/>
    <cellStyle name="Commentaire 3 2 2 3 4 3" xfId="33379" xr:uid="{00000000-0005-0000-0000-000073320000}"/>
    <cellStyle name="Commentaire 3 2 2 3 4 4" xfId="39937" xr:uid="{00000000-0005-0000-0000-000074320000}"/>
    <cellStyle name="Commentaire 3 2 2 3 5" xfId="23555" xr:uid="{00000000-0005-0000-0000-000075320000}"/>
    <cellStyle name="Commentaire 3 2 2 3 6" xfId="30171" xr:uid="{00000000-0005-0000-0000-000076320000}"/>
    <cellStyle name="Commentaire 3 2 2 3 7" xfId="36729" xr:uid="{00000000-0005-0000-0000-000077320000}"/>
    <cellStyle name="Commentaire 3 2 2 4" xfId="4958" xr:uid="{00000000-0005-0000-0000-000078320000}"/>
    <cellStyle name="Commentaire 3 2 2 4 2" xfId="11179" xr:uid="{00000000-0005-0000-0000-000079320000}"/>
    <cellStyle name="Commentaire 3 2 2 4 2 2" xfId="26823" xr:uid="{00000000-0005-0000-0000-00007A320000}"/>
    <cellStyle name="Commentaire 3 2 2 4 2 3" xfId="33382" xr:uid="{00000000-0005-0000-0000-00007B320000}"/>
    <cellStyle name="Commentaire 3 2 2 4 2 4" xfId="39940" xr:uid="{00000000-0005-0000-0000-00007C320000}"/>
    <cellStyle name="Commentaire 3 2 2 4 3" xfId="23558" xr:uid="{00000000-0005-0000-0000-00007D320000}"/>
    <cellStyle name="Commentaire 3 2 2 4 4" xfId="30174" xr:uid="{00000000-0005-0000-0000-00007E320000}"/>
    <cellStyle name="Commentaire 3 2 2 4 5" xfId="36732" xr:uid="{00000000-0005-0000-0000-00007F320000}"/>
    <cellStyle name="Commentaire 3 2 2 5" xfId="4959" xr:uid="{00000000-0005-0000-0000-000080320000}"/>
    <cellStyle name="Commentaire 3 2 2 5 2" xfId="11180" xr:uid="{00000000-0005-0000-0000-000081320000}"/>
    <cellStyle name="Commentaire 3 2 2 5 2 2" xfId="26824" xr:uid="{00000000-0005-0000-0000-000082320000}"/>
    <cellStyle name="Commentaire 3 2 2 5 2 3" xfId="33383" xr:uid="{00000000-0005-0000-0000-000083320000}"/>
    <cellStyle name="Commentaire 3 2 2 5 2 4" xfId="39941" xr:uid="{00000000-0005-0000-0000-000084320000}"/>
    <cellStyle name="Commentaire 3 2 2 5 3" xfId="23559" xr:uid="{00000000-0005-0000-0000-000085320000}"/>
    <cellStyle name="Commentaire 3 2 2 5 4" xfId="30175" xr:uid="{00000000-0005-0000-0000-000086320000}"/>
    <cellStyle name="Commentaire 3 2 2 5 5" xfId="36733" xr:uid="{00000000-0005-0000-0000-000087320000}"/>
    <cellStyle name="Commentaire 3 2 2 6" xfId="11172" xr:uid="{00000000-0005-0000-0000-000088320000}"/>
    <cellStyle name="Commentaire 3 2 2 6 2" xfId="26816" xr:uid="{00000000-0005-0000-0000-000089320000}"/>
    <cellStyle name="Commentaire 3 2 2 6 3" xfId="33375" xr:uid="{00000000-0005-0000-0000-00008A320000}"/>
    <cellStyle name="Commentaire 3 2 2 6 4" xfId="39933" xr:uid="{00000000-0005-0000-0000-00008B320000}"/>
    <cellStyle name="Commentaire 3 2 2 7" xfId="23551" xr:uid="{00000000-0005-0000-0000-00008C320000}"/>
    <cellStyle name="Commentaire 3 2 2 8" xfId="30167" xr:uid="{00000000-0005-0000-0000-00008D320000}"/>
    <cellStyle name="Commentaire 3 2 2 9" xfId="36725" xr:uid="{00000000-0005-0000-0000-00008E320000}"/>
    <cellStyle name="Commentaire 3 2 3" xfId="4960" xr:uid="{00000000-0005-0000-0000-00008F320000}"/>
    <cellStyle name="Commentaire 3 2 3 2" xfId="4961" xr:uid="{00000000-0005-0000-0000-000090320000}"/>
    <cellStyle name="Commentaire 3 2 3 2 2" xfId="11182" xr:uid="{00000000-0005-0000-0000-000091320000}"/>
    <cellStyle name="Commentaire 3 2 3 2 2 2" xfId="26826" xr:uid="{00000000-0005-0000-0000-000092320000}"/>
    <cellStyle name="Commentaire 3 2 3 2 2 3" xfId="33385" xr:uid="{00000000-0005-0000-0000-000093320000}"/>
    <cellStyle name="Commentaire 3 2 3 2 2 4" xfId="39943" xr:uid="{00000000-0005-0000-0000-000094320000}"/>
    <cellStyle name="Commentaire 3 2 3 2 3" xfId="23561" xr:uid="{00000000-0005-0000-0000-000095320000}"/>
    <cellStyle name="Commentaire 3 2 3 2 4" xfId="30177" xr:uid="{00000000-0005-0000-0000-000096320000}"/>
    <cellStyle name="Commentaire 3 2 3 2 5" xfId="36735" xr:uid="{00000000-0005-0000-0000-000097320000}"/>
    <cellStyle name="Commentaire 3 2 3 3" xfId="4962" xr:uid="{00000000-0005-0000-0000-000098320000}"/>
    <cellStyle name="Commentaire 3 2 3 3 2" xfId="11183" xr:uid="{00000000-0005-0000-0000-000099320000}"/>
    <cellStyle name="Commentaire 3 2 3 3 2 2" xfId="26827" xr:uid="{00000000-0005-0000-0000-00009A320000}"/>
    <cellStyle name="Commentaire 3 2 3 3 2 3" xfId="33386" xr:uid="{00000000-0005-0000-0000-00009B320000}"/>
    <cellStyle name="Commentaire 3 2 3 3 2 4" xfId="39944" xr:uid="{00000000-0005-0000-0000-00009C320000}"/>
    <cellStyle name="Commentaire 3 2 3 3 3" xfId="23562" xr:uid="{00000000-0005-0000-0000-00009D320000}"/>
    <cellStyle name="Commentaire 3 2 3 3 4" xfId="30178" xr:uid="{00000000-0005-0000-0000-00009E320000}"/>
    <cellStyle name="Commentaire 3 2 3 3 5" xfId="36736" xr:uid="{00000000-0005-0000-0000-00009F320000}"/>
    <cellStyle name="Commentaire 3 2 3 4" xfId="11181" xr:uid="{00000000-0005-0000-0000-0000A0320000}"/>
    <cellStyle name="Commentaire 3 2 3 4 2" xfId="26825" xr:uid="{00000000-0005-0000-0000-0000A1320000}"/>
    <cellStyle name="Commentaire 3 2 3 4 3" xfId="33384" xr:uid="{00000000-0005-0000-0000-0000A2320000}"/>
    <cellStyle name="Commentaire 3 2 3 4 4" xfId="39942" xr:uid="{00000000-0005-0000-0000-0000A3320000}"/>
    <cellStyle name="Commentaire 3 2 3 5" xfId="23560" xr:uid="{00000000-0005-0000-0000-0000A4320000}"/>
    <cellStyle name="Commentaire 3 2 3 6" xfId="30176" xr:uid="{00000000-0005-0000-0000-0000A5320000}"/>
    <cellStyle name="Commentaire 3 2 3 7" xfId="36734" xr:uid="{00000000-0005-0000-0000-0000A6320000}"/>
    <cellStyle name="Commentaire 3 2 4" xfId="4963" xr:uid="{00000000-0005-0000-0000-0000A7320000}"/>
    <cellStyle name="Commentaire 3 2 4 2" xfId="4964" xr:uid="{00000000-0005-0000-0000-0000A8320000}"/>
    <cellStyle name="Commentaire 3 2 4 2 2" xfId="11185" xr:uid="{00000000-0005-0000-0000-0000A9320000}"/>
    <cellStyle name="Commentaire 3 2 4 2 2 2" xfId="26829" xr:uid="{00000000-0005-0000-0000-0000AA320000}"/>
    <cellStyle name="Commentaire 3 2 4 2 2 3" xfId="33388" xr:uid="{00000000-0005-0000-0000-0000AB320000}"/>
    <cellStyle name="Commentaire 3 2 4 2 2 4" xfId="39946" xr:uid="{00000000-0005-0000-0000-0000AC320000}"/>
    <cellStyle name="Commentaire 3 2 4 2 3" xfId="23564" xr:uid="{00000000-0005-0000-0000-0000AD320000}"/>
    <cellStyle name="Commentaire 3 2 4 2 4" xfId="30180" xr:uid="{00000000-0005-0000-0000-0000AE320000}"/>
    <cellStyle name="Commentaire 3 2 4 2 5" xfId="36738" xr:uid="{00000000-0005-0000-0000-0000AF320000}"/>
    <cellStyle name="Commentaire 3 2 4 3" xfId="4965" xr:uid="{00000000-0005-0000-0000-0000B0320000}"/>
    <cellStyle name="Commentaire 3 2 4 3 2" xfId="11186" xr:uid="{00000000-0005-0000-0000-0000B1320000}"/>
    <cellStyle name="Commentaire 3 2 4 3 2 2" xfId="26830" xr:uid="{00000000-0005-0000-0000-0000B2320000}"/>
    <cellStyle name="Commentaire 3 2 4 3 2 3" xfId="33389" xr:uid="{00000000-0005-0000-0000-0000B3320000}"/>
    <cellStyle name="Commentaire 3 2 4 3 2 4" xfId="39947" xr:uid="{00000000-0005-0000-0000-0000B4320000}"/>
    <cellStyle name="Commentaire 3 2 4 3 3" xfId="23565" xr:uid="{00000000-0005-0000-0000-0000B5320000}"/>
    <cellStyle name="Commentaire 3 2 4 3 4" xfId="30181" xr:uid="{00000000-0005-0000-0000-0000B6320000}"/>
    <cellStyle name="Commentaire 3 2 4 3 5" xfId="36739" xr:uid="{00000000-0005-0000-0000-0000B7320000}"/>
    <cellStyle name="Commentaire 3 2 4 4" xfId="11184" xr:uid="{00000000-0005-0000-0000-0000B8320000}"/>
    <cellStyle name="Commentaire 3 2 4 4 2" xfId="26828" xr:uid="{00000000-0005-0000-0000-0000B9320000}"/>
    <cellStyle name="Commentaire 3 2 4 4 3" xfId="33387" xr:uid="{00000000-0005-0000-0000-0000BA320000}"/>
    <cellStyle name="Commentaire 3 2 4 4 4" xfId="39945" xr:uid="{00000000-0005-0000-0000-0000BB320000}"/>
    <cellStyle name="Commentaire 3 2 4 5" xfId="23563" xr:uid="{00000000-0005-0000-0000-0000BC320000}"/>
    <cellStyle name="Commentaire 3 2 4 6" xfId="30179" xr:uid="{00000000-0005-0000-0000-0000BD320000}"/>
    <cellStyle name="Commentaire 3 2 4 7" xfId="36737" xr:uid="{00000000-0005-0000-0000-0000BE320000}"/>
    <cellStyle name="Commentaire 3 2 5" xfId="4966" xr:uid="{00000000-0005-0000-0000-0000BF320000}"/>
    <cellStyle name="Commentaire 3 2 5 2" xfId="11187" xr:uid="{00000000-0005-0000-0000-0000C0320000}"/>
    <cellStyle name="Commentaire 3 2 5 2 2" xfId="26831" xr:uid="{00000000-0005-0000-0000-0000C1320000}"/>
    <cellStyle name="Commentaire 3 2 5 2 3" xfId="33390" xr:uid="{00000000-0005-0000-0000-0000C2320000}"/>
    <cellStyle name="Commentaire 3 2 5 2 4" xfId="39948" xr:uid="{00000000-0005-0000-0000-0000C3320000}"/>
    <cellStyle name="Commentaire 3 2 5 3" xfId="23566" xr:uid="{00000000-0005-0000-0000-0000C4320000}"/>
    <cellStyle name="Commentaire 3 2 5 4" xfId="30182" xr:uid="{00000000-0005-0000-0000-0000C5320000}"/>
    <cellStyle name="Commentaire 3 2 5 5" xfId="36740" xr:uid="{00000000-0005-0000-0000-0000C6320000}"/>
    <cellStyle name="Commentaire 3 2 6" xfId="4967" xr:uid="{00000000-0005-0000-0000-0000C7320000}"/>
    <cellStyle name="Commentaire 3 2 6 2" xfId="11188" xr:uid="{00000000-0005-0000-0000-0000C8320000}"/>
    <cellStyle name="Commentaire 3 2 6 2 2" xfId="26832" xr:uid="{00000000-0005-0000-0000-0000C9320000}"/>
    <cellStyle name="Commentaire 3 2 6 2 3" xfId="33391" xr:uid="{00000000-0005-0000-0000-0000CA320000}"/>
    <cellStyle name="Commentaire 3 2 6 2 4" xfId="39949" xr:uid="{00000000-0005-0000-0000-0000CB320000}"/>
    <cellStyle name="Commentaire 3 2 6 3" xfId="23567" xr:uid="{00000000-0005-0000-0000-0000CC320000}"/>
    <cellStyle name="Commentaire 3 2 6 4" xfId="30183" xr:uid="{00000000-0005-0000-0000-0000CD320000}"/>
    <cellStyle name="Commentaire 3 2 6 5" xfId="36741" xr:uid="{00000000-0005-0000-0000-0000CE320000}"/>
    <cellStyle name="Commentaire 3 2 7" xfId="11171" xr:uid="{00000000-0005-0000-0000-0000CF320000}"/>
    <cellStyle name="Commentaire 3 2 7 2" xfId="26815" xr:uid="{00000000-0005-0000-0000-0000D0320000}"/>
    <cellStyle name="Commentaire 3 2 7 3" xfId="33374" xr:uid="{00000000-0005-0000-0000-0000D1320000}"/>
    <cellStyle name="Commentaire 3 2 7 4" xfId="39932" xr:uid="{00000000-0005-0000-0000-0000D2320000}"/>
    <cellStyle name="Commentaire 3 2 8" xfId="23550" xr:uid="{00000000-0005-0000-0000-0000D3320000}"/>
    <cellStyle name="Commentaire 3 2 9" xfId="30166" xr:uid="{00000000-0005-0000-0000-0000D4320000}"/>
    <cellStyle name="Commentaire 3 3" xfId="4968" xr:uid="{00000000-0005-0000-0000-0000D5320000}"/>
    <cellStyle name="Commentaire 3 3 2" xfId="4969" xr:uid="{00000000-0005-0000-0000-0000D6320000}"/>
    <cellStyle name="Commentaire 3 3 2 2" xfId="4970" xr:uid="{00000000-0005-0000-0000-0000D7320000}"/>
    <cellStyle name="Commentaire 3 3 2 2 2" xfId="11191" xr:uid="{00000000-0005-0000-0000-0000D8320000}"/>
    <cellStyle name="Commentaire 3 3 2 2 2 2" xfId="26835" xr:uid="{00000000-0005-0000-0000-0000D9320000}"/>
    <cellStyle name="Commentaire 3 3 2 2 2 3" xfId="33394" xr:uid="{00000000-0005-0000-0000-0000DA320000}"/>
    <cellStyle name="Commentaire 3 3 2 2 2 4" xfId="39952" xr:uid="{00000000-0005-0000-0000-0000DB320000}"/>
    <cellStyle name="Commentaire 3 3 2 2 3" xfId="23570" xr:uid="{00000000-0005-0000-0000-0000DC320000}"/>
    <cellStyle name="Commentaire 3 3 2 2 4" xfId="30186" xr:uid="{00000000-0005-0000-0000-0000DD320000}"/>
    <cellStyle name="Commentaire 3 3 2 2 5" xfId="36744" xr:uid="{00000000-0005-0000-0000-0000DE320000}"/>
    <cellStyle name="Commentaire 3 3 2 3" xfId="4971" xr:uid="{00000000-0005-0000-0000-0000DF320000}"/>
    <cellStyle name="Commentaire 3 3 2 3 2" xfId="11192" xr:uid="{00000000-0005-0000-0000-0000E0320000}"/>
    <cellStyle name="Commentaire 3 3 2 3 2 2" xfId="26836" xr:uid="{00000000-0005-0000-0000-0000E1320000}"/>
    <cellStyle name="Commentaire 3 3 2 3 2 3" xfId="33395" xr:uid="{00000000-0005-0000-0000-0000E2320000}"/>
    <cellStyle name="Commentaire 3 3 2 3 2 4" xfId="39953" xr:uid="{00000000-0005-0000-0000-0000E3320000}"/>
    <cellStyle name="Commentaire 3 3 2 3 3" xfId="23571" xr:uid="{00000000-0005-0000-0000-0000E4320000}"/>
    <cellStyle name="Commentaire 3 3 2 3 4" xfId="30187" xr:uid="{00000000-0005-0000-0000-0000E5320000}"/>
    <cellStyle name="Commentaire 3 3 2 3 5" xfId="36745" xr:uid="{00000000-0005-0000-0000-0000E6320000}"/>
    <cellStyle name="Commentaire 3 3 2 4" xfId="11190" xr:uid="{00000000-0005-0000-0000-0000E7320000}"/>
    <cellStyle name="Commentaire 3 3 2 4 2" xfId="26834" xr:uid="{00000000-0005-0000-0000-0000E8320000}"/>
    <cellStyle name="Commentaire 3 3 2 4 3" xfId="33393" xr:uid="{00000000-0005-0000-0000-0000E9320000}"/>
    <cellStyle name="Commentaire 3 3 2 4 4" xfId="39951" xr:uid="{00000000-0005-0000-0000-0000EA320000}"/>
    <cellStyle name="Commentaire 3 3 2 5" xfId="23569" xr:uid="{00000000-0005-0000-0000-0000EB320000}"/>
    <cellStyle name="Commentaire 3 3 2 6" xfId="30185" xr:uid="{00000000-0005-0000-0000-0000EC320000}"/>
    <cellStyle name="Commentaire 3 3 2 7" xfId="36743" xr:uid="{00000000-0005-0000-0000-0000ED320000}"/>
    <cellStyle name="Commentaire 3 3 3" xfId="4972" xr:uid="{00000000-0005-0000-0000-0000EE320000}"/>
    <cellStyle name="Commentaire 3 3 3 2" xfId="4973" xr:uid="{00000000-0005-0000-0000-0000EF320000}"/>
    <cellStyle name="Commentaire 3 3 3 2 2" xfId="11194" xr:uid="{00000000-0005-0000-0000-0000F0320000}"/>
    <cellStyle name="Commentaire 3 3 3 2 2 2" xfId="26838" xr:uid="{00000000-0005-0000-0000-0000F1320000}"/>
    <cellStyle name="Commentaire 3 3 3 2 2 3" xfId="33397" xr:uid="{00000000-0005-0000-0000-0000F2320000}"/>
    <cellStyle name="Commentaire 3 3 3 2 2 4" xfId="39955" xr:uid="{00000000-0005-0000-0000-0000F3320000}"/>
    <cellStyle name="Commentaire 3 3 3 2 3" xfId="23573" xr:uid="{00000000-0005-0000-0000-0000F4320000}"/>
    <cellStyle name="Commentaire 3 3 3 2 4" xfId="30189" xr:uid="{00000000-0005-0000-0000-0000F5320000}"/>
    <cellStyle name="Commentaire 3 3 3 2 5" xfId="36747" xr:uid="{00000000-0005-0000-0000-0000F6320000}"/>
    <cellStyle name="Commentaire 3 3 3 3" xfId="4974" xr:uid="{00000000-0005-0000-0000-0000F7320000}"/>
    <cellStyle name="Commentaire 3 3 3 3 2" xfId="11195" xr:uid="{00000000-0005-0000-0000-0000F8320000}"/>
    <cellStyle name="Commentaire 3 3 3 3 2 2" xfId="26839" xr:uid="{00000000-0005-0000-0000-0000F9320000}"/>
    <cellStyle name="Commentaire 3 3 3 3 2 3" xfId="33398" xr:uid="{00000000-0005-0000-0000-0000FA320000}"/>
    <cellStyle name="Commentaire 3 3 3 3 2 4" xfId="39956" xr:uid="{00000000-0005-0000-0000-0000FB320000}"/>
    <cellStyle name="Commentaire 3 3 3 3 3" xfId="23574" xr:uid="{00000000-0005-0000-0000-0000FC320000}"/>
    <cellStyle name="Commentaire 3 3 3 3 4" xfId="30190" xr:uid="{00000000-0005-0000-0000-0000FD320000}"/>
    <cellStyle name="Commentaire 3 3 3 3 5" xfId="36748" xr:uid="{00000000-0005-0000-0000-0000FE320000}"/>
    <cellStyle name="Commentaire 3 3 3 4" xfId="11193" xr:uid="{00000000-0005-0000-0000-0000FF320000}"/>
    <cellStyle name="Commentaire 3 3 3 4 2" xfId="26837" xr:uid="{00000000-0005-0000-0000-000000330000}"/>
    <cellStyle name="Commentaire 3 3 3 4 3" xfId="33396" xr:uid="{00000000-0005-0000-0000-000001330000}"/>
    <cellStyle name="Commentaire 3 3 3 4 4" xfId="39954" xr:uid="{00000000-0005-0000-0000-000002330000}"/>
    <cellStyle name="Commentaire 3 3 3 5" xfId="23572" xr:uid="{00000000-0005-0000-0000-000003330000}"/>
    <cellStyle name="Commentaire 3 3 3 6" xfId="30188" xr:uid="{00000000-0005-0000-0000-000004330000}"/>
    <cellStyle name="Commentaire 3 3 3 7" xfId="36746" xr:uid="{00000000-0005-0000-0000-000005330000}"/>
    <cellStyle name="Commentaire 3 3 4" xfId="4975" xr:uid="{00000000-0005-0000-0000-000006330000}"/>
    <cellStyle name="Commentaire 3 3 4 2" xfId="11196" xr:uid="{00000000-0005-0000-0000-000007330000}"/>
    <cellStyle name="Commentaire 3 3 4 2 2" xfId="26840" xr:uid="{00000000-0005-0000-0000-000008330000}"/>
    <cellStyle name="Commentaire 3 3 4 2 3" xfId="33399" xr:uid="{00000000-0005-0000-0000-000009330000}"/>
    <cellStyle name="Commentaire 3 3 4 2 4" xfId="39957" xr:uid="{00000000-0005-0000-0000-00000A330000}"/>
    <cellStyle name="Commentaire 3 3 4 3" xfId="23575" xr:uid="{00000000-0005-0000-0000-00000B330000}"/>
    <cellStyle name="Commentaire 3 3 4 4" xfId="30191" xr:uid="{00000000-0005-0000-0000-00000C330000}"/>
    <cellStyle name="Commentaire 3 3 4 5" xfId="36749" xr:uid="{00000000-0005-0000-0000-00000D330000}"/>
    <cellStyle name="Commentaire 3 3 5" xfId="4976" xr:uid="{00000000-0005-0000-0000-00000E330000}"/>
    <cellStyle name="Commentaire 3 3 5 2" xfId="11197" xr:uid="{00000000-0005-0000-0000-00000F330000}"/>
    <cellStyle name="Commentaire 3 3 5 2 2" xfId="26841" xr:uid="{00000000-0005-0000-0000-000010330000}"/>
    <cellStyle name="Commentaire 3 3 5 2 3" xfId="33400" xr:uid="{00000000-0005-0000-0000-000011330000}"/>
    <cellStyle name="Commentaire 3 3 5 2 4" xfId="39958" xr:uid="{00000000-0005-0000-0000-000012330000}"/>
    <cellStyle name="Commentaire 3 3 5 3" xfId="23576" xr:uid="{00000000-0005-0000-0000-000013330000}"/>
    <cellStyle name="Commentaire 3 3 5 4" xfId="30192" xr:uid="{00000000-0005-0000-0000-000014330000}"/>
    <cellStyle name="Commentaire 3 3 5 5" xfId="36750" xr:uid="{00000000-0005-0000-0000-000015330000}"/>
    <cellStyle name="Commentaire 3 3 6" xfId="11189" xr:uid="{00000000-0005-0000-0000-000016330000}"/>
    <cellStyle name="Commentaire 3 3 6 2" xfId="26833" xr:uid="{00000000-0005-0000-0000-000017330000}"/>
    <cellStyle name="Commentaire 3 3 6 3" xfId="33392" xr:uid="{00000000-0005-0000-0000-000018330000}"/>
    <cellStyle name="Commentaire 3 3 6 4" xfId="39950" xr:uid="{00000000-0005-0000-0000-000019330000}"/>
    <cellStyle name="Commentaire 3 3 7" xfId="23568" xr:uid="{00000000-0005-0000-0000-00001A330000}"/>
    <cellStyle name="Commentaire 3 3 8" xfId="30184" xr:uid="{00000000-0005-0000-0000-00001B330000}"/>
    <cellStyle name="Commentaire 3 3 9" xfId="36742" xr:uid="{00000000-0005-0000-0000-00001C330000}"/>
    <cellStyle name="Commentaire 3 4" xfId="4977" xr:uid="{00000000-0005-0000-0000-00001D330000}"/>
    <cellStyle name="Commentaire 3 4 2" xfId="4978" xr:uid="{00000000-0005-0000-0000-00001E330000}"/>
    <cellStyle name="Commentaire 3 4 2 2" xfId="11199" xr:uid="{00000000-0005-0000-0000-00001F330000}"/>
    <cellStyle name="Commentaire 3 4 2 2 2" xfId="26843" xr:uid="{00000000-0005-0000-0000-000020330000}"/>
    <cellStyle name="Commentaire 3 4 2 2 3" xfId="33402" xr:uid="{00000000-0005-0000-0000-000021330000}"/>
    <cellStyle name="Commentaire 3 4 2 2 4" xfId="39960" xr:uid="{00000000-0005-0000-0000-000022330000}"/>
    <cellStyle name="Commentaire 3 4 2 3" xfId="23578" xr:uid="{00000000-0005-0000-0000-000023330000}"/>
    <cellStyle name="Commentaire 3 4 2 4" xfId="30194" xr:uid="{00000000-0005-0000-0000-000024330000}"/>
    <cellStyle name="Commentaire 3 4 2 5" xfId="36752" xr:uid="{00000000-0005-0000-0000-000025330000}"/>
    <cellStyle name="Commentaire 3 4 3" xfId="4979" xr:uid="{00000000-0005-0000-0000-000026330000}"/>
    <cellStyle name="Commentaire 3 4 3 2" xfId="11200" xr:uid="{00000000-0005-0000-0000-000027330000}"/>
    <cellStyle name="Commentaire 3 4 3 2 2" xfId="26844" xr:uid="{00000000-0005-0000-0000-000028330000}"/>
    <cellStyle name="Commentaire 3 4 3 2 3" xfId="33403" xr:uid="{00000000-0005-0000-0000-000029330000}"/>
    <cellStyle name="Commentaire 3 4 3 2 4" xfId="39961" xr:uid="{00000000-0005-0000-0000-00002A330000}"/>
    <cellStyle name="Commentaire 3 4 3 3" xfId="23579" xr:uid="{00000000-0005-0000-0000-00002B330000}"/>
    <cellStyle name="Commentaire 3 4 3 4" xfId="30195" xr:uid="{00000000-0005-0000-0000-00002C330000}"/>
    <cellStyle name="Commentaire 3 4 3 5" xfId="36753" xr:uid="{00000000-0005-0000-0000-00002D330000}"/>
    <cellStyle name="Commentaire 3 4 4" xfId="11198" xr:uid="{00000000-0005-0000-0000-00002E330000}"/>
    <cellStyle name="Commentaire 3 4 4 2" xfId="26842" xr:uid="{00000000-0005-0000-0000-00002F330000}"/>
    <cellStyle name="Commentaire 3 4 4 3" xfId="33401" xr:uid="{00000000-0005-0000-0000-000030330000}"/>
    <cellStyle name="Commentaire 3 4 4 4" xfId="39959" xr:uid="{00000000-0005-0000-0000-000031330000}"/>
    <cellStyle name="Commentaire 3 4 5" xfId="23577" xr:uid="{00000000-0005-0000-0000-000032330000}"/>
    <cellStyle name="Commentaire 3 4 6" xfId="30193" xr:uid="{00000000-0005-0000-0000-000033330000}"/>
    <cellStyle name="Commentaire 3 4 7" xfId="36751" xr:uid="{00000000-0005-0000-0000-000034330000}"/>
    <cellStyle name="Commentaire 3 5" xfId="4980" xr:uid="{00000000-0005-0000-0000-000035330000}"/>
    <cellStyle name="Commentaire 3 5 2" xfId="4981" xr:uid="{00000000-0005-0000-0000-000036330000}"/>
    <cellStyle name="Commentaire 3 5 2 2" xfId="11202" xr:uid="{00000000-0005-0000-0000-000037330000}"/>
    <cellStyle name="Commentaire 3 5 2 2 2" xfId="26846" xr:uid="{00000000-0005-0000-0000-000038330000}"/>
    <cellStyle name="Commentaire 3 5 2 2 3" xfId="33405" xr:uid="{00000000-0005-0000-0000-000039330000}"/>
    <cellStyle name="Commentaire 3 5 2 2 4" xfId="39963" xr:uid="{00000000-0005-0000-0000-00003A330000}"/>
    <cellStyle name="Commentaire 3 5 2 3" xfId="23581" xr:uid="{00000000-0005-0000-0000-00003B330000}"/>
    <cellStyle name="Commentaire 3 5 2 4" xfId="30197" xr:uid="{00000000-0005-0000-0000-00003C330000}"/>
    <cellStyle name="Commentaire 3 5 2 5" xfId="36755" xr:uid="{00000000-0005-0000-0000-00003D330000}"/>
    <cellStyle name="Commentaire 3 5 3" xfId="4982" xr:uid="{00000000-0005-0000-0000-00003E330000}"/>
    <cellStyle name="Commentaire 3 5 3 2" xfId="11203" xr:uid="{00000000-0005-0000-0000-00003F330000}"/>
    <cellStyle name="Commentaire 3 5 3 2 2" xfId="26847" xr:uid="{00000000-0005-0000-0000-000040330000}"/>
    <cellStyle name="Commentaire 3 5 3 2 3" xfId="33406" xr:uid="{00000000-0005-0000-0000-000041330000}"/>
    <cellStyle name="Commentaire 3 5 3 2 4" xfId="39964" xr:uid="{00000000-0005-0000-0000-000042330000}"/>
    <cellStyle name="Commentaire 3 5 3 3" xfId="23582" xr:uid="{00000000-0005-0000-0000-000043330000}"/>
    <cellStyle name="Commentaire 3 5 3 4" xfId="30198" xr:uid="{00000000-0005-0000-0000-000044330000}"/>
    <cellStyle name="Commentaire 3 5 3 5" xfId="36756" xr:uid="{00000000-0005-0000-0000-000045330000}"/>
    <cellStyle name="Commentaire 3 5 4" xfId="11201" xr:uid="{00000000-0005-0000-0000-000046330000}"/>
    <cellStyle name="Commentaire 3 5 4 2" xfId="26845" xr:uid="{00000000-0005-0000-0000-000047330000}"/>
    <cellStyle name="Commentaire 3 5 4 3" xfId="33404" xr:uid="{00000000-0005-0000-0000-000048330000}"/>
    <cellStyle name="Commentaire 3 5 4 4" xfId="39962" xr:uid="{00000000-0005-0000-0000-000049330000}"/>
    <cellStyle name="Commentaire 3 5 5" xfId="23580" xr:uid="{00000000-0005-0000-0000-00004A330000}"/>
    <cellStyle name="Commentaire 3 5 6" xfId="30196" xr:uid="{00000000-0005-0000-0000-00004B330000}"/>
    <cellStyle name="Commentaire 3 5 7" xfId="36754" xr:uid="{00000000-0005-0000-0000-00004C330000}"/>
    <cellStyle name="Commentaire 3 6" xfId="4983" xr:uid="{00000000-0005-0000-0000-00004D330000}"/>
    <cellStyle name="Commentaire 3 6 2" xfId="11204" xr:uid="{00000000-0005-0000-0000-00004E330000}"/>
    <cellStyle name="Commentaire 3 6 2 2" xfId="26848" xr:uid="{00000000-0005-0000-0000-00004F330000}"/>
    <cellStyle name="Commentaire 3 6 2 3" xfId="33407" xr:uid="{00000000-0005-0000-0000-000050330000}"/>
    <cellStyle name="Commentaire 3 6 2 4" xfId="39965" xr:uid="{00000000-0005-0000-0000-000051330000}"/>
    <cellStyle name="Commentaire 3 6 3" xfId="23583" xr:uid="{00000000-0005-0000-0000-000052330000}"/>
    <cellStyle name="Commentaire 3 6 4" xfId="30199" xr:uid="{00000000-0005-0000-0000-000053330000}"/>
    <cellStyle name="Commentaire 3 6 5" xfId="36757" xr:uid="{00000000-0005-0000-0000-000054330000}"/>
    <cellStyle name="Commentaire 3 7" xfId="4984" xr:uid="{00000000-0005-0000-0000-000055330000}"/>
    <cellStyle name="Commentaire 3 7 2" xfId="11205" xr:uid="{00000000-0005-0000-0000-000056330000}"/>
    <cellStyle name="Commentaire 3 7 2 2" xfId="26849" xr:uid="{00000000-0005-0000-0000-000057330000}"/>
    <cellStyle name="Commentaire 3 7 2 3" xfId="33408" xr:uid="{00000000-0005-0000-0000-000058330000}"/>
    <cellStyle name="Commentaire 3 7 2 4" xfId="39966" xr:uid="{00000000-0005-0000-0000-000059330000}"/>
    <cellStyle name="Commentaire 3 7 3" xfId="23584" xr:uid="{00000000-0005-0000-0000-00005A330000}"/>
    <cellStyle name="Commentaire 3 7 4" xfId="30200" xr:uid="{00000000-0005-0000-0000-00005B330000}"/>
    <cellStyle name="Commentaire 3 7 5" xfId="36758" xr:uid="{00000000-0005-0000-0000-00005C330000}"/>
    <cellStyle name="Commentaire 3 8" xfId="4985" xr:uid="{00000000-0005-0000-0000-00005D330000}"/>
    <cellStyle name="Commentaire 4" xfId="4986" xr:uid="{00000000-0005-0000-0000-00005E330000}"/>
    <cellStyle name="Contrôle" xfId="931" xr:uid="{00000000-0005-0000-0000-00005F330000}"/>
    <cellStyle name="Contrôle 2" xfId="932" xr:uid="{00000000-0005-0000-0000-000060330000}"/>
    <cellStyle name="Contrôle 3" xfId="933" xr:uid="{00000000-0005-0000-0000-000061330000}"/>
    <cellStyle name="Contrôle 3 2" xfId="2352" xr:uid="{00000000-0005-0000-0000-000062330000}"/>
    <cellStyle name="Controlecel" xfId="934" xr:uid="{00000000-0005-0000-0000-000063330000}"/>
    <cellStyle name="Copied" xfId="935" xr:uid="{00000000-0005-0000-0000-000064330000}"/>
    <cellStyle name="COST1" xfId="936" xr:uid="{00000000-0005-0000-0000-000065330000}"/>
    <cellStyle name="Courbe_de_vie" xfId="937" xr:uid="{00000000-0005-0000-0000-000066330000}"/>
    <cellStyle name="Currency" xfId="42655" builtinId="4"/>
    <cellStyle name="Currency $" xfId="938" xr:uid="{00000000-0005-0000-0000-000067330000}"/>
    <cellStyle name="Currency $ 2" xfId="939" xr:uid="{00000000-0005-0000-0000-000068330000}"/>
    <cellStyle name="Currency $ 2 2" xfId="940" xr:uid="{00000000-0005-0000-0000-000069330000}"/>
    <cellStyle name="Currency $ 2 2 2" xfId="2354" xr:uid="{00000000-0005-0000-0000-00006A330000}"/>
    <cellStyle name="Currency $ 2 3" xfId="2353" xr:uid="{00000000-0005-0000-0000-00006B330000}"/>
    <cellStyle name="Currency $ 3" xfId="941" xr:uid="{00000000-0005-0000-0000-00006C330000}"/>
    <cellStyle name="Currency $ 3 2" xfId="2355" xr:uid="{00000000-0005-0000-0000-00006D330000}"/>
    <cellStyle name="Currency (0)" xfId="942" xr:uid="{00000000-0005-0000-0000-00006E330000}"/>
    <cellStyle name="Currency (0) -" xfId="943" xr:uid="{00000000-0005-0000-0000-00006F330000}"/>
    <cellStyle name="Currency (0) incl." xfId="944" xr:uid="{00000000-0005-0000-0000-000070330000}"/>
    <cellStyle name="Currency (0) incl. 2" xfId="945" xr:uid="{00000000-0005-0000-0000-000071330000}"/>
    <cellStyle name="Currency (0) incl. 2 2" xfId="946" xr:uid="{00000000-0005-0000-0000-000072330000}"/>
    <cellStyle name="Currency (0) incl. 2 2 2" xfId="2357" xr:uid="{00000000-0005-0000-0000-000073330000}"/>
    <cellStyle name="Currency (0) incl. 2 3" xfId="2356" xr:uid="{00000000-0005-0000-0000-000074330000}"/>
    <cellStyle name="Currency (0) incl. 3" xfId="947" xr:uid="{00000000-0005-0000-0000-000075330000}"/>
    <cellStyle name="Currency (0) incl. 3 2" xfId="2358" xr:uid="{00000000-0005-0000-0000-000076330000}"/>
    <cellStyle name="Currency (0) N/A" xfId="948" xr:uid="{00000000-0005-0000-0000-000077330000}"/>
    <cellStyle name="Currency (0) N/A 2" xfId="949" xr:uid="{00000000-0005-0000-0000-000078330000}"/>
    <cellStyle name="Currency (0) N/A 2 2" xfId="950" xr:uid="{00000000-0005-0000-0000-000079330000}"/>
    <cellStyle name="Currency (0) N/A 2 2 2" xfId="2360" xr:uid="{00000000-0005-0000-0000-00007A330000}"/>
    <cellStyle name="Currency (0) N/A 2 3" xfId="2359" xr:uid="{00000000-0005-0000-0000-00007B330000}"/>
    <cellStyle name="Currency (0) N/A 3" xfId="951" xr:uid="{00000000-0005-0000-0000-00007C330000}"/>
    <cellStyle name="Currency (0) N/A 3 2" xfId="2361" xr:uid="{00000000-0005-0000-0000-00007D330000}"/>
    <cellStyle name="Currency (0) TBD" xfId="952" xr:uid="{00000000-0005-0000-0000-00007E330000}"/>
    <cellStyle name="Currency (0) TBD-" xfId="953" xr:uid="{00000000-0005-0000-0000-00007F330000}"/>
    <cellStyle name="Currency (0) TBD- 2" xfId="954" xr:uid="{00000000-0005-0000-0000-000080330000}"/>
    <cellStyle name="Currency (0) TBD- 2 2" xfId="955" xr:uid="{00000000-0005-0000-0000-000081330000}"/>
    <cellStyle name="Currency (0) TBD- 2 2 2" xfId="2363" xr:uid="{00000000-0005-0000-0000-000082330000}"/>
    <cellStyle name="Currency (0) TBD- 2 3" xfId="2362" xr:uid="{00000000-0005-0000-0000-000083330000}"/>
    <cellStyle name="Currency (0) TBD- 3" xfId="956" xr:uid="{00000000-0005-0000-0000-000084330000}"/>
    <cellStyle name="Currency (0) TBD- 3 2" xfId="2364" xr:uid="{00000000-0005-0000-0000-000085330000}"/>
    <cellStyle name="Currency (0) TBD_Tab 1" xfId="957" xr:uid="{00000000-0005-0000-0000-000086330000}"/>
    <cellStyle name="Currency (0) TBD-_YoY" xfId="958" xr:uid="{00000000-0005-0000-0000-000087330000}"/>
    <cellStyle name="Currency (0)_Box (vs 1998 (12+0))" xfId="959" xr:uid="{00000000-0005-0000-0000-000088330000}"/>
    <cellStyle name="Currency (1)" xfId="960" xr:uid="{00000000-0005-0000-0000-000089330000}"/>
    <cellStyle name="Currency (1) 2" xfId="961" xr:uid="{00000000-0005-0000-0000-00008A330000}"/>
    <cellStyle name="Currency (2)" xfId="962" xr:uid="{00000000-0005-0000-0000-00008B330000}"/>
    <cellStyle name="Currency (2) 2" xfId="963" xr:uid="{00000000-0005-0000-0000-00008C330000}"/>
    <cellStyle name="Currency (2) 2 2" xfId="964" xr:uid="{00000000-0005-0000-0000-00008D330000}"/>
    <cellStyle name="Currency (2) 2 2 2" xfId="2366" xr:uid="{00000000-0005-0000-0000-00008E330000}"/>
    <cellStyle name="Currency (2) 2 3" xfId="2365" xr:uid="{00000000-0005-0000-0000-00008F330000}"/>
    <cellStyle name="Currency (2) 3" xfId="965" xr:uid="{00000000-0005-0000-0000-000090330000}"/>
    <cellStyle name="Currency (2) 3 2" xfId="2367" xr:uid="{00000000-0005-0000-0000-000091330000}"/>
    <cellStyle name="Currency [0,0]" xfId="966" xr:uid="{00000000-0005-0000-0000-000092330000}"/>
    <cellStyle name="Currency [0,0] -" xfId="967" xr:uid="{00000000-0005-0000-0000-000093330000}"/>
    <cellStyle name="Currency [0,0] incl." xfId="968" xr:uid="{00000000-0005-0000-0000-000094330000}"/>
    <cellStyle name="Currency [0,0] incl. 2" xfId="969" xr:uid="{00000000-0005-0000-0000-000095330000}"/>
    <cellStyle name="Currency [0,0] incl. 2 2" xfId="970" xr:uid="{00000000-0005-0000-0000-000096330000}"/>
    <cellStyle name="Currency [0,0] incl. 2 2 2" xfId="2369" xr:uid="{00000000-0005-0000-0000-000097330000}"/>
    <cellStyle name="Currency [0,0] incl. 2 3" xfId="2368" xr:uid="{00000000-0005-0000-0000-000098330000}"/>
    <cellStyle name="Currency [0,0] incl. 3" xfId="971" xr:uid="{00000000-0005-0000-0000-000099330000}"/>
    <cellStyle name="Currency [0,0] incl. 3 2" xfId="2370" xr:uid="{00000000-0005-0000-0000-00009A330000}"/>
    <cellStyle name="Currency [0,0] N/A" xfId="972" xr:uid="{00000000-0005-0000-0000-00009B330000}"/>
    <cellStyle name="Currency [0,0] N/A 2" xfId="973" xr:uid="{00000000-0005-0000-0000-00009C330000}"/>
    <cellStyle name="Currency [0,0] N/A 2 2" xfId="974" xr:uid="{00000000-0005-0000-0000-00009D330000}"/>
    <cellStyle name="Currency [0,0] N/A 2 2 2" xfId="2372" xr:uid="{00000000-0005-0000-0000-00009E330000}"/>
    <cellStyle name="Currency [0,0] N/A 2 3" xfId="2371" xr:uid="{00000000-0005-0000-0000-00009F330000}"/>
    <cellStyle name="Currency [0,0] N/A 3" xfId="975" xr:uid="{00000000-0005-0000-0000-0000A0330000}"/>
    <cellStyle name="Currency [0,0] N/A 3 2" xfId="2373" xr:uid="{00000000-0005-0000-0000-0000A1330000}"/>
    <cellStyle name="Currency [0,0] TBD" xfId="976" xr:uid="{00000000-0005-0000-0000-0000A2330000}"/>
    <cellStyle name="Currency [0,0] TBD-" xfId="977" xr:uid="{00000000-0005-0000-0000-0000A3330000}"/>
    <cellStyle name="Currency [0,0] TBD- 2" xfId="978" xr:uid="{00000000-0005-0000-0000-0000A4330000}"/>
    <cellStyle name="Currency [0,0] TBD- 2 2" xfId="979" xr:uid="{00000000-0005-0000-0000-0000A5330000}"/>
    <cellStyle name="Currency [0,0] TBD- 2 2 2" xfId="2375" xr:uid="{00000000-0005-0000-0000-0000A6330000}"/>
    <cellStyle name="Currency [0,0] TBD- 2 3" xfId="2374" xr:uid="{00000000-0005-0000-0000-0000A7330000}"/>
    <cellStyle name="Currency [0,0] TBD- 3" xfId="980" xr:uid="{00000000-0005-0000-0000-0000A8330000}"/>
    <cellStyle name="Currency [0,0] TBD- 3 2" xfId="2376" xr:uid="{00000000-0005-0000-0000-0000A9330000}"/>
    <cellStyle name="Currency [0,0] TBD_Tab 1" xfId="981" xr:uid="{00000000-0005-0000-0000-0000AA330000}"/>
    <cellStyle name="Currency [0,0] TBD-_YoY" xfId="982" xr:uid="{00000000-0005-0000-0000-0000AB330000}"/>
    <cellStyle name="Currency [0,0]_Tab 1" xfId="983" xr:uid="{00000000-0005-0000-0000-0000AC330000}"/>
    <cellStyle name="Currency [0,00]" xfId="984" xr:uid="{00000000-0005-0000-0000-0000AD330000}"/>
    <cellStyle name="Currency [0,00] -" xfId="985" xr:uid="{00000000-0005-0000-0000-0000AE330000}"/>
    <cellStyle name="Currency [0,00] - 2" xfId="986" xr:uid="{00000000-0005-0000-0000-0000AF330000}"/>
    <cellStyle name="Currency [0,00] - 2 2" xfId="987" xr:uid="{00000000-0005-0000-0000-0000B0330000}"/>
    <cellStyle name="Currency [0,00] - 2 2 2" xfId="2378" xr:uid="{00000000-0005-0000-0000-0000B1330000}"/>
    <cellStyle name="Currency [0,00] - 2 3" xfId="2377" xr:uid="{00000000-0005-0000-0000-0000B2330000}"/>
    <cellStyle name="Currency [0,00] - 3" xfId="988" xr:uid="{00000000-0005-0000-0000-0000B3330000}"/>
    <cellStyle name="Currency [0,00] - 3 2" xfId="2379" xr:uid="{00000000-0005-0000-0000-0000B4330000}"/>
    <cellStyle name="Currency [0,00] 2" xfId="989" xr:uid="{00000000-0005-0000-0000-0000B5330000}"/>
    <cellStyle name="Currency [0,00] 2 2" xfId="990" xr:uid="{00000000-0005-0000-0000-0000B6330000}"/>
    <cellStyle name="Currency [0,00] 2 2 2" xfId="2381" xr:uid="{00000000-0005-0000-0000-0000B7330000}"/>
    <cellStyle name="Currency [0,00] 2 3" xfId="2380" xr:uid="{00000000-0005-0000-0000-0000B8330000}"/>
    <cellStyle name="Currency [0,00] 3" xfId="991" xr:uid="{00000000-0005-0000-0000-0000B9330000}"/>
    <cellStyle name="Currency [0,00] 3 2" xfId="992" xr:uid="{00000000-0005-0000-0000-0000BA330000}"/>
    <cellStyle name="Currency [0,00] 3 2 2" xfId="2383" xr:uid="{00000000-0005-0000-0000-0000BB330000}"/>
    <cellStyle name="Currency [0,00] 3 3" xfId="2382" xr:uid="{00000000-0005-0000-0000-0000BC330000}"/>
    <cellStyle name="Currency [0,00] 4" xfId="993" xr:uid="{00000000-0005-0000-0000-0000BD330000}"/>
    <cellStyle name="Currency [0,00] 4 2" xfId="2384" xr:uid="{00000000-0005-0000-0000-0000BE330000}"/>
    <cellStyle name="Currency [0,00] incl." xfId="994" xr:uid="{00000000-0005-0000-0000-0000BF330000}"/>
    <cellStyle name="Currency [0,00] incl. 2" xfId="995" xr:uid="{00000000-0005-0000-0000-0000C0330000}"/>
    <cellStyle name="Currency [0,00] incl. 2 2" xfId="996" xr:uid="{00000000-0005-0000-0000-0000C1330000}"/>
    <cellStyle name="Currency [0,00] incl. 2 2 2" xfId="2386" xr:uid="{00000000-0005-0000-0000-0000C2330000}"/>
    <cellStyle name="Currency [0,00] incl. 2 3" xfId="2385" xr:uid="{00000000-0005-0000-0000-0000C3330000}"/>
    <cellStyle name="Currency [0,00] incl. 3" xfId="997" xr:uid="{00000000-0005-0000-0000-0000C4330000}"/>
    <cellStyle name="Currency [0,00] incl. 3 2" xfId="2387" xr:uid="{00000000-0005-0000-0000-0000C5330000}"/>
    <cellStyle name="Currency [0,00] N/A" xfId="998" xr:uid="{00000000-0005-0000-0000-0000C6330000}"/>
    <cellStyle name="Currency [0,00] N/A 2" xfId="999" xr:uid="{00000000-0005-0000-0000-0000C7330000}"/>
    <cellStyle name="Currency [0,00] N/A 2 2" xfId="1000" xr:uid="{00000000-0005-0000-0000-0000C8330000}"/>
    <cellStyle name="Currency [0,00] N/A 2 2 2" xfId="2389" xr:uid="{00000000-0005-0000-0000-0000C9330000}"/>
    <cellStyle name="Currency [0,00] N/A 2 3" xfId="2388" xr:uid="{00000000-0005-0000-0000-0000CA330000}"/>
    <cellStyle name="Currency [0,00] N/A 3" xfId="1001" xr:uid="{00000000-0005-0000-0000-0000CB330000}"/>
    <cellStyle name="Currency [0,00] N/A 3 2" xfId="2390" xr:uid="{00000000-0005-0000-0000-0000CC330000}"/>
    <cellStyle name="Currency [0,00] TBD" xfId="1002" xr:uid="{00000000-0005-0000-0000-0000CD330000}"/>
    <cellStyle name="Currency [0,00] TBD-" xfId="1003" xr:uid="{00000000-0005-0000-0000-0000CE330000}"/>
    <cellStyle name="Currency [0,00] TBD 2" xfId="1004" xr:uid="{00000000-0005-0000-0000-0000CF330000}"/>
    <cellStyle name="Currency [0,00] TBD- 2" xfId="1005" xr:uid="{00000000-0005-0000-0000-0000D0330000}"/>
    <cellStyle name="Currency [0,00] TBD 2 10" xfId="10384" xr:uid="{00000000-0005-0000-0000-0000D1330000}"/>
    <cellStyle name="Currency [0,00] TBD- 2 10" xfId="10383" xr:uid="{00000000-0005-0000-0000-0000D2330000}"/>
    <cellStyle name="Currency [0,00] TBD 2 100" xfId="36151" xr:uid="{00000000-0005-0000-0000-0000D3330000}"/>
    <cellStyle name="Currency [0,00] TBD- 2 100" xfId="36152" xr:uid="{00000000-0005-0000-0000-0000D4330000}"/>
    <cellStyle name="Currency [0,00] TBD 2 11" xfId="15175" xr:uid="{00000000-0005-0000-0000-0000D5330000}"/>
    <cellStyle name="Currency [0,00] TBD- 2 11" xfId="15176" xr:uid="{00000000-0005-0000-0000-0000D6330000}"/>
    <cellStyle name="Currency [0,00] TBD 2 12" xfId="15304" xr:uid="{00000000-0005-0000-0000-0000D7330000}"/>
    <cellStyle name="Currency [0,00] TBD- 2 12" xfId="15303" xr:uid="{00000000-0005-0000-0000-0000D8330000}"/>
    <cellStyle name="Currency [0,00] TBD 2 13" xfId="16400" xr:uid="{00000000-0005-0000-0000-0000D9330000}"/>
    <cellStyle name="Currency [0,00] TBD- 2 13" xfId="14318" xr:uid="{00000000-0005-0000-0000-0000DA330000}"/>
    <cellStyle name="Currency [0,00] TBD 2 14" xfId="15273" xr:uid="{00000000-0005-0000-0000-0000DB330000}"/>
    <cellStyle name="Currency [0,00] TBD- 2 14" xfId="16807" xr:uid="{00000000-0005-0000-0000-0000DC330000}"/>
    <cellStyle name="Currency [0,00] TBD 2 15" xfId="16417" xr:uid="{00000000-0005-0000-0000-0000DD330000}"/>
    <cellStyle name="Currency [0,00] TBD- 2 15" xfId="14797" xr:uid="{00000000-0005-0000-0000-0000DE330000}"/>
    <cellStyle name="Currency [0,00] TBD 2 16" xfId="16464" xr:uid="{00000000-0005-0000-0000-0000DF330000}"/>
    <cellStyle name="Currency [0,00] TBD- 2 16" xfId="14515" xr:uid="{00000000-0005-0000-0000-0000E0330000}"/>
    <cellStyle name="Currency [0,00] TBD 2 17" xfId="15197" xr:uid="{00000000-0005-0000-0000-0000E1330000}"/>
    <cellStyle name="Currency [0,00] TBD- 2 17" xfId="15686" xr:uid="{00000000-0005-0000-0000-0000E2330000}"/>
    <cellStyle name="Currency [0,00] TBD 2 18" xfId="16621" xr:uid="{00000000-0005-0000-0000-0000E3330000}"/>
    <cellStyle name="Currency [0,00] TBD- 2 18" xfId="16961" xr:uid="{00000000-0005-0000-0000-0000E4330000}"/>
    <cellStyle name="Currency [0,00] TBD 2 19" xfId="16326" xr:uid="{00000000-0005-0000-0000-0000E5330000}"/>
    <cellStyle name="Currency [0,00] TBD- 2 19" xfId="15977" xr:uid="{00000000-0005-0000-0000-0000E6330000}"/>
    <cellStyle name="Currency [0,00] TBD 2 2" xfId="1006" xr:uid="{00000000-0005-0000-0000-0000E7330000}"/>
    <cellStyle name="Currency [0,00] TBD- 2 2" xfId="1007" xr:uid="{00000000-0005-0000-0000-0000E8330000}"/>
    <cellStyle name="Currency [0,00] TBD 2 2 10" xfId="15177" xr:uid="{00000000-0005-0000-0000-0000E9330000}"/>
    <cellStyle name="Currency [0,00] TBD- 2 2 10" xfId="15178" xr:uid="{00000000-0005-0000-0000-0000EA330000}"/>
    <cellStyle name="Currency [0,00] TBD 2 2 11" xfId="15302" xr:uid="{00000000-0005-0000-0000-0000EB330000}"/>
    <cellStyle name="Currency [0,00] TBD- 2 2 11" xfId="15301" xr:uid="{00000000-0005-0000-0000-0000EC330000}"/>
    <cellStyle name="Currency [0,00] TBD 2 2 12" xfId="16399" xr:uid="{00000000-0005-0000-0000-0000ED330000}"/>
    <cellStyle name="Currency [0,00] TBD- 2 2 12" xfId="14320" xr:uid="{00000000-0005-0000-0000-0000EE330000}"/>
    <cellStyle name="Currency [0,00] TBD 2 2 13" xfId="16475" xr:uid="{00000000-0005-0000-0000-0000EF330000}"/>
    <cellStyle name="Currency [0,00] TBD- 2 2 13" xfId="15836" xr:uid="{00000000-0005-0000-0000-0000F0330000}"/>
    <cellStyle name="Currency [0,00] TBD 2 2 14" xfId="16416" xr:uid="{00000000-0005-0000-0000-0000F1330000}"/>
    <cellStyle name="Currency [0,00] TBD- 2 2 14" xfId="14799" xr:uid="{00000000-0005-0000-0000-0000F2330000}"/>
    <cellStyle name="Currency [0,00] TBD 2 2 15" xfId="14340" xr:uid="{00000000-0005-0000-0000-0000F3330000}"/>
    <cellStyle name="Currency [0,00] TBD- 2 2 15" xfId="16087" xr:uid="{00000000-0005-0000-0000-0000F4330000}"/>
    <cellStyle name="Currency [0,00] TBD 2 2 16" xfId="16802" xr:uid="{00000000-0005-0000-0000-0000F5330000}"/>
    <cellStyle name="Currency [0,00] TBD- 2 2 16" xfId="15687" xr:uid="{00000000-0005-0000-0000-0000F6330000}"/>
    <cellStyle name="Currency [0,00] TBD 2 2 17" xfId="14813" xr:uid="{00000000-0005-0000-0000-0000F7330000}"/>
    <cellStyle name="Currency [0,00] TBD- 2 2 17" xfId="16962" xr:uid="{00000000-0005-0000-0000-0000F8330000}"/>
    <cellStyle name="Currency [0,00] TBD 2 2 18" xfId="15492" xr:uid="{00000000-0005-0000-0000-0000F9330000}"/>
    <cellStyle name="Currency [0,00] TBD- 2 2 18" xfId="14693" xr:uid="{00000000-0005-0000-0000-0000FA330000}"/>
    <cellStyle name="Currency [0,00] TBD 2 2 19" xfId="15999" xr:uid="{00000000-0005-0000-0000-0000FB330000}"/>
    <cellStyle name="Currency [0,00] TBD- 2 2 19" xfId="14569" xr:uid="{00000000-0005-0000-0000-0000FC330000}"/>
    <cellStyle name="Currency [0,00] TBD 2 2 2" xfId="2393" xr:uid="{00000000-0005-0000-0000-0000FD330000}"/>
    <cellStyle name="Currency [0,00] TBD- 2 2 2" xfId="2394" xr:uid="{00000000-0005-0000-0000-0000FE330000}"/>
    <cellStyle name="Currency [0,00] TBD 2 2 20" xfId="15905" xr:uid="{00000000-0005-0000-0000-0000FF330000}"/>
    <cellStyle name="Currency [0,00] TBD- 2 2 20" xfId="16105" xr:uid="{00000000-0005-0000-0000-000000340000}"/>
    <cellStyle name="Currency [0,00] TBD 2 2 21" xfId="16194" xr:uid="{00000000-0005-0000-0000-000001340000}"/>
    <cellStyle name="Currency [0,00] TBD- 2 2 21" xfId="14607" xr:uid="{00000000-0005-0000-0000-000002340000}"/>
    <cellStyle name="Currency [0,00] TBD 2 2 22" xfId="15992" xr:uid="{00000000-0005-0000-0000-000003340000}"/>
    <cellStyle name="Currency [0,00] TBD- 2 2 22" xfId="15657" xr:uid="{00000000-0005-0000-0000-000004340000}"/>
    <cellStyle name="Currency [0,00] TBD 2 2 23" xfId="15001" xr:uid="{00000000-0005-0000-0000-000005340000}"/>
    <cellStyle name="Currency [0,00] TBD- 2 2 23" xfId="16933" xr:uid="{00000000-0005-0000-0000-000006340000}"/>
    <cellStyle name="Currency [0,00] TBD 2 2 24" xfId="15380" xr:uid="{00000000-0005-0000-0000-000007340000}"/>
    <cellStyle name="Currency [0,00] TBD- 2 2 24" xfId="16854" xr:uid="{00000000-0005-0000-0000-000008340000}"/>
    <cellStyle name="Currency [0,00] TBD 2 2 25" xfId="16382" xr:uid="{00000000-0005-0000-0000-000009340000}"/>
    <cellStyle name="Currency [0,00] TBD- 2 2 25" xfId="16172" xr:uid="{00000000-0005-0000-0000-00000A340000}"/>
    <cellStyle name="Currency [0,00] TBD 2 2 26" xfId="15296" xr:uid="{00000000-0005-0000-0000-00000B340000}"/>
    <cellStyle name="Currency [0,00] TBD- 2 2 26" xfId="14551" xr:uid="{00000000-0005-0000-0000-00000C340000}"/>
    <cellStyle name="Currency [0,00] TBD 2 2 27" xfId="14323" xr:uid="{00000000-0005-0000-0000-00000D340000}"/>
    <cellStyle name="Currency [0,00] TBD- 2 2 27" xfId="14627" xr:uid="{00000000-0005-0000-0000-00000E340000}"/>
    <cellStyle name="Currency [0,00] TBD 2 2 28" xfId="15833" xr:uid="{00000000-0005-0000-0000-00000F340000}"/>
    <cellStyle name="Currency [0,00] TBD- 2 2 28" xfId="15646" xr:uid="{00000000-0005-0000-0000-000010340000}"/>
    <cellStyle name="Currency [0,00] TBD 2 2 29" xfId="14800" xr:uid="{00000000-0005-0000-0000-000011340000}"/>
    <cellStyle name="Currency [0,00] TBD- 2 2 29" xfId="16281" xr:uid="{00000000-0005-0000-0000-000012340000}"/>
    <cellStyle name="Currency [0,00] TBD 2 2 3" xfId="9273" xr:uid="{00000000-0005-0000-0000-000013340000}"/>
    <cellStyle name="Currency [0,00] TBD- 2 2 3" xfId="9274" xr:uid="{00000000-0005-0000-0000-000014340000}"/>
    <cellStyle name="Currency [0,00] TBD 2 2 30" xfId="15504" xr:uid="{00000000-0005-0000-0000-000015340000}"/>
    <cellStyle name="Currency [0,00] TBD- 2 2 30" xfId="14453" xr:uid="{00000000-0005-0000-0000-000016340000}"/>
    <cellStyle name="Currency [0,00] TBD 2 2 31" xfId="16338" xr:uid="{00000000-0005-0000-0000-000017340000}"/>
    <cellStyle name="Currency [0,00] TBD- 2 2 31" xfId="15736" xr:uid="{00000000-0005-0000-0000-000018340000}"/>
    <cellStyle name="Currency [0,00] TBD 2 2 32" xfId="15358" xr:uid="{00000000-0005-0000-0000-000019340000}"/>
    <cellStyle name="Currency [0,00] TBD- 2 2 32" xfId="14872" xr:uid="{00000000-0005-0000-0000-00001A340000}"/>
    <cellStyle name="Currency [0,00] TBD 2 2 33" xfId="15120" xr:uid="{00000000-0005-0000-0000-00001B340000}"/>
    <cellStyle name="Currency [0,00] TBD- 2 2 33" xfId="16562" xr:uid="{00000000-0005-0000-0000-00001C340000}"/>
    <cellStyle name="Currency [0,00] TBD 2 2 34" xfId="15286" xr:uid="{00000000-0005-0000-0000-00001D340000}"/>
    <cellStyle name="Currency [0,00] TBD- 2 2 34" xfId="16354" xr:uid="{00000000-0005-0000-0000-00001E340000}"/>
    <cellStyle name="Currency [0,00] TBD 2 2 35" xfId="15157" xr:uid="{00000000-0005-0000-0000-00001F340000}"/>
    <cellStyle name="Currency [0,00] TBD- 2 2 35" xfId="15339" xr:uid="{00000000-0005-0000-0000-000020340000}"/>
    <cellStyle name="Currency [0,00] TBD 2 2 36" xfId="15261" xr:uid="{00000000-0005-0000-0000-000021340000}"/>
    <cellStyle name="Currency [0,00] TBD- 2 2 36" xfId="15127" xr:uid="{00000000-0005-0000-0000-000022340000}"/>
    <cellStyle name="Currency [0,00] TBD 2 2 37" xfId="16424" xr:uid="{00000000-0005-0000-0000-000023340000}"/>
    <cellStyle name="Currency [0,00] TBD- 2 2 37" xfId="14367" xr:uid="{00000000-0005-0000-0000-000024340000}"/>
    <cellStyle name="Currency [0,00] TBD 2 2 38" xfId="16046" xr:uid="{00000000-0005-0000-0000-000025340000}"/>
    <cellStyle name="Currency [0,00] TBD- 2 2 38" xfId="15788" xr:uid="{00000000-0005-0000-0000-000026340000}"/>
    <cellStyle name="Currency [0,00] TBD 2 2 39" xfId="15814" xr:uid="{00000000-0005-0000-0000-000027340000}"/>
    <cellStyle name="Currency [0,00] TBD- 2 2 39" xfId="14834" xr:uid="{00000000-0005-0000-0000-000028340000}"/>
    <cellStyle name="Currency [0,00] TBD 2 2 4" xfId="10470" xr:uid="{00000000-0005-0000-0000-000029340000}"/>
    <cellStyle name="Currency [0,00] TBD- 2 2 4" xfId="10471" xr:uid="{00000000-0005-0000-0000-00002A340000}"/>
    <cellStyle name="Currency [0,00] TBD 2 2 40" xfId="14811" xr:uid="{00000000-0005-0000-0000-00002B340000}"/>
    <cellStyle name="Currency [0,00] TBD- 2 2 40" xfId="16578" xr:uid="{00000000-0005-0000-0000-00002C340000}"/>
    <cellStyle name="Currency [0,00] TBD 2 2 41" xfId="16584" xr:uid="{00000000-0005-0000-0000-00002D340000}"/>
    <cellStyle name="Currency [0,00] TBD- 2 2 41" xfId="14238" xr:uid="{00000000-0005-0000-0000-00002E340000}"/>
    <cellStyle name="Currency [0,00] TBD 2 2 42" xfId="16000" xr:uid="{00000000-0005-0000-0000-00002F340000}"/>
    <cellStyle name="Currency [0,00] TBD- 2 2 42" xfId="16138" xr:uid="{00000000-0005-0000-0000-000030340000}"/>
    <cellStyle name="Currency [0,00] TBD 2 2 43" xfId="14672" xr:uid="{00000000-0005-0000-0000-000031340000}"/>
    <cellStyle name="Currency [0,00] TBD- 2 2 43" xfId="14583" xr:uid="{00000000-0005-0000-0000-000032340000}"/>
    <cellStyle name="Currency [0,00] TBD 2 2 44" xfId="16682" xr:uid="{00000000-0005-0000-0000-000033340000}"/>
    <cellStyle name="Currency [0,00] TBD- 2 2 44" xfId="15666" xr:uid="{00000000-0005-0000-0000-000034340000}"/>
    <cellStyle name="Currency [0,00] TBD 2 2 45" xfId="14951" xr:uid="{00000000-0005-0000-0000-000035340000}"/>
    <cellStyle name="Currency [0,00] TBD- 2 2 45" xfId="16942" xr:uid="{00000000-0005-0000-0000-000036340000}"/>
    <cellStyle name="Currency [0,00] TBD 2 2 46" xfId="15416" xr:uid="{00000000-0005-0000-0000-000037340000}"/>
    <cellStyle name="Currency [0,00] TBD- 2 2 46" xfId="15965" xr:uid="{00000000-0005-0000-0000-000038340000}"/>
    <cellStyle name="Currency [0,00] TBD 2 2 47" xfId="15094" xr:uid="{00000000-0005-0000-0000-000039340000}"/>
    <cellStyle name="Currency [0,00] TBD- 2 2 47" xfId="16170" xr:uid="{00000000-0005-0000-0000-00003A340000}"/>
    <cellStyle name="Currency [0,00] TBD 2 2 48" xfId="15311" xr:uid="{00000000-0005-0000-0000-00003B340000}"/>
    <cellStyle name="Currency [0,00] TBD- 2 2 48" xfId="14554" xr:uid="{00000000-0005-0000-0000-00003C340000}"/>
    <cellStyle name="Currency [0,00] TBD 2 2 49" xfId="15142" xr:uid="{00000000-0005-0000-0000-00003D340000}"/>
    <cellStyle name="Currency [0,00] TBD- 2 2 49" xfId="16731" xr:uid="{00000000-0005-0000-0000-00003E340000}"/>
    <cellStyle name="Currency [0,00] TBD 2 2 5" xfId="13906" xr:uid="{00000000-0005-0000-0000-00003F340000}"/>
    <cellStyle name="Currency [0,00] TBD- 2 2 5" xfId="13905" xr:uid="{00000000-0005-0000-0000-000040340000}"/>
    <cellStyle name="Currency [0,00] TBD 2 2 50" xfId="14359" xr:uid="{00000000-0005-0000-0000-000041340000}"/>
    <cellStyle name="Currency [0,00] TBD- 2 2 50" xfId="16951" xr:uid="{00000000-0005-0000-0000-000042340000}"/>
    <cellStyle name="Currency [0,00] TBD 2 2 51" xfId="15793" xr:uid="{00000000-0005-0000-0000-000043340000}"/>
    <cellStyle name="Currency [0,00] TBD- 2 2 51" xfId="15970" xr:uid="{00000000-0005-0000-0000-000044340000}"/>
    <cellStyle name="Currency [0,00] TBD 2 2 52" xfId="17008" xr:uid="{00000000-0005-0000-0000-000045340000}"/>
    <cellStyle name="Currency [0,00] TBD- 2 2 52" xfId="16167" xr:uid="{00000000-0005-0000-0000-000046340000}"/>
    <cellStyle name="Currency [0,00] TBD 2 2 53" xfId="17103" xr:uid="{00000000-0005-0000-0000-000047340000}"/>
    <cellStyle name="Currency [0,00] TBD- 2 2 53" xfId="15593" xr:uid="{00000000-0005-0000-0000-000048340000}"/>
    <cellStyle name="Currency [0,00] TBD 2 2 54" xfId="17197" xr:uid="{00000000-0005-0000-0000-000049340000}"/>
    <cellStyle name="Currency [0,00] TBD- 2 2 54" xfId="16297" xr:uid="{00000000-0005-0000-0000-00004A340000}"/>
    <cellStyle name="Currency [0,00] TBD 2 2 55" xfId="17291" xr:uid="{00000000-0005-0000-0000-00004B340000}"/>
    <cellStyle name="Currency [0,00] TBD- 2 2 55" xfId="15405" xr:uid="{00000000-0005-0000-0000-00004C340000}"/>
    <cellStyle name="Currency [0,00] TBD 2 2 56" xfId="17385" xr:uid="{00000000-0005-0000-0000-00004D340000}"/>
    <cellStyle name="Currency [0,00] TBD- 2 2 56" xfId="16037" xr:uid="{00000000-0005-0000-0000-00004E340000}"/>
    <cellStyle name="Currency [0,00] TBD 2 2 57" xfId="17479" xr:uid="{00000000-0005-0000-0000-00004F340000}"/>
    <cellStyle name="Currency [0,00] TBD- 2 2 57" xfId="16810" xr:uid="{00000000-0005-0000-0000-000050340000}"/>
    <cellStyle name="Currency [0,00] TBD 2 2 58" xfId="17573" xr:uid="{00000000-0005-0000-0000-000051340000}"/>
    <cellStyle name="Currency [0,00] TBD- 2 2 58" xfId="14793" xr:uid="{00000000-0005-0000-0000-000052340000}"/>
    <cellStyle name="Currency [0,00] TBD 2 2 59" xfId="17667" xr:uid="{00000000-0005-0000-0000-000053340000}"/>
    <cellStyle name="Currency [0,00] TBD- 2 2 59" xfId="16088" xr:uid="{00000000-0005-0000-0000-000054340000}"/>
    <cellStyle name="Currency [0,00] TBD 2 2 6" xfId="10610" xr:uid="{00000000-0005-0000-0000-000055340000}"/>
    <cellStyle name="Currency [0,00] TBD- 2 2 6" xfId="12892" xr:uid="{00000000-0005-0000-0000-000056340000}"/>
    <cellStyle name="Currency [0,00] TBD 2 2 60" xfId="17761" xr:uid="{00000000-0005-0000-0000-000057340000}"/>
    <cellStyle name="Currency [0,00] TBD- 2 2 60" xfId="14635" xr:uid="{00000000-0005-0000-0000-000058340000}"/>
    <cellStyle name="Currency [0,00] TBD 2 2 61" xfId="17855" xr:uid="{00000000-0005-0000-0000-000059340000}"/>
    <cellStyle name="Currency [0,00] TBD- 2 2 61" xfId="15642" xr:uid="{00000000-0005-0000-0000-00005A340000}"/>
    <cellStyle name="Currency [0,00] TBD 2 2 62" xfId="17949" xr:uid="{00000000-0005-0000-0000-00005B340000}"/>
    <cellStyle name="Currency [0,00] TBD- 2 2 62" xfId="14934" xr:uid="{00000000-0005-0000-0000-00005C340000}"/>
    <cellStyle name="Currency [0,00] TBD 2 2 63" xfId="18043" xr:uid="{00000000-0005-0000-0000-00005D340000}"/>
    <cellStyle name="Currency [0,00] TBD- 2 2 63" xfId="14449" xr:uid="{00000000-0005-0000-0000-00005E340000}"/>
    <cellStyle name="Currency [0,00] TBD 2 2 64" xfId="18137" xr:uid="{00000000-0005-0000-0000-00005F340000}"/>
    <cellStyle name="Currency [0,00] TBD- 2 2 64" xfId="15740" xr:uid="{00000000-0005-0000-0000-000060340000}"/>
    <cellStyle name="Currency [0,00] TBD 2 2 65" xfId="18231" xr:uid="{00000000-0005-0000-0000-000061340000}"/>
    <cellStyle name="Currency [0,00] TBD- 2 2 65" xfId="14870" xr:uid="{00000000-0005-0000-0000-000062340000}"/>
    <cellStyle name="Currency [0,00] TBD 2 2 66" xfId="18325" xr:uid="{00000000-0005-0000-0000-000063340000}"/>
    <cellStyle name="Currency [0,00] TBD- 2 2 66" xfId="16564" xr:uid="{00000000-0005-0000-0000-000064340000}"/>
    <cellStyle name="Currency [0,00] TBD 2 2 67" xfId="18419" xr:uid="{00000000-0005-0000-0000-000065340000}"/>
    <cellStyle name="Currency [0,00] TBD- 2 2 67" xfId="15048" xr:uid="{00000000-0005-0000-0000-000066340000}"/>
    <cellStyle name="Currency [0,00] TBD 2 2 68" xfId="18512" xr:uid="{00000000-0005-0000-0000-000067340000}"/>
    <cellStyle name="Currency [0,00] TBD- 2 2 68" xfId="15340" xr:uid="{00000000-0005-0000-0000-000068340000}"/>
    <cellStyle name="Currency [0,00] TBD 2 2 69" xfId="18605" xr:uid="{00000000-0005-0000-0000-000069340000}"/>
    <cellStyle name="Currency [0,00] TBD- 2 2 69" xfId="14309" xr:uid="{00000000-0005-0000-0000-00006A340000}"/>
    <cellStyle name="Currency [0,00] TBD 2 2 7" xfId="14045" xr:uid="{00000000-0005-0000-0000-00006B340000}"/>
    <cellStyle name="Currency [0,00] TBD- 2 2 7" xfId="14118" xr:uid="{00000000-0005-0000-0000-00006C340000}"/>
    <cellStyle name="Currency [0,00] TBD 2 2 70" xfId="18697" xr:uid="{00000000-0005-0000-0000-00006D340000}"/>
    <cellStyle name="Currency [0,00] TBD- 2 2 70" xfId="16809" xr:uid="{00000000-0005-0000-0000-00006E340000}"/>
    <cellStyle name="Currency [0,00] TBD 2 2 71" xfId="18789" xr:uid="{00000000-0005-0000-0000-00006F340000}"/>
    <cellStyle name="Currency [0,00] TBD- 2 2 71" xfId="14786" xr:uid="{00000000-0005-0000-0000-000070340000}"/>
    <cellStyle name="Currency [0,00] TBD 2 2 72" xfId="18881" xr:uid="{00000000-0005-0000-0000-000071340000}"/>
    <cellStyle name="Currency [0,00] TBD- 2 2 72" xfId="16596" xr:uid="{00000000-0005-0000-0000-000072340000}"/>
    <cellStyle name="Currency [0,00] TBD 2 2 73" xfId="18973" xr:uid="{00000000-0005-0000-0000-000073340000}"/>
    <cellStyle name="Currency [0,00] TBD- 2 2 73" xfId="15997" xr:uid="{00000000-0005-0000-0000-000074340000}"/>
    <cellStyle name="Currency [0,00] TBD 2 2 74" xfId="19065" xr:uid="{00000000-0005-0000-0000-000075340000}"/>
    <cellStyle name="Currency [0,00] TBD- 2 2 74" xfId="15907" xr:uid="{00000000-0005-0000-0000-000076340000}"/>
    <cellStyle name="Currency [0,00] TBD 2 2 75" xfId="19157" xr:uid="{00000000-0005-0000-0000-000077340000}"/>
    <cellStyle name="Currency [0,00] TBD- 2 2 75" xfId="14746" xr:uid="{00000000-0005-0000-0000-000078340000}"/>
    <cellStyle name="Currency [0,00] TBD 2 2 76" xfId="19249" xr:uid="{00000000-0005-0000-0000-000079340000}"/>
    <cellStyle name="Currency [0,00] TBD- 2 2 76" xfId="15560" xr:uid="{00000000-0005-0000-0000-00007A340000}"/>
    <cellStyle name="Currency [0,00] TBD 2 2 77" xfId="19340" xr:uid="{00000000-0005-0000-0000-00007B340000}"/>
    <cellStyle name="Currency [0,00] TBD- 2 2 77" xfId="16325" xr:uid="{00000000-0005-0000-0000-00007C340000}"/>
    <cellStyle name="Currency [0,00] TBD 2 2 78" xfId="19431" xr:uid="{00000000-0005-0000-0000-00007D340000}"/>
    <cellStyle name="Currency [0,00] TBD- 2 2 78" xfId="14420" xr:uid="{00000000-0005-0000-0000-00007E340000}"/>
    <cellStyle name="Currency [0,00] TBD 2 2 79" xfId="19521" xr:uid="{00000000-0005-0000-0000-00007F340000}"/>
    <cellStyle name="Currency [0,00] TBD- 2 2 79" xfId="15766" xr:uid="{00000000-0005-0000-0000-000080340000}"/>
    <cellStyle name="Currency [0,00] TBD 2 2 8" xfId="10398" xr:uid="{00000000-0005-0000-0000-000081340000}"/>
    <cellStyle name="Currency [0,00] TBD- 2 2 8" xfId="14173" xr:uid="{00000000-0005-0000-0000-000082340000}"/>
    <cellStyle name="Currency [0,00] TBD 2 2 80" xfId="19610" xr:uid="{00000000-0005-0000-0000-000083340000}"/>
    <cellStyle name="Currency [0,00] TBD- 2 2 80" xfId="16991" xr:uid="{00000000-0005-0000-0000-000084340000}"/>
    <cellStyle name="Currency [0,00] TBD 2 2 81" xfId="19699" xr:uid="{00000000-0005-0000-0000-000085340000}"/>
    <cellStyle name="Currency [0,00] TBD- 2 2 81" xfId="17086" xr:uid="{00000000-0005-0000-0000-000086340000}"/>
    <cellStyle name="Currency [0,00] TBD 2 2 82" xfId="19788" xr:uid="{00000000-0005-0000-0000-000087340000}"/>
    <cellStyle name="Currency [0,00] TBD- 2 2 82" xfId="17180" xr:uid="{00000000-0005-0000-0000-000088340000}"/>
    <cellStyle name="Currency [0,00] TBD 2 2 83" xfId="19877" xr:uid="{00000000-0005-0000-0000-000089340000}"/>
    <cellStyle name="Currency [0,00] TBD- 2 2 83" xfId="17274" xr:uid="{00000000-0005-0000-0000-00008A340000}"/>
    <cellStyle name="Currency [0,00] TBD 2 2 84" xfId="19965" xr:uid="{00000000-0005-0000-0000-00008B340000}"/>
    <cellStyle name="Currency [0,00] TBD- 2 2 84" xfId="17368" xr:uid="{00000000-0005-0000-0000-00008C340000}"/>
    <cellStyle name="Currency [0,00] TBD 2 2 85" xfId="20052" xr:uid="{00000000-0005-0000-0000-00008D340000}"/>
    <cellStyle name="Currency [0,00] TBD- 2 2 85" xfId="17462" xr:uid="{00000000-0005-0000-0000-00008E340000}"/>
    <cellStyle name="Currency [0,00] TBD 2 2 86" xfId="20139" xr:uid="{00000000-0005-0000-0000-00008F340000}"/>
    <cellStyle name="Currency [0,00] TBD- 2 2 86" xfId="17556" xr:uid="{00000000-0005-0000-0000-000090340000}"/>
    <cellStyle name="Currency [0,00] TBD 2 2 87" xfId="20226" xr:uid="{00000000-0005-0000-0000-000091340000}"/>
    <cellStyle name="Currency [0,00] TBD- 2 2 87" xfId="17650" xr:uid="{00000000-0005-0000-0000-000092340000}"/>
    <cellStyle name="Currency [0,00] TBD 2 2 88" xfId="20312" xr:uid="{00000000-0005-0000-0000-000093340000}"/>
    <cellStyle name="Currency [0,00] TBD- 2 2 88" xfId="17744" xr:uid="{00000000-0005-0000-0000-000094340000}"/>
    <cellStyle name="Currency [0,00] TBD 2 2 89" xfId="20397" xr:uid="{00000000-0005-0000-0000-000095340000}"/>
    <cellStyle name="Currency [0,00] TBD- 2 2 89" xfId="17838" xr:uid="{00000000-0005-0000-0000-000096340000}"/>
    <cellStyle name="Currency [0,00] TBD 2 2 9" xfId="10382" xr:uid="{00000000-0005-0000-0000-000097340000}"/>
    <cellStyle name="Currency [0,00] TBD- 2 2 9" xfId="14182" xr:uid="{00000000-0005-0000-0000-000098340000}"/>
    <cellStyle name="Currency [0,00] TBD 2 2 90" xfId="20481" xr:uid="{00000000-0005-0000-0000-000099340000}"/>
    <cellStyle name="Currency [0,00] TBD- 2 2 90" xfId="17932" xr:uid="{00000000-0005-0000-0000-00009A340000}"/>
    <cellStyle name="Currency [0,00] TBD 2 2 91" xfId="20563" xr:uid="{00000000-0005-0000-0000-00009B340000}"/>
    <cellStyle name="Currency [0,00] TBD- 2 2 91" xfId="18026" xr:uid="{00000000-0005-0000-0000-00009C340000}"/>
    <cellStyle name="Currency [0,00] TBD 2 2 92" xfId="20643" xr:uid="{00000000-0005-0000-0000-00009D340000}"/>
    <cellStyle name="Currency [0,00] TBD- 2 2 92" xfId="18120" xr:uid="{00000000-0005-0000-0000-00009E340000}"/>
    <cellStyle name="Currency [0,00] TBD 2 2 93" xfId="20721" xr:uid="{00000000-0005-0000-0000-00009F340000}"/>
    <cellStyle name="Currency [0,00] TBD- 2 2 93" xfId="18214" xr:uid="{00000000-0005-0000-0000-0000A0340000}"/>
    <cellStyle name="Currency [0,00] TBD 2 2 94" xfId="20799" xr:uid="{00000000-0005-0000-0000-0000A1340000}"/>
    <cellStyle name="Currency [0,00] TBD- 2 2 94" xfId="18308" xr:uid="{00000000-0005-0000-0000-0000A2340000}"/>
    <cellStyle name="Currency [0,00] TBD 2 2 95" xfId="20875" xr:uid="{00000000-0005-0000-0000-0000A3340000}"/>
    <cellStyle name="Currency [0,00] TBD- 2 2 95" xfId="18402" xr:uid="{00000000-0005-0000-0000-0000A4340000}"/>
    <cellStyle name="Currency [0,00] TBD 2 2 96" xfId="22924" xr:uid="{00000000-0005-0000-0000-0000A5340000}"/>
    <cellStyle name="Currency [0,00] TBD- 2 2 96" xfId="22925" xr:uid="{00000000-0005-0000-0000-0000A6340000}"/>
    <cellStyle name="Currency [0,00] TBD 2 2 97" xfId="26278" xr:uid="{00000000-0005-0000-0000-0000A7340000}"/>
    <cellStyle name="Currency [0,00] TBD- 2 2 97" xfId="26279" xr:uid="{00000000-0005-0000-0000-0000A8340000}"/>
    <cellStyle name="Currency [0,00] TBD 2 2 98" xfId="29595" xr:uid="{00000000-0005-0000-0000-0000A9340000}"/>
    <cellStyle name="Currency [0,00] TBD- 2 2 98" xfId="29596" xr:uid="{00000000-0005-0000-0000-0000AA340000}"/>
    <cellStyle name="Currency [0,00] TBD 2 2 99" xfId="36153" xr:uid="{00000000-0005-0000-0000-0000AB340000}"/>
    <cellStyle name="Currency [0,00] TBD- 2 2 99" xfId="36154" xr:uid="{00000000-0005-0000-0000-0000AC340000}"/>
    <cellStyle name="Currency [0,00] TBD 2 20" xfId="15374" xr:uid="{00000000-0005-0000-0000-0000AD340000}"/>
    <cellStyle name="Currency [0,00] TBD- 2 20" xfId="14706" xr:uid="{00000000-0005-0000-0000-0000AE340000}"/>
    <cellStyle name="Currency [0,00] TBD 2 21" xfId="16383" xr:uid="{00000000-0005-0000-0000-0000AF340000}"/>
    <cellStyle name="Currency [0,00] TBD- 2 21" xfId="16668" xr:uid="{00000000-0005-0000-0000-0000B0340000}"/>
    <cellStyle name="Currency [0,00] TBD 2 22" xfId="15293" xr:uid="{00000000-0005-0000-0000-0000B1340000}"/>
    <cellStyle name="Currency [0,00] TBD- 2 22" xfId="16296" xr:uid="{00000000-0005-0000-0000-0000B2340000}"/>
    <cellStyle name="Currency [0,00] TBD 2 23" xfId="16403" xr:uid="{00000000-0005-0000-0000-0000B3340000}"/>
    <cellStyle name="Currency [0,00] TBD- 2 23" xfId="14435" xr:uid="{00000000-0005-0000-0000-0000B4340000}"/>
    <cellStyle name="Currency [0,00] TBD 2 24" xfId="14348" xr:uid="{00000000-0005-0000-0000-0000B5340000}"/>
    <cellStyle name="Currency [0,00] TBD- 2 24" xfId="15754" xr:uid="{00000000-0005-0000-0000-0000B6340000}"/>
    <cellStyle name="Currency [0,00] TBD 2 25" xfId="16794" xr:uid="{00000000-0005-0000-0000-0000B7340000}"/>
    <cellStyle name="Currency [0,00] TBD- 2 25" xfId="16984" xr:uid="{00000000-0005-0000-0000-0000B8340000}"/>
    <cellStyle name="Currency [0,00] TBD 2 26" xfId="17014" xr:uid="{00000000-0005-0000-0000-0000B9340000}"/>
    <cellStyle name="Currency [0,00] TBD- 2 26" xfId="17079" xr:uid="{00000000-0005-0000-0000-0000BA340000}"/>
    <cellStyle name="Currency [0,00] TBD 2 27" xfId="17108" xr:uid="{00000000-0005-0000-0000-0000BB340000}"/>
    <cellStyle name="Currency [0,00] TBD- 2 27" xfId="17173" xr:uid="{00000000-0005-0000-0000-0000BC340000}"/>
    <cellStyle name="Currency [0,00] TBD 2 28" xfId="17202" xr:uid="{00000000-0005-0000-0000-0000BD340000}"/>
    <cellStyle name="Currency [0,00] TBD- 2 28" xfId="17267" xr:uid="{00000000-0005-0000-0000-0000BE340000}"/>
    <cellStyle name="Currency [0,00] TBD 2 29" xfId="17296" xr:uid="{00000000-0005-0000-0000-0000BF340000}"/>
    <cellStyle name="Currency [0,00] TBD- 2 29" xfId="17361" xr:uid="{00000000-0005-0000-0000-0000C0340000}"/>
    <cellStyle name="Currency [0,00] TBD 2 3" xfId="2391" xr:uid="{00000000-0005-0000-0000-0000C1340000}"/>
    <cellStyle name="Currency [0,00] TBD- 2 3" xfId="2392" xr:uid="{00000000-0005-0000-0000-0000C2340000}"/>
    <cellStyle name="Currency [0,00] TBD 2 30" xfId="17390" xr:uid="{00000000-0005-0000-0000-0000C3340000}"/>
    <cellStyle name="Currency [0,00] TBD- 2 30" xfId="17455" xr:uid="{00000000-0005-0000-0000-0000C4340000}"/>
    <cellStyle name="Currency [0,00] TBD 2 31" xfId="17484" xr:uid="{00000000-0005-0000-0000-0000C5340000}"/>
    <cellStyle name="Currency [0,00] TBD- 2 31" xfId="17549" xr:uid="{00000000-0005-0000-0000-0000C6340000}"/>
    <cellStyle name="Currency [0,00] TBD 2 32" xfId="17578" xr:uid="{00000000-0005-0000-0000-0000C7340000}"/>
    <cellStyle name="Currency [0,00] TBD- 2 32" xfId="17643" xr:uid="{00000000-0005-0000-0000-0000C8340000}"/>
    <cellStyle name="Currency [0,00] TBD 2 33" xfId="17672" xr:uid="{00000000-0005-0000-0000-0000C9340000}"/>
    <cellStyle name="Currency [0,00] TBD- 2 33" xfId="17737" xr:uid="{00000000-0005-0000-0000-0000CA340000}"/>
    <cellStyle name="Currency [0,00] TBD 2 34" xfId="17766" xr:uid="{00000000-0005-0000-0000-0000CB340000}"/>
    <cellStyle name="Currency [0,00] TBD- 2 34" xfId="17831" xr:uid="{00000000-0005-0000-0000-0000CC340000}"/>
    <cellStyle name="Currency [0,00] TBD 2 35" xfId="17860" xr:uid="{00000000-0005-0000-0000-0000CD340000}"/>
    <cellStyle name="Currency [0,00] TBD- 2 35" xfId="17925" xr:uid="{00000000-0005-0000-0000-0000CE340000}"/>
    <cellStyle name="Currency [0,00] TBD 2 36" xfId="17954" xr:uid="{00000000-0005-0000-0000-0000CF340000}"/>
    <cellStyle name="Currency [0,00] TBD- 2 36" xfId="18019" xr:uid="{00000000-0005-0000-0000-0000D0340000}"/>
    <cellStyle name="Currency [0,00] TBD 2 37" xfId="18048" xr:uid="{00000000-0005-0000-0000-0000D1340000}"/>
    <cellStyle name="Currency [0,00] TBD- 2 37" xfId="18113" xr:uid="{00000000-0005-0000-0000-0000D2340000}"/>
    <cellStyle name="Currency [0,00] TBD 2 38" xfId="18142" xr:uid="{00000000-0005-0000-0000-0000D3340000}"/>
    <cellStyle name="Currency [0,00] TBD- 2 38" xfId="18207" xr:uid="{00000000-0005-0000-0000-0000D4340000}"/>
    <cellStyle name="Currency [0,00] TBD 2 39" xfId="18236" xr:uid="{00000000-0005-0000-0000-0000D5340000}"/>
    <cellStyle name="Currency [0,00] TBD- 2 39" xfId="18301" xr:uid="{00000000-0005-0000-0000-0000D6340000}"/>
    <cellStyle name="Currency [0,00] TBD 2 4" xfId="9271" xr:uid="{00000000-0005-0000-0000-0000D7340000}"/>
    <cellStyle name="Currency [0,00] TBD- 2 4" xfId="9272" xr:uid="{00000000-0005-0000-0000-0000D8340000}"/>
    <cellStyle name="Currency [0,00] TBD 2 40" xfId="18330" xr:uid="{00000000-0005-0000-0000-0000D9340000}"/>
    <cellStyle name="Currency [0,00] TBD- 2 40" xfId="18395" xr:uid="{00000000-0005-0000-0000-0000DA340000}"/>
    <cellStyle name="Currency [0,00] TBD 2 41" xfId="18424" xr:uid="{00000000-0005-0000-0000-0000DB340000}"/>
    <cellStyle name="Currency [0,00] TBD- 2 41" xfId="18489" xr:uid="{00000000-0005-0000-0000-0000DC340000}"/>
    <cellStyle name="Currency [0,00] TBD 2 42" xfId="18517" xr:uid="{00000000-0005-0000-0000-0000DD340000}"/>
    <cellStyle name="Currency [0,00] TBD- 2 42" xfId="18582" xr:uid="{00000000-0005-0000-0000-0000DE340000}"/>
    <cellStyle name="Currency [0,00] TBD 2 43" xfId="18610" xr:uid="{00000000-0005-0000-0000-0000DF340000}"/>
    <cellStyle name="Currency [0,00] TBD- 2 43" xfId="18674" xr:uid="{00000000-0005-0000-0000-0000E0340000}"/>
    <cellStyle name="Currency [0,00] TBD 2 44" xfId="18702" xr:uid="{00000000-0005-0000-0000-0000E1340000}"/>
    <cellStyle name="Currency [0,00] TBD- 2 44" xfId="18766" xr:uid="{00000000-0005-0000-0000-0000E2340000}"/>
    <cellStyle name="Currency [0,00] TBD 2 45" xfId="18794" xr:uid="{00000000-0005-0000-0000-0000E3340000}"/>
    <cellStyle name="Currency [0,00] TBD- 2 45" xfId="18858" xr:uid="{00000000-0005-0000-0000-0000E4340000}"/>
    <cellStyle name="Currency [0,00] TBD 2 46" xfId="18886" xr:uid="{00000000-0005-0000-0000-0000E5340000}"/>
    <cellStyle name="Currency [0,00] TBD- 2 46" xfId="18950" xr:uid="{00000000-0005-0000-0000-0000E6340000}"/>
    <cellStyle name="Currency [0,00] TBD 2 47" xfId="18978" xr:uid="{00000000-0005-0000-0000-0000E7340000}"/>
    <cellStyle name="Currency [0,00] TBD- 2 47" xfId="19042" xr:uid="{00000000-0005-0000-0000-0000E8340000}"/>
    <cellStyle name="Currency [0,00] TBD 2 48" xfId="19070" xr:uid="{00000000-0005-0000-0000-0000E9340000}"/>
    <cellStyle name="Currency [0,00] TBD- 2 48" xfId="19134" xr:uid="{00000000-0005-0000-0000-0000EA340000}"/>
    <cellStyle name="Currency [0,00] TBD 2 49" xfId="19162" xr:uid="{00000000-0005-0000-0000-0000EB340000}"/>
    <cellStyle name="Currency [0,00] TBD- 2 49" xfId="19226" xr:uid="{00000000-0005-0000-0000-0000EC340000}"/>
    <cellStyle name="Currency [0,00] TBD 2 5" xfId="10468" xr:uid="{00000000-0005-0000-0000-0000ED340000}"/>
    <cellStyle name="Currency [0,00] TBD- 2 5" xfId="10469" xr:uid="{00000000-0005-0000-0000-0000EE340000}"/>
    <cellStyle name="Currency [0,00] TBD 2 50" xfId="19254" xr:uid="{00000000-0005-0000-0000-0000EF340000}"/>
    <cellStyle name="Currency [0,00] TBD- 2 50" xfId="19317" xr:uid="{00000000-0005-0000-0000-0000F0340000}"/>
    <cellStyle name="Currency [0,00] TBD 2 51" xfId="19345" xr:uid="{00000000-0005-0000-0000-0000F1340000}"/>
    <cellStyle name="Currency [0,00] TBD- 2 51" xfId="19408" xr:uid="{00000000-0005-0000-0000-0000F2340000}"/>
    <cellStyle name="Currency [0,00] TBD 2 52" xfId="19436" xr:uid="{00000000-0005-0000-0000-0000F3340000}"/>
    <cellStyle name="Currency [0,00] TBD- 2 52" xfId="19499" xr:uid="{00000000-0005-0000-0000-0000F4340000}"/>
    <cellStyle name="Currency [0,00] TBD 2 53" xfId="19526" xr:uid="{00000000-0005-0000-0000-0000F5340000}"/>
    <cellStyle name="Currency [0,00] TBD- 2 53" xfId="19588" xr:uid="{00000000-0005-0000-0000-0000F6340000}"/>
    <cellStyle name="Currency [0,00] TBD 2 54" xfId="19615" xr:uid="{00000000-0005-0000-0000-0000F7340000}"/>
    <cellStyle name="Currency [0,00] TBD- 2 54" xfId="19677" xr:uid="{00000000-0005-0000-0000-0000F8340000}"/>
    <cellStyle name="Currency [0,00] TBD 2 55" xfId="19704" xr:uid="{00000000-0005-0000-0000-0000F9340000}"/>
    <cellStyle name="Currency [0,00] TBD- 2 55" xfId="19766" xr:uid="{00000000-0005-0000-0000-0000FA340000}"/>
    <cellStyle name="Currency [0,00] TBD 2 56" xfId="19793" xr:uid="{00000000-0005-0000-0000-0000FB340000}"/>
    <cellStyle name="Currency [0,00] TBD- 2 56" xfId="19855" xr:uid="{00000000-0005-0000-0000-0000FC340000}"/>
    <cellStyle name="Currency [0,00] TBD 2 57" xfId="19882" xr:uid="{00000000-0005-0000-0000-0000FD340000}"/>
    <cellStyle name="Currency [0,00] TBD- 2 57" xfId="19943" xr:uid="{00000000-0005-0000-0000-0000FE340000}"/>
    <cellStyle name="Currency [0,00] TBD 2 58" xfId="19970" xr:uid="{00000000-0005-0000-0000-0000FF340000}"/>
    <cellStyle name="Currency [0,00] TBD- 2 58" xfId="20031" xr:uid="{00000000-0005-0000-0000-000000350000}"/>
    <cellStyle name="Currency [0,00] TBD 2 59" xfId="20057" xr:uid="{00000000-0005-0000-0000-000001350000}"/>
    <cellStyle name="Currency [0,00] TBD- 2 59" xfId="20118" xr:uid="{00000000-0005-0000-0000-000002350000}"/>
    <cellStyle name="Currency [0,00] TBD 2 6" xfId="13908" xr:uid="{00000000-0005-0000-0000-000003350000}"/>
    <cellStyle name="Currency [0,00] TBD- 2 6" xfId="13907" xr:uid="{00000000-0005-0000-0000-000004350000}"/>
    <cellStyle name="Currency [0,00] TBD 2 60" xfId="20144" xr:uid="{00000000-0005-0000-0000-000005350000}"/>
    <cellStyle name="Currency [0,00] TBD- 2 60" xfId="20205" xr:uid="{00000000-0005-0000-0000-000006350000}"/>
    <cellStyle name="Currency [0,00] TBD 2 61" xfId="20231" xr:uid="{00000000-0005-0000-0000-000007350000}"/>
    <cellStyle name="Currency [0,00] TBD- 2 61" xfId="20291" xr:uid="{00000000-0005-0000-0000-000008350000}"/>
    <cellStyle name="Currency [0,00] TBD 2 62" xfId="20317" xr:uid="{00000000-0005-0000-0000-000009350000}"/>
    <cellStyle name="Currency [0,00] TBD- 2 62" xfId="20376" xr:uid="{00000000-0005-0000-0000-00000A350000}"/>
    <cellStyle name="Currency [0,00] TBD 2 63" xfId="20402" xr:uid="{00000000-0005-0000-0000-00000B350000}"/>
    <cellStyle name="Currency [0,00] TBD- 2 63" xfId="20460" xr:uid="{00000000-0005-0000-0000-00000C350000}"/>
    <cellStyle name="Currency [0,00] TBD 2 64" xfId="20486" xr:uid="{00000000-0005-0000-0000-00000D350000}"/>
    <cellStyle name="Currency [0,00] TBD- 2 64" xfId="20543" xr:uid="{00000000-0005-0000-0000-00000E350000}"/>
    <cellStyle name="Currency [0,00] TBD 2 65" xfId="20568" xr:uid="{00000000-0005-0000-0000-00000F350000}"/>
    <cellStyle name="Currency [0,00] TBD- 2 65" xfId="20623" xr:uid="{00000000-0005-0000-0000-000010350000}"/>
    <cellStyle name="Currency [0,00] TBD 2 66" xfId="20648" xr:uid="{00000000-0005-0000-0000-000011350000}"/>
    <cellStyle name="Currency [0,00] TBD- 2 66" xfId="20701" xr:uid="{00000000-0005-0000-0000-000012350000}"/>
    <cellStyle name="Currency [0,00] TBD 2 67" xfId="20726" xr:uid="{00000000-0005-0000-0000-000013350000}"/>
    <cellStyle name="Currency [0,00] TBD- 2 67" xfId="20779" xr:uid="{00000000-0005-0000-0000-000014350000}"/>
    <cellStyle name="Currency [0,00] TBD 2 68" xfId="20804" xr:uid="{00000000-0005-0000-0000-000015350000}"/>
    <cellStyle name="Currency [0,00] TBD- 2 68" xfId="20856" xr:uid="{00000000-0005-0000-0000-000016350000}"/>
    <cellStyle name="Currency [0,00] TBD 2 69" xfId="20880" xr:uid="{00000000-0005-0000-0000-000017350000}"/>
    <cellStyle name="Currency [0,00] TBD- 2 69" xfId="20932" xr:uid="{00000000-0005-0000-0000-000018350000}"/>
    <cellStyle name="Currency [0,00] TBD 2 7" xfId="14143" xr:uid="{00000000-0005-0000-0000-000019350000}"/>
    <cellStyle name="Currency [0,00] TBD- 2 7" xfId="10521" xr:uid="{00000000-0005-0000-0000-00001A350000}"/>
    <cellStyle name="Currency [0,00] TBD 2 70" xfId="20955" xr:uid="{00000000-0005-0000-0000-00001B350000}"/>
    <cellStyle name="Currency [0,00] TBD- 2 70" xfId="21005" xr:uid="{00000000-0005-0000-0000-00001C350000}"/>
    <cellStyle name="Currency [0,00] TBD 2 71" xfId="21028" xr:uid="{00000000-0005-0000-0000-00001D350000}"/>
    <cellStyle name="Currency [0,00] TBD- 2 71" xfId="21078" xr:uid="{00000000-0005-0000-0000-00001E350000}"/>
    <cellStyle name="Currency [0,00] TBD 2 72" xfId="21101" xr:uid="{00000000-0005-0000-0000-00001F350000}"/>
    <cellStyle name="Currency [0,00] TBD- 2 72" xfId="21151" xr:uid="{00000000-0005-0000-0000-000020350000}"/>
    <cellStyle name="Currency [0,00] TBD 2 73" xfId="21174" xr:uid="{00000000-0005-0000-0000-000021350000}"/>
    <cellStyle name="Currency [0,00] TBD- 2 73" xfId="21224" xr:uid="{00000000-0005-0000-0000-000022350000}"/>
    <cellStyle name="Currency [0,00] TBD 2 74" xfId="21246" xr:uid="{00000000-0005-0000-0000-000023350000}"/>
    <cellStyle name="Currency [0,00] TBD- 2 74" xfId="21296" xr:uid="{00000000-0005-0000-0000-000024350000}"/>
    <cellStyle name="Currency [0,00] TBD 2 75" xfId="21317" xr:uid="{00000000-0005-0000-0000-000025350000}"/>
    <cellStyle name="Currency [0,00] TBD- 2 75" xfId="21365" xr:uid="{00000000-0005-0000-0000-000026350000}"/>
    <cellStyle name="Currency [0,00] TBD 2 76" xfId="21386" xr:uid="{00000000-0005-0000-0000-000027350000}"/>
    <cellStyle name="Currency [0,00] TBD- 2 76" xfId="21433" xr:uid="{00000000-0005-0000-0000-000028350000}"/>
    <cellStyle name="Currency [0,00] TBD 2 77" xfId="21454" xr:uid="{00000000-0005-0000-0000-000029350000}"/>
    <cellStyle name="Currency [0,00] TBD- 2 77" xfId="21501" xr:uid="{00000000-0005-0000-0000-00002A350000}"/>
    <cellStyle name="Currency [0,00] TBD 2 78" xfId="21522" xr:uid="{00000000-0005-0000-0000-00002B350000}"/>
    <cellStyle name="Currency [0,00] TBD- 2 78" xfId="21568" xr:uid="{00000000-0005-0000-0000-00002C350000}"/>
    <cellStyle name="Currency [0,00] TBD 2 79" xfId="21589" xr:uid="{00000000-0005-0000-0000-00002D350000}"/>
    <cellStyle name="Currency [0,00] TBD- 2 79" xfId="21635" xr:uid="{00000000-0005-0000-0000-00002E350000}"/>
    <cellStyle name="Currency [0,00] TBD 2 8" xfId="14116" xr:uid="{00000000-0005-0000-0000-00002F350000}"/>
    <cellStyle name="Currency [0,00] TBD- 2 8" xfId="14117" xr:uid="{00000000-0005-0000-0000-000030350000}"/>
    <cellStyle name="Currency [0,00] TBD 2 80" xfId="21655" xr:uid="{00000000-0005-0000-0000-000031350000}"/>
    <cellStyle name="Currency [0,00] TBD- 2 80" xfId="21700" xr:uid="{00000000-0005-0000-0000-000032350000}"/>
    <cellStyle name="Currency [0,00] TBD 2 81" xfId="21720" xr:uid="{00000000-0005-0000-0000-000033350000}"/>
    <cellStyle name="Currency [0,00] TBD- 2 81" xfId="21764" xr:uid="{00000000-0005-0000-0000-000034350000}"/>
    <cellStyle name="Currency [0,00] TBD 2 82" xfId="21784" xr:uid="{00000000-0005-0000-0000-000035350000}"/>
    <cellStyle name="Currency [0,00] TBD- 2 82" xfId="21825" xr:uid="{00000000-0005-0000-0000-000036350000}"/>
    <cellStyle name="Currency [0,00] TBD 2 83" xfId="21845" xr:uid="{00000000-0005-0000-0000-000037350000}"/>
    <cellStyle name="Currency [0,00] TBD- 2 83" xfId="21886" xr:uid="{00000000-0005-0000-0000-000038350000}"/>
    <cellStyle name="Currency [0,00] TBD 2 84" xfId="21905" xr:uid="{00000000-0005-0000-0000-000039350000}"/>
    <cellStyle name="Currency [0,00] TBD- 2 84" xfId="21945" xr:uid="{00000000-0005-0000-0000-00003A350000}"/>
    <cellStyle name="Currency [0,00] TBD 2 85" xfId="21962" xr:uid="{00000000-0005-0000-0000-00003B350000}"/>
    <cellStyle name="Currency [0,00] TBD- 2 85" xfId="22001" xr:uid="{00000000-0005-0000-0000-00003C350000}"/>
    <cellStyle name="Currency [0,00] TBD 2 86" xfId="22017" xr:uid="{00000000-0005-0000-0000-00003D350000}"/>
    <cellStyle name="Currency [0,00] TBD- 2 86" xfId="22055" xr:uid="{00000000-0005-0000-0000-00003E350000}"/>
    <cellStyle name="Currency [0,00] TBD 2 87" xfId="22071" xr:uid="{00000000-0005-0000-0000-00003F350000}"/>
    <cellStyle name="Currency [0,00] TBD- 2 87" xfId="22109" xr:uid="{00000000-0005-0000-0000-000040350000}"/>
    <cellStyle name="Currency [0,00] TBD 2 88" xfId="22125" xr:uid="{00000000-0005-0000-0000-000041350000}"/>
    <cellStyle name="Currency [0,00] TBD- 2 88" xfId="22162" xr:uid="{00000000-0005-0000-0000-000042350000}"/>
    <cellStyle name="Currency [0,00] TBD 2 89" xfId="22178" xr:uid="{00000000-0005-0000-0000-000043350000}"/>
    <cellStyle name="Currency [0,00] TBD- 2 89" xfId="22214" xr:uid="{00000000-0005-0000-0000-000044350000}"/>
    <cellStyle name="Currency [0,00] TBD 2 9" xfId="10586" xr:uid="{00000000-0005-0000-0000-000045350000}"/>
    <cellStyle name="Currency [0,00] TBD- 2 9" xfId="10397" xr:uid="{00000000-0005-0000-0000-000046350000}"/>
    <cellStyle name="Currency [0,00] TBD 2 90" xfId="22230" xr:uid="{00000000-0005-0000-0000-000047350000}"/>
    <cellStyle name="Currency [0,00] TBD- 2 90" xfId="22264" xr:uid="{00000000-0005-0000-0000-000048350000}"/>
    <cellStyle name="Currency [0,00] TBD 2 91" xfId="22280" xr:uid="{00000000-0005-0000-0000-000049350000}"/>
    <cellStyle name="Currency [0,00] TBD- 2 91" xfId="22314" xr:uid="{00000000-0005-0000-0000-00004A350000}"/>
    <cellStyle name="Currency [0,00] TBD 2 92" xfId="22330" xr:uid="{00000000-0005-0000-0000-00004B350000}"/>
    <cellStyle name="Currency [0,00] TBD- 2 92" xfId="22364" xr:uid="{00000000-0005-0000-0000-00004C350000}"/>
    <cellStyle name="Currency [0,00] TBD 2 93" xfId="22380" xr:uid="{00000000-0005-0000-0000-00004D350000}"/>
    <cellStyle name="Currency [0,00] TBD- 2 93" xfId="22413" xr:uid="{00000000-0005-0000-0000-00004E350000}"/>
    <cellStyle name="Currency [0,00] TBD 2 94" xfId="22428" xr:uid="{00000000-0005-0000-0000-00004F350000}"/>
    <cellStyle name="Currency [0,00] TBD- 2 94" xfId="22461" xr:uid="{00000000-0005-0000-0000-000050350000}"/>
    <cellStyle name="Currency [0,00] TBD 2 95" xfId="22476" xr:uid="{00000000-0005-0000-0000-000051350000}"/>
    <cellStyle name="Currency [0,00] TBD- 2 95" xfId="22505" xr:uid="{00000000-0005-0000-0000-000052350000}"/>
    <cellStyle name="Currency [0,00] TBD 2 96" xfId="22519" xr:uid="{00000000-0005-0000-0000-000053350000}"/>
    <cellStyle name="Currency [0,00] TBD- 2 96" xfId="22546" xr:uid="{00000000-0005-0000-0000-000054350000}"/>
    <cellStyle name="Currency [0,00] TBD 2 97" xfId="22922" xr:uid="{00000000-0005-0000-0000-000055350000}"/>
    <cellStyle name="Currency [0,00] TBD- 2 97" xfId="22923" xr:uid="{00000000-0005-0000-0000-000056350000}"/>
    <cellStyle name="Currency [0,00] TBD 2 98" xfId="26242" xr:uid="{00000000-0005-0000-0000-000057350000}"/>
    <cellStyle name="Currency [0,00] TBD- 2 98" xfId="26241" xr:uid="{00000000-0005-0000-0000-000058350000}"/>
    <cellStyle name="Currency [0,00] TBD 2 99" xfId="29593" xr:uid="{00000000-0005-0000-0000-000059350000}"/>
    <cellStyle name="Currency [0,00] TBD- 2 99" xfId="29594" xr:uid="{00000000-0005-0000-0000-00005A350000}"/>
    <cellStyle name="Currency [0,00] TBD 3" xfId="1008" xr:uid="{00000000-0005-0000-0000-00005B350000}"/>
    <cellStyle name="Currency [0,00] TBD- 3" xfId="1009" xr:uid="{00000000-0005-0000-0000-00005C350000}"/>
    <cellStyle name="Currency [0,00] TBD 3 10" xfId="14070" xr:uid="{00000000-0005-0000-0000-00005D350000}"/>
    <cellStyle name="Currency [0,00] TBD- 3 10" xfId="14217" xr:uid="{00000000-0005-0000-0000-00005E350000}"/>
    <cellStyle name="Currency [0,00] TBD 3 100" xfId="36155" xr:uid="{00000000-0005-0000-0000-00005F350000}"/>
    <cellStyle name="Currency [0,00] TBD- 3 100" xfId="36156" xr:uid="{00000000-0005-0000-0000-000060350000}"/>
    <cellStyle name="Currency [0,00] TBD 3 11" xfId="15179" xr:uid="{00000000-0005-0000-0000-000061350000}"/>
    <cellStyle name="Currency [0,00] TBD- 3 11" xfId="15180" xr:uid="{00000000-0005-0000-0000-000062350000}"/>
    <cellStyle name="Currency [0,00] TBD 3 12" xfId="15300" xr:uid="{00000000-0005-0000-0000-000063350000}"/>
    <cellStyle name="Currency [0,00] TBD- 3 12" xfId="16483" xr:uid="{00000000-0005-0000-0000-000064350000}"/>
    <cellStyle name="Currency [0,00] TBD 3 13" xfId="14319" xr:uid="{00000000-0005-0000-0000-000065350000}"/>
    <cellStyle name="Currency [0,00] TBD- 3 13" xfId="15147" xr:uid="{00000000-0005-0000-0000-000066350000}"/>
    <cellStyle name="Currency [0,00] TBD 3 14" xfId="15837" xr:uid="{00000000-0005-0000-0000-000067350000}"/>
    <cellStyle name="Currency [0,00] TBD- 3 14" xfId="16053" xr:uid="{00000000-0005-0000-0000-000068350000}"/>
    <cellStyle name="Currency [0,00] TBD 3 15" xfId="14798" xr:uid="{00000000-0005-0000-0000-000069350000}"/>
    <cellStyle name="Currency [0,00] TBD- 3 15" xfId="15804" xr:uid="{00000000-0005-0000-0000-00006A350000}"/>
    <cellStyle name="Currency [0,00] TBD 3 16" xfId="16595" xr:uid="{00000000-0005-0000-0000-00006B350000}"/>
    <cellStyle name="Currency [0,00] TBD- 3 16" xfId="16231" xr:uid="{00000000-0005-0000-0000-00006C350000}"/>
    <cellStyle name="Currency [0,00] TBD 3 17" xfId="14227" xr:uid="{00000000-0005-0000-0000-00006D350000}"/>
    <cellStyle name="Currency [0,00] TBD- 3 17" xfId="15486" xr:uid="{00000000-0005-0000-0000-00006E350000}"/>
    <cellStyle name="Currency [0,00] TBD 3 18" xfId="16843" xr:uid="{00000000-0005-0000-0000-00006F350000}"/>
    <cellStyle name="Currency [0,00] TBD- 3 18" xfId="14234" xr:uid="{00000000-0005-0000-0000-000070350000}"/>
    <cellStyle name="Currency [0,00] TBD 3 19" xfId="14747" xr:uid="{00000000-0005-0000-0000-000071350000}"/>
    <cellStyle name="Currency [0,00] TBD- 3 19" xfId="16249" xr:uid="{00000000-0005-0000-0000-000072350000}"/>
    <cellStyle name="Currency [0,00] TBD 3 2" xfId="1010" xr:uid="{00000000-0005-0000-0000-000073350000}"/>
    <cellStyle name="Currency [0,00] TBD- 3 2" xfId="1011" xr:uid="{00000000-0005-0000-0000-000074350000}"/>
    <cellStyle name="Currency [0,00] TBD 3 2 10" xfId="15181" xr:uid="{00000000-0005-0000-0000-000075350000}"/>
    <cellStyle name="Currency [0,00] TBD- 3 2 10" xfId="15182" xr:uid="{00000000-0005-0000-0000-000076350000}"/>
    <cellStyle name="Currency [0,00] TBD 3 2 11" xfId="16485" xr:uid="{00000000-0005-0000-0000-000077350000}"/>
    <cellStyle name="Currency [0,00] TBD- 3 2 11" xfId="15299" xr:uid="{00000000-0005-0000-0000-000078350000}"/>
    <cellStyle name="Currency [0,00] TBD 3 2 12" xfId="16401" xr:uid="{00000000-0005-0000-0000-000079350000}"/>
    <cellStyle name="Currency [0,00] TBD- 3 2 12" xfId="15148" xr:uid="{00000000-0005-0000-0000-00007A350000}"/>
    <cellStyle name="Currency [0,00] TBD 3 2 13" xfId="16054" xr:uid="{00000000-0005-0000-0000-00007B350000}"/>
    <cellStyle name="Currency [0,00] TBD- 3 2 13" xfId="16055" xr:uid="{00000000-0005-0000-0000-00007C350000}"/>
    <cellStyle name="Currency [0,00] TBD 3 2 14" xfId="16796" xr:uid="{00000000-0005-0000-0000-00007D350000}"/>
    <cellStyle name="Currency [0,00] TBD- 3 2 14" xfId="15803" xr:uid="{00000000-0005-0000-0000-00007E350000}"/>
    <cellStyle name="Currency [0,00] TBD 3 2 15" xfId="14806" xr:uid="{00000000-0005-0000-0000-00007F350000}"/>
    <cellStyle name="Currency [0,00] TBD- 3 2 15" xfId="17012" xr:uid="{00000000-0005-0000-0000-000080350000}"/>
    <cellStyle name="Currency [0,00] TBD 3 2 16" xfId="16582" xr:uid="{00000000-0005-0000-0000-000081350000}"/>
    <cellStyle name="Currency [0,00] TBD- 3 2 16" xfId="17106" xr:uid="{00000000-0005-0000-0000-000082350000}"/>
    <cellStyle name="Currency [0,00] TBD 3 2 17" xfId="15029" xr:uid="{00000000-0005-0000-0000-000083350000}"/>
    <cellStyle name="Currency [0,00] TBD- 3 2 17" xfId="17200" xr:uid="{00000000-0005-0000-0000-000084350000}"/>
    <cellStyle name="Currency [0,00] TBD 3 2 18" xfId="15352" xr:uid="{00000000-0005-0000-0000-000085350000}"/>
    <cellStyle name="Currency [0,00] TBD- 3 2 18" xfId="17294" xr:uid="{00000000-0005-0000-0000-000086350000}"/>
    <cellStyle name="Currency [0,00] TBD 3 2 19" xfId="14306" xr:uid="{00000000-0005-0000-0000-000087350000}"/>
    <cellStyle name="Currency [0,00] TBD- 3 2 19" xfId="17388" xr:uid="{00000000-0005-0000-0000-000088350000}"/>
    <cellStyle name="Currency [0,00] TBD 3 2 2" xfId="2397" xr:uid="{00000000-0005-0000-0000-000089350000}"/>
    <cellStyle name="Currency [0,00] TBD- 3 2 2" xfId="2398" xr:uid="{00000000-0005-0000-0000-00008A350000}"/>
    <cellStyle name="Currency [0,00] TBD 3 2 20" xfId="15845" xr:uid="{00000000-0005-0000-0000-00008B350000}"/>
    <cellStyle name="Currency [0,00] TBD- 3 2 20" xfId="17482" xr:uid="{00000000-0005-0000-0000-00008C350000}"/>
    <cellStyle name="Currency [0,00] TBD 3 2 21" xfId="16220" xr:uid="{00000000-0005-0000-0000-00008D350000}"/>
    <cellStyle name="Currency [0,00] TBD- 3 2 21" xfId="17576" xr:uid="{00000000-0005-0000-0000-00008E350000}"/>
    <cellStyle name="Currency [0,00] TBD 3 2 22" xfId="15507" xr:uid="{00000000-0005-0000-0000-00008F350000}"/>
    <cellStyle name="Currency [0,00] TBD- 3 2 22" xfId="17670" xr:uid="{00000000-0005-0000-0000-000090350000}"/>
    <cellStyle name="Currency [0,00] TBD 3 2 23" xfId="15016" xr:uid="{00000000-0005-0000-0000-000091350000}"/>
    <cellStyle name="Currency [0,00] TBD- 3 2 23" xfId="17764" xr:uid="{00000000-0005-0000-0000-000092350000}"/>
    <cellStyle name="Currency [0,00] TBD 3 2 24" xfId="15361" xr:uid="{00000000-0005-0000-0000-000093350000}"/>
    <cellStyle name="Currency [0,00] TBD- 3 2 24" xfId="17858" xr:uid="{00000000-0005-0000-0000-000094350000}"/>
    <cellStyle name="Currency [0,00] TBD 3 2 25" xfId="14301" xr:uid="{00000000-0005-0000-0000-000095350000}"/>
    <cellStyle name="Currency [0,00] TBD- 3 2 25" xfId="17952" xr:uid="{00000000-0005-0000-0000-000096350000}"/>
    <cellStyle name="Currency [0,00] TBD 3 2 26" xfId="16816" xr:uid="{00000000-0005-0000-0000-000097350000}"/>
    <cellStyle name="Currency [0,00] TBD- 3 2 26" xfId="18046" xr:uid="{00000000-0005-0000-0000-000098350000}"/>
    <cellStyle name="Currency [0,00] TBD 3 2 27" xfId="17030" xr:uid="{00000000-0005-0000-0000-000099350000}"/>
    <cellStyle name="Currency [0,00] TBD- 3 2 27" xfId="18140" xr:uid="{00000000-0005-0000-0000-00009A350000}"/>
    <cellStyle name="Currency [0,00] TBD 3 2 28" xfId="17124" xr:uid="{00000000-0005-0000-0000-00009B350000}"/>
    <cellStyle name="Currency [0,00] TBD- 3 2 28" xfId="18234" xr:uid="{00000000-0005-0000-0000-00009C350000}"/>
    <cellStyle name="Currency [0,00] TBD 3 2 29" xfId="17218" xr:uid="{00000000-0005-0000-0000-00009D350000}"/>
    <cellStyle name="Currency [0,00] TBD- 3 2 29" xfId="18328" xr:uid="{00000000-0005-0000-0000-00009E350000}"/>
    <cellStyle name="Currency [0,00] TBD 3 2 3" xfId="9277" xr:uid="{00000000-0005-0000-0000-00009F350000}"/>
    <cellStyle name="Currency [0,00] TBD- 3 2 3" xfId="9278" xr:uid="{00000000-0005-0000-0000-0000A0350000}"/>
    <cellStyle name="Currency [0,00] TBD 3 2 30" xfId="17312" xr:uid="{00000000-0005-0000-0000-0000A1350000}"/>
    <cellStyle name="Currency [0,00] TBD- 3 2 30" xfId="18422" xr:uid="{00000000-0005-0000-0000-0000A2350000}"/>
    <cellStyle name="Currency [0,00] TBD 3 2 31" xfId="17406" xr:uid="{00000000-0005-0000-0000-0000A3350000}"/>
    <cellStyle name="Currency [0,00] TBD- 3 2 31" xfId="18515" xr:uid="{00000000-0005-0000-0000-0000A4350000}"/>
    <cellStyle name="Currency [0,00] TBD 3 2 32" xfId="17500" xr:uid="{00000000-0005-0000-0000-0000A5350000}"/>
    <cellStyle name="Currency [0,00] TBD- 3 2 32" xfId="18608" xr:uid="{00000000-0005-0000-0000-0000A6350000}"/>
    <cellStyle name="Currency [0,00] TBD 3 2 33" xfId="17594" xr:uid="{00000000-0005-0000-0000-0000A7350000}"/>
    <cellStyle name="Currency [0,00] TBD- 3 2 33" xfId="18700" xr:uid="{00000000-0005-0000-0000-0000A8350000}"/>
    <cellStyle name="Currency [0,00] TBD 3 2 34" xfId="17688" xr:uid="{00000000-0005-0000-0000-0000A9350000}"/>
    <cellStyle name="Currency [0,00] TBD- 3 2 34" xfId="18792" xr:uid="{00000000-0005-0000-0000-0000AA350000}"/>
    <cellStyle name="Currency [0,00] TBD 3 2 35" xfId="17782" xr:uid="{00000000-0005-0000-0000-0000AB350000}"/>
    <cellStyle name="Currency [0,00] TBD- 3 2 35" xfId="18884" xr:uid="{00000000-0005-0000-0000-0000AC350000}"/>
    <cellStyle name="Currency [0,00] TBD 3 2 36" xfId="17876" xr:uid="{00000000-0005-0000-0000-0000AD350000}"/>
    <cellStyle name="Currency [0,00] TBD- 3 2 36" xfId="18976" xr:uid="{00000000-0005-0000-0000-0000AE350000}"/>
    <cellStyle name="Currency [0,00] TBD 3 2 37" xfId="17970" xr:uid="{00000000-0005-0000-0000-0000AF350000}"/>
    <cellStyle name="Currency [0,00] TBD- 3 2 37" xfId="19068" xr:uid="{00000000-0005-0000-0000-0000B0350000}"/>
    <cellStyle name="Currency [0,00] TBD 3 2 38" xfId="18064" xr:uid="{00000000-0005-0000-0000-0000B1350000}"/>
    <cellStyle name="Currency [0,00] TBD- 3 2 38" xfId="19160" xr:uid="{00000000-0005-0000-0000-0000B2350000}"/>
    <cellStyle name="Currency [0,00] TBD 3 2 39" xfId="18158" xr:uid="{00000000-0005-0000-0000-0000B3350000}"/>
    <cellStyle name="Currency [0,00] TBD- 3 2 39" xfId="19252" xr:uid="{00000000-0005-0000-0000-0000B4350000}"/>
    <cellStyle name="Currency [0,00] TBD 3 2 4" xfId="10474" xr:uid="{00000000-0005-0000-0000-0000B5350000}"/>
    <cellStyle name="Currency [0,00] TBD- 3 2 4" xfId="10475" xr:uid="{00000000-0005-0000-0000-0000B6350000}"/>
    <cellStyle name="Currency [0,00] TBD 3 2 40" xfId="18252" xr:uid="{00000000-0005-0000-0000-0000B7350000}"/>
    <cellStyle name="Currency [0,00] TBD- 3 2 40" xfId="19343" xr:uid="{00000000-0005-0000-0000-0000B8350000}"/>
    <cellStyle name="Currency [0,00] TBD 3 2 41" xfId="18346" xr:uid="{00000000-0005-0000-0000-0000B9350000}"/>
    <cellStyle name="Currency [0,00] TBD- 3 2 41" xfId="19434" xr:uid="{00000000-0005-0000-0000-0000BA350000}"/>
    <cellStyle name="Currency [0,00] TBD 3 2 42" xfId="18440" xr:uid="{00000000-0005-0000-0000-0000BB350000}"/>
    <cellStyle name="Currency [0,00] TBD- 3 2 42" xfId="19524" xr:uid="{00000000-0005-0000-0000-0000BC350000}"/>
    <cellStyle name="Currency [0,00] TBD 3 2 43" xfId="18533" xr:uid="{00000000-0005-0000-0000-0000BD350000}"/>
    <cellStyle name="Currency [0,00] TBD- 3 2 43" xfId="19613" xr:uid="{00000000-0005-0000-0000-0000BE350000}"/>
    <cellStyle name="Currency [0,00] TBD 3 2 44" xfId="18626" xr:uid="{00000000-0005-0000-0000-0000BF350000}"/>
    <cellStyle name="Currency [0,00] TBD- 3 2 44" xfId="19702" xr:uid="{00000000-0005-0000-0000-0000C0350000}"/>
    <cellStyle name="Currency [0,00] TBD 3 2 45" xfId="18718" xr:uid="{00000000-0005-0000-0000-0000C1350000}"/>
    <cellStyle name="Currency [0,00] TBD- 3 2 45" xfId="19791" xr:uid="{00000000-0005-0000-0000-0000C2350000}"/>
    <cellStyle name="Currency [0,00] TBD 3 2 46" xfId="18810" xr:uid="{00000000-0005-0000-0000-0000C3350000}"/>
    <cellStyle name="Currency [0,00] TBD- 3 2 46" xfId="19880" xr:uid="{00000000-0005-0000-0000-0000C4350000}"/>
    <cellStyle name="Currency [0,00] TBD 3 2 47" xfId="18902" xr:uid="{00000000-0005-0000-0000-0000C5350000}"/>
    <cellStyle name="Currency [0,00] TBD- 3 2 47" xfId="19968" xr:uid="{00000000-0005-0000-0000-0000C6350000}"/>
    <cellStyle name="Currency [0,00] TBD 3 2 48" xfId="18994" xr:uid="{00000000-0005-0000-0000-0000C7350000}"/>
    <cellStyle name="Currency [0,00] TBD- 3 2 48" xfId="20055" xr:uid="{00000000-0005-0000-0000-0000C8350000}"/>
    <cellStyle name="Currency [0,00] TBD 3 2 49" xfId="19086" xr:uid="{00000000-0005-0000-0000-0000C9350000}"/>
    <cellStyle name="Currency [0,00] TBD- 3 2 49" xfId="20142" xr:uid="{00000000-0005-0000-0000-0000CA350000}"/>
    <cellStyle name="Currency [0,00] TBD 3 2 5" xfId="13902" xr:uid="{00000000-0005-0000-0000-0000CB350000}"/>
    <cellStyle name="Currency [0,00] TBD- 3 2 5" xfId="13901" xr:uid="{00000000-0005-0000-0000-0000CC350000}"/>
    <cellStyle name="Currency [0,00] TBD 3 2 50" xfId="19178" xr:uid="{00000000-0005-0000-0000-0000CD350000}"/>
    <cellStyle name="Currency [0,00] TBD- 3 2 50" xfId="20229" xr:uid="{00000000-0005-0000-0000-0000CE350000}"/>
    <cellStyle name="Currency [0,00] TBD 3 2 51" xfId="19269" xr:uid="{00000000-0005-0000-0000-0000CF350000}"/>
    <cellStyle name="Currency [0,00] TBD- 3 2 51" xfId="20315" xr:uid="{00000000-0005-0000-0000-0000D0350000}"/>
    <cellStyle name="Currency [0,00] TBD 3 2 52" xfId="19360" xr:uid="{00000000-0005-0000-0000-0000D1350000}"/>
    <cellStyle name="Currency [0,00] TBD- 3 2 52" xfId="20400" xr:uid="{00000000-0005-0000-0000-0000D2350000}"/>
    <cellStyle name="Currency [0,00] TBD 3 2 53" xfId="19451" xr:uid="{00000000-0005-0000-0000-0000D3350000}"/>
    <cellStyle name="Currency [0,00] TBD- 3 2 53" xfId="20484" xr:uid="{00000000-0005-0000-0000-0000D4350000}"/>
    <cellStyle name="Currency [0,00] TBD 3 2 54" xfId="19541" xr:uid="{00000000-0005-0000-0000-0000D5350000}"/>
    <cellStyle name="Currency [0,00] TBD- 3 2 54" xfId="20566" xr:uid="{00000000-0005-0000-0000-0000D6350000}"/>
    <cellStyle name="Currency [0,00] TBD 3 2 55" xfId="19630" xr:uid="{00000000-0005-0000-0000-0000D7350000}"/>
    <cellStyle name="Currency [0,00] TBD- 3 2 55" xfId="20646" xr:uid="{00000000-0005-0000-0000-0000D8350000}"/>
    <cellStyle name="Currency [0,00] TBD 3 2 56" xfId="19719" xr:uid="{00000000-0005-0000-0000-0000D9350000}"/>
    <cellStyle name="Currency [0,00] TBD- 3 2 56" xfId="20724" xr:uid="{00000000-0005-0000-0000-0000DA350000}"/>
    <cellStyle name="Currency [0,00] TBD 3 2 57" xfId="19808" xr:uid="{00000000-0005-0000-0000-0000DB350000}"/>
    <cellStyle name="Currency [0,00] TBD- 3 2 57" xfId="20802" xr:uid="{00000000-0005-0000-0000-0000DC350000}"/>
    <cellStyle name="Currency [0,00] TBD 3 2 58" xfId="19896" xr:uid="{00000000-0005-0000-0000-0000DD350000}"/>
    <cellStyle name="Currency [0,00] TBD- 3 2 58" xfId="20878" xr:uid="{00000000-0005-0000-0000-0000DE350000}"/>
    <cellStyle name="Currency [0,00] TBD 3 2 59" xfId="19984" xr:uid="{00000000-0005-0000-0000-0000DF350000}"/>
    <cellStyle name="Currency [0,00] TBD- 3 2 59" xfId="20953" xr:uid="{00000000-0005-0000-0000-0000E0350000}"/>
    <cellStyle name="Currency [0,00] TBD 3 2 6" xfId="14141" xr:uid="{00000000-0005-0000-0000-0000E1350000}"/>
    <cellStyle name="Currency [0,00] TBD- 3 2 6" xfId="14140" xr:uid="{00000000-0005-0000-0000-0000E2350000}"/>
    <cellStyle name="Currency [0,00] TBD 3 2 60" xfId="20071" xr:uid="{00000000-0005-0000-0000-0000E3350000}"/>
    <cellStyle name="Currency [0,00] TBD- 3 2 60" xfId="21026" xr:uid="{00000000-0005-0000-0000-0000E4350000}"/>
    <cellStyle name="Currency [0,00] TBD 3 2 61" xfId="20158" xr:uid="{00000000-0005-0000-0000-0000E5350000}"/>
    <cellStyle name="Currency [0,00] TBD- 3 2 61" xfId="21099" xr:uid="{00000000-0005-0000-0000-0000E6350000}"/>
    <cellStyle name="Currency [0,00] TBD 3 2 62" xfId="20245" xr:uid="{00000000-0005-0000-0000-0000E7350000}"/>
    <cellStyle name="Currency [0,00] TBD- 3 2 62" xfId="21172" xr:uid="{00000000-0005-0000-0000-0000E8350000}"/>
    <cellStyle name="Currency [0,00] TBD 3 2 63" xfId="20331" xr:uid="{00000000-0005-0000-0000-0000E9350000}"/>
    <cellStyle name="Currency [0,00] TBD- 3 2 63" xfId="21244" xr:uid="{00000000-0005-0000-0000-0000EA350000}"/>
    <cellStyle name="Currency [0,00] TBD 3 2 64" xfId="20416" xr:uid="{00000000-0005-0000-0000-0000EB350000}"/>
    <cellStyle name="Currency [0,00] TBD- 3 2 64" xfId="21315" xr:uid="{00000000-0005-0000-0000-0000EC350000}"/>
    <cellStyle name="Currency [0,00] TBD 3 2 65" xfId="20500" xr:uid="{00000000-0005-0000-0000-0000ED350000}"/>
    <cellStyle name="Currency [0,00] TBD- 3 2 65" xfId="21384" xr:uid="{00000000-0005-0000-0000-0000EE350000}"/>
    <cellStyle name="Currency [0,00] TBD 3 2 66" xfId="20582" xr:uid="{00000000-0005-0000-0000-0000EF350000}"/>
    <cellStyle name="Currency [0,00] TBD- 3 2 66" xfId="21452" xr:uid="{00000000-0005-0000-0000-0000F0350000}"/>
    <cellStyle name="Currency [0,00] TBD 3 2 67" xfId="20661" xr:uid="{00000000-0005-0000-0000-0000F1350000}"/>
    <cellStyle name="Currency [0,00] TBD- 3 2 67" xfId="21520" xr:uid="{00000000-0005-0000-0000-0000F2350000}"/>
    <cellStyle name="Currency [0,00] TBD 3 2 68" xfId="20739" xr:uid="{00000000-0005-0000-0000-0000F3350000}"/>
    <cellStyle name="Currency [0,00] TBD- 3 2 68" xfId="21587" xr:uid="{00000000-0005-0000-0000-0000F4350000}"/>
    <cellStyle name="Currency [0,00] TBD 3 2 69" xfId="20817" xr:uid="{00000000-0005-0000-0000-0000F5350000}"/>
    <cellStyle name="Currency [0,00] TBD- 3 2 69" xfId="21653" xr:uid="{00000000-0005-0000-0000-0000F6350000}"/>
    <cellStyle name="Currency [0,00] TBD 3 2 7" xfId="11223" xr:uid="{00000000-0005-0000-0000-0000F7350000}"/>
    <cellStyle name="Currency [0,00] TBD- 3 2 7" xfId="14065" xr:uid="{00000000-0005-0000-0000-0000F8350000}"/>
    <cellStyle name="Currency [0,00] TBD 3 2 70" xfId="20893" xr:uid="{00000000-0005-0000-0000-0000F9350000}"/>
    <cellStyle name="Currency [0,00] TBD- 3 2 70" xfId="21718" xr:uid="{00000000-0005-0000-0000-0000FA350000}"/>
    <cellStyle name="Currency [0,00] TBD 3 2 71" xfId="20968" xr:uid="{00000000-0005-0000-0000-0000FB350000}"/>
    <cellStyle name="Currency [0,00] TBD- 3 2 71" xfId="21782" xr:uid="{00000000-0005-0000-0000-0000FC350000}"/>
    <cellStyle name="Currency [0,00] TBD 3 2 72" xfId="21041" xr:uid="{00000000-0005-0000-0000-0000FD350000}"/>
    <cellStyle name="Currency [0,00] TBD- 3 2 72" xfId="21843" xr:uid="{00000000-0005-0000-0000-0000FE350000}"/>
    <cellStyle name="Currency [0,00] TBD 3 2 73" xfId="21114" xr:uid="{00000000-0005-0000-0000-0000FF350000}"/>
    <cellStyle name="Currency [0,00] TBD- 3 2 73" xfId="21903" xr:uid="{00000000-0005-0000-0000-000000360000}"/>
    <cellStyle name="Currency [0,00] TBD 3 2 74" xfId="21187" xr:uid="{00000000-0005-0000-0000-000001360000}"/>
    <cellStyle name="Currency [0,00] TBD- 3 2 74" xfId="21960" xr:uid="{00000000-0005-0000-0000-000002360000}"/>
    <cellStyle name="Currency [0,00] TBD 3 2 75" xfId="21259" xr:uid="{00000000-0005-0000-0000-000003360000}"/>
    <cellStyle name="Currency [0,00] TBD- 3 2 75" xfId="22015" xr:uid="{00000000-0005-0000-0000-000004360000}"/>
    <cellStyle name="Currency [0,00] TBD 3 2 76" xfId="21329" xr:uid="{00000000-0005-0000-0000-000005360000}"/>
    <cellStyle name="Currency [0,00] TBD- 3 2 76" xfId="22069" xr:uid="{00000000-0005-0000-0000-000006360000}"/>
    <cellStyle name="Currency [0,00] TBD 3 2 77" xfId="21398" xr:uid="{00000000-0005-0000-0000-000007360000}"/>
    <cellStyle name="Currency [0,00] TBD- 3 2 77" xfId="22123" xr:uid="{00000000-0005-0000-0000-000008360000}"/>
    <cellStyle name="Currency [0,00] TBD 3 2 78" xfId="21466" xr:uid="{00000000-0005-0000-0000-000009360000}"/>
    <cellStyle name="Currency [0,00] TBD- 3 2 78" xfId="22176" xr:uid="{00000000-0005-0000-0000-00000A360000}"/>
    <cellStyle name="Currency [0,00] TBD 3 2 79" xfId="21534" xr:uid="{00000000-0005-0000-0000-00000B360000}"/>
    <cellStyle name="Currency [0,00] TBD- 3 2 79" xfId="22228" xr:uid="{00000000-0005-0000-0000-00000C360000}"/>
    <cellStyle name="Currency [0,00] TBD 3 2 8" xfId="14172" xr:uid="{00000000-0005-0000-0000-00000D360000}"/>
    <cellStyle name="Currency [0,00] TBD- 3 2 8" xfId="14215" xr:uid="{00000000-0005-0000-0000-00000E360000}"/>
    <cellStyle name="Currency [0,00] TBD 3 2 80" xfId="21601" xr:uid="{00000000-0005-0000-0000-00000F360000}"/>
    <cellStyle name="Currency [0,00] TBD- 3 2 80" xfId="22278" xr:uid="{00000000-0005-0000-0000-000010360000}"/>
    <cellStyle name="Currency [0,00] TBD 3 2 81" xfId="21667" xr:uid="{00000000-0005-0000-0000-000011360000}"/>
    <cellStyle name="Currency [0,00] TBD- 3 2 81" xfId="22328" xr:uid="{00000000-0005-0000-0000-000012360000}"/>
    <cellStyle name="Currency [0,00] TBD 3 2 82" xfId="21732" xr:uid="{00000000-0005-0000-0000-000013360000}"/>
    <cellStyle name="Currency [0,00] TBD- 3 2 82" xfId="22378" xr:uid="{00000000-0005-0000-0000-000014360000}"/>
    <cellStyle name="Currency [0,00] TBD 3 2 83" xfId="21795" xr:uid="{00000000-0005-0000-0000-000015360000}"/>
    <cellStyle name="Currency [0,00] TBD- 3 2 83" xfId="22426" xr:uid="{00000000-0005-0000-0000-000016360000}"/>
    <cellStyle name="Currency [0,00] TBD 3 2 84" xfId="21856" xr:uid="{00000000-0005-0000-0000-000017360000}"/>
    <cellStyle name="Currency [0,00] TBD- 3 2 84" xfId="22474" xr:uid="{00000000-0005-0000-0000-000018360000}"/>
    <cellStyle name="Currency [0,00] TBD 3 2 85" xfId="21916" xr:uid="{00000000-0005-0000-0000-000019360000}"/>
    <cellStyle name="Currency [0,00] TBD- 3 2 85" xfId="22517" xr:uid="{00000000-0005-0000-0000-00001A360000}"/>
    <cellStyle name="Currency [0,00] TBD 3 2 86" xfId="21972" xr:uid="{00000000-0005-0000-0000-00001B360000}"/>
    <cellStyle name="Currency [0,00] TBD- 3 2 86" xfId="22557" xr:uid="{00000000-0005-0000-0000-00001C360000}"/>
    <cellStyle name="Currency [0,00] TBD 3 2 87" xfId="22027" xr:uid="{00000000-0005-0000-0000-00001D360000}"/>
    <cellStyle name="Currency [0,00] TBD- 3 2 87" xfId="22593" xr:uid="{00000000-0005-0000-0000-00001E360000}"/>
    <cellStyle name="Currency [0,00] TBD 3 2 88" xfId="22081" xr:uid="{00000000-0005-0000-0000-00001F360000}"/>
    <cellStyle name="Currency [0,00] TBD- 3 2 88" xfId="22629" xr:uid="{00000000-0005-0000-0000-000020360000}"/>
    <cellStyle name="Currency [0,00] TBD 3 2 89" xfId="22135" xr:uid="{00000000-0005-0000-0000-000021360000}"/>
    <cellStyle name="Currency [0,00] TBD- 3 2 89" xfId="22660" xr:uid="{00000000-0005-0000-0000-000022360000}"/>
    <cellStyle name="Currency [0,00] TBD 3 2 9" xfId="10645" xr:uid="{00000000-0005-0000-0000-000023360000}"/>
    <cellStyle name="Currency [0,00] TBD- 3 2 9" xfId="10646" xr:uid="{00000000-0005-0000-0000-000024360000}"/>
    <cellStyle name="Currency [0,00] TBD 3 2 90" xfId="22187" xr:uid="{00000000-0005-0000-0000-000025360000}"/>
    <cellStyle name="Currency [0,00] TBD- 3 2 90" xfId="22691" xr:uid="{00000000-0005-0000-0000-000026360000}"/>
    <cellStyle name="Currency [0,00] TBD 3 2 91" xfId="22239" xr:uid="{00000000-0005-0000-0000-000027360000}"/>
    <cellStyle name="Currency [0,00] TBD- 3 2 91" xfId="22720" xr:uid="{00000000-0005-0000-0000-000028360000}"/>
    <cellStyle name="Currency [0,00] TBD 3 2 92" xfId="22289" xr:uid="{00000000-0005-0000-0000-000029360000}"/>
    <cellStyle name="Currency [0,00] TBD- 3 2 92" xfId="22747" xr:uid="{00000000-0005-0000-0000-00002A360000}"/>
    <cellStyle name="Currency [0,00] TBD 3 2 93" xfId="22339" xr:uid="{00000000-0005-0000-0000-00002B360000}"/>
    <cellStyle name="Currency [0,00] TBD- 3 2 93" xfId="22770" xr:uid="{00000000-0005-0000-0000-00002C360000}"/>
    <cellStyle name="Currency [0,00] TBD 3 2 94" xfId="22389" xr:uid="{00000000-0005-0000-0000-00002D360000}"/>
    <cellStyle name="Currency [0,00] TBD- 3 2 94" xfId="22791" xr:uid="{00000000-0005-0000-0000-00002E360000}"/>
    <cellStyle name="Currency [0,00] TBD 3 2 95" xfId="22437" xr:uid="{00000000-0005-0000-0000-00002F360000}"/>
    <cellStyle name="Currency [0,00] TBD- 3 2 95" xfId="22812" xr:uid="{00000000-0005-0000-0000-000030360000}"/>
    <cellStyle name="Currency [0,00] TBD 3 2 96" xfId="22928" xr:uid="{00000000-0005-0000-0000-000031360000}"/>
    <cellStyle name="Currency [0,00] TBD- 3 2 96" xfId="22929" xr:uid="{00000000-0005-0000-0000-000032360000}"/>
    <cellStyle name="Currency [0,00] TBD 3 2 97" xfId="26276" xr:uid="{00000000-0005-0000-0000-000033360000}"/>
    <cellStyle name="Currency [0,00] TBD- 3 2 97" xfId="26277" xr:uid="{00000000-0005-0000-0000-000034360000}"/>
    <cellStyle name="Currency [0,00] TBD 3 2 98" xfId="29599" xr:uid="{00000000-0005-0000-0000-000035360000}"/>
    <cellStyle name="Currency [0,00] TBD- 3 2 98" xfId="29600" xr:uid="{00000000-0005-0000-0000-000036360000}"/>
    <cellStyle name="Currency [0,00] TBD 3 2 99" xfId="36157" xr:uid="{00000000-0005-0000-0000-000037360000}"/>
    <cellStyle name="Currency [0,00] TBD- 3 2 99" xfId="36158" xr:uid="{00000000-0005-0000-0000-000038360000}"/>
    <cellStyle name="Currency [0,00] TBD 3 20" xfId="16859" xr:uid="{00000000-0005-0000-0000-000039360000}"/>
    <cellStyle name="Currency [0,00] TBD- 3 20" xfId="14752" xr:uid="{00000000-0005-0000-0000-00003A360000}"/>
    <cellStyle name="Currency [0,00] TBD 3 21" xfId="16868" xr:uid="{00000000-0005-0000-0000-00003B360000}"/>
    <cellStyle name="Currency [0,00] TBD- 3 21" xfId="15535" xr:uid="{00000000-0005-0000-0000-00003C360000}"/>
    <cellStyle name="Currency [0,00] TBD 3 22" xfId="15923" xr:uid="{00000000-0005-0000-0000-00003D360000}"/>
    <cellStyle name="Currency [0,00] TBD- 3 22" xfId="15004" xr:uid="{00000000-0005-0000-0000-00003E360000}"/>
    <cellStyle name="Currency [0,00] TBD 3 23" xfId="14736" xr:uid="{00000000-0005-0000-0000-00003F360000}"/>
    <cellStyle name="Currency [0,00] TBD- 3 23" xfId="15378" xr:uid="{00000000-0005-0000-0000-000040360000}"/>
    <cellStyle name="Currency [0,00] TBD 3 24" xfId="16655" xr:uid="{00000000-0005-0000-0000-000041360000}"/>
    <cellStyle name="Currency [0,00] TBD- 3 24" xfId="16381" xr:uid="{00000000-0005-0000-0000-000042360000}"/>
    <cellStyle name="Currency [0,00] TBD 3 25" xfId="16875" xr:uid="{00000000-0005-0000-0000-000043360000}"/>
    <cellStyle name="Currency [0,00] TBD- 3 25" xfId="15295" xr:uid="{00000000-0005-0000-0000-000044360000}"/>
    <cellStyle name="Currency [0,00] TBD 3 26" xfId="14675" xr:uid="{00000000-0005-0000-0000-000045360000}"/>
    <cellStyle name="Currency [0,00] TBD- 3 26" xfId="14322" xr:uid="{00000000-0005-0000-0000-000046360000}"/>
    <cellStyle name="Currency [0,00] TBD 3 27" xfId="16681" xr:uid="{00000000-0005-0000-0000-000047360000}"/>
    <cellStyle name="Currency [0,00] TBD- 3 27" xfId="15834" xr:uid="{00000000-0005-0000-0000-000048360000}"/>
    <cellStyle name="Currency [0,00] TBD 3 28" xfId="16901" xr:uid="{00000000-0005-0000-0000-000049360000}"/>
    <cellStyle name="Currency [0,00] TBD- 3 28" xfId="17021" xr:uid="{00000000-0005-0000-0000-00004A360000}"/>
    <cellStyle name="Currency [0,00] TBD 3 29" xfId="14682" xr:uid="{00000000-0005-0000-0000-00004B360000}"/>
    <cellStyle name="Currency [0,00] TBD- 3 29" xfId="17115" xr:uid="{00000000-0005-0000-0000-00004C360000}"/>
    <cellStyle name="Currency [0,00] TBD 3 3" xfId="2395" xr:uid="{00000000-0005-0000-0000-00004D360000}"/>
    <cellStyle name="Currency [0,00] TBD- 3 3" xfId="2396" xr:uid="{00000000-0005-0000-0000-00004E360000}"/>
    <cellStyle name="Currency [0,00] TBD 3 30" xfId="15610" xr:uid="{00000000-0005-0000-0000-00004F360000}"/>
    <cellStyle name="Currency [0,00] TBD- 3 30" xfId="17209" xr:uid="{00000000-0005-0000-0000-000050360000}"/>
    <cellStyle name="Currency [0,00] TBD 3 31" xfId="16897" xr:uid="{00000000-0005-0000-0000-000051360000}"/>
    <cellStyle name="Currency [0,00] TBD- 3 31" xfId="17303" xr:uid="{00000000-0005-0000-0000-000052360000}"/>
    <cellStyle name="Currency [0,00] TBD 3 32" xfId="15942" xr:uid="{00000000-0005-0000-0000-000053360000}"/>
    <cellStyle name="Currency [0,00] TBD- 3 32" xfId="17397" xr:uid="{00000000-0005-0000-0000-000054360000}"/>
    <cellStyle name="Currency [0,00] TBD 3 33" xfId="17057" xr:uid="{00000000-0005-0000-0000-000055360000}"/>
    <cellStyle name="Currency [0,00] TBD- 3 33" xfId="17491" xr:uid="{00000000-0005-0000-0000-000056360000}"/>
    <cellStyle name="Currency [0,00] TBD 3 34" xfId="17151" xr:uid="{00000000-0005-0000-0000-000057360000}"/>
    <cellStyle name="Currency [0,00] TBD- 3 34" xfId="17585" xr:uid="{00000000-0005-0000-0000-000058360000}"/>
    <cellStyle name="Currency [0,00] TBD 3 35" xfId="17245" xr:uid="{00000000-0005-0000-0000-000059360000}"/>
    <cellStyle name="Currency [0,00] TBD- 3 35" xfId="17679" xr:uid="{00000000-0005-0000-0000-00005A360000}"/>
    <cellStyle name="Currency [0,00] TBD 3 36" xfId="17339" xr:uid="{00000000-0005-0000-0000-00005B360000}"/>
    <cellStyle name="Currency [0,00] TBD- 3 36" xfId="17773" xr:uid="{00000000-0005-0000-0000-00005C360000}"/>
    <cellStyle name="Currency [0,00] TBD 3 37" xfId="17433" xr:uid="{00000000-0005-0000-0000-00005D360000}"/>
    <cellStyle name="Currency [0,00] TBD- 3 37" xfId="17867" xr:uid="{00000000-0005-0000-0000-00005E360000}"/>
    <cellStyle name="Currency [0,00] TBD 3 38" xfId="17527" xr:uid="{00000000-0005-0000-0000-00005F360000}"/>
    <cellStyle name="Currency [0,00] TBD- 3 38" xfId="17961" xr:uid="{00000000-0005-0000-0000-000060360000}"/>
    <cellStyle name="Currency [0,00] TBD 3 39" xfId="17621" xr:uid="{00000000-0005-0000-0000-000061360000}"/>
    <cellStyle name="Currency [0,00] TBD- 3 39" xfId="18055" xr:uid="{00000000-0005-0000-0000-000062360000}"/>
    <cellStyle name="Currency [0,00] TBD 3 4" xfId="9275" xr:uid="{00000000-0005-0000-0000-000063360000}"/>
    <cellStyle name="Currency [0,00] TBD- 3 4" xfId="9276" xr:uid="{00000000-0005-0000-0000-000064360000}"/>
    <cellStyle name="Currency [0,00] TBD 3 40" xfId="17715" xr:uid="{00000000-0005-0000-0000-000065360000}"/>
    <cellStyle name="Currency [0,00] TBD- 3 40" xfId="18149" xr:uid="{00000000-0005-0000-0000-000066360000}"/>
    <cellStyle name="Currency [0,00] TBD 3 41" xfId="17809" xr:uid="{00000000-0005-0000-0000-000067360000}"/>
    <cellStyle name="Currency [0,00] TBD- 3 41" xfId="18243" xr:uid="{00000000-0005-0000-0000-000068360000}"/>
    <cellStyle name="Currency [0,00] TBD 3 42" xfId="17903" xr:uid="{00000000-0005-0000-0000-000069360000}"/>
    <cellStyle name="Currency [0,00] TBD- 3 42" xfId="18337" xr:uid="{00000000-0005-0000-0000-00006A360000}"/>
    <cellStyle name="Currency [0,00] TBD 3 43" xfId="17997" xr:uid="{00000000-0005-0000-0000-00006B360000}"/>
    <cellStyle name="Currency [0,00] TBD- 3 43" xfId="18431" xr:uid="{00000000-0005-0000-0000-00006C360000}"/>
    <cellStyle name="Currency [0,00] TBD 3 44" xfId="18091" xr:uid="{00000000-0005-0000-0000-00006D360000}"/>
    <cellStyle name="Currency [0,00] TBD- 3 44" xfId="18524" xr:uid="{00000000-0005-0000-0000-00006E360000}"/>
    <cellStyle name="Currency [0,00] TBD 3 45" xfId="18185" xr:uid="{00000000-0005-0000-0000-00006F360000}"/>
    <cellStyle name="Currency [0,00] TBD- 3 45" xfId="18617" xr:uid="{00000000-0005-0000-0000-000070360000}"/>
    <cellStyle name="Currency [0,00] TBD 3 46" xfId="18279" xr:uid="{00000000-0005-0000-0000-000071360000}"/>
    <cellStyle name="Currency [0,00] TBD- 3 46" xfId="18709" xr:uid="{00000000-0005-0000-0000-000072360000}"/>
    <cellStyle name="Currency [0,00] TBD 3 47" xfId="18373" xr:uid="{00000000-0005-0000-0000-000073360000}"/>
    <cellStyle name="Currency [0,00] TBD- 3 47" xfId="18801" xr:uid="{00000000-0005-0000-0000-000074360000}"/>
    <cellStyle name="Currency [0,00] TBD 3 48" xfId="18467" xr:uid="{00000000-0005-0000-0000-000075360000}"/>
    <cellStyle name="Currency [0,00] TBD- 3 48" xfId="18893" xr:uid="{00000000-0005-0000-0000-000076360000}"/>
    <cellStyle name="Currency [0,00] TBD 3 49" xfId="18560" xr:uid="{00000000-0005-0000-0000-000077360000}"/>
    <cellStyle name="Currency [0,00] TBD- 3 49" xfId="18985" xr:uid="{00000000-0005-0000-0000-000078360000}"/>
    <cellStyle name="Currency [0,00] TBD 3 5" xfId="10472" xr:uid="{00000000-0005-0000-0000-000079360000}"/>
    <cellStyle name="Currency [0,00] TBD- 3 5" xfId="10473" xr:uid="{00000000-0005-0000-0000-00007A360000}"/>
    <cellStyle name="Currency [0,00] TBD 3 50" xfId="18652" xr:uid="{00000000-0005-0000-0000-00007B360000}"/>
    <cellStyle name="Currency [0,00] TBD- 3 50" xfId="19077" xr:uid="{00000000-0005-0000-0000-00007C360000}"/>
    <cellStyle name="Currency [0,00] TBD 3 51" xfId="18744" xr:uid="{00000000-0005-0000-0000-00007D360000}"/>
    <cellStyle name="Currency [0,00] TBD- 3 51" xfId="19169" xr:uid="{00000000-0005-0000-0000-00007E360000}"/>
    <cellStyle name="Currency [0,00] TBD 3 52" xfId="18836" xr:uid="{00000000-0005-0000-0000-00007F360000}"/>
    <cellStyle name="Currency [0,00] TBD- 3 52" xfId="19261" xr:uid="{00000000-0005-0000-0000-000080360000}"/>
    <cellStyle name="Currency [0,00] TBD 3 53" xfId="18928" xr:uid="{00000000-0005-0000-0000-000081360000}"/>
    <cellStyle name="Currency [0,00] TBD- 3 53" xfId="19352" xr:uid="{00000000-0005-0000-0000-000082360000}"/>
    <cellStyle name="Currency [0,00] TBD 3 54" xfId="19020" xr:uid="{00000000-0005-0000-0000-000083360000}"/>
    <cellStyle name="Currency [0,00] TBD- 3 54" xfId="19443" xr:uid="{00000000-0005-0000-0000-000084360000}"/>
    <cellStyle name="Currency [0,00] TBD 3 55" xfId="19112" xr:uid="{00000000-0005-0000-0000-000085360000}"/>
    <cellStyle name="Currency [0,00] TBD- 3 55" xfId="19533" xr:uid="{00000000-0005-0000-0000-000086360000}"/>
    <cellStyle name="Currency [0,00] TBD 3 56" xfId="19204" xr:uid="{00000000-0005-0000-0000-000087360000}"/>
    <cellStyle name="Currency [0,00] TBD- 3 56" xfId="19622" xr:uid="{00000000-0005-0000-0000-000088360000}"/>
    <cellStyle name="Currency [0,00] TBD 3 57" xfId="19295" xr:uid="{00000000-0005-0000-0000-000089360000}"/>
    <cellStyle name="Currency [0,00] TBD- 3 57" xfId="19711" xr:uid="{00000000-0005-0000-0000-00008A360000}"/>
    <cellStyle name="Currency [0,00] TBD 3 58" xfId="19386" xr:uid="{00000000-0005-0000-0000-00008B360000}"/>
    <cellStyle name="Currency [0,00] TBD- 3 58" xfId="19800" xr:uid="{00000000-0005-0000-0000-00008C360000}"/>
    <cellStyle name="Currency [0,00] TBD 3 59" xfId="19477" xr:uid="{00000000-0005-0000-0000-00008D360000}"/>
    <cellStyle name="Currency [0,00] TBD- 3 59" xfId="19888" xr:uid="{00000000-0005-0000-0000-00008E360000}"/>
    <cellStyle name="Currency [0,00] TBD 3 6" xfId="13904" xr:uid="{00000000-0005-0000-0000-00008F360000}"/>
    <cellStyle name="Currency [0,00] TBD- 3 6" xfId="13903" xr:uid="{00000000-0005-0000-0000-000090360000}"/>
    <cellStyle name="Currency [0,00] TBD 3 60" xfId="19566" xr:uid="{00000000-0005-0000-0000-000091360000}"/>
    <cellStyle name="Currency [0,00] TBD- 3 60" xfId="19976" xr:uid="{00000000-0005-0000-0000-000092360000}"/>
    <cellStyle name="Currency [0,00] TBD 3 61" xfId="19655" xr:uid="{00000000-0005-0000-0000-000093360000}"/>
    <cellStyle name="Currency [0,00] TBD- 3 61" xfId="20063" xr:uid="{00000000-0005-0000-0000-000094360000}"/>
    <cellStyle name="Currency [0,00] TBD 3 62" xfId="19744" xr:uid="{00000000-0005-0000-0000-000095360000}"/>
    <cellStyle name="Currency [0,00] TBD- 3 62" xfId="20150" xr:uid="{00000000-0005-0000-0000-000096360000}"/>
    <cellStyle name="Currency [0,00] TBD 3 63" xfId="19833" xr:uid="{00000000-0005-0000-0000-000097360000}"/>
    <cellStyle name="Currency [0,00] TBD- 3 63" xfId="20237" xr:uid="{00000000-0005-0000-0000-000098360000}"/>
    <cellStyle name="Currency [0,00] TBD 3 64" xfId="19921" xr:uid="{00000000-0005-0000-0000-000099360000}"/>
    <cellStyle name="Currency [0,00] TBD- 3 64" xfId="20323" xr:uid="{00000000-0005-0000-0000-00009A360000}"/>
    <cellStyle name="Currency [0,00] TBD 3 65" xfId="20009" xr:uid="{00000000-0005-0000-0000-00009B360000}"/>
    <cellStyle name="Currency [0,00] TBD- 3 65" xfId="20408" xr:uid="{00000000-0005-0000-0000-00009C360000}"/>
    <cellStyle name="Currency [0,00] TBD 3 66" xfId="20096" xr:uid="{00000000-0005-0000-0000-00009D360000}"/>
    <cellStyle name="Currency [0,00] TBD- 3 66" xfId="20492" xr:uid="{00000000-0005-0000-0000-00009E360000}"/>
    <cellStyle name="Currency [0,00] TBD 3 67" xfId="20183" xr:uid="{00000000-0005-0000-0000-00009F360000}"/>
    <cellStyle name="Currency [0,00] TBD- 3 67" xfId="20574" xr:uid="{00000000-0005-0000-0000-0000A0360000}"/>
    <cellStyle name="Currency [0,00] TBD 3 68" xfId="20269" xr:uid="{00000000-0005-0000-0000-0000A1360000}"/>
    <cellStyle name="Currency [0,00] TBD- 3 68" xfId="20654" xr:uid="{00000000-0005-0000-0000-0000A2360000}"/>
    <cellStyle name="Currency [0,00] TBD 3 69" xfId="20354" xr:uid="{00000000-0005-0000-0000-0000A3360000}"/>
    <cellStyle name="Currency [0,00] TBD- 3 69" xfId="20732" xr:uid="{00000000-0005-0000-0000-0000A4360000}"/>
    <cellStyle name="Currency [0,00] TBD 3 7" xfId="14142" xr:uid="{00000000-0005-0000-0000-0000A5360000}"/>
    <cellStyle name="Currency [0,00] TBD- 3 7" xfId="10522" xr:uid="{00000000-0005-0000-0000-0000A6360000}"/>
    <cellStyle name="Currency [0,00] TBD 3 70" xfId="20439" xr:uid="{00000000-0005-0000-0000-0000A7360000}"/>
    <cellStyle name="Currency [0,00] TBD- 3 70" xfId="20810" xr:uid="{00000000-0005-0000-0000-0000A8360000}"/>
    <cellStyle name="Currency [0,00] TBD 3 71" xfId="20522" xr:uid="{00000000-0005-0000-0000-0000A9360000}"/>
    <cellStyle name="Currency [0,00] TBD- 3 71" xfId="20886" xr:uid="{00000000-0005-0000-0000-0000AA360000}"/>
    <cellStyle name="Currency [0,00] TBD 3 72" xfId="20603" xr:uid="{00000000-0005-0000-0000-0000AB360000}"/>
    <cellStyle name="Currency [0,00] TBD- 3 72" xfId="20961" xr:uid="{00000000-0005-0000-0000-0000AC360000}"/>
    <cellStyle name="Currency [0,00] TBD 3 73" xfId="20681" xr:uid="{00000000-0005-0000-0000-0000AD360000}"/>
    <cellStyle name="Currency [0,00] TBD- 3 73" xfId="21034" xr:uid="{00000000-0005-0000-0000-0000AE360000}"/>
    <cellStyle name="Currency [0,00] TBD 3 74" xfId="20759" xr:uid="{00000000-0005-0000-0000-0000AF360000}"/>
    <cellStyle name="Currency [0,00] TBD- 3 74" xfId="21107" xr:uid="{00000000-0005-0000-0000-0000B0360000}"/>
    <cellStyle name="Currency [0,00] TBD 3 75" xfId="20836" xr:uid="{00000000-0005-0000-0000-0000B1360000}"/>
    <cellStyle name="Currency [0,00] TBD- 3 75" xfId="21180" xr:uid="{00000000-0005-0000-0000-0000B2360000}"/>
    <cellStyle name="Currency [0,00] TBD 3 76" xfId="20912" xr:uid="{00000000-0005-0000-0000-0000B3360000}"/>
    <cellStyle name="Currency [0,00] TBD- 3 76" xfId="21252" xr:uid="{00000000-0005-0000-0000-0000B4360000}"/>
    <cellStyle name="Currency [0,00] TBD 3 77" xfId="20987" xr:uid="{00000000-0005-0000-0000-0000B5360000}"/>
    <cellStyle name="Currency [0,00] TBD- 3 77" xfId="21323" xr:uid="{00000000-0005-0000-0000-0000B6360000}"/>
    <cellStyle name="Currency [0,00] TBD 3 78" xfId="21060" xr:uid="{00000000-0005-0000-0000-0000B7360000}"/>
    <cellStyle name="Currency [0,00] TBD- 3 78" xfId="21392" xr:uid="{00000000-0005-0000-0000-0000B8360000}"/>
    <cellStyle name="Currency [0,00] TBD 3 79" xfId="21133" xr:uid="{00000000-0005-0000-0000-0000B9360000}"/>
    <cellStyle name="Currency [0,00] TBD- 3 79" xfId="21460" xr:uid="{00000000-0005-0000-0000-0000BA360000}"/>
    <cellStyle name="Currency [0,00] TBD 3 8" xfId="13940" xr:uid="{00000000-0005-0000-0000-0000BB360000}"/>
    <cellStyle name="Currency [0,00] TBD- 3 8" xfId="13939" xr:uid="{00000000-0005-0000-0000-0000BC360000}"/>
    <cellStyle name="Currency [0,00] TBD 3 80" xfId="21206" xr:uid="{00000000-0005-0000-0000-0000BD360000}"/>
    <cellStyle name="Currency [0,00] TBD- 3 80" xfId="21528" xr:uid="{00000000-0005-0000-0000-0000BE360000}"/>
    <cellStyle name="Currency [0,00] TBD 3 81" xfId="21278" xr:uid="{00000000-0005-0000-0000-0000BF360000}"/>
    <cellStyle name="Currency [0,00] TBD- 3 81" xfId="21595" xr:uid="{00000000-0005-0000-0000-0000C0360000}"/>
    <cellStyle name="Currency [0,00] TBD 3 82" xfId="21347" xr:uid="{00000000-0005-0000-0000-0000C1360000}"/>
    <cellStyle name="Currency [0,00] TBD- 3 82" xfId="21661" xr:uid="{00000000-0005-0000-0000-0000C2360000}"/>
    <cellStyle name="Currency [0,00] TBD 3 83" xfId="21415" xr:uid="{00000000-0005-0000-0000-0000C3360000}"/>
    <cellStyle name="Currency [0,00] TBD- 3 83" xfId="21726" xr:uid="{00000000-0005-0000-0000-0000C4360000}"/>
    <cellStyle name="Currency [0,00] TBD 3 84" xfId="21483" xr:uid="{00000000-0005-0000-0000-0000C5360000}"/>
    <cellStyle name="Currency [0,00] TBD- 3 84" xfId="21790" xr:uid="{00000000-0005-0000-0000-0000C6360000}"/>
    <cellStyle name="Currency [0,00] TBD 3 85" xfId="21550" xr:uid="{00000000-0005-0000-0000-0000C7360000}"/>
    <cellStyle name="Currency [0,00] TBD- 3 85" xfId="21851" xr:uid="{00000000-0005-0000-0000-0000C8360000}"/>
    <cellStyle name="Currency [0,00] TBD 3 86" xfId="21617" xr:uid="{00000000-0005-0000-0000-0000C9360000}"/>
    <cellStyle name="Currency [0,00] TBD- 3 86" xfId="21911" xr:uid="{00000000-0005-0000-0000-0000CA360000}"/>
    <cellStyle name="Currency [0,00] TBD 3 87" xfId="21683" xr:uid="{00000000-0005-0000-0000-0000CB360000}"/>
    <cellStyle name="Currency [0,00] TBD- 3 87" xfId="21968" xr:uid="{00000000-0005-0000-0000-0000CC360000}"/>
    <cellStyle name="Currency [0,00] TBD 3 88" xfId="21748" xr:uid="{00000000-0005-0000-0000-0000CD360000}"/>
    <cellStyle name="Currency [0,00] TBD- 3 88" xfId="22023" xr:uid="{00000000-0005-0000-0000-0000CE360000}"/>
    <cellStyle name="Currency [0,00] TBD 3 89" xfId="21811" xr:uid="{00000000-0005-0000-0000-0000CF360000}"/>
    <cellStyle name="Currency [0,00] TBD- 3 89" xfId="22077" xr:uid="{00000000-0005-0000-0000-0000D0360000}"/>
    <cellStyle name="Currency [0,00] TBD 3 9" xfId="10399" xr:uid="{00000000-0005-0000-0000-0000D1360000}"/>
    <cellStyle name="Currency [0,00] TBD- 3 9" xfId="14071" xr:uid="{00000000-0005-0000-0000-0000D2360000}"/>
    <cellStyle name="Currency [0,00] TBD 3 90" xfId="21872" xr:uid="{00000000-0005-0000-0000-0000D3360000}"/>
    <cellStyle name="Currency [0,00] TBD- 3 90" xfId="22131" xr:uid="{00000000-0005-0000-0000-0000D4360000}"/>
    <cellStyle name="Currency [0,00] TBD 3 91" xfId="21932" xr:uid="{00000000-0005-0000-0000-0000D5360000}"/>
    <cellStyle name="Currency [0,00] TBD- 3 91" xfId="22183" xr:uid="{00000000-0005-0000-0000-0000D6360000}"/>
    <cellStyle name="Currency [0,00] TBD 3 92" xfId="21988" xr:uid="{00000000-0005-0000-0000-0000D7360000}"/>
    <cellStyle name="Currency [0,00] TBD- 3 92" xfId="22235" xr:uid="{00000000-0005-0000-0000-0000D8360000}"/>
    <cellStyle name="Currency [0,00] TBD 3 93" xfId="22043" xr:uid="{00000000-0005-0000-0000-0000D9360000}"/>
    <cellStyle name="Currency [0,00] TBD- 3 93" xfId="22285" xr:uid="{00000000-0005-0000-0000-0000DA360000}"/>
    <cellStyle name="Currency [0,00] TBD 3 94" xfId="22097" xr:uid="{00000000-0005-0000-0000-0000DB360000}"/>
    <cellStyle name="Currency [0,00] TBD- 3 94" xfId="22335" xr:uid="{00000000-0005-0000-0000-0000DC360000}"/>
    <cellStyle name="Currency [0,00] TBD 3 95" xfId="22150" xr:uid="{00000000-0005-0000-0000-0000DD360000}"/>
    <cellStyle name="Currency [0,00] TBD- 3 95" xfId="22385" xr:uid="{00000000-0005-0000-0000-0000DE360000}"/>
    <cellStyle name="Currency [0,00] TBD 3 96" xfId="22202" xr:uid="{00000000-0005-0000-0000-0000DF360000}"/>
    <cellStyle name="Currency [0,00] TBD- 3 96" xfId="22433" xr:uid="{00000000-0005-0000-0000-0000E0360000}"/>
    <cellStyle name="Currency [0,00] TBD 3 97" xfId="22926" xr:uid="{00000000-0005-0000-0000-0000E1360000}"/>
    <cellStyle name="Currency [0,00] TBD- 3 97" xfId="22927" xr:uid="{00000000-0005-0000-0000-0000E2360000}"/>
    <cellStyle name="Currency [0,00] TBD 3 98" xfId="26240" xr:uid="{00000000-0005-0000-0000-0000E3360000}"/>
    <cellStyle name="Currency [0,00] TBD- 3 98" xfId="26239" xr:uid="{00000000-0005-0000-0000-0000E4360000}"/>
    <cellStyle name="Currency [0,00] TBD 3 99" xfId="29597" xr:uid="{00000000-0005-0000-0000-0000E5360000}"/>
    <cellStyle name="Currency [0,00] TBD- 3 99" xfId="29598" xr:uid="{00000000-0005-0000-0000-0000E6360000}"/>
    <cellStyle name="Currency [0,00] TBD 4" xfId="1012" xr:uid="{00000000-0005-0000-0000-0000E7360000}"/>
    <cellStyle name="Currency [0,00] TBD- 4" xfId="1013" xr:uid="{00000000-0005-0000-0000-0000E8360000}"/>
    <cellStyle name="Currency [0,00] TBD 4 10" xfId="15183" xr:uid="{00000000-0005-0000-0000-0000E9360000}"/>
    <cellStyle name="Currency [0,00] TBD- 4 10" xfId="15184" xr:uid="{00000000-0005-0000-0000-0000EA360000}"/>
    <cellStyle name="Currency [0,00] TBD 4 11" xfId="16484" xr:uid="{00000000-0005-0000-0000-0000EB360000}"/>
    <cellStyle name="Currency [0,00] TBD- 4 11" xfId="15298" xr:uid="{00000000-0005-0000-0000-0000EC360000}"/>
    <cellStyle name="Currency [0,00] TBD 4 12" xfId="15149" xr:uid="{00000000-0005-0000-0000-0000ED360000}"/>
    <cellStyle name="Currency [0,00] TBD- 4 12" xfId="14321" xr:uid="{00000000-0005-0000-0000-0000EE360000}"/>
    <cellStyle name="Currency [0,00] TBD 4 13" xfId="14349" xr:uid="{00000000-0005-0000-0000-0000EF360000}"/>
    <cellStyle name="Currency [0,00] TBD- 4 13" xfId="15835" xr:uid="{00000000-0005-0000-0000-0000F0360000}"/>
    <cellStyle name="Currency [0,00] TBD 4 14" xfId="16795" xr:uid="{00000000-0005-0000-0000-0000F1360000}"/>
    <cellStyle name="Currency [0,00] TBD- 4 14" xfId="17020" xr:uid="{00000000-0005-0000-0000-0000F2360000}"/>
    <cellStyle name="Currency [0,00] TBD 4 15" xfId="17010" xr:uid="{00000000-0005-0000-0000-0000F3360000}"/>
    <cellStyle name="Currency [0,00] TBD- 4 15" xfId="17114" xr:uid="{00000000-0005-0000-0000-0000F4360000}"/>
    <cellStyle name="Currency [0,00] TBD 4 16" xfId="17105" xr:uid="{00000000-0005-0000-0000-0000F5360000}"/>
    <cellStyle name="Currency [0,00] TBD- 4 16" xfId="17208" xr:uid="{00000000-0005-0000-0000-0000F6360000}"/>
    <cellStyle name="Currency [0,00] TBD 4 17" xfId="17199" xr:uid="{00000000-0005-0000-0000-0000F7360000}"/>
    <cellStyle name="Currency [0,00] TBD- 4 17" xfId="17302" xr:uid="{00000000-0005-0000-0000-0000F8360000}"/>
    <cellStyle name="Currency [0,00] TBD 4 18" xfId="17293" xr:uid="{00000000-0005-0000-0000-0000F9360000}"/>
    <cellStyle name="Currency [0,00] TBD- 4 18" xfId="17396" xr:uid="{00000000-0005-0000-0000-0000FA360000}"/>
    <cellStyle name="Currency [0,00] TBD 4 19" xfId="17387" xr:uid="{00000000-0005-0000-0000-0000FB360000}"/>
    <cellStyle name="Currency [0,00] TBD- 4 19" xfId="17490" xr:uid="{00000000-0005-0000-0000-0000FC360000}"/>
    <cellStyle name="Currency [0,00] TBD 4 2" xfId="2399" xr:uid="{00000000-0005-0000-0000-0000FD360000}"/>
    <cellStyle name="Currency [0,00] TBD- 4 2" xfId="2400" xr:uid="{00000000-0005-0000-0000-0000FE360000}"/>
    <cellStyle name="Currency [0,00] TBD 4 20" xfId="17481" xr:uid="{00000000-0005-0000-0000-0000FF360000}"/>
    <cellStyle name="Currency [0,00] TBD- 4 20" xfId="17584" xr:uid="{00000000-0005-0000-0000-000000370000}"/>
    <cellStyle name="Currency [0,00] TBD 4 21" xfId="17575" xr:uid="{00000000-0005-0000-0000-000001370000}"/>
    <cellStyle name="Currency [0,00] TBD- 4 21" xfId="17678" xr:uid="{00000000-0005-0000-0000-000002370000}"/>
    <cellStyle name="Currency [0,00] TBD 4 22" xfId="17669" xr:uid="{00000000-0005-0000-0000-000003370000}"/>
    <cellStyle name="Currency [0,00] TBD- 4 22" xfId="17772" xr:uid="{00000000-0005-0000-0000-000004370000}"/>
    <cellStyle name="Currency [0,00] TBD 4 23" xfId="17763" xr:uid="{00000000-0005-0000-0000-000005370000}"/>
    <cellStyle name="Currency [0,00] TBD- 4 23" xfId="17866" xr:uid="{00000000-0005-0000-0000-000006370000}"/>
    <cellStyle name="Currency [0,00] TBD 4 24" xfId="17857" xr:uid="{00000000-0005-0000-0000-000007370000}"/>
    <cellStyle name="Currency [0,00] TBD- 4 24" xfId="17960" xr:uid="{00000000-0005-0000-0000-000008370000}"/>
    <cellStyle name="Currency [0,00] TBD 4 25" xfId="17951" xr:uid="{00000000-0005-0000-0000-000009370000}"/>
    <cellStyle name="Currency [0,00] TBD- 4 25" xfId="18054" xr:uid="{00000000-0005-0000-0000-00000A370000}"/>
    <cellStyle name="Currency [0,00] TBD 4 26" xfId="18045" xr:uid="{00000000-0005-0000-0000-00000B370000}"/>
    <cellStyle name="Currency [0,00] TBD- 4 26" xfId="18148" xr:uid="{00000000-0005-0000-0000-00000C370000}"/>
    <cellStyle name="Currency [0,00] TBD 4 27" xfId="18139" xr:uid="{00000000-0005-0000-0000-00000D370000}"/>
    <cellStyle name="Currency [0,00] TBD- 4 27" xfId="18242" xr:uid="{00000000-0005-0000-0000-00000E370000}"/>
    <cellStyle name="Currency [0,00] TBD 4 28" xfId="18233" xr:uid="{00000000-0005-0000-0000-00000F370000}"/>
    <cellStyle name="Currency [0,00] TBD- 4 28" xfId="18336" xr:uid="{00000000-0005-0000-0000-000010370000}"/>
    <cellStyle name="Currency [0,00] TBD 4 29" xfId="18327" xr:uid="{00000000-0005-0000-0000-000011370000}"/>
    <cellStyle name="Currency [0,00] TBD- 4 29" xfId="18430" xr:uid="{00000000-0005-0000-0000-000012370000}"/>
    <cellStyle name="Currency [0,00] TBD 4 3" xfId="9279" xr:uid="{00000000-0005-0000-0000-000013370000}"/>
    <cellStyle name="Currency [0,00] TBD- 4 3" xfId="9280" xr:uid="{00000000-0005-0000-0000-000014370000}"/>
    <cellStyle name="Currency [0,00] TBD 4 30" xfId="18421" xr:uid="{00000000-0005-0000-0000-000015370000}"/>
    <cellStyle name="Currency [0,00] TBD- 4 30" xfId="18523" xr:uid="{00000000-0005-0000-0000-000016370000}"/>
    <cellStyle name="Currency [0,00] TBD 4 31" xfId="18514" xr:uid="{00000000-0005-0000-0000-000017370000}"/>
    <cellStyle name="Currency [0,00] TBD- 4 31" xfId="18616" xr:uid="{00000000-0005-0000-0000-000018370000}"/>
    <cellStyle name="Currency [0,00] TBD 4 32" xfId="18607" xr:uid="{00000000-0005-0000-0000-000019370000}"/>
    <cellStyle name="Currency [0,00] TBD- 4 32" xfId="18708" xr:uid="{00000000-0005-0000-0000-00001A370000}"/>
    <cellStyle name="Currency [0,00] TBD 4 33" xfId="18699" xr:uid="{00000000-0005-0000-0000-00001B370000}"/>
    <cellStyle name="Currency [0,00] TBD- 4 33" xfId="18800" xr:uid="{00000000-0005-0000-0000-00001C370000}"/>
    <cellStyle name="Currency [0,00] TBD 4 34" xfId="18791" xr:uid="{00000000-0005-0000-0000-00001D370000}"/>
    <cellStyle name="Currency [0,00] TBD- 4 34" xfId="18892" xr:uid="{00000000-0005-0000-0000-00001E370000}"/>
    <cellStyle name="Currency [0,00] TBD 4 35" xfId="18883" xr:uid="{00000000-0005-0000-0000-00001F370000}"/>
    <cellStyle name="Currency [0,00] TBD- 4 35" xfId="18984" xr:uid="{00000000-0005-0000-0000-000020370000}"/>
    <cellStyle name="Currency [0,00] TBD 4 36" xfId="18975" xr:uid="{00000000-0005-0000-0000-000021370000}"/>
    <cellStyle name="Currency [0,00] TBD- 4 36" xfId="19076" xr:uid="{00000000-0005-0000-0000-000022370000}"/>
    <cellStyle name="Currency [0,00] TBD 4 37" xfId="19067" xr:uid="{00000000-0005-0000-0000-000023370000}"/>
    <cellStyle name="Currency [0,00] TBD- 4 37" xfId="19168" xr:uid="{00000000-0005-0000-0000-000024370000}"/>
    <cellStyle name="Currency [0,00] TBD 4 38" xfId="19159" xr:uid="{00000000-0005-0000-0000-000025370000}"/>
    <cellStyle name="Currency [0,00] TBD- 4 38" xfId="19260" xr:uid="{00000000-0005-0000-0000-000026370000}"/>
    <cellStyle name="Currency [0,00] TBD 4 39" xfId="19251" xr:uid="{00000000-0005-0000-0000-000027370000}"/>
    <cellStyle name="Currency [0,00] TBD- 4 39" xfId="19351" xr:uid="{00000000-0005-0000-0000-000028370000}"/>
    <cellStyle name="Currency [0,00] TBD 4 4" xfId="10476" xr:uid="{00000000-0005-0000-0000-000029370000}"/>
    <cellStyle name="Currency [0,00] TBD- 4 4" xfId="10477" xr:uid="{00000000-0005-0000-0000-00002A370000}"/>
    <cellStyle name="Currency [0,00] TBD 4 40" xfId="19342" xr:uid="{00000000-0005-0000-0000-00002B370000}"/>
    <cellStyle name="Currency [0,00] TBD- 4 40" xfId="19442" xr:uid="{00000000-0005-0000-0000-00002C370000}"/>
    <cellStyle name="Currency [0,00] TBD 4 41" xfId="19433" xr:uid="{00000000-0005-0000-0000-00002D370000}"/>
    <cellStyle name="Currency [0,00] TBD- 4 41" xfId="19532" xr:uid="{00000000-0005-0000-0000-00002E370000}"/>
    <cellStyle name="Currency [0,00] TBD 4 42" xfId="19523" xr:uid="{00000000-0005-0000-0000-00002F370000}"/>
    <cellStyle name="Currency [0,00] TBD- 4 42" xfId="19621" xr:uid="{00000000-0005-0000-0000-000030370000}"/>
    <cellStyle name="Currency [0,00] TBD 4 43" xfId="19612" xr:uid="{00000000-0005-0000-0000-000031370000}"/>
    <cellStyle name="Currency [0,00] TBD- 4 43" xfId="19710" xr:uid="{00000000-0005-0000-0000-000032370000}"/>
    <cellStyle name="Currency [0,00] TBD 4 44" xfId="19701" xr:uid="{00000000-0005-0000-0000-000033370000}"/>
    <cellStyle name="Currency [0,00] TBD- 4 44" xfId="19799" xr:uid="{00000000-0005-0000-0000-000034370000}"/>
    <cellStyle name="Currency [0,00] TBD 4 45" xfId="19790" xr:uid="{00000000-0005-0000-0000-000035370000}"/>
    <cellStyle name="Currency [0,00] TBD- 4 45" xfId="19887" xr:uid="{00000000-0005-0000-0000-000036370000}"/>
    <cellStyle name="Currency [0,00] TBD 4 46" xfId="19879" xr:uid="{00000000-0005-0000-0000-000037370000}"/>
    <cellStyle name="Currency [0,00] TBD- 4 46" xfId="19975" xr:uid="{00000000-0005-0000-0000-000038370000}"/>
    <cellStyle name="Currency [0,00] TBD 4 47" xfId="19967" xr:uid="{00000000-0005-0000-0000-000039370000}"/>
    <cellStyle name="Currency [0,00] TBD- 4 47" xfId="20062" xr:uid="{00000000-0005-0000-0000-00003A370000}"/>
    <cellStyle name="Currency [0,00] TBD 4 48" xfId="20054" xr:uid="{00000000-0005-0000-0000-00003B370000}"/>
    <cellStyle name="Currency [0,00] TBD- 4 48" xfId="20149" xr:uid="{00000000-0005-0000-0000-00003C370000}"/>
    <cellStyle name="Currency [0,00] TBD 4 49" xfId="20141" xr:uid="{00000000-0005-0000-0000-00003D370000}"/>
    <cellStyle name="Currency [0,00] TBD- 4 49" xfId="20236" xr:uid="{00000000-0005-0000-0000-00003E370000}"/>
    <cellStyle name="Currency [0,00] TBD 4 5" xfId="10550" xr:uid="{00000000-0005-0000-0000-00003F370000}"/>
    <cellStyle name="Currency [0,00] TBD- 4 5" xfId="10637" xr:uid="{00000000-0005-0000-0000-000040370000}"/>
    <cellStyle name="Currency [0,00] TBD 4 50" xfId="20228" xr:uid="{00000000-0005-0000-0000-000041370000}"/>
    <cellStyle name="Currency [0,00] TBD- 4 50" xfId="20322" xr:uid="{00000000-0005-0000-0000-000042370000}"/>
    <cellStyle name="Currency [0,00] TBD 4 51" xfId="20314" xr:uid="{00000000-0005-0000-0000-000043370000}"/>
    <cellStyle name="Currency [0,00] TBD- 4 51" xfId="20407" xr:uid="{00000000-0005-0000-0000-000044370000}"/>
    <cellStyle name="Currency [0,00] TBD 4 52" xfId="20399" xr:uid="{00000000-0005-0000-0000-000045370000}"/>
    <cellStyle name="Currency [0,00] TBD- 4 52" xfId="20491" xr:uid="{00000000-0005-0000-0000-000046370000}"/>
    <cellStyle name="Currency [0,00] TBD 4 53" xfId="20483" xr:uid="{00000000-0005-0000-0000-000047370000}"/>
    <cellStyle name="Currency [0,00] TBD- 4 53" xfId="20573" xr:uid="{00000000-0005-0000-0000-000048370000}"/>
    <cellStyle name="Currency [0,00] TBD 4 54" xfId="20565" xr:uid="{00000000-0005-0000-0000-000049370000}"/>
    <cellStyle name="Currency [0,00] TBD- 4 54" xfId="20653" xr:uid="{00000000-0005-0000-0000-00004A370000}"/>
    <cellStyle name="Currency [0,00] TBD 4 55" xfId="20645" xr:uid="{00000000-0005-0000-0000-00004B370000}"/>
    <cellStyle name="Currency [0,00] TBD- 4 55" xfId="20731" xr:uid="{00000000-0005-0000-0000-00004C370000}"/>
    <cellStyle name="Currency [0,00] TBD 4 56" xfId="20723" xr:uid="{00000000-0005-0000-0000-00004D370000}"/>
    <cellStyle name="Currency [0,00] TBD- 4 56" xfId="20809" xr:uid="{00000000-0005-0000-0000-00004E370000}"/>
    <cellStyle name="Currency [0,00] TBD 4 57" xfId="20801" xr:uid="{00000000-0005-0000-0000-00004F370000}"/>
    <cellStyle name="Currency [0,00] TBD- 4 57" xfId="20885" xr:uid="{00000000-0005-0000-0000-000050370000}"/>
    <cellStyle name="Currency [0,00] TBD 4 58" xfId="20877" xr:uid="{00000000-0005-0000-0000-000051370000}"/>
    <cellStyle name="Currency [0,00] TBD- 4 58" xfId="20960" xr:uid="{00000000-0005-0000-0000-000052370000}"/>
    <cellStyle name="Currency [0,00] TBD 4 59" xfId="20952" xr:uid="{00000000-0005-0000-0000-000053370000}"/>
    <cellStyle name="Currency [0,00] TBD- 4 59" xfId="21033" xr:uid="{00000000-0005-0000-0000-000054370000}"/>
    <cellStyle name="Currency [0,00] TBD 4 6" xfId="14139" xr:uid="{00000000-0005-0000-0000-000055370000}"/>
    <cellStyle name="Currency [0,00] TBD- 4 6" xfId="10505" xr:uid="{00000000-0005-0000-0000-000056370000}"/>
    <cellStyle name="Currency [0,00] TBD 4 60" xfId="21025" xr:uid="{00000000-0005-0000-0000-000057370000}"/>
    <cellStyle name="Currency [0,00] TBD- 4 60" xfId="21106" xr:uid="{00000000-0005-0000-0000-000058370000}"/>
    <cellStyle name="Currency [0,00] TBD 4 61" xfId="21098" xr:uid="{00000000-0005-0000-0000-000059370000}"/>
    <cellStyle name="Currency [0,00] TBD- 4 61" xfId="21179" xr:uid="{00000000-0005-0000-0000-00005A370000}"/>
    <cellStyle name="Currency [0,00] TBD 4 62" xfId="21171" xr:uid="{00000000-0005-0000-0000-00005B370000}"/>
    <cellStyle name="Currency [0,00] TBD- 4 62" xfId="21251" xr:uid="{00000000-0005-0000-0000-00005C370000}"/>
    <cellStyle name="Currency [0,00] TBD 4 63" xfId="21243" xr:uid="{00000000-0005-0000-0000-00005D370000}"/>
    <cellStyle name="Currency [0,00] TBD- 4 63" xfId="21322" xr:uid="{00000000-0005-0000-0000-00005E370000}"/>
    <cellStyle name="Currency [0,00] TBD 4 64" xfId="21314" xr:uid="{00000000-0005-0000-0000-00005F370000}"/>
    <cellStyle name="Currency [0,00] TBD- 4 64" xfId="21391" xr:uid="{00000000-0005-0000-0000-000060370000}"/>
    <cellStyle name="Currency [0,00] TBD 4 65" xfId="21383" xr:uid="{00000000-0005-0000-0000-000061370000}"/>
    <cellStyle name="Currency [0,00] TBD- 4 65" xfId="21459" xr:uid="{00000000-0005-0000-0000-000062370000}"/>
    <cellStyle name="Currency [0,00] TBD 4 66" xfId="21451" xr:uid="{00000000-0005-0000-0000-000063370000}"/>
    <cellStyle name="Currency [0,00] TBD- 4 66" xfId="21527" xr:uid="{00000000-0005-0000-0000-000064370000}"/>
    <cellStyle name="Currency [0,00] TBD 4 67" xfId="21519" xr:uid="{00000000-0005-0000-0000-000065370000}"/>
    <cellStyle name="Currency [0,00] TBD- 4 67" xfId="21594" xr:uid="{00000000-0005-0000-0000-000066370000}"/>
    <cellStyle name="Currency [0,00] TBD 4 68" xfId="21586" xr:uid="{00000000-0005-0000-0000-000067370000}"/>
    <cellStyle name="Currency [0,00] TBD- 4 68" xfId="21660" xr:uid="{00000000-0005-0000-0000-000068370000}"/>
    <cellStyle name="Currency [0,00] TBD 4 69" xfId="21652" xr:uid="{00000000-0005-0000-0000-000069370000}"/>
    <cellStyle name="Currency [0,00] TBD- 4 69" xfId="21725" xr:uid="{00000000-0005-0000-0000-00006A370000}"/>
    <cellStyle name="Currency [0,00] TBD 4 7" xfId="11224" xr:uid="{00000000-0005-0000-0000-00006B370000}"/>
    <cellStyle name="Currency [0,00] TBD- 4 7" xfId="14044" xr:uid="{00000000-0005-0000-0000-00006C370000}"/>
    <cellStyle name="Currency [0,00] TBD 4 70" xfId="21717" xr:uid="{00000000-0005-0000-0000-00006D370000}"/>
    <cellStyle name="Currency [0,00] TBD- 4 70" xfId="21789" xr:uid="{00000000-0005-0000-0000-00006E370000}"/>
    <cellStyle name="Currency [0,00] TBD 4 71" xfId="21781" xr:uid="{00000000-0005-0000-0000-00006F370000}"/>
    <cellStyle name="Currency [0,00] TBD- 4 71" xfId="21850" xr:uid="{00000000-0005-0000-0000-000070370000}"/>
    <cellStyle name="Currency [0,00] TBD 4 72" xfId="21842" xr:uid="{00000000-0005-0000-0000-000071370000}"/>
    <cellStyle name="Currency [0,00] TBD- 4 72" xfId="21910" xr:uid="{00000000-0005-0000-0000-000072370000}"/>
    <cellStyle name="Currency [0,00] TBD 4 73" xfId="21902" xr:uid="{00000000-0005-0000-0000-000073370000}"/>
    <cellStyle name="Currency [0,00] TBD- 4 73" xfId="21967" xr:uid="{00000000-0005-0000-0000-000074370000}"/>
    <cellStyle name="Currency [0,00] TBD 4 74" xfId="21959" xr:uid="{00000000-0005-0000-0000-000075370000}"/>
    <cellStyle name="Currency [0,00] TBD- 4 74" xfId="22022" xr:uid="{00000000-0005-0000-0000-000076370000}"/>
    <cellStyle name="Currency [0,00] TBD 4 75" xfId="22014" xr:uid="{00000000-0005-0000-0000-000077370000}"/>
    <cellStyle name="Currency [0,00] TBD- 4 75" xfId="22076" xr:uid="{00000000-0005-0000-0000-000078370000}"/>
    <cellStyle name="Currency [0,00] TBD 4 76" xfId="22068" xr:uid="{00000000-0005-0000-0000-000079370000}"/>
    <cellStyle name="Currency [0,00] TBD- 4 76" xfId="22130" xr:uid="{00000000-0005-0000-0000-00007A370000}"/>
    <cellStyle name="Currency [0,00] TBD 4 77" xfId="22122" xr:uid="{00000000-0005-0000-0000-00007B370000}"/>
    <cellStyle name="Currency [0,00] TBD- 4 77" xfId="22182" xr:uid="{00000000-0005-0000-0000-00007C370000}"/>
    <cellStyle name="Currency [0,00] TBD 4 78" xfId="22175" xr:uid="{00000000-0005-0000-0000-00007D370000}"/>
    <cellStyle name="Currency [0,00] TBD- 4 78" xfId="22234" xr:uid="{00000000-0005-0000-0000-00007E370000}"/>
    <cellStyle name="Currency [0,00] TBD 4 79" xfId="22227" xr:uid="{00000000-0005-0000-0000-00007F370000}"/>
    <cellStyle name="Currency [0,00] TBD- 4 79" xfId="22284" xr:uid="{00000000-0005-0000-0000-000080370000}"/>
    <cellStyle name="Currency [0,00] TBD 4 8" xfId="11154" xr:uid="{00000000-0005-0000-0000-000081370000}"/>
    <cellStyle name="Currency [0,00] TBD- 4 8" xfId="14216" xr:uid="{00000000-0005-0000-0000-000082370000}"/>
    <cellStyle name="Currency [0,00] TBD 4 80" xfId="22277" xr:uid="{00000000-0005-0000-0000-000083370000}"/>
    <cellStyle name="Currency [0,00] TBD- 4 80" xfId="22334" xr:uid="{00000000-0005-0000-0000-000084370000}"/>
    <cellStyle name="Currency [0,00] TBD 4 81" xfId="22327" xr:uid="{00000000-0005-0000-0000-000085370000}"/>
    <cellStyle name="Currency [0,00] TBD- 4 81" xfId="22384" xr:uid="{00000000-0005-0000-0000-000086370000}"/>
    <cellStyle name="Currency [0,00] TBD 4 82" xfId="22377" xr:uid="{00000000-0005-0000-0000-000087370000}"/>
    <cellStyle name="Currency [0,00] TBD- 4 82" xfId="22432" xr:uid="{00000000-0005-0000-0000-000088370000}"/>
    <cellStyle name="Currency [0,00] TBD 4 83" xfId="22425" xr:uid="{00000000-0005-0000-0000-000089370000}"/>
    <cellStyle name="Currency [0,00] TBD- 4 83" xfId="22480" xr:uid="{00000000-0005-0000-0000-00008A370000}"/>
    <cellStyle name="Currency [0,00] TBD 4 84" xfId="22473" xr:uid="{00000000-0005-0000-0000-00008B370000}"/>
    <cellStyle name="Currency [0,00] TBD- 4 84" xfId="22523" xr:uid="{00000000-0005-0000-0000-00008C370000}"/>
    <cellStyle name="Currency [0,00] TBD 4 85" xfId="22516" xr:uid="{00000000-0005-0000-0000-00008D370000}"/>
    <cellStyle name="Currency [0,00] TBD- 4 85" xfId="22562" xr:uid="{00000000-0005-0000-0000-00008E370000}"/>
    <cellStyle name="Currency [0,00] TBD 4 86" xfId="22556" xr:uid="{00000000-0005-0000-0000-00008F370000}"/>
    <cellStyle name="Currency [0,00] TBD- 4 86" xfId="22598" xr:uid="{00000000-0005-0000-0000-000090370000}"/>
    <cellStyle name="Currency [0,00] TBD 4 87" xfId="22592" xr:uid="{00000000-0005-0000-0000-000091370000}"/>
    <cellStyle name="Currency [0,00] TBD- 4 87" xfId="22633" xr:uid="{00000000-0005-0000-0000-000092370000}"/>
    <cellStyle name="Currency [0,00] TBD 4 88" xfId="22628" xr:uid="{00000000-0005-0000-0000-000093370000}"/>
    <cellStyle name="Currency [0,00] TBD- 4 88" xfId="22664" xr:uid="{00000000-0005-0000-0000-000094370000}"/>
    <cellStyle name="Currency [0,00] TBD 4 89" xfId="22659" xr:uid="{00000000-0005-0000-0000-000095370000}"/>
    <cellStyle name="Currency [0,00] TBD- 4 89" xfId="22695" xr:uid="{00000000-0005-0000-0000-000096370000}"/>
    <cellStyle name="Currency [0,00] TBD 4 9" xfId="10738" xr:uid="{00000000-0005-0000-0000-000097370000}"/>
    <cellStyle name="Currency [0,00] TBD- 4 9" xfId="14001" xr:uid="{00000000-0005-0000-0000-000098370000}"/>
    <cellStyle name="Currency [0,00] TBD 4 90" xfId="22690" xr:uid="{00000000-0005-0000-0000-000099370000}"/>
    <cellStyle name="Currency [0,00] TBD- 4 90" xfId="22723" xr:uid="{00000000-0005-0000-0000-00009A370000}"/>
    <cellStyle name="Currency [0,00] TBD 4 91" xfId="22719" xr:uid="{00000000-0005-0000-0000-00009B370000}"/>
    <cellStyle name="Currency [0,00] TBD- 4 91" xfId="22750" xr:uid="{00000000-0005-0000-0000-00009C370000}"/>
    <cellStyle name="Currency [0,00] TBD 4 92" xfId="22746" xr:uid="{00000000-0005-0000-0000-00009D370000}"/>
    <cellStyle name="Currency [0,00] TBD- 4 92" xfId="22772" xr:uid="{00000000-0005-0000-0000-00009E370000}"/>
    <cellStyle name="Currency [0,00] TBD 4 93" xfId="22769" xr:uid="{00000000-0005-0000-0000-00009F370000}"/>
    <cellStyle name="Currency [0,00] TBD- 4 93" xfId="22793" xr:uid="{00000000-0005-0000-0000-0000A0370000}"/>
    <cellStyle name="Currency [0,00] TBD 4 94" xfId="22790" xr:uid="{00000000-0005-0000-0000-0000A1370000}"/>
    <cellStyle name="Currency [0,00] TBD- 4 94" xfId="22814" xr:uid="{00000000-0005-0000-0000-0000A2370000}"/>
    <cellStyle name="Currency [0,00] TBD 4 95" xfId="22811" xr:uid="{00000000-0005-0000-0000-0000A3370000}"/>
    <cellStyle name="Currency [0,00] TBD- 4 95" xfId="22824" xr:uid="{00000000-0005-0000-0000-0000A4370000}"/>
    <cellStyle name="Currency [0,00] TBD 4 96" xfId="22930" xr:uid="{00000000-0005-0000-0000-0000A5370000}"/>
    <cellStyle name="Currency [0,00] TBD- 4 96" xfId="22931" xr:uid="{00000000-0005-0000-0000-0000A6370000}"/>
    <cellStyle name="Currency [0,00] TBD 4 97" xfId="26238" xr:uid="{00000000-0005-0000-0000-0000A7370000}"/>
    <cellStyle name="Currency [0,00] TBD- 4 97" xfId="26237" xr:uid="{00000000-0005-0000-0000-0000A8370000}"/>
    <cellStyle name="Currency [0,00] TBD 4 98" xfId="29601" xr:uid="{00000000-0005-0000-0000-0000A9370000}"/>
    <cellStyle name="Currency [0,00] TBD- 4 98" xfId="29602" xr:uid="{00000000-0005-0000-0000-0000AA370000}"/>
    <cellStyle name="Currency [0,00] TBD 4 99" xfId="36159" xr:uid="{00000000-0005-0000-0000-0000AB370000}"/>
    <cellStyle name="Currency [0,00] TBD- 4 99" xfId="36160" xr:uid="{00000000-0005-0000-0000-0000AC370000}"/>
    <cellStyle name="Currency [0,00] TBD_1f" xfId="1014" xr:uid="{00000000-0005-0000-0000-0000AD370000}"/>
    <cellStyle name="Currency [0,00] TBD-_Europe Region" xfId="1015" xr:uid="{00000000-0005-0000-0000-0000AE370000}"/>
    <cellStyle name="Currency [0,00] TBD_Key Data (2f)" xfId="1016" xr:uid="{00000000-0005-0000-0000-0000AF370000}"/>
    <cellStyle name="Currency [0,00] TBD-_Page 2f (2)" xfId="1017" xr:uid="{00000000-0005-0000-0000-0000B0370000}"/>
    <cellStyle name="Currency [0,00] TBD_Tab 1" xfId="1018" xr:uid="{00000000-0005-0000-0000-0000B1370000}"/>
    <cellStyle name="Currency [0,00] TBD-_YoY" xfId="1019" xr:uid="{00000000-0005-0000-0000-0000B2370000}"/>
    <cellStyle name="Currency [0,00] TBD_YoY (4)" xfId="1020" xr:uid="{00000000-0005-0000-0000-0000B3370000}"/>
    <cellStyle name="Currency [0,00] TBD-_YoY 2" xfId="1021" xr:uid="{00000000-0005-0000-0000-0000B4370000}"/>
    <cellStyle name="Currency [0,00]_Europe Region" xfId="1022" xr:uid="{00000000-0005-0000-0000-0000B5370000}"/>
    <cellStyle name="Currency [0,000]" xfId="1023" xr:uid="{00000000-0005-0000-0000-0000B6370000}"/>
    <cellStyle name="Currency [0,000] -" xfId="1024" xr:uid="{00000000-0005-0000-0000-0000B7370000}"/>
    <cellStyle name="Currency [0,000] - 2" xfId="1025" xr:uid="{00000000-0005-0000-0000-0000B8370000}"/>
    <cellStyle name="Currency [0,000] - 2 2" xfId="1026" xr:uid="{00000000-0005-0000-0000-0000B9370000}"/>
    <cellStyle name="Currency [0,000] - 2 2 2" xfId="2402" xr:uid="{00000000-0005-0000-0000-0000BA370000}"/>
    <cellStyle name="Currency [0,000] - 2 3" xfId="2401" xr:uid="{00000000-0005-0000-0000-0000BB370000}"/>
    <cellStyle name="Currency [0,000] - 3" xfId="1027" xr:uid="{00000000-0005-0000-0000-0000BC370000}"/>
    <cellStyle name="Currency [0,000] - 3 2" xfId="2403" xr:uid="{00000000-0005-0000-0000-0000BD370000}"/>
    <cellStyle name="Currency [0,000] 2" xfId="1028" xr:uid="{00000000-0005-0000-0000-0000BE370000}"/>
    <cellStyle name="Currency [0,000] 2 2" xfId="1029" xr:uid="{00000000-0005-0000-0000-0000BF370000}"/>
    <cellStyle name="Currency [0,000] 2 2 2" xfId="2405" xr:uid="{00000000-0005-0000-0000-0000C0370000}"/>
    <cellStyle name="Currency [0,000] 2 3" xfId="2404" xr:uid="{00000000-0005-0000-0000-0000C1370000}"/>
    <cellStyle name="Currency [0,000] 3" xfId="1030" xr:uid="{00000000-0005-0000-0000-0000C2370000}"/>
    <cellStyle name="Currency [0,000] 3 2" xfId="1031" xr:uid="{00000000-0005-0000-0000-0000C3370000}"/>
    <cellStyle name="Currency [0,000] 3 2 2" xfId="2407" xr:uid="{00000000-0005-0000-0000-0000C4370000}"/>
    <cellStyle name="Currency [0,000] 3 3" xfId="2406" xr:uid="{00000000-0005-0000-0000-0000C5370000}"/>
    <cellStyle name="Currency [0,000] 4" xfId="1032" xr:uid="{00000000-0005-0000-0000-0000C6370000}"/>
    <cellStyle name="Currency [0,000] 4 2" xfId="2408" xr:uid="{00000000-0005-0000-0000-0000C7370000}"/>
    <cellStyle name="Currency [0,000] incl." xfId="1033" xr:uid="{00000000-0005-0000-0000-0000C8370000}"/>
    <cellStyle name="Currency [0,000] incl. 2" xfId="1034" xr:uid="{00000000-0005-0000-0000-0000C9370000}"/>
    <cellStyle name="Currency [0,000] incl. 2 2" xfId="1035" xr:uid="{00000000-0005-0000-0000-0000CA370000}"/>
    <cellStyle name="Currency [0,000] incl. 2 2 2" xfId="2410" xr:uid="{00000000-0005-0000-0000-0000CB370000}"/>
    <cellStyle name="Currency [0,000] incl. 2 3" xfId="2409" xr:uid="{00000000-0005-0000-0000-0000CC370000}"/>
    <cellStyle name="Currency [0,000] incl. 3" xfId="1036" xr:uid="{00000000-0005-0000-0000-0000CD370000}"/>
    <cellStyle name="Currency [0,000] incl. 3 2" xfId="2411" xr:uid="{00000000-0005-0000-0000-0000CE370000}"/>
    <cellStyle name="Currency [0,000] N/A" xfId="1037" xr:uid="{00000000-0005-0000-0000-0000CF370000}"/>
    <cellStyle name="Currency [0,000] N/A 2" xfId="1038" xr:uid="{00000000-0005-0000-0000-0000D0370000}"/>
    <cellStyle name="Currency [0,000] N/A 2 2" xfId="1039" xr:uid="{00000000-0005-0000-0000-0000D1370000}"/>
    <cellStyle name="Currency [0,000] N/A 2 2 2" xfId="2413" xr:uid="{00000000-0005-0000-0000-0000D2370000}"/>
    <cellStyle name="Currency [0,000] N/A 2 3" xfId="2412" xr:uid="{00000000-0005-0000-0000-0000D3370000}"/>
    <cellStyle name="Currency [0,000] N/A 3" xfId="1040" xr:uid="{00000000-0005-0000-0000-0000D4370000}"/>
    <cellStyle name="Currency [0,000] N/A 3 2" xfId="2414" xr:uid="{00000000-0005-0000-0000-0000D5370000}"/>
    <cellStyle name="Currency [0,000] TBD" xfId="1041" xr:uid="{00000000-0005-0000-0000-0000D6370000}"/>
    <cellStyle name="Currency [0,000] TBD-" xfId="1042" xr:uid="{00000000-0005-0000-0000-0000D7370000}"/>
    <cellStyle name="Currency [0,000] TBD 2" xfId="1043" xr:uid="{00000000-0005-0000-0000-0000D8370000}"/>
    <cellStyle name="Currency [0,000] TBD- 2" xfId="1044" xr:uid="{00000000-0005-0000-0000-0000D9370000}"/>
    <cellStyle name="Currency [0,000] TBD 2 10" xfId="14040" xr:uid="{00000000-0005-0000-0000-0000DA370000}"/>
    <cellStyle name="Currency [0,000] TBD- 2 10" xfId="14041" xr:uid="{00000000-0005-0000-0000-0000DB370000}"/>
    <cellStyle name="Currency [0,000] TBD 2 100" xfId="36161" xr:uid="{00000000-0005-0000-0000-0000DC370000}"/>
    <cellStyle name="Currency [0,000] TBD- 2 100" xfId="36162" xr:uid="{00000000-0005-0000-0000-0000DD370000}"/>
    <cellStyle name="Currency [0,000] TBD 2 11" xfId="15213" xr:uid="{00000000-0005-0000-0000-0000DE370000}"/>
    <cellStyle name="Currency [0,000] TBD- 2 11" xfId="15214" xr:uid="{00000000-0005-0000-0000-0000DF370000}"/>
    <cellStyle name="Currency [0,000] TBD 2 12" xfId="14843" xr:uid="{00000000-0005-0000-0000-0000E0370000}"/>
    <cellStyle name="Currency [0,000] TBD- 2 12" xfId="16243" xr:uid="{00000000-0005-0000-0000-0000E1370000}"/>
    <cellStyle name="Currency [0,000] TBD 2 13" xfId="16412" xr:uid="{00000000-0005-0000-0000-0000E2370000}"/>
    <cellStyle name="Currency [0,000] TBD- 2 13" xfId="15165" xr:uid="{00000000-0005-0000-0000-0000E3370000}"/>
    <cellStyle name="Currency [0,000] TBD 2 14" xfId="15252" xr:uid="{00000000-0005-0000-0000-0000E4370000}"/>
    <cellStyle name="Currency [0,000] TBD- 2 14" xfId="15251" xr:uid="{00000000-0005-0000-0000-0000E5370000}"/>
    <cellStyle name="Currency [0,000] TBD 2 15" xfId="15192" xr:uid="{00000000-0005-0000-0000-0000E6370000}"/>
    <cellStyle name="Currency [0,000] TBD- 2 15" xfId="15193" xr:uid="{00000000-0005-0000-0000-0000E7370000}"/>
    <cellStyle name="Currency [0,000] TBD 2 16" xfId="16457" xr:uid="{00000000-0005-0000-0000-0000E8370000}"/>
    <cellStyle name="Currency [0,000] TBD- 2 16" xfId="16460" xr:uid="{00000000-0005-0000-0000-0000E9370000}"/>
    <cellStyle name="Currency [0,000] TBD 2 17" xfId="15206" xr:uid="{00000000-0005-0000-0000-0000EA370000}"/>
    <cellStyle name="Currency [0,000] TBD- 2 17" xfId="16439" xr:uid="{00000000-0005-0000-0000-0000EB370000}"/>
    <cellStyle name="Currency [0,000] TBD 2 18" xfId="15224" xr:uid="{00000000-0005-0000-0000-0000EC370000}"/>
    <cellStyle name="Currency [0,000] TBD- 2 18" xfId="15223" xr:uid="{00000000-0005-0000-0000-0000ED370000}"/>
    <cellStyle name="Currency [0,000] TBD 2 19" xfId="14330" xr:uid="{00000000-0005-0000-0000-0000EE370000}"/>
    <cellStyle name="Currency [0,000] TBD- 2 19" xfId="16441" xr:uid="{00000000-0005-0000-0000-0000EF370000}"/>
    <cellStyle name="Currency [0,000] TBD 2 2" xfId="1045" xr:uid="{00000000-0005-0000-0000-0000F0370000}"/>
    <cellStyle name="Currency [0,000] TBD- 2 2" xfId="1046" xr:uid="{00000000-0005-0000-0000-0000F1370000}"/>
    <cellStyle name="Currency [0,000] TBD 2 2 10" xfId="15215" xr:uid="{00000000-0005-0000-0000-0000F2370000}"/>
    <cellStyle name="Currency [0,000] TBD- 2 2 10" xfId="15216" xr:uid="{00000000-0005-0000-0000-0000F3370000}"/>
    <cellStyle name="Currency [0,000] TBD 2 2 11" xfId="14842" xr:uid="{00000000-0005-0000-0000-0000F4370000}"/>
    <cellStyle name="Currency [0,000] TBD- 2 2 11" xfId="16242" xr:uid="{00000000-0005-0000-0000-0000F5370000}"/>
    <cellStyle name="Currency [0,000] TBD 2 2 12" xfId="15166" xr:uid="{00000000-0005-0000-0000-0000F6370000}"/>
    <cellStyle name="Currency [0,000] TBD- 2 2 12" xfId="15167" xr:uid="{00000000-0005-0000-0000-0000F7370000}"/>
    <cellStyle name="Currency [0,000] TBD 2 2 13" xfId="15250" xr:uid="{00000000-0005-0000-0000-0000F8370000}"/>
    <cellStyle name="Currency [0,000] TBD- 2 2 13" xfId="14342" xr:uid="{00000000-0005-0000-0000-0000F9370000}"/>
    <cellStyle name="Currency [0,000] TBD 2 2 14" xfId="15194" xr:uid="{00000000-0005-0000-0000-0000FA370000}"/>
    <cellStyle name="Currency [0,000] TBD- 2 2 14" xfId="15811" xr:uid="{00000000-0005-0000-0000-0000FB370000}"/>
    <cellStyle name="Currency [0,000] TBD 2 2 15" xfId="16459" xr:uid="{00000000-0005-0000-0000-0000FC370000}"/>
    <cellStyle name="Currency [0,000] TBD- 2 2 15" xfId="14817" xr:uid="{00000000-0005-0000-0000-0000FD370000}"/>
    <cellStyle name="Currency [0,000] TBD 2 2 16" xfId="15207" xr:uid="{00000000-0005-0000-0000-0000FE370000}"/>
    <cellStyle name="Currency [0,000] TBD- 2 2 16" xfId="14508" xr:uid="{00000000-0005-0000-0000-0000FF370000}"/>
    <cellStyle name="Currency [0,000] TBD 2 2 17" xfId="16452" xr:uid="{00000000-0005-0000-0000-000000380000}"/>
    <cellStyle name="Currency [0,000] TBD- 2 2 17" xfId="16746" xr:uid="{00000000-0005-0000-0000-000001380000}"/>
    <cellStyle name="Currency [0,000] TBD 2 2 18" xfId="16440" xr:uid="{00000000-0005-0000-0000-000002380000}"/>
    <cellStyle name="Currency [0,000] TBD- 2 2 18" xfId="14902" xr:uid="{00000000-0005-0000-0000-000003380000}"/>
    <cellStyle name="Currency [0,000] TBD 2 2 19" xfId="16448" xr:uid="{00000000-0005-0000-0000-000004380000}"/>
    <cellStyle name="Currency [0,000] TBD- 2 2 19" xfId="15449" xr:uid="{00000000-0005-0000-0000-000005380000}"/>
    <cellStyle name="Currency [0,000] TBD 2 2 2" xfId="2417" xr:uid="{00000000-0005-0000-0000-000006380000}"/>
    <cellStyle name="Currency [0,000] TBD- 2 2 2" xfId="2418" xr:uid="{00000000-0005-0000-0000-000007380000}"/>
    <cellStyle name="Currency [0,000] TBD 2 2 20" xfId="16442" xr:uid="{00000000-0005-0000-0000-000008380000}"/>
    <cellStyle name="Currency [0,000] TBD- 2 2 20" xfId="15062" xr:uid="{00000000-0005-0000-0000-000009380000}"/>
    <cellStyle name="Currency [0,000] TBD 2 2 21" xfId="16447" xr:uid="{00000000-0005-0000-0000-00000A380000}"/>
    <cellStyle name="Currency [0,000] TBD- 2 2 21" xfId="15333" xr:uid="{00000000-0005-0000-0000-00000B380000}"/>
    <cellStyle name="Currency [0,000] TBD 2 2 22" xfId="15211" xr:uid="{00000000-0005-0000-0000-00000C380000}"/>
    <cellStyle name="Currency [0,000] TBD- 2 2 22" xfId="15130" xr:uid="{00000000-0005-0000-0000-00000D380000}"/>
    <cellStyle name="Currency [0,000] TBD 2 2 23" xfId="16450" xr:uid="{00000000-0005-0000-0000-00000E380000}"/>
    <cellStyle name="Currency [0,000] TBD- 2 2 23" xfId="15277" xr:uid="{00000000-0005-0000-0000-00000F380000}"/>
    <cellStyle name="Currency [0,000] TBD 2 2 24" xfId="15212" xr:uid="{00000000-0005-0000-0000-000010380000}"/>
    <cellStyle name="Currency [0,000] TBD- 2 2 24" xfId="16409" xr:uid="{00000000-0005-0000-0000-000011380000}"/>
    <cellStyle name="Currency [0,000] TBD 2 2 25" xfId="16449" xr:uid="{00000000-0005-0000-0000-000012380000}"/>
    <cellStyle name="Currency [0,000] TBD- 2 2 25" xfId="14343" xr:uid="{00000000-0005-0000-0000-000013380000}"/>
    <cellStyle name="Currency [0,000] TBD 2 2 26" xfId="16445" xr:uid="{00000000-0005-0000-0000-000014380000}"/>
    <cellStyle name="Currency [0,000] TBD- 2 2 26" xfId="16797" xr:uid="{00000000-0005-0000-0000-000015380000}"/>
    <cellStyle name="Currency [0,000] TBD 2 2 27" xfId="16444" xr:uid="{00000000-0005-0000-0000-000016380000}"/>
    <cellStyle name="Currency [0,000] TBD- 2 2 27" xfId="14819" xr:uid="{00000000-0005-0000-0000-000017380000}"/>
    <cellStyle name="Currency [0,000] TBD 2 2 28" xfId="16446" xr:uid="{00000000-0005-0000-0000-000018380000}"/>
    <cellStyle name="Currency [0,000] TBD- 2 2 28" xfId="15489" xr:uid="{00000000-0005-0000-0000-000019380000}"/>
    <cellStyle name="Currency [0,000] TBD 2 2 29" xfId="16443" xr:uid="{00000000-0005-0000-0000-00001A380000}"/>
    <cellStyle name="Currency [0,000] TBD- 2 2 29" xfId="16344" xr:uid="{00000000-0005-0000-0000-00001B380000}"/>
    <cellStyle name="Currency [0,000] TBD 2 2 3" xfId="9283" xr:uid="{00000000-0005-0000-0000-00001C380000}"/>
    <cellStyle name="Currency [0,000] TBD- 2 2 3" xfId="9284" xr:uid="{00000000-0005-0000-0000-00001D380000}"/>
    <cellStyle name="Currency [0,000] TBD 2 2 30" xfId="14332" xr:uid="{00000000-0005-0000-0000-00001E380000}"/>
    <cellStyle name="Currency [0,000] TBD- 2 2 30" xfId="15354" xr:uid="{00000000-0005-0000-0000-00001F380000}"/>
    <cellStyle name="Currency [0,000] TBD 2 2 31" xfId="15824" xr:uid="{00000000-0005-0000-0000-000020380000}"/>
    <cellStyle name="Currency [0,000] TBD- 2 2 31" xfId="14305" xr:uid="{00000000-0005-0000-0000-000021380000}"/>
    <cellStyle name="Currency [0,000] TBD 2 2 32" xfId="14789" xr:uid="{00000000-0005-0000-0000-000022380000}"/>
    <cellStyle name="Currency [0,000] TBD- 2 2 32" xfId="16814" xr:uid="{00000000-0005-0000-0000-000023380000}"/>
    <cellStyle name="Currency [0,000] TBD 2 2 33" xfId="17016" xr:uid="{00000000-0005-0000-0000-000024380000}"/>
    <cellStyle name="Currency [0,000] TBD- 2 2 33" xfId="16221" xr:uid="{00000000-0005-0000-0000-000025380000}"/>
    <cellStyle name="Currency [0,000] TBD 2 2 34" xfId="17110" xr:uid="{00000000-0005-0000-0000-000026380000}"/>
    <cellStyle name="Currency [0,000] TBD- 2 2 34" xfId="16597" xr:uid="{00000000-0005-0000-0000-000027380000}"/>
    <cellStyle name="Currency [0,000] TBD 2 2 35" xfId="17204" xr:uid="{00000000-0005-0000-0000-000028380000}"/>
    <cellStyle name="Currency [0,000] TBD- 2 2 35" xfId="14226" xr:uid="{00000000-0005-0000-0000-000029380000}"/>
    <cellStyle name="Currency [0,000] TBD 2 2 36" xfId="17298" xr:uid="{00000000-0005-0000-0000-00002A380000}"/>
    <cellStyle name="Currency [0,000] TBD- 2 2 36" xfId="16845" xr:uid="{00000000-0005-0000-0000-00002B380000}"/>
    <cellStyle name="Currency [0,000] TBD 2 2 37" xfId="17392" xr:uid="{00000000-0005-0000-0000-00002C380000}"/>
    <cellStyle name="Currency [0,000] TBD- 2 2 37" xfId="16193" xr:uid="{00000000-0005-0000-0000-00002D380000}"/>
    <cellStyle name="Currency [0,000] TBD 2 2 38" xfId="17486" xr:uid="{00000000-0005-0000-0000-00002E380000}"/>
    <cellStyle name="Currency [0,000] TBD- 2 2 38" xfId="14538" xr:uid="{00000000-0005-0000-0000-00002F380000}"/>
    <cellStyle name="Currency [0,000] TBD 2 2 39" xfId="17580" xr:uid="{00000000-0005-0000-0000-000030380000}"/>
    <cellStyle name="Currency [0,000] TBD- 2 2 39" xfId="14630" xr:uid="{00000000-0005-0000-0000-000031380000}"/>
    <cellStyle name="Currency [0,000] TBD 2 2 4" xfId="10480" xr:uid="{00000000-0005-0000-0000-000032380000}"/>
    <cellStyle name="Currency [0,000] TBD- 2 2 4" xfId="10481" xr:uid="{00000000-0005-0000-0000-000033380000}"/>
    <cellStyle name="Currency [0,000] TBD 2 2 40" xfId="17674" xr:uid="{00000000-0005-0000-0000-000034380000}"/>
    <cellStyle name="Currency [0,000] TBD- 2 2 40" xfId="16699" xr:uid="{00000000-0005-0000-0000-000035380000}"/>
    <cellStyle name="Currency [0,000] TBD 2 2 41" xfId="17768" xr:uid="{00000000-0005-0000-0000-000036380000}"/>
    <cellStyle name="Currency [0,000] TBD- 2 2 41" xfId="16921" xr:uid="{00000000-0005-0000-0000-000037380000}"/>
    <cellStyle name="Currency [0,000] TBD 2 2 42" xfId="17862" xr:uid="{00000000-0005-0000-0000-000038380000}"/>
    <cellStyle name="Currency [0,000] TBD- 2 2 42" xfId="15950" xr:uid="{00000000-0005-0000-0000-000039380000}"/>
    <cellStyle name="Currency [0,000] TBD 2 2 43" xfId="17956" xr:uid="{00000000-0005-0000-0000-00003A380000}"/>
    <cellStyle name="Currency [0,000] TBD- 2 2 43" xfId="14721" xr:uid="{00000000-0005-0000-0000-00003B380000}"/>
    <cellStyle name="Currency [0,000] TBD 2 2 44" xfId="18050" xr:uid="{00000000-0005-0000-0000-00003C380000}"/>
    <cellStyle name="Currency [0,000] TBD- 2 2 44" xfId="16663" xr:uid="{00000000-0005-0000-0000-00003D380000}"/>
    <cellStyle name="Currency [0,000] TBD 2 2 45" xfId="18144" xr:uid="{00000000-0005-0000-0000-00003E380000}"/>
    <cellStyle name="Currency [0,000] TBD- 2 2 45" xfId="14977" xr:uid="{00000000-0005-0000-0000-00003F380000}"/>
    <cellStyle name="Currency [0,000] TBD 2 2 46" xfId="18238" xr:uid="{00000000-0005-0000-0000-000040380000}"/>
    <cellStyle name="Currency [0,000] TBD- 2 2 46" xfId="16064" xr:uid="{00000000-0005-0000-0000-000041380000}"/>
    <cellStyle name="Currency [0,000] TBD 2 2 47" xfId="18332" xr:uid="{00000000-0005-0000-0000-000042380000}"/>
    <cellStyle name="Currency [0,000] TBD- 2 2 47" xfId="16119" xr:uid="{00000000-0005-0000-0000-000043380000}"/>
    <cellStyle name="Currency [0,000] TBD 2 2 48" xfId="18426" xr:uid="{00000000-0005-0000-0000-000044380000}"/>
    <cellStyle name="Currency [0,000] TBD- 2 2 48" xfId="14597" xr:uid="{00000000-0005-0000-0000-000045380000}"/>
    <cellStyle name="Currency [0,000] TBD 2 2 49" xfId="18519" xr:uid="{00000000-0005-0000-0000-000046380000}"/>
    <cellStyle name="Currency [0,000] TBD- 2 2 49" xfId="15661" xr:uid="{00000000-0005-0000-0000-000047380000}"/>
    <cellStyle name="Currency [0,000] TBD 2 2 5" xfId="10549" xr:uid="{00000000-0005-0000-0000-000048380000}"/>
    <cellStyle name="Currency [0,000] TBD- 2 2 5" xfId="13899" xr:uid="{00000000-0005-0000-0000-000049380000}"/>
    <cellStyle name="Currency [0,000] TBD 2 2 50" xfId="18612" xr:uid="{00000000-0005-0000-0000-00004A380000}"/>
    <cellStyle name="Currency [0,000] TBD- 2 2 50" xfId="16937" xr:uid="{00000000-0005-0000-0000-00004B380000}"/>
    <cellStyle name="Currency [0,000] TBD 2 2 51" xfId="18704" xr:uid="{00000000-0005-0000-0000-00004C380000}"/>
    <cellStyle name="Currency [0,000] TBD- 2 2 51" xfId="15962" xr:uid="{00000000-0005-0000-0000-00004D380000}"/>
    <cellStyle name="Currency [0,000] TBD 2 2 52" xfId="18796" xr:uid="{00000000-0005-0000-0000-00004E380000}"/>
    <cellStyle name="Currency [0,000] TBD- 2 2 52" xfId="17069" xr:uid="{00000000-0005-0000-0000-00004F380000}"/>
    <cellStyle name="Currency [0,000] TBD 2 2 53" xfId="18888" xr:uid="{00000000-0005-0000-0000-000050380000}"/>
    <cellStyle name="Currency [0,000] TBD- 2 2 53" xfId="17163" xr:uid="{00000000-0005-0000-0000-000051380000}"/>
    <cellStyle name="Currency [0,000] TBD 2 2 54" xfId="18980" xr:uid="{00000000-0005-0000-0000-000052380000}"/>
    <cellStyle name="Currency [0,000] TBD- 2 2 54" xfId="17257" xr:uid="{00000000-0005-0000-0000-000053380000}"/>
    <cellStyle name="Currency [0,000] TBD 2 2 55" xfId="19072" xr:uid="{00000000-0005-0000-0000-000054380000}"/>
    <cellStyle name="Currency [0,000] TBD- 2 2 55" xfId="17351" xr:uid="{00000000-0005-0000-0000-000055380000}"/>
    <cellStyle name="Currency [0,000] TBD 2 2 56" xfId="19164" xr:uid="{00000000-0005-0000-0000-000056380000}"/>
    <cellStyle name="Currency [0,000] TBD- 2 2 56" xfId="17445" xr:uid="{00000000-0005-0000-0000-000057380000}"/>
    <cellStyle name="Currency [0,000] TBD 2 2 57" xfId="19256" xr:uid="{00000000-0005-0000-0000-000058380000}"/>
    <cellStyle name="Currency [0,000] TBD- 2 2 57" xfId="17539" xr:uid="{00000000-0005-0000-0000-000059380000}"/>
    <cellStyle name="Currency [0,000] TBD 2 2 58" xfId="19347" xr:uid="{00000000-0005-0000-0000-00005A380000}"/>
    <cellStyle name="Currency [0,000] TBD- 2 2 58" xfId="17633" xr:uid="{00000000-0005-0000-0000-00005B380000}"/>
    <cellStyle name="Currency [0,000] TBD 2 2 59" xfId="19438" xr:uid="{00000000-0005-0000-0000-00005C380000}"/>
    <cellStyle name="Currency [0,000] TBD- 2 2 59" xfId="17727" xr:uid="{00000000-0005-0000-0000-00005D380000}"/>
    <cellStyle name="Currency [0,000] TBD 2 2 6" xfId="14136" xr:uid="{00000000-0005-0000-0000-00005E380000}"/>
    <cellStyle name="Currency [0,000] TBD- 2 2 6" xfId="14135" xr:uid="{00000000-0005-0000-0000-00005F380000}"/>
    <cellStyle name="Currency [0,000] TBD 2 2 60" xfId="19528" xr:uid="{00000000-0005-0000-0000-000060380000}"/>
    <cellStyle name="Currency [0,000] TBD- 2 2 60" xfId="17821" xr:uid="{00000000-0005-0000-0000-000061380000}"/>
    <cellStyle name="Currency [0,000] TBD 2 2 61" xfId="19617" xr:uid="{00000000-0005-0000-0000-000062380000}"/>
    <cellStyle name="Currency [0,000] TBD- 2 2 61" xfId="17915" xr:uid="{00000000-0005-0000-0000-000063380000}"/>
    <cellStyle name="Currency [0,000] TBD 2 2 62" xfId="19706" xr:uid="{00000000-0005-0000-0000-000064380000}"/>
    <cellStyle name="Currency [0,000] TBD- 2 2 62" xfId="18009" xr:uid="{00000000-0005-0000-0000-000065380000}"/>
    <cellStyle name="Currency [0,000] TBD 2 2 63" xfId="19795" xr:uid="{00000000-0005-0000-0000-000066380000}"/>
    <cellStyle name="Currency [0,000] TBD- 2 2 63" xfId="18103" xr:uid="{00000000-0005-0000-0000-000067380000}"/>
    <cellStyle name="Currency [0,000] TBD 2 2 64" xfId="19883" xr:uid="{00000000-0005-0000-0000-000068380000}"/>
    <cellStyle name="Currency [0,000] TBD- 2 2 64" xfId="18197" xr:uid="{00000000-0005-0000-0000-000069380000}"/>
    <cellStyle name="Currency [0,000] TBD 2 2 65" xfId="19971" xr:uid="{00000000-0005-0000-0000-00006A380000}"/>
    <cellStyle name="Currency [0,000] TBD- 2 2 65" xfId="18291" xr:uid="{00000000-0005-0000-0000-00006B380000}"/>
    <cellStyle name="Currency [0,000] TBD 2 2 66" xfId="20058" xr:uid="{00000000-0005-0000-0000-00006C380000}"/>
    <cellStyle name="Currency [0,000] TBD- 2 2 66" xfId="18385" xr:uid="{00000000-0005-0000-0000-00006D380000}"/>
    <cellStyle name="Currency [0,000] TBD 2 2 67" xfId="20145" xr:uid="{00000000-0005-0000-0000-00006E380000}"/>
    <cellStyle name="Currency [0,000] TBD- 2 2 67" xfId="18479" xr:uid="{00000000-0005-0000-0000-00006F380000}"/>
    <cellStyle name="Currency [0,000] TBD 2 2 68" xfId="20232" xr:uid="{00000000-0005-0000-0000-000070380000}"/>
    <cellStyle name="Currency [0,000] TBD- 2 2 68" xfId="18572" xr:uid="{00000000-0005-0000-0000-000071380000}"/>
    <cellStyle name="Currency [0,000] TBD 2 2 69" xfId="20318" xr:uid="{00000000-0005-0000-0000-000072380000}"/>
    <cellStyle name="Currency [0,000] TBD- 2 2 69" xfId="18664" xr:uid="{00000000-0005-0000-0000-000073380000}"/>
    <cellStyle name="Currency [0,000] TBD 2 2 7" xfId="10405" xr:uid="{00000000-0005-0000-0000-000074380000}"/>
    <cellStyle name="Currency [0,000] TBD- 2 2 7" xfId="10404" xr:uid="{00000000-0005-0000-0000-000075380000}"/>
    <cellStyle name="Currency [0,000] TBD 2 2 70" xfId="20403" xr:uid="{00000000-0005-0000-0000-000076380000}"/>
    <cellStyle name="Currency [0,000] TBD- 2 2 70" xfId="18756" xr:uid="{00000000-0005-0000-0000-000077380000}"/>
    <cellStyle name="Currency [0,000] TBD 2 2 71" xfId="20487" xr:uid="{00000000-0005-0000-0000-000078380000}"/>
    <cellStyle name="Currency [0,000] TBD- 2 2 71" xfId="18848" xr:uid="{00000000-0005-0000-0000-000079380000}"/>
    <cellStyle name="Currency [0,000] TBD 2 2 72" xfId="20569" xr:uid="{00000000-0005-0000-0000-00007A380000}"/>
    <cellStyle name="Currency [0,000] TBD- 2 2 72" xfId="18940" xr:uid="{00000000-0005-0000-0000-00007B380000}"/>
    <cellStyle name="Currency [0,000] TBD 2 2 73" xfId="20649" xr:uid="{00000000-0005-0000-0000-00007C380000}"/>
    <cellStyle name="Currency [0,000] TBD- 2 2 73" xfId="19032" xr:uid="{00000000-0005-0000-0000-00007D380000}"/>
    <cellStyle name="Currency [0,000] TBD 2 2 74" xfId="20727" xr:uid="{00000000-0005-0000-0000-00007E380000}"/>
    <cellStyle name="Currency [0,000] TBD- 2 2 74" xfId="19124" xr:uid="{00000000-0005-0000-0000-00007F380000}"/>
    <cellStyle name="Currency [0,000] TBD 2 2 75" xfId="20805" xr:uid="{00000000-0005-0000-0000-000080380000}"/>
    <cellStyle name="Currency [0,000] TBD- 2 2 75" xfId="19216" xr:uid="{00000000-0005-0000-0000-000081380000}"/>
    <cellStyle name="Currency [0,000] TBD 2 2 76" xfId="20881" xr:uid="{00000000-0005-0000-0000-000082380000}"/>
    <cellStyle name="Currency [0,000] TBD- 2 2 76" xfId="19307" xr:uid="{00000000-0005-0000-0000-000083380000}"/>
    <cellStyle name="Currency [0,000] TBD 2 2 77" xfId="20956" xr:uid="{00000000-0005-0000-0000-000084380000}"/>
    <cellStyle name="Currency [0,000] TBD- 2 2 77" xfId="19398" xr:uid="{00000000-0005-0000-0000-000085380000}"/>
    <cellStyle name="Currency [0,000] TBD 2 2 78" xfId="21029" xr:uid="{00000000-0005-0000-0000-000086380000}"/>
    <cellStyle name="Currency [0,000] TBD- 2 2 78" xfId="19489" xr:uid="{00000000-0005-0000-0000-000087380000}"/>
    <cellStyle name="Currency [0,000] TBD 2 2 79" xfId="21102" xr:uid="{00000000-0005-0000-0000-000088380000}"/>
    <cellStyle name="Currency [0,000] TBD- 2 2 79" xfId="19578" xr:uid="{00000000-0005-0000-0000-000089380000}"/>
    <cellStyle name="Currency [0,000] TBD 2 2 8" xfId="10370" xr:uid="{00000000-0005-0000-0000-00008A380000}"/>
    <cellStyle name="Currency [0,000] TBD- 2 2 8" xfId="10371" xr:uid="{00000000-0005-0000-0000-00008B380000}"/>
    <cellStyle name="Currency [0,000] TBD 2 2 80" xfId="21175" xr:uid="{00000000-0005-0000-0000-00008C380000}"/>
    <cellStyle name="Currency [0,000] TBD- 2 2 80" xfId="19667" xr:uid="{00000000-0005-0000-0000-00008D380000}"/>
    <cellStyle name="Currency [0,000] TBD 2 2 81" xfId="21247" xr:uid="{00000000-0005-0000-0000-00008E380000}"/>
    <cellStyle name="Currency [0,000] TBD- 2 2 81" xfId="19756" xr:uid="{00000000-0005-0000-0000-00008F380000}"/>
    <cellStyle name="Currency [0,000] TBD 2 2 82" xfId="21318" xr:uid="{00000000-0005-0000-0000-000090380000}"/>
    <cellStyle name="Currency [0,000] TBD- 2 2 82" xfId="19845" xr:uid="{00000000-0005-0000-0000-000091380000}"/>
    <cellStyle name="Currency [0,000] TBD 2 2 83" xfId="21387" xr:uid="{00000000-0005-0000-0000-000092380000}"/>
    <cellStyle name="Currency [0,000] TBD- 2 2 83" xfId="19933" xr:uid="{00000000-0005-0000-0000-000093380000}"/>
    <cellStyle name="Currency [0,000] TBD 2 2 84" xfId="21455" xr:uid="{00000000-0005-0000-0000-000094380000}"/>
    <cellStyle name="Currency [0,000] TBD- 2 2 84" xfId="20021" xr:uid="{00000000-0005-0000-0000-000095380000}"/>
    <cellStyle name="Currency [0,000] TBD 2 2 85" xfId="21523" xr:uid="{00000000-0005-0000-0000-000096380000}"/>
    <cellStyle name="Currency [0,000] TBD- 2 2 85" xfId="20108" xr:uid="{00000000-0005-0000-0000-000097380000}"/>
    <cellStyle name="Currency [0,000] TBD 2 2 86" xfId="21590" xr:uid="{00000000-0005-0000-0000-000098380000}"/>
    <cellStyle name="Currency [0,000] TBD- 2 2 86" xfId="20195" xr:uid="{00000000-0005-0000-0000-000099380000}"/>
    <cellStyle name="Currency [0,000] TBD 2 2 87" xfId="21656" xr:uid="{00000000-0005-0000-0000-00009A380000}"/>
    <cellStyle name="Currency [0,000] TBD- 2 2 87" xfId="20281" xr:uid="{00000000-0005-0000-0000-00009B380000}"/>
    <cellStyle name="Currency [0,000] TBD 2 2 88" xfId="21721" xr:uid="{00000000-0005-0000-0000-00009C380000}"/>
    <cellStyle name="Currency [0,000] TBD- 2 2 88" xfId="20366" xr:uid="{00000000-0005-0000-0000-00009D380000}"/>
    <cellStyle name="Currency [0,000] TBD 2 2 89" xfId="21785" xr:uid="{00000000-0005-0000-0000-00009E380000}"/>
    <cellStyle name="Currency [0,000] TBD- 2 2 89" xfId="20451" xr:uid="{00000000-0005-0000-0000-00009F380000}"/>
    <cellStyle name="Currency [0,000] TBD 2 2 9" xfId="13938" xr:uid="{00000000-0005-0000-0000-0000A0380000}"/>
    <cellStyle name="Currency [0,000] TBD- 2 2 9" xfId="13937" xr:uid="{00000000-0005-0000-0000-0000A1380000}"/>
    <cellStyle name="Currency [0,000] TBD 2 2 90" xfId="21846" xr:uid="{00000000-0005-0000-0000-0000A2380000}"/>
    <cellStyle name="Currency [0,000] TBD- 2 2 90" xfId="20534" xr:uid="{00000000-0005-0000-0000-0000A3380000}"/>
    <cellStyle name="Currency [0,000] TBD 2 2 91" xfId="21906" xr:uid="{00000000-0005-0000-0000-0000A4380000}"/>
    <cellStyle name="Currency [0,000] TBD- 2 2 91" xfId="20615" xr:uid="{00000000-0005-0000-0000-0000A5380000}"/>
    <cellStyle name="Currency [0,000] TBD 2 2 92" xfId="21963" xr:uid="{00000000-0005-0000-0000-0000A6380000}"/>
    <cellStyle name="Currency [0,000] TBD- 2 2 92" xfId="20693" xr:uid="{00000000-0005-0000-0000-0000A7380000}"/>
    <cellStyle name="Currency [0,000] TBD 2 2 93" xfId="22018" xr:uid="{00000000-0005-0000-0000-0000A8380000}"/>
    <cellStyle name="Currency [0,000] TBD- 2 2 93" xfId="20771" xr:uid="{00000000-0005-0000-0000-0000A9380000}"/>
    <cellStyle name="Currency [0,000] TBD 2 2 94" xfId="22072" xr:uid="{00000000-0005-0000-0000-0000AA380000}"/>
    <cellStyle name="Currency [0,000] TBD- 2 2 94" xfId="20848" xr:uid="{00000000-0005-0000-0000-0000AB380000}"/>
    <cellStyle name="Currency [0,000] TBD 2 2 95" xfId="22126" xr:uid="{00000000-0005-0000-0000-0000AC380000}"/>
    <cellStyle name="Currency [0,000] TBD- 2 2 95" xfId="20924" xr:uid="{00000000-0005-0000-0000-0000AD380000}"/>
    <cellStyle name="Currency [0,000] TBD 2 2 96" xfId="22934" xr:uid="{00000000-0005-0000-0000-0000AE380000}"/>
    <cellStyle name="Currency [0,000] TBD- 2 2 96" xfId="22935" xr:uid="{00000000-0005-0000-0000-0000AF380000}"/>
    <cellStyle name="Currency [0,000] TBD 2 2 97" xfId="26275" xr:uid="{00000000-0005-0000-0000-0000B0380000}"/>
    <cellStyle name="Currency [0,000] TBD- 2 2 97" xfId="26235" xr:uid="{00000000-0005-0000-0000-0000B1380000}"/>
    <cellStyle name="Currency [0,000] TBD 2 2 98" xfId="29605" xr:uid="{00000000-0005-0000-0000-0000B2380000}"/>
    <cellStyle name="Currency [0,000] TBD- 2 2 98" xfId="29606" xr:uid="{00000000-0005-0000-0000-0000B3380000}"/>
    <cellStyle name="Currency [0,000] TBD 2 2 99" xfId="36163" xr:uid="{00000000-0005-0000-0000-0000B4380000}"/>
    <cellStyle name="Currency [0,000] TBD- 2 2 99" xfId="36164" xr:uid="{00000000-0005-0000-0000-0000B5380000}"/>
    <cellStyle name="Currency [0,000] TBD 2 20" xfId="15826" xr:uid="{00000000-0005-0000-0000-0000B6380000}"/>
    <cellStyle name="Currency [0,000] TBD- 2 20" xfId="14335" xr:uid="{00000000-0005-0000-0000-0000B7380000}"/>
    <cellStyle name="Currency [0,000] TBD 2 21" xfId="14788" xr:uid="{00000000-0005-0000-0000-0000B8380000}"/>
    <cellStyle name="Currency [0,000] TBD- 2 21" xfId="15821" xr:uid="{00000000-0005-0000-0000-0000B9380000}"/>
    <cellStyle name="Currency [0,000] TBD 2 22" xfId="14512" xr:uid="{00000000-0005-0000-0000-0000BA380000}"/>
    <cellStyle name="Currency [0,000] TBD- 2 22" xfId="16226" xr:uid="{00000000-0005-0000-0000-0000BB380000}"/>
    <cellStyle name="Currency [0,000] TBD 2 23" xfId="16744" xr:uid="{00000000-0005-0000-0000-0000BC380000}"/>
    <cellStyle name="Currency [0,000] TBD- 2 23" xfId="15498" xr:uid="{00000000-0005-0000-0000-0000BD380000}"/>
    <cellStyle name="Currency [0,000] TBD 2 24" xfId="16268" xr:uid="{00000000-0005-0000-0000-0000BE380000}"/>
    <cellStyle name="Currency [0,000] TBD- 2 24" xfId="16341" xr:uid="{00000000-0005-0000-0000-0000BF380000}"/>
    <cellStyle name="Currency [0,000] TBD 2 25" xfId="16065" xr:uid="{00000000-0005-0000-0000-0000C0380000}"/>
    <cellStyle name="Currency [0,000] TBD- 2 25" xfId="16061" xr:uid="{00000000-0005-0000-0000-0000C1380000}"/>
    <cellStyle name="Currency [0,000] TBD 2 26" xfId="15715" xr:uid="{00000000-0005-0000-0000-0000C2380000}"/>
    <cellStyle name="Currency [0,000] TBD- 2 26" xfId="15768" xr:uid="{00000000-0005-0000-0000-0000C3380000}"/>
    <cellStyle name="Currency [0,000] TBD 2 27" xfId="14792" xr:uid="{00000000-0005-0000-0000-0000C4380000}"/>
    <cellStyle name="Currency [0,000] TBD- 2 27" xfId="16992" xr:uid="{00000000-0005-0000-0000-0000C5380000}"/>
    <cellStyle name="Currency [0,000] TBD 2 28" xfId="15495" xr:uid="{00000000-0005-0000-0000-0000C6380000}"/>
    <cellStyle name="Currency [0,000] TBD- 2 28" xfId="17087" xr:uid="{00000000-0005-0000-0000-0000C7380000}"/>
    <cellStyle name="Currency [0,000] TBD 2 29" xfId="14231" xr:uid="{00000000-0005-0000-0000-0000C8380000}"/>
    <cellStyle name="Currency [0,000] TBD- 2 29" xfId="17181" xr:uid="{00000000-0005-0000-0000-0000C9380000}"/>
    <cellStyle name="Currency [0,000] TBD 2 3" xfId="2415" xr:uid="{00000000-0005-0000-0000-0000CA380000}"/>
    <cellStyle name="Currency [0,000] TBD- 2 3" xfId="2416" xr:uid="{00000000-0005-0000-0000-0000CB380000}"/>
    <cellStyle name="Currency [0,000] TBD 2 30" xfId="14670" xr:uid="{00000000-0005-0000-0000-0000CC380000}"/>
    <cellStyle name="Currency [0,000] TBD- 2 30" xfId="17275" xr:uid="{00000000-0005-0000-0000-0000CD380000}"/>
    <cellStyle name="Currency [0,000] TBD 2 31" xfId="15618" xr:uid="{00000000-0005-0000-0000-0000CE380000}"/>
    <cellStyle name="Currency [0,000] TBD- 2 31" xfId="17369" xr:uid="{00000000-0005-0000-0000-0000CF380000}"/>
    <cellStyle name="Currency [0,000] TBD 2 32" xfId="16902" xr:uid="{00000000-0005-0000-0000-0000D0380000}"/>
    <cellStyle name="Currency [0,000] TBD- 2 32" xfId="17463" xr:uid="{00000000-0005-0000-0000-0000D1380000}"/>
    <cellStyle name="Currency [0,000] TBD 2 33" xfId="15944" xr:uid="{00000000-0005-0000-0000-0000D2380000}"/>
    <cellStyle name="Currency [0,000] TBD- 2 33" xfId="17557" xr:uid="{00000000-0005-0000-0000-0000D3380000}"/>
    <cellStyle name="Currency [0,000] TBD 2 34" xfId="16180" xr:uid="{00000000-0005-0000-0000-0000D4380000}"/>
    <cellStyle name="Currency [0,000] TBD- 2 34" xfId="17651" xr:uid="{00000000-0005-0000-0000-0000D5380000}"/>
    <cellStyle name="Currency [0,000] TBD 2 35" xfId="14549" xr:uid="{00000000-0005-0000-0000-0000D6380000}"/>
    <cellStyle name="Currency [0,000] TBD- 2 35" xfId="17745" xr:uid="{00000000-0005-0000-0000-0000D7380000}"/>
    <cellStyle name="Currency [0,000] TBD 2 36" xfId="16732" xr:uid="{00000000-0005-0000-0000-0000D8380000}"/>
    <cellStyle name="Currency [0,000] TBD- 2 36" xfId="17839" xr:uid="{00000000-0005-0000-0000-0000D9380000}"/>
    <cellStyle name="Currency [0,000] TBD 2 37" xfId="16952" xr:uid="{00000000-0005-0000-0000-0000DA380000}"/>
    <cellStyle name="Currency [0,000] TBD- 2 37" xfId="17933" xr:uid="{00000000-0005-0000-0000-0000DB380000}"/>
    <cellStyle name="Currency [0,000] TBD 2 38" xfId="15971" xr:uid="{00000000-0005-0000-0000-0000DC380000}"/>
    <cellStyle name="Currency [0,000] TBD- 2 38" xfId="18027" xr:uid="{00000000-0005-0000-0000-0000DD380000}"/>
    <cellStyle name="Currency [0,000] TBD 2 39" xfId="14709" xr:uid="{00000000-0005-0000-0000-0000DE380000}"/>
    <cellStyle name="Currency [0,000] TBD- 2 39" xfId="18121" xr:uid="{00000000-0005-0000-0000-0000DF380000}"/>
    <cellStyle name="Currency [0,000] TBD 2 4" xfId="9281" xr:uid="{00000000-0005-0000-0000-0000E0380000}"/>
    <cellStyle name="Currency [0,000] TBD- 2 4" xfId="9282" xr:uid="{00000000-0005-0000-0000-0000E1380000}"/>
    <cellStyle name="Currency [0,000] TBD 2 40" xfId="15594" xr:uid="{00000000-0005-0000-0000-0000E2380000}"/>
    <cellStyle name="Currency [0,000] TBD- 2 40" xfId="18215" xr:uid="{00000000-0005-0000-0000-0000E3380000}"/>
    <cellStyle name="Currency [0,000] TBD 2 41" xfId="14964" xr:uid="{00000000-0005-0000-0000-0000E4380000}"/>
    <cellStyle name="Currency [0,000] TBD- 2 41" xfId="18309" xr:uid="{00000000-0005-0000-0000-0000E5380000}"/>
    <cellStyle name="Currency [0,000] TBD 2 42" xfId="14433" xr:uid="{00000000-0005-0000-0000-0000E6380000}"/>
    <cellStyle name="Currency [0,000] TBD- 2 42" xfId="18403" xr:uid="{00000000-0005-0000-0000-0000E7380000}"/>
    <cellStyle name="Currency [0,000] TBD 2 43" xfId="15756" xr:uid="{00000000-0005-0000-0000-0000E8380000}"/>
    <cellStyle name="Currency [0,000] TBD- 2 43" xfId="18496" xr:uid="{00000000-0005-0000-0000-0000E9380000}"/>
    <cellStyle name="Currency [0,000] TBD 2 44" xfId="14856" xr:uid="{00000000-0005-0000-0000-0000EA380000}"/>
    <cellStyle name="Currency [0,000] TBD- 2 44" xfId="18589" xr:uid="{00000000-0005-0000-0000-0000EB380000}"/>
    <cellStyle name="Currency [0,000] TBD 2 45" xfId="15471" xr:uid="{00000000-0005-0000-0000-0000EC380000}"/>
    <cellStyle name="Currency [0,000] TBD- 2 45" xfId="18681" xr:uid="{00000000-0005-0000-0000-0000ED380000}"/>
    <cellStyle name="Currency [0,000] TBD 2 46" xfId="14244" xr:uid="{00000000-0005-0000-0000-0000EE380000}"/>
    <cellStyle name="Currency [0,000] TBD- 2 46" xfId="18773" xr:uid="{00000000-0005-0000-0000-0000EF380000}"/>
    <cellStyle name="Currency [0,000] TBD 2 47" xfId="15892" xr:uid="{00000000-0005-0000-0000-0000F0380000}"/>
    <cellStyle name="Currency [0,000] TBD- 2 47" xfId="18865" xr:uid="{00000000-0005-0000-0000-0000F1380000}"/>
    <cellStyle name="Currency [0,000] TBD 2 48" xfId="14755" xr:uid="{00000000-0005-0000-0000-0000F2380000}"/>
    <cellStyle name="Currency [0,000] TBD- 2 48" xfId="18957" xr:uid="{00000000-0005-0000-0000-0000F3380000}"/>
    <cellStyle name="Currency [0,000] TBD 2 49" xfId="14536" xr:uid="{00000000-0005-0000-0000-0000F4380000}"/>
    <cellStyle name="Currency [0,000] TBD- 2 49" xfId="19049" xr:uid="{00000000-0005-0000-0000-0000F5380000}"/>
    <cellStyle name="Currency [0,000] TBD 2 5" xfId="10478" xr:uid="{00000000-0005-0000-0000-0000F6380000}"/>
    <cellStyle name="Currency [0,000] TBD- 2 5" xfId="10479" xr:uid="{00000000-0005-0000-0000-0000F7380000}"/>
    <cellStyle name="Currency [0,000] TBD 2 50" xfId="16735" xr:uid="{00000000-0005-0000-0000-0000F8380000}"/>
    <cellStyle name="Currency [0,000] TBD- 2 50" xfId="19141" xr:uid="{00000000-0005-0000-0000-0000F9380000}"/>
    <cellStyle name="Currency [0,000] TBD 2 51" xfId="14908" xr:uid="{00000000-0005-0000-0000-0000FA380000}"/>
    <cellStyle name="Currency [0,000] TBD- 2 51" xfId="19233" xr:uid="{00000000-0005-0000-0000-0000FB380000}"/>
    <cellStyle name="Currency [0,000] TBD 2 52" xfId="16540" xr:uid="{00000000-0005-0000-0000-0000FC380000}"/>
    <cellStyle name="Currency [0,000] TBD- 2 52" xfId="19324" xr:uid="{00000000-0005-0000-0000-0000FD380000}"/>
    <cellStyle name="Currency [0,000] TBD 2 53" xfId="15067" xr:uid="{00000000-0005-0000-0000-0000FE380000}"/>
    <cellStyle name="Currency [0,000] TBD- 2 53" xfId="19415" xr:uid="{00000000-0005-0000-0000-0000FF380000}"/>
    <cellStyle name="Currency [0,000] TBD 2 54" xfId="15329" xr:uid="{00000000-0005-0000-0000-000000390000}"/>
    <cellStyle name="Currency [0,000] TBD- 2 54" xfId="19505" xr:uid="{00000000-0005-0000-0000-000001390000}"/>
    <cellStyle name="Currency [0,000] TBD 2 55" xfId="14315" xr:uid="{00000000-0005-0000-0000-000002390000}"/>
    <cellStyle name="Currency [0,000] TBD- 2 55" xfId="19594" xr:uid="{00000000-0005-0000-0000-000003390000}"/>
    <cellStyle name="Currency [0,000] TBD 2 56" xfId="15841" xr:uid="{00000000-0005-0000-0000-000004390000}"/>
    <cellStyle name="Currency [0,000] TBD- 2 56" xfId="19683" xr:uid="{00000000-0005-0000-0000-000005390000}"/>
    <cellStyle name="Currency [0,000] TBD 2 57" xfId="17025" xr:uid="{00000000-0005-0000-0000-000006390000}"/>
    <cellStyle name="Currency [0,000] TBD- 2 57" xfId="19772" xr:uid="{00000000-0005-0000-0000-000007390000}"/>
    <cellStyle name="Currency [0,000] TBD 2 58" xfId="17119" xr:uid="{00000000-0005-0000-0000-000008390000}"/>
    <cellStyle name="Currency [0,000] TBD- 2 58" xfId="19861" xr:uid="{00000000-0005-0000-0000-000009390000}"/>
    <cellStyle name="Currency [0,000] TBD 2 59" xfId="17213" xr:uid="{00000000-0005-0000-0000-00000A390000}"/>
    <cellStyle name="Currency [0,000] TBD- 2 59" xfId="19949" xr:uid="{00000000-0005-0000-0000-00000B390000}"/>
    <cellStyle name="Currency [0,000] TBD 2 6" xfId="10636" xr:uid="{00000000-0005-0000-0000-00000C390000}"/>
    <cellStyle name="Currency [0,000] TBD- 2 6" xfId="13900" xr:uid="{00000000-0005-0000-0000-00000D390000}"/>
    <cellStyle name="Currency [0,000] TBD 2 60" xfId="17307" xr:uid="{00000000-0005-0000-0000-00000E390000}"/>
    <cellStyle name="Currency [0,000] TBD- 2 60" xfId="20037" xr:uid="{00000000-0005-0000-0000-00000F390000}"/>
    <cellStyle name="Currency [0,000] TBD 2 61" xfId="17401" xr:uid="{00000000-0005-0000-0000-000010390000}"/>
    <cellStyle name="Currency [0,000] TBD- 2 61" xfId="20124" xr:uid="{00000000-0005-0000-0000-000011390000}"/>
    <cellStyle name="Currency [0,000] TBD 2 62" xfId="17495" xr:uid="{00000000-0005-0000-0000-000012390000}"/>
    <cellStyle name="Currency [0,000] TBD- 2 62" xfId="20211" xr:uid="{00000000-0005-0000-0000-000013390000}"/>
    <cellStyle name="Currency [0,000] TBD 2 63" xfId="17589" xr:uid="{00000000-0005-0000-0000-000014390000}"/>
    <cellStyle name="Currency [0,000] TBD- 2 63" xfId="20297" xr:uid="{00000000-0005-0000-0000-000015390000}"/>
    <cellStyle name="Currency [0,000] TBD 2 64" xfId="17683" xr:uid="{00000000-0005-0000-0000-000016390000}"/>
    <cellStyle name="Currency [0,000] TBD- 2 64" xfId="20382" xr:uid="{00000000-0005-0000-0000-000017390000}"/>
    <cellStyle name="Currency [0,000] TBD 2 65" xfId="17777" xr:uid="{00000000-0005-0000-0000-000018390000}"/>
    <cellStyle name="Currency [0,000] TBD- 2 65" xfId="20466" xr:uid="{00000000-0005-0000-0000-000019390000}"/>
    <cellStyle name="Currency [0,000] TBD 2 66" xfId="17871" xr:uid="{00000000-0005-0000-0000-00001A390000}"/>
    <cellStyle name="Currency [0,000] TBD- 2 66" xfId="20549" xr:uid="{00000000-0005-0000-0000-00001B390000}"/>
    <cellStyle name="Currency [0,000] TBD 2 67" xfId="17965" xr:uid="{00000000-0005-0000-0000-00001C390000}"/>
    <cellStyle name="Currency [0,000] TBD- 2 67" xfId="20629" xr:uid="{00000000-0005-0000-0000-00001D390000}"/>
    <cellStyle name="Currency [0,000] TBD 2 68" xfId="18059" xr:uid="{00000000-0005-0000-0000-00001E390000}"/>
    <cellStyle name="Currency [0,000] TBD- 2 68" xfId="20707" xr:uid="{00000000-0005-0000-0000-00001F390000}"/>
    <cellStyle name="Currency [0,000] TBD 2 69" xfId="18153" xr:uid="{00000000-0005-0000-0000-000020390000}"/>
    <cellStyle name="Currency [0,000] TBD- 2 69" xfId="20785" xr:uid="{00000000-0005-0000-0000-000021390000}"/>
    <cellStyle name="Currency [0,000] TBD 2 7" xfId="14138" xr:uid="{00000000-0005-0000-0000-000022390000}"/>
    <cellStyle name="Currency [0,000] TBD- 2 7" xfId="14137" xr:uid="{00000000-0005-0000-0000-000023390000}"/>
    <cellStyle name="Currency [0,000] TBD 2 70" xfId="18247" xr:uid="{00000000-0005-0000-0000-000024390000}"/>
    <cellStyle name="Currency [0,000] TBD- 2 70" xfId="20861" xr:uid="{00000000-0005-0000-0000-000025390000}"/>
    <cellStyle name="Currency [0,000] TBD 2 71" xfId="18341" xr:uid="{00000000-0005-0000-0000-000026390000}"/>
    <cellStyle name="Currency [0,000] TBD- 2 71" xfId="20937" xr:uid="{00000000-0005-0000-0000-000027390000}"/>
    <cellStyle name="Currency [0,000] TBD 2 72" xfId="18435" xr:uid="{00000000-0005-0000-0000-000028390000}"/>
    <cellStyle name="Currency [0,000] TBD- 2 72" xfId="21010" xr:uid="{00000000-0005-0000-0000-000029390000}"/>
    <cellStyle name="Currency [0,000] TBD 2 73" xfId="18528" xr:uid="{00000000-0005-0000-0000-00002A390000}"/>
    <cellStyle name="Currency [0,000] TBD- 2 73" xfId="21083" xr:uid="{00000000-0005-0000-0000-00002B390000}"/>
    <cellStyle name="Currency [0,000] TBD 2 74" xfId="18621" xr:uid="{00000000-0005-0000-0000-00002C390000}"/>
    <cellStyle name="Currency [0,000] TBD- 2 74" xfId="21156" xr:uid="{00000000-0005-0000-0000-00002D390000}"/>
    <cellStyle name="Currency [0,000] TBD 2 75" xfId="18713" xr:uid="{00000000-0005-0000-0000-00002E390000}"/>
    <cellStyle name="Currency [0,000] TBD- 2 75" xfId="21229" xr:uid="{00000000-0005-0000-0000-00002F390000}"/>
    <cellStyle name="Currency [0,000] TBD 2 76" xfId="18805" xr:uid="{00000000-0005-0000-0000-000030390000}"/>
    <cellStyle name="Currency [0,000] TBD- 2 76" xfId="21301" xr:uid="{00000000-0005-0000-0000-000031390000}"/>
    <cellStyle name="Currency [0,000] TBD 2 77" xfId="18897" xr:uid="{00000000-0005-0000-0000-000032390000}"/>
    <cellStyle name="Currency [0,000] TBD- 2 77" xfId="21370" xr:uid="{00000000-0005-0000-0000-000033390000}"/>
    <cellStyle name="Currency [0,000] TBD 2 78" xfId="18989" xr:uid="{00000000-0005-0000-0000-000034390000}"/>
    <cellStyle name="Currency [0,000] TBD- 2 78" xfId="21438" xr:uid="{00000000-0005-0000-0000-000035390000}"/>
    <cellStyle name="Currency [0,000] TBD 2 79" xfId="19081" xr:uid="{00000000-0005-0000-0000-000036390000}"/>
    <cellStyle name="Currency [0,000] TBD- 2 79" xfId="21506" xr:uid="{00000000-0005-0000-0000-000037390000}"/>
    <cellStyle name="Currency [0,000] TBD 2 8" xfId="10588" xr:uid="{00000000-0005-0000-0000-000038390000}"/>
    <cellStyle name="Currency [0,000] TBD- 2 8" xfId="10406" xr:uid="{00000000-0005-0000-0000-000039390000}"/>
    <cellStyle name="Currency [0,000] TBD 2 80" xfId="19173" xr:uid="{00000000-0005-0000-0000-00003A390000}"/>
    <cellStyle name="Currency [0,000] TBD- 2 80" xfId="21573" xr:uid="{00000000-0005-0000-0000-00003B390000}"/>
    <cellStyle name="Currency [0,000] TBD 2 81" xfId="19265" xr:uid="{00000000-0005-0000-0000-00003C390000}"/>
    <cellStyle name="Currency [0,000] TBD- 2 81" xfId="21640" xr:uid="{00000000-0005-0000-0000-00003D390000}"/>
    <cellStyle name="Currency [0,000] TBD 2 82" xfId="19356" xr:uid="{00000000-0005-0000-0000-00003E390000}"/>
    <cellStyle name="Currency [0,000] TBD- 2 82" xfId="21705" xr:uid="{00000000-0005-0000-0000-00003F390000}"/>
    <cellStyle name="Currency [0,000] TBD 2 83" xfId="19447" xr:uid="{00000000-0005-0000-0000-000040390000}"/>
    <cellStyle name="Currency [0,000] TBD- 2 83" xfId="21769" xr:uid="{00000000-0005-0000-0000-000041390000}"/>
    <cellStyle name="Currency [0,000] TBD 2 84" xfId="19537" xr:uid="{00000000-0005-0000-0000-000042390000}"/>
    <cellStyle name="Currency [0,000] TBD- 2 84" xfId="21830" xr:uid="{00000000-0005-0000-0000-000043390000}"/>
    <cellStyle name="Currency [0,000] TBD 2 85" xfId="19626" xr:uid="{00000000-0005-0000-0000-000044390000}"/>
    <cellStyle name="Currency [0,000] TBD- 2 85" xfId="21890" xr:uid="{00000000-0005-0000-0000-000045390000}"/>
    <cellStyle name="Currency [0,000] TBD 2 86" xfId="19715" xr:uid="{00000000-0005-0000-0000-000046390000}"/>
    <cellStyle name="Currency [0,000] TBD- 2 86" xfId="21948" xr:uid="{00000000-0005-0000-0000-000047390000}"/>
    <cellStyle name="Currency [0,000] TBD 2 87" xfId="19804" xr:uid="{00000000-0005-0000-0000-000048390000}"/>
    <cellStyle name="Currency [0,000] TBD- 2 87" xfId="22003" xr:uid="{00000000-0005-0000-0000-000049390000}"/>
    <cellStyle name="Currency [0,000] TBD 2 88" xfId="19892" xr:uid="{00000000-0005-0000-0000-00004A390000}"/>
    <cellStyle name="Currency [0,000] TBD- 2 88" xfId="22057" xr:uid="{00000000-0005-0000-0000-00004B390000}"/>
    <cellStyle name="Currency [0,000] TBD 2 89" xfId="19980" xr:uid="{00000000-0005-0000-0000-00004C390000}"/>
    <cellStyle name="Currency [0,000] TBD- 2 89" xfId="22111" xr:uid="{00000000-0005-0000-0000-00004D390000}"/>
    <cellStyle name="Currency [0,000] TBD 2 9" xfId="10368" xr:uid="{00000000-0005-0000-0000-00004E390000}"/>
    <cellStyle name="Currency [0,000] TBD- 2 9" xfId="10369" xr:uid="{00000000-0005-0000-0000-00004F390000}"/>
    <cellStyle name="Currency [0,000] TBD 2 90" xfId="20067" xr:uid="{00000000-0005-0000-0000-000050390000}"/>
    <cellStyle name="Currency [0,000] TBD- 2 90" xfId="22164" xr:uid="{00000000-0005-0000-0000-000051390000}"/>
    <cellStyle name="Currency [0,000] TBD 2 91" xfId="20154" xr:uid="{00000000-0005-0000-0000-000052390000}"/>
    <cellStyle name="Currency [0,000] TBD- 2 91" xfId="22216" xr:uid="{00000000-0005-0000-0000-000053390000}"/>
    <cellStyle name="Currency [0,000] TBD 2 92" xfId="20241" xr:uid="{00000000-0005-0000-0000-000054390000}"/>
    <cellStyle name="Currency [0,000] TBD- 2 92" xfId="22266" xr:uid="{00000000-0005-0000-0000-000055390000}"/>
    <cellStyle name="Currency [0,000] TBD 2 93" xfId="20327" xr:uid="{00000000-0005-0000-0000-000056390000}"/>
    <cellStyle name="Currency [0,000] TBD- 2 93" xfId="22316" xr:uid="{00000000-0005-0000-0000-000057390000}"/>
    <cellStyle name="Currency [0,000] TBD 2 94" xfId="20412" xr:uid="{00000000-0005-0000-0000-000058390000}"/>
    <cellStyle name="Currency [0,000] TBD- 2 94" xfId="22366" xr:uid="{00000000-0005-0000-0000-000059390000}"/>
    <cellStyle name="Currency [0,000] TBD 2 95" xfId="20496" xr:uid="{00000000-0005-0000-0000-00005A390000}"/>
    <cellStyle name="Currency [0,000] TBD- 2 95" xfId="22414" xr:uid="{00000000-0005-0000-0000-00005B390000}"/>
    <cellStyle name="Currency [0,000] TBD 2 96" xfId="20578" xr:uid="{00000000-0005-0000-0000-00005C390000}"/>
    <cellStyle name="Currency [0,000] TBD- 2 96" xfId="22462" xr:uid="{00000000-0005-0000-0000-00005D390000}"/>
    <cellStyle name="Currency [0,000] TBD 2 97" xfId="22932" xr:uid="{00000000-0005-0000-0000-00005E390000}"/>
    <cellStyle name="Currency [0,000] TBD- 2 97" xfId="22933" xr:uid="{00000000-0005-0000-0000-00005F390000}"/>
    <cellStyle name="Currency [0,000] TBD 2 98" xfId="26236" xr:uid="{00000000-0005-0000-0000-000060390000}"/>
    <cellStyle name="Currency [0,000] TBD- 2 98" xfId="26274" xr:uid="{00000000-0005-0000-0000-000061390000}"/>
    <cellStyle name="Currency [0,000] TBD 2 99" xfId="29603" xr:uid="{00000000-0005-0000-0000-000062390000}"/>
    <cellStyle name="Currency [0,000] TBD- 2 99" xfId="29604" xr:uid="{00000000-0005-0000-0000-000063390000}"/>
    <cellStyle name="Currency [0,000] TBD 3" xfId="1047" xr:uid="{00000000-0005-0000-0000-000064390000}"/>
    <cellStyle name="Currency [0,000] TBD- 3" xfId="1048" xr:uid="{00000000-0005-0000-0000-000065390000}"/>
    <cellStyle name="Currency [0,000] TBD 3 10" xfId="13997" xr:uid="{00000000-0005-0000-0000-000066390000}"/>
    <cellStyle name="Currency [0,000] TBD- 3 10" xfId="11222" xr:uid="{00000000-0005-0000-0000-000067390000}"/>
    <cellStyle name="Currency [0,000] TBD 3 100" xfId="36165" xr:uid="{00000000-0005-0000-0000-000068390000}"/>
    <cellStyle name="Currency [0,000] TBD- 3 100" xfId="36166" xr:uid="{00000000-0005-0000-0000-000069390000}"/>
    <cellStyle name="Currency [0,000] TBD 3 11" xfId="15217" xr:uid="{00000000-0005-0000-0000-00006A390000}"/>
    <cellStyle name="Currency [0,000] TBD- 3 11" xfId="15218" xr:uid="{00000000-0005-0000-0000-00006B390000}"/>
    <cellStyle name="Currency [0,000] TBD 3 12" xfId="14841" xr:uid="{00000000-0005-0000-0000-00006C390000}"/>
    <cellStyle name="Currency [0,000] TBD- 3 12" xfId="16852" xr:uid="{00000000-0005-0000-0000-00006D390000}"/>
    <cellStyle name="Currency [0,000] TBD 3 13" xfId="16414" xr:uid="{00000000-0005-0000-0000-00006E390000}"/>
    <cellStyle name="Currency [0,000] TBD- 3 13" xfId="15168" xr:uid="{00000000-0005-0000-0000-00006F390000}"/>
    <cellStyle name="Currency [0,000] TBD 3 14" xfId="15249" xr:uid="{00000000-0005-0000-0000-000070390000}"/>
    <cellStyle name="Currency [0,000] TBD- 3 14" xfId="15248" xr:uid="{00000000-0005-0000-0000-000071390000}"/>
    <cellStyle name="Currency [0,000] TBD 3 15" xfId="15195" xr:uid="{00000000-0005-0000-0000-000072390000}"/>
    <cellStyle name="Currency [0,000] TBD- 3 15" xfId="15196" xr:uid="{00000000-0005-0000-0000-000073390000}"/>
    <cellStyle name="Currency [0,000] TBD 3 16" xfId="16182" xr:uid="{00000000-0005-0000-0000-000074390000}"/>
    <cellStyle name="Currency [0,000] TBD- 3 16" xfId="17063" xr:uid="{00000000-0005-0000-0000-000075390000}"/>
    <cellStyle name="Currency [0,000] TBD 3 17" xfId="14548" xr:uid="{00000000-0005-0000-0000-000076390000}"/>
    <cellStyle name="Currency [0,000] TBD- 3 17" xfId="17157" xr:uid="{00000000-0005-0000-0000-000077390000}"/>
    <cellStyle name="Currency [0,000] TBD 3 18" xfId="14628" xr:uid="{00000000-0005-0000-0000-000078390000}"/>
    <cellStyle name="Currency [0,000] TBD- 3 18" xfId="17251" xr:uid="{00000000-0005-0000-0000-000079390000}"/>
    <cellStyle name="Currency [0,000] TBD 3 19" xfId="16700" xr:uid="{00000000-0005-0000-0000-00007A390000}"/>
    <cellStyle name="Currency [0,000] TBD- 3 19" xfId="17345" xr:uid="{00000000-0005-0000-0000-00007B390000}"/>
    <cellStyle name="Currency [0,000] TBD 3 2" xfId="1049" xr:uid="{00000000-0005-0000-0000-00007C390000}"/>
    <cellStyle name="Currency [0,000] TBD- 3 2" xfId="1050" xr:uid="{00000000-0005-0000-0000-00007D390000}"/>
    <cellStyle name="Currency [0,000] TBD 3 2 10" xfId="15219" xr:uid="{00000000-0005-0000-0000-00007E390000}"/>
    <cellStyle name="Currency [0,000] TBD- 3 2 10" xfId="15220" xr:uid="{00000000-0005-0000-0000-00007F390000}"/>
    <cellStyle name="Currency [0,000] TBD 3 2 11" xfId="15948" xr:uid="{00000000-0005-0000-0000-000080390000}"/>
    <cellStyle name="Currency [0,000] TBD- 3 2 11" xfId="15276" xr:uid="{00000000-0005-0000-0000-000081390000}"/>
    <cellStyle name="Currency [0,000] TBD 3 2 12" xfId="16415" xr:uid="{00000000-0005-0000-0000-000082390000}"/>
    <cellStyle name="Currency [0,000] TBD- 3 2 12" xfId="15169" xr:uid="{00000000-0005-0000-0000-000083390000}"/>
    <cellStyle name="Currency [0,000] TBD 3 2 13" xfId="16466" xr:uid="{00000000-0005-0000-0000-000084390000}"/>
    <cellStyle name="Currency [0,000] TBD- 3 2 13" xfId="15247" xr:uid="{00000000-0005-0000-0000-000085390000}"/>
    <cellStyle name="Currency [0,000] TBD 3 2 14" xfId="16430" xr:uid="{00000000-0005-0000-0000-000086390000}"/>
    <cellStyle name="Currency [0,000] TBD- 3 2 14" xfId="16429" xr:uid="{00000000-0005-0000-0000-000087390000}"/>
    <cellStyle name="Currency [0,000] TBD 3 2 15" xfId="15532" xr:uid="{00000000-0005-0000-0000-000088390000}"/>
    <cellStyle name="Currency [0,000] TBD- 3 2 15" xfId="14529" xr:uid="{00000000-0005-0000-0000-000089390000}"/>
    <cellStyle name="Currency [0,000] TBD 3 2 16" xfId="16327" xr:uid="{00000000-0005-0000-0000-00008A390000}"/>
    <cellStyle name="Currency [0,000] TBD- 3 2 16" xfId="16737" xr:uid="{00000000-0005-0000-0000-00008B390000}"/>
    <cellStyle name="Currency [0,000] TBD 3 2 17" xfId="15375" xr:uid="{00000000-0005-0000-0000-00008C390000}"/>
    <cellStyle name="Currency [0,000] TBD- 3 2 17" xfId="16271" xr:uid="{00000000-0005-0000-0000-00008D390000}"/>
    <cellStyle name="Currency [0,000] TBD 3 2 18" xfId="14297" xr:uid="{00000000-0005-0000-0000-00008E390000}"/>
    <cellStyle name="Currency [0,000] TBD- 3 2 18" xfId="14475" xr:uid="{00000000-0005-0000-0000-00008F390000}"/>
    <cellStyle name="Currency [0,000] TBD 3 2 19" xfId="16817" xr:uid="{00000000-0005-0000-0000-000090390000}"/>
    <cellStyle name="Currency [0,000] TBD- 3 2 19" xfId="15720" xr:uid="{00000000-0005-0000-0000-000091390000}"/>
    <cellStyle name="Currency [0,000] TBD 3 2 2" xfId="2421" xr:uid="{00000000-0005-0000-0000-000092390000}"/>
    <cellStyle name="Currency [0,000] TBD- 3 2 2" xfId="2422" xr:uid="{00000000-0005-0000-0000-000093390000}"/>
    <cellStyle name="Currency [0,000] TBD 3 2 20" xfId="14780" xr:uid="{00000000-0005-0000-0000-000094390000}"/>
    <cellStyle name="Currency [0,000] TBD- 3 2 20" xfId="14884" xr:uid="{00000000-0005-0000-0000-000095390000}"/>
    <cellStyle name="Currency [0,000] TBD 3 2 21" xfId="15510" xr:uid="{00000000-0005-0000-0000-000096390000}"/>
    <cellStyle name="Currency [0,000] TBD- 3 2 21" xfId="16075" xr:uid="{00000000-0005-0000-0000-000097390000}"/>
    <cellStyle name="Currency [0,000] TBD 3 2 22" xfId="16332" xr:uid="{00000000-0005-0000-0000-000098390000}"/>
    <cellStyle name="Currency [0,000] TBD- 3 2 22" xfId="16757" xr:uid="{00000000-0005-0000-0000-000099390000}"/>
    <cellStyle name="Currency [0,000] TBD 3 2 23" xfId="14413" xr:uid="{00000000-0005-0000-0000-00009A390000}"/>
    <cellStyle name="Currency [0,000] TBD- 3 2 23" xfId="16263" xr:uid="{00000000-0005-0000-0000-00009B390000}"/>
    <cellStyle name="Currency [0,000] TBD 3 2 24" xfId="16121" xr:uid="{00000000-0005-0000-0000-00009C390000}"/>
    <cellStyle name="Currency [0,000] TBD- 3 2 24" xfId="15455" xr:uid="{00000000-0005-0000-0000-00009D390000}"/>
    <cellStyle name="Currency [0,000] TBD 3 2 25" xfId="16092" xr:uid="{00000000-0005-0000-0000-00009E390000}"/>
    <cellStyle name="Currency [0,000] TBD- 3 2 25" xfId="14260" xr:uid="{00000000-0005-0000-0000-00009F390000}"/>
    <cellStyle name="Currency [0,000] TBD 3 2 26" xfId="16103" xr:uid="{00000000-0005-0000-0000-0000A0390000}"/>
    <cellStyle name="Currency [0,000] TBD- 3 2 26" xfId="16836" xr:uid="{00000000-0005-0000-0000-0000A1390000}"/>
    <cellStyle name="Currency [0,000] TBD 3 2 27" xfId="14609" xr:uid="{00000000-0005-0000-0000-0000A2390000}"/>
    <cellStyle name="Currency [0,000] TBD- 3 2 27" xfId="14762" xr:uid="{00000000-0005-0000-0000-0000A3390000}"/>
    <cellStyle name="Currency [0,000] TBD 3 2 28" xfId="14611" xr:uid="{00000000-0005-0000-0000-0000A4390000}"/>
    <cellStyle name="Currency [0,000] TBD- 3 2 28" xfId="16622" xr:uid="{00000000-0005-0000-0000-0000A5390000}"/>
    <cellStyle name="Currency [0,000] TBD 3 2 29" xfId="16709" xr:uid="{00000000-0005-0000-0000-0000A6390000}"/>
    <cellStyle name="Currency [0,000] TBD- 3 2 29" xfId="16866" xr:uid="{00000000-0005-0000-0000-0000A7390000}"/>
    <cellStyle name="Currency [0,000] TBD 3 2 3" xfId="9287" xr:uid="{00000000-0005-0000-0000-0000A8390000}"/>
    <cellStyle name="Currency [0,000] TBD- 3 2 3" xfId="9288" xr:uid="{00000000-0005-0000-0000-0000A9390000}"/>
    <cellStyle name="Currency [0,000] TBD 3 2 30" xfId="14925" xr:uid="{00000000-0005-0000-0000-0000AA390000}"/>
    <cellStyle name="Currency [0,000] TBD- 3 2 30" xfId="15920" xr:uid="{00000000-0005-0000-0000-0000AB390000}"/>
    <cellStyle name="Currency [0,000] TBD 3 2 31" xfId="14459" xr:uid="{00000000-0005-0000-0000-0000AC390000}"/>
    <cellStyle name="Currency [0,000] TBD- 3 2 31" xfId="16189" xr:uid="{00000000-0005-0000-0000-0000AD390000}"/>
    <cellStyle name="Currency [0,000] TBD 3 2 32" xfId="15733" xr:uid="{00000000-0005-0000-0000-0000AE390000}"/>
    <cellStyle name="Currency [0,000] TBD- 3 2 32" xfId="16653" xr:uid="{00000000-0005-0000-0000-0000AF390000}"/>
    <cellStyle name="Currency [0,000] TBD 3 2 33" xfId="16253" xr:uid="{00000000-0005-0000-0000-0000B0390000}"/>
    <cellStyle name="Currency [0,000] TBD- 3 2 33" xfId="16322" xr:uid="{00000000-0005-0000-0000-0000B1390000}"/>
    <cellStyle name="Currency [0,000] TBD 3 2 34" xfId="16559" xr:uid="{00000000-0005-0000-0000-0000B2390000}"/>
    <cellStyle name="Currency [0,000] TBD- 3 2 34" xfId="14422" xr:uid="{00000000-0005-0000-0000-0000B3390000}"/>
    <cellStyle name="Currency [0,000] TBD 3 2 35" xfId="14251" xr:uid="{00000000-0005-0000-0000-0000B4390000}"/>
    <cellStyle name="Currency [0,000] TBD- 3 2 35" xfId="15764" xr:uid="{00000000-0005-0000-0000-0000B5390000}"/>
    <cellStyle name="Currency [0,000] TBD 3 2 36" xfId="16837" xr:uid="{00000000-0005-0000-0000-0000B6390000}"/>
    <cellStyle name="Currency [0,000] TBD- 3 2 36" xfId="16989" xr:uid="{00000000-0005-0000-0000-0000B7390000}"/>
    <cellStyle name="Currency [0,000] TBD 3 2 37" xfId="14758" xr:uid="{00000000-0005-0000-0000-0000B8390000}"/>
    <cellStyle name="Currency [0,000] TBD- 3 2 37" xfId="17084" xr:uid="{00000000-0005-0000-0000-0000B9390000}"/>
    <cellStyle name="Currency [0,000] TBD 3 2 38" xfId="14533" xr:uid="{00000000-0005-0000-0000-0000BA390000}"/>
    <cellStyle name="Currency [0,000] TBD- 3 2 38" xfId="17178" xr:uid="{00000000-0005-0000-0000-0000BB390000}"/>
    <cellStyle name="Currency [0,000] TBD 3 2 39" xfId="16736" xr:uid="{00000000-0005-0000-0000-0000BC390000}"/>
    <cellStyle name="Currency [0,000] TBD- 3 2 39" xfId="17272" xr:uid="{00000000-0005-0000-0000-0000BD390000}"/>
    <cellStyle name="Currency [0,000] TBD 3 2 4" xfId="10484" xr:uid="{00000000-0005-0000-0000-0000BE390000}"/>
    <cellStyle name="Currency [0,000] TBD- 3 2 4" xfId="10485" xr:uid="{00000000-0005-0000-0000-0000BF390000}"/>
    <cellStyle name="Currency [0,000] TBD 3 2 40" xfId="16270" xr:uid="{00000000-0005-0000-0000-0000C0390000}"/>
    <cellStyle name="Currency [0,000] TBD- 3 2 40" xfId="17366" xr:uid="{00000000-0005-0000-0000-0000C1390000}"/>
    <cellStyle name="Currency [0,000] TBD 3 2 41" xfId="14474" xr:uid="{00000000-0005-0000-0000-0000C2390000}"/>
    <cellStyle name="Currency [0,000] TBD- 3 2 41" xfId="17460" xr:uid="{00000000-0005-0000-0000-0000C3390000}"/>
    <cellStyle name="Currency [0,000] TBD 3 2 42" xfId="15721" xr:uid="{00000000-0005-0000-0000-0000C4390000}"/>
    <cellStyle name="Currency [0,000] TBD- 3 2 42" xfId="17554" xr:uid="{00000000-0005-0000-0000-0000C5390000}"/>
    <cellStyle name="Currency [0,000] TBD 3 2 43" xfId="14883" xr:uid="{00000000-0005-0000-0000-0000C6390000}"/>
    <cellStyle name="Currency [0,000] TBD- 3 2 43" xfId="17648" xr:uid="{00000000-0005-0000-0000-0000C7390000}"/>
    <cellStyle name="Currency [0,000] TBD 3 2 44" xfId="15460" xr:uid="{00000000-0005-0000-0000-0000C8390000}"/>
    <cellStyle name="Currency [0,000] TBD- 3 2 44" xfId="17742" xr:uid="{00000000-0005-0000-0000-0000C9390000}"/>
    <cellStyle name="Currency [0,000] TBD 3 2 45" xfId="15054" xr:uid="{00000000-0005-0000-0000-0000CA390000}"/>
    <cellStyle name="Currency [0,000] TBD- 3 2 45" xfId="17836" xr:uid="{00000000-0005-0000-0000-0000CB390000}"/>
    <cellStyle name="Currency [0,000] TBD 3 2 46" xfId="14405" xr:uid="{00000000-0005-0000-0000-0000CC390000}"/>
    <cellStyle name="Currency [0,000] TBD- 3 2 46" xfId="17930" xr:uid="{00000000-0005-0000-0000-0000CD390000}"/>
    <cellStyle name="Currency [0,000] TBD 3 2 47" xfId="14646" xr:uid="{00000000-0005-0000-0000-0000CE390000}"/>
    <cellStyle name="Currency [0,000] TBD- 3 2 47" xfId="18024" xr:uid="{00000000-0005-0000-0000-0000CF390000}"/>
    <cellStyle name="Currency [0,000] TBD 3 2 48" xfId="15636" xr:uid="{00000000-0005-0000-0000-0000D0390000}"/>
    <cellStyle name="Currency [0,000] TBD- 3 2 48" xfId="18118" xr:uid="{00000000-0005-0000-0000-0000D1390000}"/>
    <cellStyle name="Currency [0,000] TBD 3 2 49" xfId="16912" xr:uid="{00000000-0005-0000-0000-0000D2390000}"/>
    <cellStyle name="Currency [0,000] TBD- 3 2 49" xfId="18212" xr:uid="{00000000-0005-0000-0000-0000D3390000}"/>
    <cellStyle name="Currency [0,000] TBD 3 2 5" xfId="13896" xr:uid="{00000000-0005-0000-0000-0000D4390000}"/>
    <cellStyle name="Currency [0,000] TBD- 3 2 5" xfId="13895" xr:uid="{00000000-0005-0000-0000-0000D5390000}"/>
    <cellStyle name="Currency [0,000] TBD 3 2 50" xfId="14686" xr:uid="{00000000-0005-0000-0000-0000D6390000}"/>
    <cellStyle name="Currency [0,000] TBD- 3 2 50" xfId="18306" xr:uid="{00000000-0005-0000-0000-0000D7390000}"/>
    <cellStyle name="Currency [0,000] TBD 3 2 51" xfId="16675" xr:uid="{00000000-0005-0000-0000-0000D8390000}"/>
    <cellStyle name="Currency [0,000] TBD- 3 2 51" xfId="18400" xr:uid="{00000000-0005-0000-0000-0000D9390000}"/>
    <cellStyle name="Currency [0,000] TBD 3 2 52" xfId="16289" xr:uid="{00000000-0005-0000-0000-0000DA390000}"/>
    <cellStyle name="Currency [0,000] TBD- 3 2 52" xfId="18494" xr:uid="{00000000-0005-0000-0000-0000DB390000}"/>
    <cellStyle name="Currency [0,000] TBD 3 2 53" xfId="16511" xr:uid="{00000000-0005-0000-0000-0000DC390000}"/>
    <cellStyle name="Currency [0,000] TBD- 3 2 53" xfId="18587" xr:uid="{00000000-0005-0000-0000-0000DD390000}"/>
    <cellStyle name="Currency [0,000] TBD 3 2 54" xfId="15097" xr:uid="{00000000-0005-0000-0000-0000DE390000}"/>
    <cellStyle name="Currency [0,000] TBD- 3 2 54" xfId="18679" xr:uid="{00000000-0005-0000-0000-0000DF390000}"/>
    <cellStyle name="Currency [0,000] TBD 3 2 55" xfId="14384" xr:uid="{00000000-0005-0000-0000-0000E0390000}"/>
    <cellStyle name="Currency [0,000] TBD- 3 2 55" xfId="18771" xr:uid="{00000000-0005-0000-0000-0000E1390000}"/>
    <cellStyle name="Currency [0,000] TBD 3 2 56" xfId="15781" xr:uid="{00000000-0005-0000-0000-0000E2390000}"/>
    <cellStyle name="Currency [0,000] TBD- 3 2 56" xfId="18863" xr:uid="{00000000-0005-0000-0000-0000E3390000}"/>
    <cellStyle name="Currency [0,000] TBD 3 2 57" xfId="17003" xr:uid="{00000000-0005-0000-0000-0000E4390000}"/>
    <cellStyle name="Currency [0,000] TBD- 3 2 57" xfId="18955" xr:uid="{00000000-0005-0000-0000-0000E5390000}"/>
    <cellStyle name="Currency [0,000] TBD 3 2 58" xfId="17098" xr:uid="{00000000-0005-0000-0000-0000E6390000}"/>
    <cellStyle name="Currency [0,000] TBD- 3 2 58" xfId="19047" xr:uid="{00000000-0005-0000-0000-0000E7390000}"/>
    <cellStyle name="Currency [0,000] TBD 3 2 59" xfId="17192" xr:uid="{00000000-0005-0000-0000-0000E8390000}"/>
    <cellStyle name="Currency [0,000] TBD- 3 2 59" xfId="19139" xr:uid="{00000000-0005-0000-0000-0000E9390000}"/>
    <cellStyle name="Currency [0,000] TBD 3 2 6" xfId="14132" xr:uid="{00000000-0005-0000-0000-0000EA390000}"/>
    <cellStyle name="Currency [0,000] TBD- 3 2 6" xfId="14131" xr:uid="{00000000-0005-0000-0000-0000EB390000}"/>
    <cellStyle name="Currency [0,000] TBD 3 2 60" xfId="17286" xr:uid="{00000000-0005-0000-0000-0000EC390000}"/>
    <cellStyle name="Currency [0,000] TBD- 3 2 60" xfId="19231" xr:uid="{00000000-0005-0000-0000-0000ED390000}"/>
    <cellStyle name="Currency [0,000] TBD 3 2 61" xfId="17380" xr:uid="{00000000-0005-0000-0000-0000EE390000}"/>
    <cellStyle name="Currency [0,000] TBD- 3 2 61" xfId="19322" xr:uid="{00000000-0005-0000-0000-0000EF390000}"/>
    <cellStyle name="Currency [0,000] TBD 3 2 62" xfId="17474" xr:uid="{00000000-0005-0000-0000-0000F0390000}"/>
    <cellStyle name="Currency [0,000] TBD- 3 2 62" xfId="19413" xr:uid="{00000000-0005-0000-0000-0000F1390000}"/>
    <cellStyle name="Currency [0,000] TBD 3 2 63" xfId="17568" xr:uid="{00000000-0005-0000-0000-0000F2390000}"/>
    <cellStyle name="Currency [0,000] TBD- 3 2 63" xfId="19503" xr:uid="{00000000-0005-0000-0000-0000F3390000}"/>
    <cellStyle name="Currency [0,000] TBD 3 2 64" xfId="17662" xr:uid="{00000000-0005-0000-0000-0000F4390000}"/>
    <cellStyle name="Currency [0,000] TBD- 3 2 64" xfId="19592" xr:uid="{00000000-0005-0000-0000-0000F5390000}"/>
    <cellStyle name="Currency [0,000] TBD 3 2 65" xfId="17756" xr:uid="{00000000-0005-0000-0000-0000F6390000}"/>
    <cellStyle name="Currency [0,000] TBD- 3 2 65" xfId="19681" xr:uid="{00000000-0005-0000-0000-0000F7390000}"/>
    <cellStyle name="Currency [0,000] TBD 3 2 66" xfId="17850" xr:uid="{00000000-0005-0000-0000-0000F8390000}"/>
    <cellStyle name="Currency [0,000] TBD- 3 2 66" xfId="19770" xr:uid="{00000000-0005-0000-0000-0000F9390000}"/>
    <cellStyle name="Currency [0,000] TBD 3 2 67" xfId="17944" xr:uid="{00000000-0005-0000-0000-0000FA390000}"/>
    <cellStyle name="Currency [0,000] TBD- 3 2 67" xfId="19859" xr:uid="{00000000-0005-0000-0000-0000FB390000}"/>
    <cellStyle name="Currency [0,000] TBD 3 2 68" xfId="18038" xr:uid="{00000000-0005-0000-0000-0000FC390000}"/>
    <cellStyle name="Currency [0,000] TBD- 3 2 68" xfId="19947" xr:uid="{00000000-0005-0000-0000-0000FD390000}"/>
    <cellStyle name="Currency [0,000] TBD 3 2 69" xfId="18132" xr:uid="{00000000-0005-0000-0000-0000FE390000}"/>
    <cellStyle name="Currency [0,000] TBD- 3 2 69" xfId="20035" xr:uid="{00000000-0005-0000-0000-0000FF390000}"/>
    <cellStyle name="Currency [0,000] TBD 3 2 7" xfId="11170" xr:uid="{00000000-0005-0000-0000-0000003A0000}"/>
    <cellStyle name="Currency [0,000] TBD- 3 2 7" xfId="11169" xr:uid="{00000000-0005-0000-0000-0000013A0000}"/>
    <cellStyle name="Currency [0,000] TBD 3 2 70" xfId="18226" xr:uid="{00000000-0005-0000-0000-0000023A0000}"/>
    <cellStyle name="Currency [0,000] TBD- 3 2 70" xfId="20122" xr:uid="{00000000-0005-0000-0000-0000033A0000}"/>
    <cellStyle name="Currency [0,000] TBD 3 2 71" xfId="18320" xr:uid="{00000000-0005-0000-0000-0000043A0000}"/>
    <cellStyle name="Currency [0,000] TBD- 3 2 71" xfId="20209" xr:uid="{00000000-0005-0000-0000-0000053A0000}"/>
    <cellStyle name="Currency [0,000] TBD 3 2 72" xfId="18414" xr:uid="{00000000-0005-0000-0000-0000063A0000}"/>
    <cellStyle name="Currency [0,000] TBD- 3 2 72" xfId="20295" xr:uid="{00000000-0005-0000-0000-0000073A0000}"/>
    <cellStyle name="Currency [0,000] TBD 3 2 73" xfId="18507" xr:uid="{00000000-0005-0000-0000-0000083A0000}"/>
    <cellStyle name="Currency [0,000] TBD- 3 2 73" xfId="20380" xr:uid="{00000000-0005-0000-0000-0000093A0000}"/>
    <cellStyle name="Currency [0,000] TBD 3 2 74" xfId="18600" xr:uid="{00000000-0005-0000-0000-00000A3A0000}"/>
    <cellStyle name="Currency [0,000] TBD- 3 2 74" xfId="20464" xr:uid="{00000000-0005-0000-0000-00000B3A0000}"/>
    <cellStyle name="Currency [0,000] TBD 3 2 75" xfId="18692" xr:uid="{00000000-0005-0000-0000-00000C3A0000}"/>
    <cellStyle name="Currency [0,000] TBD- 3 2 75" xfId="20547" xr:uid="{00000000-0005-0000-0000-00000D3A0000}"/>
    <cellStyle name="Currency [0,000] TBD 3 2 76" xfId="18784" xr:uid="{00000000-0005-0000-0000-00000E3A0000}"/>
    <cellStyle name="Currency [0,000] TBD- 3 2 76" xfId="20627" xr:uid="{00000000-0005-0000-0000-00000F3A0000}"/>
    <cellStyle name="Currency [0,000] TBD 3 2 77" xfId="18876" xr:uid="{00000000-0005-0000-0000-0000103A0000}"/>
    <cellStyle name="Currency [0,000] TBD- 3 2 77" xfId="20705" xr:uid="{00000000-0005-0000-0000-0000113A0000}"/>
    <cellStyle name="Currency [0,000] TBD 3 2 78" xfId="18968" xr:uid="{00000000-0005-0000-0000-0000123A0000}"/>
    <cellStyle name="Currency [0,000] TBD- 3 2 78" xfId="20783" xr:uid="{00000000-0005-0000-0000-0000133A0000}"/>
    <cellStyle name="Currency [0,000] TBD 3 2 79" xfId="19060" xr:uid="{00000000-0005-0000-0000-0000143A0000}"/>
    <cellStyle name="Currency [0,000] TBD- 3 2 79" xfId="20859" xr:uid="{00000000-0005-0000-0000-0000153A0000}"/>
    <cellStyle name="Currency [0,000] TBD 3 2 8" xfId="10372" xr:uid="{00000000-0005-0000-0000-0000163A0000}"/>
    <cellStyle name="Currency [0,000] TBD- 3 2 8" xfId="10580" xr:uid="{00000000-0005-0000-0000-0000173A0000}"/>
    <cellStyle name="Currency [0,000] TBD 3 2 80" xfId="19152" xr:uid="{00000000-0005-0000-0000-0000183A0000}"/>
    <cellStyle name="Currency [0,000] TBD- 3 2 80" xfId="20935" xr:uid="{00000000-0005-0000-0000-0000193A0000}"/>
    <cellStyle name="Currency [0,000] TBD 3 2 81" xfId="19244" xr:uid="{00000000-0005-0000-0000-00001A3A0000}"/>
    <cellStyle name="Currency [0,000] TBD- 3 2 81" xfId="21008" xr:uid="{00000000-0005-0000-0000-00001B3A0000}"/>
    <cellStyle name="Currency [0,000] TBD 3 2 82" xfId="19335" xr:uid="{00000000-0005-0000-0000-00001C3A0000}"/>
    <cellStyle name="Currency [0,000] TBD- 3 2 82" xfId="21081" xr:uid="{00000000-0005-0000-0000-00001D3A0000}"/>
    <cellStyle name="Currency [0,000] TBD 3 2 83" xfId="19426" xr:uid="{00000000-0005-0000-0000-00001E3A0000}"/>
    <cellStyle name="Currency [0,000] TBD- 3 2 83" xfId="21154" xr:uid="{00000000-0005-0000-0000-00001F3A0000}"/>
    <cellStyle name="Currency [0,000] TBD 3 2 84" xfId="19516" xr:uid="{00000000-0005-0000-0000-0000203A0000}"/>
    <cellStyle name="Currency [0,000] TBD- 3 2 84" xfId="21227" xr:uid="{00000000-0005-0000-0000-0000213A0000}"/>
    <cellStyle name="Currency [0,000] TBD 3 2 85" xfId="19605" xr:uid="{00000000-0005-0000-0000-0000223A0000}"/>
    <cellStyle name="Currency [0,000] TBD- 3 2 85" xfId="21299" xr:uid="{00000000-0005-0000-0000-0000233A0000}"/>
    <cellStyle name="Currency [0,000] TBD 3 2 86" xfId="19694" xr:uid="{00000000-0005-0000-0000-0000243A0000}"/>
    <cellStyle name="Currency [0,000] TBD- 3 2 86" xfId="21368" xr:uid="{00000000-0005-0000-0000-0000253A0000}"/>
    <cellStyle name="Currency [0,000] TBD 3 2 87" xfId="19783" xr:uid="{00000000-0005-0000-0000-0000263A0000}"/>
    <cellStyle name="Currency [0,000] TBD- 3 2 87" xfId="21436" xr:uid="{00000000-0005-0000-0000-0000273A0000}"/>
    <cellStyle name="Currency [0,000] TBD 3 2 88" xfId="19872" xr:uid="{00000000-0005-0000-0000-0000283A0000}"/>
    <cellStyle name="Currency [0,000] TBD- 3 2 88" xfId="21504" xr:uid="{00000000-0005-0000-0000-0000293A0000}"/>
    <cellStyle name="Currency [0,000] TBD 3 2 89" xfId="19960" xr:uid="{00000000-0005-0000-0000-00002A3A0000}"/>
    <cellStyle name="Currency [0,000] TBD- 3 2 89" xfId="21571" xr:uid="{00000000-0005-0000-0000-00002B3A0000}"/>
    <cellStyle name="Currency [0,000] TBD 3 2 9" xfId="14038" xr:uid="{00000000-0005-0000-0000-00002C3A0000}"/>
    <cellStyle name="Currency [0,000] TBD- 3 2 9" xfId="11221" xr:uid="{00000000-0005-0000-0000-00002D3A0000}"/>
    <cellStyle name="Currency [0,000] TBD 3 2 90" xfId="20047" xr:uid="{00000000-0005-0000-0000-00002E3A0000}"/>
    <cellStyle name="Currency [0,000] TBD- 3 2 90" xfId="21638" xr:uid="{00000000-0005-0000-0000-00002F3A0000}"/>
    <cellStyle name="Currency [0,000] TBD 3 2 91" xfId="20134" xr:uid="{00000000-0005-0000-0000-0000303A0000}"/>
    <cellStyle name="Currency [0,000] TBD- 3 2 91" xfId="21703" xr:uid="{00000000-0005-0000-0000-0000313A0000}"/>
    <cellStyle name="Currency [0,000] TBD 3 2 92" xfId="20221" xr:uid="{00000000-0005-0000-0000-0000323A0000}"/>
    <cellStyle name="Currency [0,000] TBD- 3 2 92" xfId="21767" xr:uid="{00000000-0005-0000-0000-0000333A0000}"/>
    <cellStyle name="Currency [0,000] TBD 3 2 93" xfId="20307" xr:uid="{00000000-0005-0000-0000-0000343A0000}"/>
    <cellStyle name="Currency [0,000] TBD- 3 2 93" xfId="21828" xr:uid="{00000000-0005-0000-0000-0000353A0000}"/>
    <cellStyle name="Currency [0,000] TBD 3 2 94" xfId="20392" xr:uid="{00000000-0005-0000-0000-0000363A0000}"/>
    <cellStyle name="Currency [0,000] TBD- 3 2 94" xfId="21888" xr:uid="{00000000-0005-0000-0000-0000373A0000}"/>
    <cellStyle name="Currency [0,000] TBD 3 2 95" xfId="20476" xr:uid="{00000000-0005-0000-0000-0000383A0000}"/>
    <cellStyle name="Currency [0,000] TBD- 3 2 95" xfId="21947" xr:uid="{00000000-0005-0000-0000-0000393A0000}"/>
    <cellStyle name="Currency [0,000] TBD 3 2 96" xfId="22938" xr:uid="{00000000-0005-0000-0000-00003A3A0000}"/>
    <cellStyle name="Currency [0,000] TBD- 3 2 96" xfId="22939" xr:uid="{00000000-0005-0000-0000-00003B3A0000}"/>
    <cellStyle name="Currency [0,000] TBD 3 2 97" xfId="26273" xr:uid="{00000000-0005-0000-0000-00003C3A0000}"/>
    <cellStyle name="Currency [0,000] TBD- 3 2 97" xfId="26233" xr:uid="{00000000-0005-0000-0000-00003D3A0000}"/>
    <cellStyle name="Currency [0,000] TBD 3 2 98" xfId="29609" xr:uid="{00000000-0005-0000-0000-00003E3A0000}"/>
    <cellStyle name="Currency [0,000] TBD- 3 2 98" xfId="29610" xr:uid="{00000000-0005-0000-0000-00003F3A0000}"/>
    <cellStyle name="Currency [0,000] TBD 3 2 99" xfId="36167" xr:uid="{00000000-0005-0000-0000-0000403A0000}"/>
    <cellStyle name="Currency [0,000] TBD- 3 2 99" xfId="36168" xr:uid="{00000000-0005-0000-0000-0000413A0000}"/>
    <cellStyle name="Currency [0,000] TBD 3 20" xfId="16922" xr:uid="{00000000-0005-0000-0000-0000423A0000}"/>
    <cellStyle name="Currency [0,000] TBD- 3 20" xfId="17439" xr:uid="{00000000-0005-0000-0000-0000433A0000}"/>
    <cellStyle name="Currency [0,000] TBD 3 21" xfId="15951" xr:uid="{00000000-0005-0000-0000-0000443A0000}"/>
    <cellStyle name="Currency [0,000] TBD- 3 21" xfId="17533" xr:uid="{00000000-0005-0000-0000-0000453A0000}"/>
    <cellStyle name="Currency [0,000] TBD 3 22" xfId="14720" xr:uid="{00000000-0005-0000-0000-0000463A0000}"/>
    <cellStyle name="Currency [0,000] TBD- 3 22" xfId="17627" xr:uid="{00000000-0005-0000-0000-0000473A0000}"/>
    <cellStyle name="Currency [0,000] TBD 3 23" xfId="16662" xr:uid="{00000000-0005-0000-0000-0000483A0000}"/>
    <cellStyle name="Currency [0,000] TBD- 3 23" xfId="17721" xr:uid="{00000000-0005-0000-0000-0000493A0000}"/>
    <cellStyle name="Currency [0,000] TBD 3 24" xfId="14976" xr:uid="{00000000-0005-0000-0000-00004A3A0000}"/>
    <cellStyle name="Currency [0,000] TBD- 3 24" xfId="17815" xr:uid="{00000000-0005-0000-0000-00004B3A0000}"/>
    <cellStyle name="Currency [0,000] TBD 3 25" xfId="14425" xr:uid="{00000000-0005-0000-0000-00004C3A0000}"/>
    <cellStyle name="Currency [0,000] TBD- 3 25" xfId="17909" xr:uid="{00000000-0005-0000-0000-00004D3A0000}"/>
    <cellStyle name="Currency [0,000] TBD 3 26" xfId="16771" xr:uid="{00000000-0005-0000-0000-00004E3A0000}"/>
    <cellStyle name="Currency [0,000] TBD- 3 26" xfId="18003" xr:uid="{00000000-0005-0000-0000-00004F3A0000}"/>
    <cellStyle name="Currency [0,000] TBD 3 27" xfId="14852" xr:uid="{00000000-0005-0000-0000-0000503A0000}"/>
    <cellStyle name="Currency [0,000] TBD- 3 27" xfId="18097" xr:uid="{00000000-0005-0000-0000-0000513A0000}"/>
    <cellStyle name="Currency [0,000] TBD 3 28" xfId="15473" xr:uid="{00000000-0005-0000-0000-0000523A0000}"/>
    <cellStyle name="Currency [0,000] TBD- 3 28" xfId="18191" xr:uid="{00000000-0005-0000-0000-0000533A0000}"/>
    <cellStyle name="Currency [0,000] TBD 3 29" xfId="15042" xr:uid="{00000000-0005-0000-0000-0000543A0000}"/>
    <cellStyle name="Currency [0,000] TBD- 3 29" xfId="18285" xr:uid="{00000000-0005-0000-0000-0000553A0000}"/>
    <cellStyle name="Currency [0,000] TBD 3 3" xfId="2419" xr:uid="{00000000-0005-0000-0000-0000563A0000}"/>
    <cellStyle name="Currency [0,000] TBD- 3 3" xfId="2420" xr:uid="{00000000-0005-0000-0000-0000573A0000}"/>
    <cellStyle name="Currency [0,000] TBD 3 30" xfId="15345" xr:uid="{00000000-0005-0000-0000-0000583A0000}"/>
    <cellStyle name="Currency [0,000] TBD- 3 30" xfId="18379" xr:uid="{00000000-0005-0000-0000-0000593A0000}"/>
    <cellStyle name="Currency [0,000] TBD 3 31" xfId="15124" xr:uid="{00000000-0005-0000-0000-00005A3A0000}"/>
    <cellStyle name="Currency [0,000] TBD- 3 31" xfId="18473" xr:uid="{00000000-0005-0000-0000-00005B3A0000}"/>
    <cellStyle name="Currency [0,000] TBD 3 32" xfId="14369" xr:uid="{00000000-0005-0000-0000-00005C3A0000}"/>
    <cellStyle name="Currency [0,000] TBD- 3 32" xfId="18566" xr:uid="{00000000-0005-0000-0000-00005D3A0000}"/>
    <cellStyle name="Currency [0,000] TBD 3 33" xfId="16790" xr:uid="{00000000-0005-0000-0000-00005E3A0000}"/>
    <cellStyle name="Currency [0,000] TBD- 3 33" xfId="18658" xr:uid="{00000000-0005-0000-0000-00005F3A0000}"/>
    <cellStyle name="Currency [0,000] TBD 3 34" xfId="14835" xr:uid="{00000000-0005-0000-0000-0000603A0000}"/>
    <cellStyle name="Currency [0,000] TBD- 3 34" xfId="18750" xr:uid="{00000000-0005-0000-0000-0000613A0000}"/>
    <cellStyle name="Currency [0,000] TBD 3 35" xfId="14500" xr:uid="{00000000-0005-0000-0000-0000623A0000}"/>
    <cellStyle name="Currency [0,000] TBD- 3 35" xfId="18842" xr:uid="{00000000-0005-0000-0000-0000633A0000}"/>
    <cellStyle name="Currency [0,000] TBD 3 36" xfId="15695" xr:uid="{00000000-0005-0000-0000-0000643A0000}"/>
    <cellStyle name="Currency [0,000] TBD- 3 36" xfId="18934" xr:uid="{00000000-0005-0000-0000-0000653A0000}"/>
    <cellStyle name="Currency [0,000] TBD 3 37" xfId="16970" xr:uid="{00000000-0005-0000-0000-0000663A0000}"/>
    <cellStyle name="Currency [0,000] TBD- 3 37" xfId="19026" xr:uid="{00000000-0005-0000-0000-0000673A0000}"/>
    <cellStyle name="Currency [0,000] TBD 3 38" xfId="15982" xr:uid="{00000000-0005-0000-0000-0000683A0000}"/>
    <cellStyle name="Currency [0,000] TBD- 3 38" xfId="19118" xr:uid="{00000000-0005-0000-0000-0000693A0000}"/>
    <cellStyle name="Currency [0,000] TBD 3 39" xfId="16161" xr:uid="{00000000-0005-0000-0000-00006A3A0000}"/>
    <cellStyle name="Currency [0,000] TBD- 3 39" xfId="19210" xr:uid="{00000000-0005-0000-0000-00006B3A0000}"/>
    <cellStyle name="Currency [0,000] TBD 3 4" xfId="9285" xr:uid="{00000000-0005-0000-0000-00006C3A0000}"/>
    <cellStyle name="Currency [0,000] TBD- 3 4" xfId="9286" xr:uid="{00000000-0005-0000-0000-00006D3A0000}"/>
    <cellStyle name="Currency [0,000] TBD 3 40" xfId="15598" xr:uid="{00000000-0005-0000-0000-00006E3A0000}"/>
    <cellStyle name="Currency [0,000] TBD- 3 40" xfId="19301" xr:uid="{00000000-0005-0000-0000-00006F3A0000}"/>
    <cellStyle name="Currency [0,000] TBD 3 41" xfId="14962" xr:uid="{00000000-0005-0000-0000-0000703A0000}"/>
    <cellStyle name="Currency [0,000] TBD- 3 41" xfId="19392" xr:uid="{00000000-0005-0000-0000-0000713A0000}"/>
    <cellStyle name="Currency [0,000] TBD 3 42" xfId="15406" xr:uid="{00000000-0005-0000-0000-0000723A0000}"/>
    <cellStyle name="Currency [0,000] TBD- 3 42" xfId="19483" xr:uid="{00000000-0005-0000-0000-0000733A0000}"/>
    <cellStyle name="Currency [0,000] TBD 3 43" xfId="16029" xr:uid="{00000000-0005-0000-0000-0000743A0000}"/>
    <cellStyle name="Currency [0,000] TBD- 3 43" xfId="19572" xr:uid="{00000000-0005-0000-0000-0000753A0000}"/>
    <cellStyle name="Currency [0,000] TBD 3 44" xfId="15863" xr:uid="{00000000-0005-0000-0000-0000763A0000}"/>
    <cellStyle name="Currency [0,000] TBD- 3 44" xfId="19661" xr:uid="{00000000-0005-0000-0000-0000773A0000}"/>
    <cellStyle name="Currency [0,000] TBD 3 45" xfId="17033" xr:uid="{00000000-0005-0000-0000-0000783A0000}"/>
    <cellStyle name="Currency [0,000] TBD- 3 45" xfId="19750" xr:uid="{00000000-0005-0000-0000-0000793A0000}"/>
    <cellStyle name="Currency [0,000] TBD 3 46" xfId="17127" xr:uid="{00000000-0005-0000-0000-00007A3A0000}"/>
    <cellStyle name="Currency [0,000] TBD- 3 46" xfId="19839" xr:uid="{00000000-0005-0000-0000-00007B3A0000}"/>
    <cellStyle name="Currency [0,000] TBD 3 47" xfId="17221" xr:uid="{00000000-0005-0000-0000-00007C3A0000}"/>
    <cellStyle name="Currency [0,000] TBD- 3 47" xfId="19927" xr:uid="{00000000-0005-0000-0000-00007D3A0000}"/>
    <cellStyle name="Currency [0,000] TBD 3 48" xfId="17315" xr:uid="{00000000-0005-0000-0000-00007E3A0000}"/>
    <cellStyle name="Currency [0,000] TBD- 3 48" xfId="20015" xr:uid="{00000000-0005-0000-0000-00007F3A0000}"/>
    <cellStyle name="Currency [0,000] TBD 3 49" xfId="17409" xr:uid="{00000000-0005-0000-0000-0000803A0000}"/>
    <cellStyle name="Currency [0,000] TBD- 3 49" xfId="20102" xr:uid="{00000000-0005-0000-0000-0000813A0000}"/>
    <cellStyle name="Currency [0,000] TBD 3 5" xfId="10482" xr:uid="{00000000-0005-0000-0000-0000823A0000}"/>
    <cellStyle name="Currency [0,000] TBD- 3 5" xfId="10483" xr:uid="{00000000-0005-0000-0000-0000833A0000}"/>
    <cellStyle name="Currency [0,000] TBD 3 50" xfId="17503" xr:uid="{00000000-0005-0000-0000-0000843A0000}"/>
    <cellStyle name="Currency [0,000] TBD- 3 50" xfId="20189" xr:uid="{00000000-0005-0000-0000-0000853A0000}"/>
    <cellStyle name="Currency [0,000] TBD 3 51" xfId="17597" xr:uid="{00000000-0005-0000-0000-0000863A0000}"/>
    <cellStyle name="Currency [0,000] TBD- 3 51" xfId="20275" xr:uid="{00000000-0005-0000-0000-0000873A0000}"/>
    <cellStyle name="Currency [0,000] TBD 3 52" xfId="17691" xr:uid="{00000000-0005-0000-0000-0000883A0000}"/>
    <cellStyle name="Currency [0,000] TBD- 3 52" xfId="20360" xr:uid="{00000000-0005-0000-0000-0000893A0000}"/>
    <cellStyle name="Currency [0,000] TBD 3 53" xfId="17785" xr:uid="{00000000-0005-0000-0000-00008A3A0000}"/>
    <cellStyle name="Currency [0,000] TBD- 3 53" xfId="20445" xr:uid="{00000000-0005-0000-0000-00008B3A0000}"/>
    <cellStyle name="Currency [0,000] TBD 3 54" xfId="17879" xr:uid="{00000000-0005-0000-0000-00008C3A0000}"/>
    <cellStyle name="Currency [0,000] TBD- 3 54" xfId="20528" xr:uid="{00000000-0005-0000-0000-00008D3A0000}"/>
    <cellStyle name="Currency [0,000] TBD 3 55" xfId="17973" xr:uid="{00000000-0005-0000-0000-00008E3A0000}"/>
    <cellStyle name="Currency [0,000] TBD- 3 55" xfId="20609" xr:uid="{00000000-0005-0000-0000-00008F3A0000}"/>
    <cellStyle name="Currency [0,000] TBD 3 56" xfId="18067" xr:uid="{00000000-0005-0000-0000-0000903A0000}"/>
    <cellStyle name="Currency [0,000] TBD- 3 56" xfId="20687" xr:uid="{00000000-0005-0000-0000-0000913A0000}"/>
    <cellStyle name="Currency [0,000] TBD 3 57" xfId="18161" xr:uid="{00000000-0005-0000-0000-0000923A0000}"/>
    <cellStyle name="Currency [0,000] TBD- 3 57" xfId="20765" xr:uid="{00000000-0005-0000-0000-0000933A0000}"/>
    <cellStyle name="Currency [0,000] TBD 3 58" xfId="18255" xr:uid="{00000000-0005-0000-0000-0000943A0000}"/>
    <cellStyle name="Currency [0,000] TBD- 3 58" xfId="20842" xr:uid="{00000000-0005-0000-0000-0000953A0000}"/>
    <cellStyle name="Currency [0,000] TBD 3 59" xfId="18349" xr:uid="{00000000-0005-0000-0000-0000963A0000}"/>
    <cellStyle name="Currency [0,000] TBD- 3 59" xfId="20918" xr:uid="{00000000-0005-0000-0000-0000973A0000}"/>
    <cellStyle name="Currency [0,000] TBD 3 6" xfId="13898" xr:uid="{00000000-0005-0000-0000-0000983A0000}"/>
    <cellStyle name="Currency [0,000] TBD- 3 6" xfId="13897" xr:uid="{00000000-0005-0000-0000-0000993A0000}"/>
    <cellStyle name="Currency [0,000] TBD 3 60" xfId="18443" xr:uid="{00000000-0005-0000-0000-00009A3A0000}"/>
    <cellStyle name="Currency [0,000] TBD- 3 60" xfId="20992" xr:uid="{00000000-0005-0000-0000-00009B3A0000}"/>
    <cellStyle name="Currency [0,000] TBD 3 61" xfId="18536" xr:uid="{00000000-0005-0000-0000-00009C3A0000}"/>
    <cellStyle name="Currency [0,000] TBD- 3 61" xfId="21065" xr:uid="{00000000-0005-0000-0000-00009D3A0000}"/>
    <cellStyle name="Currency [0,000] TBD 3 62" xfId="18629" xr:uid="{00000000-0005-0000-0000-00009E3A0000}"/>
    <cellStyle name="Currency [0,000] TBD- 3 62" xfId="21138" xr:uid="{00000000-0005-0000-0000-00009F3A0000}"/>
    <cellStyle name="Currency [0,000] TBD 3 63" xfId="18721" xr:uid="{00000000-0005-0000-0000-0000A03A0000}"/>
    <cellStyle name="Currency [0,000] TBD- 3 63" xfId="21211" xr:uid="{00000000-0005-0000-0000-0000A13A0000}"/>
    <cellStyle name="Currency [0,000] TBD 3 64" xfId="18813" xr:uid="{00000000-0005-0000-0000-0000A23A0000}"/>
    <cellStyle name="Currency [0,000] TBD- 3 64" xfId="21283" xr:uid="{00000000-0005-0000-0000-0000A33A0000}"/>
    <cellStyle name="Currency [0,000] TBD 3 65" xfId="18905" xr:uid="{00000000-0005-0000-0000-0000A43A0000}"/>
    <cellStyle name="Currency [0,000] TBD- 3 65" xfId="21352" xr:uid="{00000000-0005-0000-0000-0000A53A0000}"/>
    <cellStyle name="Currency [0,000] TBD 3 66" xfId="18997" xr:uid="{00000000-0005-0000-0000-0000A63A0000}"/>
    <cellStyle name="Currency [0,000] TBD- 3 66" xfId="21420" xr:uid="{00000000-0005-0000-0000-0000A73A0000}"/>
    <cellStyle name="Currency [0,000] TBD 3 67" xfId="19089" xr:uid="{00000000-0005-0000-0000-0000A83A0000}"/>
    <cellStyle name="Currency [0,000] TBD- 3 67" xfId="21488" xr:uid="{00000000-0005-0000-0000-0000A93A0000}"/>
    <cellStyle name="Currency [0,000] TBD 3 68" xfId="19181" xr:uid="{00000000-0005-0000-0000-0000AA3A0000}"/>
    <cellStyle name="Currency [0,000] TBD- 3 68" xfId="21555" xr:uid="{00000000-0005-0000-0000-0000AB3A0000}"/>
    <cellStyle name="Currency [0,000] TBD 3 69" xfId="19272" xr:uid="{00000000-0005-0000-0000-0000AC3A0000}"/>
    <cellStyle name="Currency [0,000] TBD- 3 69" xfId="21622" xr:uid="{00000000-0005-0000-0000-0000AD3A0000}"/>
    <cellStyle name="Currency [0,000] TBD 3 7" xfId="14134" xr:uid="{00000000-0005-0000-0000-0000AE3A0000}"/>
    <cellStyle name="Currency [0,000] TBD- 3 7" xfId="14133" xr:uid="{00000000-0005-0000-0000-0000AF3A0000}"/>
    <cellStyle name="Currency [0,000] TBD 3 70" xfId="19363" xr:uid="{00000000-0005-0000-0000-0000B03A0000}"/>
    <cellStyle name="Currency [0,000] TBD- 3 70" xfId="21688" xr:uid="{00000000-0005-0000-0000-0000B13A0000}"/>
    <cellStyle name="Currency [0,000] TBD 3 71" xfId="19454" xr:uid="{00000000-0005-0000-0000-0000B23A0000}"/>
    <cellStyle name="Currency [0,000] TBD- 3 71" xfId="21753" xr:uid="{00000000-0005-0000-0000-0000B33A0000}"/>
    <cellStyle name="Currency [0,000] TBD 3 72" xfId="19543" xr:uid="{00000000-0005-0000-0000-0000B43A0000}"/>
    <cellStyle name="Currency [0,000] TBD- 3 72" xfId="21816" xr:uid="{00000000-0005-0000-0000-0000B53A0000}"/>
    <cellStyle name="Currency [0,000] TBD 3 73" xfId="19632" xr:uid="{00000000-0005-0000-0000-0000B63A0000}"/>
    <cellStyle name="Currency [0,000] TBD- 3 73" xfId="21877" xr:uid="{00000000-0005-0000-0000-0000B73A0000}"/>
    <cellStyle name="Currency [0,000] TBD 3 74" xfId="19721" xr:uid="{00000000-0005-0000-0000-0000B83A0000}"/>
    <cellStyle name="Currency [0,000] TBD- 3 74" xfId="21936" xr:uid="{00000000-0005-0000-0000-0000B93A0000}"/>
    <cellStyle name="Currency [0,000] TBD 3 75" xfId="19810" xr:uid="{00000000-0005-0000-0000-0000BA3A0000}"/>
    <cellStyle name="Currency [0,000] TBD- 3 75" xfId="21992" xr:uid="{00000000-0005-0000-0000-0000BB3A0000}"/>
    <cellStyle name="Currency [0,000] TBD 3 76" xfId="19898" xr:uid="{00000000-0005-0000-0000-0000BC3A0000}"/>
    <cellStyle name="Currency [0,000] TBD- 3 76" xfId="22047" xr:uid="{00000000-0005-0000-0000-0000BD3A0000}"/>
    <cellStyle name="Currency [0,000] TBD 3 77" xfId="19986" xr:uid="{00000000-0005-0000-0000-0000BE3A0000}"/>
    <cellStyle name="Currency [0,000] TBD- 3 77" xfId="22101" xr:uid="{00000000-0005-0000-0000-0000BF3A0000}"/>
    <cellStyle name="Currency [0,000] TBD 3 78" xfId="20073" xr:uid="{00000000-0005-0000-0000-0000C03A0000}"/>
    <cellStyle name="Currency [0,000] TBD- 3 78" xfId="22154" xr:uid="{00000000-0005-0000-0000-0000C13A0000}"/>
    <cellStyle name="Currency [0,000] TBD 3 79" xfId="20160" xr:uid="{00000000-0005-0000-0000-0000C23A0000}"/>
    <cellStyle name="Currency [0,000] TBD- 3 79" xfId="22206" xr:uid="{00000000-0005-0000-0000-0000C33A0000}"/>
    <cellStyle name="Currency [0,000] TBD 3 8" xfId="10403" xr:uid="{00000000-0005-0000-0000-0000C43A0000}"/>
    <cellStyle name="Currency [0,000] TBD- 3 8" xfId="10402" xr:uid="{00000000-0005-0000-0000-0000C53A0000}"/>
    <cellStyle name="Currency [0,000] TBD 3 80" xfId="20247" xr:uid="{00000000-0005-0000-0000-0000C63A0000}"/>
    <cellStyle name="Currency [0,000] TBD- 3 80" xfId="22257" xr:uid="{00000000-0005-0000-0000-0000C73A0000}"/>
    <cellStyle name="Currency [0,000] TBD 3 81" xfId="20333" xr:uid="{00000000-0005-0000-0000-0000C83A0000}"/>
    <cellStyle name="Currency [0,000] TBD- 3 81" xfId="22307" xr:uid="{00000000-0005-0000-0000-0000C93A0000}"/>
    <cellStyle name="Currency [0,000] TBD 3 82" xfId="20418" xr:uid="{00000000-0005-0000-0000-0000CA3A0000}"/>
    <cellStyle name="Currency [0,000] TBD- 3 82" xfId="22357" xr:uid="{00000000-0005-0000-0000-0000CB3A0000}"/>
    <cellStyle name="Currency [0,000] TBD 3 83" xfId="20502" xr:uid="{00000000-0005-0000-0000-0000CC3A0000}"/>
    <cellStyle name="Currency [0,000] TBD- 3 83" xfId="22407" xr:uid="{00000000-0005-0000-0000-0000CD3A0000}"/>
    <cellStyle name="Currency [0,000] TBD 3 84" xfId="20584" xr:uid="{00000000-0005-0000-0000-0000CE3A0000}"/>
    <cellStyle name="Currency [0,000] TBD- 3 84" xfId="22455" xr:uid="{00000000-0005-0000-0000-0000CF3A0000}"/>
    <cellStyle name="Currency [0,000] TBD 3 85" xfId="20663" xr:uid="{00000000-0005-0000-0000-0000D03A0000}"/>
    <cellStyle name="Currency [0,000] TBD- 3 85" xfId="22499" xr:uid="{00000000-0005-0000-0000-0000D13A0000}"/>
    <cellStyle name="Currency [0,000] TBD 3 86" xfId="20741" xr:uid="{00000000-0005-0000-0000-0000D23A0000}"/>
    <cellStyle name="Currency [0,000] TBD- 3 86" xfId="22540" xr:uid="{00000000-0005-0000-0000-0000D33A0000}"/>
    <cellStyle name="Currency [0,000] TBD 3 87" xfId="20819" xr:uid="{00000000-0005-0000-0000-0000D43A0000}"/>
    <cellStyle name="Currency [0,000] TBD- 3 87" xfId="22578" xr:uid="{00000000-0005-0000-0000-0000D53A0000}"/>
    <cellStyle name="Currency [0,000] TBD 3 88" xfId="20895" xr:uid="{00000000-0005-0000-0000-0000D63A0000}"/>
    <cellStyle name="Currency [0,000] TBD- 3 88" xfId="22614" xr:uid="{00000000-0005-0000-0000-0000D73A0000}"/>
    <cellStyle name="Currency [0,000] TBD 3 89" xfId="20970" xr:uid="{00000000-0005-0000-0000-0000D83A0000}"/>
    <cellStyle name="Currency [0,000] TBD- 3 89" xfId="22648" xr:uid="{00000000-0005-0000-0000-0000D93A0000}"/>
    <cellStyle name="Currency [0,000] TBD 3 9" xfId="10579" xr:uid="{00000000-0005-0000-0000-0000DA3A0000}"/>
    <cellStyle name="Currency [0,000] TBD- 3 9" xfId="10578" xr:uid="{00000000-0005-0000-0000-0000DB3A0000}"/>
    <cellStyle name="Currency [0,000] TBD 3 90" xfId="21043" xr:uid="{00000000-0005-0000-0000-0000DC3A0000}"/>
    <cellStyle name="Currency [0,000] TBD- 3 90" xfId="22679" xr:uid="{00000000-0005-0000-0000-0000DD3A0000}"/>
    <cellStyle name="Currency [0,000] TBD 3 91" xfId="21116" xr:uid="{00000000-0005-0000-0000-0000DE3A0000}"/>
    <cellStyle name="Currency [0,000] TBD- 3 91" xfId="22709" xr:uid="{00000000-0005-0000-0000-0000DF3A0000}"/>
    <cellStyle name="Currency [0,000] TBD 3 92" xfId="21189" xr:uid="{00000000-0005-0000-0000-0000E03A0000}"/>
    <cellStyle name="Currency [0,000] TBD- 3 92" xfId="22737" xr:uid="{00000000-0005-0000-0000-0000E13A0000}"/>
    <cellStyle name="Currency [0,000] TBD 3 93" xfId="21261" xr:uid="{00000000-0005-0000-0000-0000E23A0000}"/>
    <cellStyle name="Currency [0,000] TBD- 3 93" xfId="22761" xr:uid="{00000000-0005-0000-0000-0000E33A0000}"/>
    <cellStyle name="Currency [0,000] TBD 3 94" xfId="21331" xr:uid="{00000000-0005-0000-0000-0000E43A0000}"/>
    <cellStyle name="Currency [0,000] TBD- 3 94" xfId="22782" xr:uid="{00000000-0005-0000-0000-0000E53A0000}"/>
    <cellStyle name="Currency [0,000] TBD 3 95" xfId="21400" xr:uid="{00000000-0005-0000-0000-0000E63A0000}"/>
    <cellStyle name="Currency [0,000] TBD- 3 95" xfId="22803" xr:uid="{00000000-0005-0000-0000-0000E73A0000}"/>
    <cellStyle name="Currency [0,000] TBD 3 96" xfId="21468" xr:uid="{00000000-0005-0000-0000-0000E83A0000}"/>
    <cellStyle name="Currency [0,000] TBD- 3 96" xfId="22822" xr:uid="{00000000-0005-0000-0000-0000E93A0000}"/>
    <cellStyle name="Currency [0,000] TBD 3 97" xfId="22936" xr:uid="{00000000-0005-0000-0000-0000EA3A0000}"/>
    <cellStyle name="Currency [0,000] TBD- 3 97" xfId="22937" xr:uid="{00000000-0005-0000-0000-0000EB3A0000}"/>
    <cellStyle name="Currency [0,000] TBD 3 98" xfId="26234" xr:uid="{00000000-0005-0000-0000-0000EC3A0000}"/>
    <cellStyle name="Currency [0,000] TBD- 3 98" xfId="26272" xr:uid="{00000000-0005-0000-0000-0000ED3A0000}"/>
    <cellStyle name="Currency [0,000] TBD 3 99" xfId="29607" xr:uid="{00000000-0005-0000-0000-0000EE3A0000}"/>
    <cellStyle name="Currency [0,000] TBD- 3 99" xfId="29608" xr:uid="{00000000-0005-0000-0000-0000EF3A0000}"/>
    <cellStyle name="Currency [0,000] TBD 4" xfId="1051" xr:uid="{00000000-0005-0000-0000-0000F03A0000}"/>
    <cellStyle name="Currency [0,000] TBD- 4" xfId="1052" xr:uid="{00000000-0005-0000-0000-0000F13A0000}"/>
    <cellStyle name="Currency [0,000] TBD 4 10" xfId="15221" xr:uid="{00000000-0005-0000-0000-0000F23A0000}"/>
    <cellStyle name="Currency [0,000] TBD- 4 10" xfId="15222" xr:uid="{00000000-0005-0000-0000-0000F33A0000}"/>
    <cellStyle name="Currency [0,000] TBD 4 11" xfId="15275" xr:uid="{00000000-0005-0000-0000-0000F43A0000}"/>
    <cellStyle name="Currency [0,000] TBD- 4 11" xfId="15274" xr:uid="{00000000-0005-0000-0000-0000F53A0000}"/>
    <cellStyle name="Currency [0,000] TBD 4 12" xfId="15170" xr:uid="{00000000-0005-0000-0000-0000F63A0000}"/>
    <cellStyle name="Currency [0,000] TBD- 4 12" xfId="15171" xr:uid="{00000000-0005-0000-0000-0000F73A0000}"/>
    <cellStyle name="Currency [0,000] TBD 4 13" xfId="14341" xr:uid="{00000000-0005-0000-0000-0000F83A0000}"/>
    <cellStyle name="Currency [0,000] TBD- 4 13" xfId="16048" xr:uid="{00000000-0005-0000-0000-0000F93A0000}"/>
    <cellStyle name="Currency [0,000] TBD 4 14" xfId="15812" xr:uid="{00000000-0005-0000-0000-0000FA3A0000}"/>
    <cellStyle name="Currency [0,000] TBD- 4 14" xfId="16800" xr:uid="{00000000-0005-0000-0000-0000FB3A0000}"/>
    <cellStyle name="Currency [0,000] TBD 4 15" xfId="14814" xr:uid="{00000000-0005-0000-0000-0000FC3A0000}"/>
    <cellStyle name="Currency [0,000] TBD- 4 15" xfId="14815" xr:uid="{00000000-0005-0000-0000-0000FD3A0000}"/>
    <cellStyle name="Currency [0,000] TBD 4 16" xfId="14509" xr:uid="{00000000-0005-0000-0000-0000FE3A0000}"/>
    <cellStyle name="Currency [0,000] TBD- 4 16" xfId="14510" xr:uid="{00000000-0005-0000-0000-0000FF3A0000}"/>
    <cellStyle name="Currency [0,000] TBD 4 17" xfId="15690" xr:uid="{00000000-0005-0000-0000-0000003B0000}"/>
    <cellStyle name="Currency [0,000] TBD- 4 17" xfId="16745" xr:uid="{00000000-0005-0000-0000-0000013B0000}"/>
    <cellStyle name="Currency [0,000] TBD 4 18" xfId="16965" xr:uid="{00000000-0005-0000-0000-0000023B0000}"/>
    <cellStyle name="Currency [0,000] TBD- 4 18" xfId="14903" xr:uid="{00000000-0005-0000-0000-0000033B0000}"/>
    <cellStyle name="Currency [0,000] TBD 4 19" xfId="14694" xr:uid="{00000000-0005-0000-0000-0000043B0000}"/>
    <cellStyle name="Currency [0,000] TBD- 4 19" xfId="14479" xr:uid="{00000000-0005-0000-0000-0000053B0000}"/>
    <cellStyle name="Currency [0,000] TBD 4 2" xfId="2423" xr:uid="{00000000-0005-0000-0000-0000063B0000}"/>
    <cellStyle name="Currency [0,000] TBD- 4 2" xfId="2424" xr:uid="{00000000-0005-0000-0000-0000073B0000}"/>
    <cellStyle name="Currency [0,000] TBD 4 20" xfId="16673" xr:uid="{00000000-0005-0000-0000-0000083B0000}"/>
    <cellStyle name="Currency [0,000] TBD- 4 20" xfId="15714" xr:uid="{00000000-0005-0000-0000-0000093B0000}"/>
    <cellStyle name="Currency [0,000] TBD 4 21" xfId="16893" xr:uid="{00000000-0005-0000-0000-00000A3B0000}"/>
    <cellStyle name="Currency [0,000] TBD- 4 21" xfId="16260" xr:uid="{00000000-0005-0000-0000-00000B3B0000}"/>
    <cellStyle name="Currency [0,000] TBD 4 22" xfId="14679" xr:uid="{00000000-0005-0000-0000-00000C3B0000}"/>
    <cellStyle name="Currency [0,000] TBD- 4 22" xfId="15459" xr:uid="{00000000-0005-0000-0000-00000D3B0000}"/>
    <cellStyle name="Currency [0,000] TBD 4 23" xfId="16679" xr:uid="{00000000-0005-0000-0000-00000E3B0000}"/>
    <cellStyle name="Currency [0,000] TBD- 4 23" xfId="15055" xr:uid="{00000000-0005-0000-0000-00000F3B0000}"/>
    <cellStyle name="Currency [0,000] TBD 4 24" xfId="16898" xr:uid="{00000000-0005-0000-0000-0000103B0000}"/>
    <cellStyle name="Currency [0,000] TBD- 4 24" xfId="15990" xr:uid="{00000000-0005-0000-0000-0000113B0000}"/>
    <cellStyle name="Currency [0,000] TBD 4 25" xfId="16147" xr:uid="{00000000-0005-0000-0000-0000123B0000}"/>
    <cellStyle name="Currency [0,000] TBD- 4 25" xfId="14310" xr:uid="{00000000-0005-0000-0000-0000133B0000}"/>
    <cellStyle name="Currency [0,000] TBD 4 26" xfId="14576" xr:uid="{00000000-0005-0000-0000-0000143B0000}"/>
    <cellStyle name="Currency [0,000] TBD- 4 26" xfId="15842" xr:uid="{00000000-0005-0000-0000-0000153B0000}"/>
    <cellStyle name="Currency [0,000] TBD 4 27" xfId="14620" xr:uid="{00000000-0005-0000-0000-0000163B0000}"/>
    <cellStyle name="Currency [0,000] TBD- 4 27" xfId="14794" xr:uid="{00000000-0005-0000-0000-0000173B0000}"/>
    <cellStyle name="Currency [0,000] TBD 4 28" xfId="15650" xr:uid="{00000000-0005-0000-0000-0000183B0000}"/>
    <cellStyle name="Currency [0,000] TBD- 4 28" xfId="15506" xr:uid="{00000000-0005-0000-0000-0000193B0000}"/>
    <cellStyle name="Currency [0,000] TBD 4 29" xfId="16926" xr:uid="{00000000-0005-0000-0000-00001A3B0000}"/>
    <cellStyle name="Currency [0,000] TBD- 4 29" xfId="15017" xr:uid="{00000000-0005-0000-0000-00001B3B0000}"/>
    <cellStyle name="Currency [0,000] TBD 4 3" xfId="9289" xr:uid="{00000000-0005-0000-0000-00001C3B0000}"/>
    <cellStyle name="Currency [0,000] TBD- 4 3" xfId="9290" xr:uid="{00000000-0005-0000-0000-00001D3B0000}"/>
    <cellStyle name="Currency [0,000] TBD 4 30" xfId="15954" xr:uid="{00000000-0005-0000-0000-00001E3B0000}"/>
    <cellStyle name="Currency [0,000] TBD- 4 30" xfId="15360" xr:uid="{00000000-0005-0000-0000-00001F3B0000}"/>
    <cellStyle name="Currency [0,000] TBD 4 31" xfId="16174" xr:uid="{00000000-0005-0000-0000-0000203B0000}"/>
    <cellStyle name="Currency [0,000] TBD- 4 31" xfId="16384" xr:uid="{00000000-0005-0000-0000-0000213B0000}"/>
    <cellStyle name="Currency [0,000] TBD 4 32" xfId="16665" xr:uid="{00000000-0005-0000-0000-0000223B0000}"/>
    <cellStyle name="Currency [0,000] TBD- 4 32" xfId="15287" xr:uid="{00000000-0005-0000-0000-0000233B0000}"/>
    <cellStyle name="Currency [0,000] TBD 4 33" xfId="16882" xr:uid="{00000000-0005-0000-0000-0000243B0000}"/>
    <cellStyle name="Currency [0,000] TBD- 4 33" xfId="15156" xr:uid="{00000000-0005-0000-0000-0000253B0000}"/>
    <cellStyle name="Currency [0,000] TBD 4 34" xfId="15934" xr:uid="{00000000-0005-0000-0000-0000263B0000}"/>
    <cellStyle name="Currency [0,000] TBD- 4 34" xfId="15262" xr:uid="{00000000-0005-0000-0000-0000273B0000}"/>
    <cellStyle name="Currency [0,000] TBD 4 35" xfId="16183" xr:uid="{00000000-0005-0000-0000-0000283B0000}"/>
    <cellStyle name="Currency [0,000] TBD- 4 35" xfId="16423" xr:uid="{00000000-0005-0000-0000-0000293B0000}"/>
    <cellStyle name="Currency [0,000] TBD 4 36" xfId="14546" xr:uid="{00000000-0005-0000-0000-00002A3B0000}"/>
    <cellStyle name="Currency [0,000] TBD- 4 36" xfId="15238" xr:uid="{00000000-0005-0000-0000-00002B3B0000}"/>
    <cellStyle name="Currency [0,000] TBD 4 37" xfId="16110" xr:uid="{00000000-0005-0000-0000-00002C3B0000}"/>
    <cellStyle name="Currency [0,000] TBD- 4 37" xfId="16436" xr:uid="{00000000-0005-0000-0000-00002D3B0000}"/>
    <cellStyle name="Currency [0,000] TBD 4 38" xfId="14603" xr:uid="{00000000-0005-0000-0000-00002E3B0000}"/>
    <cellStyle name="Currency [0,000] TBD- 4 38" xfId="16453" xr:uid="{00000000-0005-0000-0000-00002F3B0000}"/>
    <cellStyle name="Currency [0,000] TBD 4 39" xfId="15659" xr:uid="{00000000-0005-0000-0000-0000303B0000}"/>
    <cellStyle name="Currency [0,000] TBD- 4 39" xfId="14331" xr:uid="{00000000-0005-0000-0000-0000313B0000}"/>
    <cellStyle name="Currency [0,000] TBD 4 4" xfId="10486" xr:uid="{00000000-0005-0000-0000-0000323B0000}"/>
    <cellStyle name="Currency [0,000] TBD- 4 4" xfId="10487" xr:uid="{00000000-0005-0000-0000-0000333B0000}"/>
    <cellStyle name="Currency [0,000] TBD 4 40" xfId="16935" xr:uid="{00000000-0005-0000-0000-0000343B0000}"/>
    <cellStyle name="Currency [0,000] TBD- 4 40" xfId="15825" xr:uid="{00000000-0005-0000-0000-0000353B0000}"/>
    <cellStyle name="Currency [0,000] TBD 4 41" xfId="16856" xr:uid="{00000000-0005-0000-0000-0000363B0000}"/>
    <cellStyle name="Currency [0,000] TBD- 4 41" xfId="16224" xr:uid="{00000000-0005-0000-0000-0000373B0000}"/>
    <cellStyle name="Currency [0,000] TBD 4 42" xfId="14715" xr:uid="{00000000-0005-0000-0000-0000383B0000}"/>
    <cellStyle name="Currency [0,000] TBD- 4 42" xfId="14804" xr:uid="{00000000-0005-0000-0000-0000393B0000}"/>
    <cellStyle name="Currency [0,000] TBD 4 43" xfId="14553" xr:uid="{00000000-0005-0000-0000-00003A3B0000}"/>
    <cellStyle name="Currency [0,000] TBD- 4 43" xfId="16085" xr:uid="{00000000-0005-0000-0000-00003B3B0000}"/>
    <cellStyle name="Currency [0,000] TBD 4 44" xfId="14626" xr:uid="{00000000-0005-0000-0000-00003C3B0000}"/>
    <cellStyle name="Currency [0,000] TBD- 4 44" xfId="15691" xr:uid="{00000000-0005-0000-0000-00003D3B0000}"/>
    <cellStyle name="Currency [0,000] TBD 4 45" xfId="16701" xr:uid="{00000000-0005-0000-0000-00003E3B0000}"/>
    <cellStyle name="Currency [0,000] TBD- 4 45" xfId="16966" xr:uid="{00000000-0005-0000-0000-00003F3B0000}"/>
    <cellStyle name="Currency [0,000] TBD 4 46" xfId="16923" xr:uid="{00000000-0005-0000-0000-0000403B0000}"/>
    <cellStyle name="Currency [0,000] TBD- 4 46" xfId="15979" xr:uid="{00000000-0005-0000-0000-0000413B0000}"/>
    <cellStyle name="Currency [0,000] TBD 4 47" xfId="15952" xr:uid="{00000000-0005-0000-0000-0000423B0000}"/>
    <cellStyle name="Currency [0,000] TBD- 4 47" xfId="14704" xr:uid="{00000000-0005-0000-0000-0000433B0000}"/>
    <cellStyle name="Currency [0,000] TBD 4 48" xfId="14719" xr:uid="{00000000-0005-0000-0000-0000443B0000}"/>
    <cellStyle name="Currency [0,000] TBD- 4 48" xfId="14559" xr:uid="{00000000-0005-0000-0000-0000453B0000}"/>
    <cellStyle name="Currency [0,000] TBD 4 49" xfId="15579" xr:uid="{00000000-0005-0000-0000-0000463B0000}"/>
    <cellStyle name="Currency [0,000] TBD- 4 49" xfId="16729" xr:uid="{00000000-0005-0000-0000-0000473B0000}"/>
    <cellStyle name="Currency [0,000] TBD 4 5" xfId="13894" xr:uid="{00000000-0005-0000-0000-0000483B0000}"/>
    <cellStyle name="Currency [0,000] TBD- 4 5" xfId="13893" xr:uid="{00000000-0005-0000-0000-0000493B0000}"/>
    <cellStyle name="Currency [0,000] TBD 4 50" xfId="16305" xr:uid="{00000000-0005-0000-0000-00004A3B0000}"/>
    <cellStyle name="Currency [0,000] TBD- 4 50" xfId="16949" xr:uid="{00000000-0005-0000-0000-00004B3B0000}"/>
    <cellStyle name="Currency [0,000] TBD 4 51" xfId="14429" xr:uid="{00000000-0005-0000-0000-00004C3B0000}"/>
    <cellStyle name="Currency [0,000] TBD- 4 51" xfId="16858" xr:uid="{00000000-0005-0000-0000-00004D3B0000}"/>
    <cellStyle name="Currency [0,000] TBD 4 52" xfId="15760" xr:uid="{00000000-0005-0000-0000-00004E3B0000}"/>
    <cellStyle name="Currency [0,000] TBD- 4 52" xfId="16168" xr:uid="{00000000-0005-0000-0000-00004F3B0000}"/>
    <cellStyle name="Currency [0,000] TBD 4 53" xfId="16987" xr:uid="{00000000-0005-0000-0000-0000503B0000}"/>
    <cellStyle name="Currency [0,000] TBD- 4 53" xfId="15591" xr:uid="{00000000-0005-0000-0000-0000513B0000}"/>
    <cellStyle name="Currency [0,000] TBD 4 54" xfId="17082" xr:uid="{00000000-0005-0000-0000-0000523B0000}"/>
    <cellStyle name="Currency [0,000] TBD- 4 54" xfId="14965" xr:uid="{00000000-0005-0000-0000-0000533B0000}"/>
    <cellStyle name="Currency [0,000] TBD 4 55" xfId="17176" xr:uid="{00000000-0005-0000-0000-0000543B0000}"/>
    <cellStyle name="Currency [0,000] TBD- 4 55" xfId="15404" xr:uid="{00000000-0005-0000-0000-0000553B0000}"/>
    <cellStyle name="Currency [0,000] TBD 4 56" xfId="17270" xr:uid="{00000000-0005-0000-0000-0000563B0000}"/>
    <cellStyle name="Currency [0,000] TBD- 4 56" xfId="14282" xr:uid="{00000000-0005-0000-0000-0000573B0000}"/>
    <cellStyle name="Currency [0,000] TBD 4 57" xfId="17364" xr:uid="{00000000-0005-0000-0000-0000583B0000}"/>
    <cellStyle name="Currency [0,000] TBD- 4 57" xfId="15862" xr:uid="{00000000-0005-0000-0000-0000593B0000}"/>
    <cellStyle name="Currency [0,000] TBD 4 58" xfId="17458" xr:uid="{00000000-0005-0000-0000-00005A3B0000}"/>
    <cellStyle name="Currency [0,000] TBD- 4 58" xfId="17037" xr:uid="{00000000-0005-0000-0000-00005B3B0000}"/>
    <cellStyle name="Currency [0,000] TBD 4 59" xfId="17552" xr:uid="{00000000-0005-0000-0000-00005C3B0000}"/>
    <cellStyle name="Currency [0,000] TBD- 4 59" xfId="17131" xr:uid="{00000000-0005-0000-0000-00005D3B0000}"/>
    <cellStyle name="Currency [0,000] TBD 4 6" xfId="14130" xr:uid="{00000000-0005-0000-0000-00005E3B0000}"/>
    <cellStyle name="Currency [0,000] TBD- 4 6" xfId="14129" xr:uid="{00000000-0005-0000-0000-00005F3B0000}"/>
    <cellStyle name="Currency [0,000] TBD 4 60" xfId="17646" xr:uid="{00000000-0005-0000-0000-0000603B0000}"/>
    <cellStyle name="Currency [0,000] TBD- 4 60" xfId="17225" xr:uid="{00000000-0005-0000-0000-0000613B0000}"/>
    <cellStyle name="Currency [0,000] TBD 4 61" xfId="17740" xr:uid="{00000000-0005-0000-0000-0000623B0000}"/>
    <cellStyle name="Currency [0,000] TBD- 4 61" xfId="17319" xr:uid="{00000000-0005-0000-0000-0000633B0000}"/>
    <cellStyle name="Currency [0,000] TBD 4 62" xfId="17834" xr:uid="{00000000-0005-0000-0000-0000643B0000}"/>
    <cellStyle name="Currency [0,000] TBD- 4 62" xfId="17413" xr:uid="{00000000-0005-0000-0000-0000653B0000}"/>
    <cellStyle name="Currency [0,000] TBD 4 63" xfId="17928" xr:uid="{00000000-0005-0000-0000-0000663B0000}"/>
    <cellStyle name="Currency [0,000] TBD- 4 63" xfId="17507" xr:uid="{00000000-0005-0000-0000-0000673B0000}"/>
    <cellStyle name="Currency [0,000] TBD 4 64" xfId="18022" xr:uid="{00000000-0005-0000-0000-0000683B0000}"/>
    <cellStyle name="Currency [0,000] TBD- 4 64" xfId="17601" xr:uid="{00000000-0005-0000-0000-0000693B0000}"/>
    <cellStyle name="Currency [0,000] TBD 4 65" xfId="18116" xr:uid="{00000000-0005-0000-0000-00006A3B0000}"/>
    <cellStyle name="Currency [0,000] TBD- 4 65" xfId="17695" xr:uid="{00000000-0005-0000-0000-00006B3B0000}"/>
    <cellStyle name="Currency [0,000] TBD 4 66" xfId="18210" xr:uid="{00000000-0005-0000-0000-00006C3B0000}"/>
    <cellStyle name="Currency [0,000] TBD- 4 66" xfId="17789" xr:uid="{00000000-0005-0000-0000-00006D3B0000}"/>
    <cellStyle name="Currency [0,000] TBD 4 67" xfId="18304" xr:uid="{00000000-0005-0000-0000-00006E3B0000}"/>
    <cellStyle name="Currency [0,000] TBD- 4 67" xfId="17883" xr:uid="{00000000-0005-0000-0000-00006F3B0000}"/>
    <cellStyle name="Currency [0,000] TBD 4 68" xfId="18398" xr:uid="{00000000-0005-0000-0000-0000703B0000}"/>
    <cellStyle name="Currency [0,000] TBD- 4 68" xfId="17977" xr:uid="{00000000-0005-0000-0000-0000713B0000}"/>
    <cellStyle name="Currency [0,000] TBD 4 69" xfId="18492" xr:uid="{00000000-0005-0000-0000-0000723B0000}"/>
    <cellStyle name="Currency [0,000] TBD- 4 69" xfId="18071" xr:uid="{00000000-0005-0000-0000-0000733B0000}"/>
    <cellStyle name="Currency [0,000] TBD 4 7" xfId="14066" xr:uid="{00000000-0005-0000-0000-0000743B0000}"/>
    <cellStyle name="Currency [0,000] TBD- 4 7" xfId="11168" xr:uid="{00000000-0005-0000-0000-0000753B0000}"/>
    <cellStyle name="Currency [0,000] TBD 4 70" xfId="18585" xr:uid="{00000000-0005-0000-0000-0000763B0000}"/>
    <cellStyle name="Currency [0,000] TBD- 4 70" xfId="18165" xr:uid="{00000000-0005-0000-0000-0000773B0000}"/>
    <cellStyle name="Currency [0,000] TBD 4 71" xfId="18677" xr:uid="{00000000-0005-0000-0000-0000783B0000}"/>
    <cellStyle name="Currency [0,000] TBD- 4 71" xfId="18259" xr:uid="{00000000-0005-0000-0000-0000793B0000}"/>
    <cellStyle name="Currency [0,000] TBD 4 72" xfId="18769" xr:uid="{00000000-0005-0000-0000-00007A3B0000}"/>
    <cellStyle name="Currency [0,000] TBD- 4 72" xfId="18353" xr:uid="{00000000-0005-0000-0000-00007B3B0000}"/>
    <cellStyle name="Currency [0,000] TBD 4 73" xfId="18861" xr:uid="{00000000-0005-0000-0000-00007C3B0000}"/>
    <cellStyle name="Currency [0,000] TBD- 4 73" xfId="18447" xr:uid="{00000000-0005-0000-0000-00007D3B0000}"/>
    <cellStyle name="Currency [0,000] TBD 4 74" xfId="18953" xr:uid="{00000000-0005-0000-0000-00007E3B0000}"/>
    <cellStyle name="Currency [0,000] TBD- 4 74" xfId="18540" xr:uid="{00000000-0005-0000-0000-00007F3B0000}"/>
    <cellStyle name="Currency [0,000] TBD 4 75" xfId="19045" xr:uid="{00000000-0005-0000-0000-0000803B0000}"/>
    <cellStyle name="Currency [0,000] TBD- 4 75" xfId="18633" xr:uid="{00000000-0005-0000-0000-0000813B0000}"/>
    <cellStyle name="Currency [0,000] TBD 4 76" xfId="19137" xr:uid="{00000000-0005-0000-0000-0000823B0000}"/>
    <cellStyle name="Currency [0,000] TBD- 4 76" xfId="18725" xr:uid="{00000000-0005-0000-0000-0000833B0000}"/>
    <cellStyle name="Currency [0,000] TBD 4 77" xfId="19229" xr:uid="{00000000-0005-0000-0000-0000843B0000}"/>
    <cellStyle name="Currency [0,000] TBD- 4 77" xfId="18817" xr:uid="{00000000-0005-0000-0000-0000853B0000}"/>
    <cellStyle name="Currency [0,000] TBD 4 78" xfId="19320" xr:uid="{00000000-0005-0000-0000-0000863B0000}"/>
    <cellStyle name="Currency [0,000] TBD- 4 78" xfId="18909" xr:uid="{00000000-0005-0000-0000-0000873B0000}"/>
    <cellStyle name="Currency [0,000] TBD 4 79" xfId="19411" xr:uid="{00000000-0005-0000-0000-0000883B0000}"/>
    <cellStyle name="Currency [0,000] TBD- 4 79" xfId="19001" xr:uid="{00000000-0005-0000-0000-0000893B0000}"/>
    <cellStyle name="Currency [0,000] TBD 4 8" xfId="10373" xr:uid="{00000000-0005-0000-0000-00008A3B0000}"/>
    <cellStyle name="Currency [0,000] TBD- 4 8" xfId="14184" xr:uid="{00000000-0005-0000-0000-00008B3B0000}"/>
    <cellStyle name="Currency [0,000] TBD 4 80" xfId="19502" xr:uid="{00000000-0005-0000-0000-00008C3B0000}"/>
    <cellStyle name="Currency [0,000] TBD- 4 80" xfId="19093" xr:uid="{00000000-0005-0000-0000-00008D3B0000}"/>
    <cellStyle name="Currency [0,000] TBD 4 81" xfId="19591" xr:uid="{00000000-0005-0000-0000-00008E3B0000}"/>
    <cellStyle name="Currency [0,000] TBD- 4 81" xfId="19185" xr:uid="{00000000-0005-0000-0000-00008F3B0000}"/>
    <cellStyle name="Currency [0,000] TBD 4 82" xfId="19680" xr:uid="{00000000-0005-0000-0000-0000903B0000}"/>
    <cellStyle name="Currency [0,000] TBD- 4 82" xfId="19276" xr:uid="{00000000-0005-0000-0000-0000913B0000}"/>
    <cellStyle name="Currency [0,000] TBD 4 83" xfId="19769" xr:uid="{00000000-0005-0000-0000-0000923B0000}"/>
    <cellStyle name="Currency [0,000] TBD- 4 83" xfId="19367" xr:uid="{00000000-0005-0000-0000-0000933B0000}"/>
    <cellStyle name="Currency [0,000] TBD 4 84" xfId="19858" xr:uid="{00000000-0005-0000-0000-0000943B0000}"/>
    <cellStyle name="Currency [0,000] TBD- 4 84" xfId="19458" xr:uid="{00000000-0005-0000-0000-0000953B0000}"/>
    <cellStyle name="Currency [0,000] TBD 4 85" xfId="19946" xr:uid="{00000000-0005-0000-0000-0000963B0000}"/>
    <cellStyle name="Currency [0,000] TBD- 4 85" xfId="19547" xr:uid="{00000000-0005-0000-0000-0000973B0000}"/>
    <cellStyle name="Currency [0,000] TBD 4 86" xfId="20034" xr:uid="{00000000-0005-0000-0000-0000983B0000}"/>
    <cellStyle name="Currency [0,000] TBD- 4 86" xfId="19636" xr:uid="{00000000-0005-0000-0000-0000993B0000}"/>
    <cellStyle name="Currency [0,000] TBD 4 87" xfId="20121" xr:uid="{00000000-0005-0000-0000-00009A3B0000}"/>
    <cellStyle name="Currency [0,000] TBD- 4 87" xfId="19725" xr:uid="{00000000-0005-0000-0000-00009B3B0000}"/>
    <cellStyle name="Currency [0,000] TBD 4 88" xfId="20208" xr:uid="{00000000-0005-0000-0000-00009C3B0000}"/>
    <cellStyle name="Currency [0,000] TBD- 4 88" xfId="19814" xr:uid="{00000000-0005-0000-0000-00009D3B0000}"/>
    <cellStyle name="Currency [0,000] TBD 4 89" xfId="20294" xr:uid="{00000000-0005-0000-0000-00009E3B0000}"/>
    <cellStyle name="Currency [0,000] TBD- 4 89" xfId="19902" xr:uid="{00000000-0005-0000-0000-00009F3B0000}"/>
    <cellStyle name="Currency [0,000] TBD 4 9" xfId="14039" xr:uid="{00000000-0005-0000-0000-0000A03B0000}"/>
    <cellStyle name="Currency [0,000] TBD- 4 9" xfId="10737" xr:uid="{00000000-0005-0000-0000-0000A13B0000}"/>
    <cellStyle name="Currency [0,000] TBD 4 90" xfId="20379" xr:uid="{00000000-0005-0000-0000-0000A23B0000}"/>
    <cellStyle name="Currency [0,000] TBD- 4 90" xfId="19990" xr:uid="{00000000-0005-0000-0000-0000A33B0000}"/>
    <cellStyle name="Currency [0,000] TBD 4 91" xfId="20463" xr:uid="{00000000-0005-0000-0000-0000A43B0000}"/>
    <cellStyle name="Currency [0,000] TBD- 4 91" xfId="20077" xr:uid="{00000000-0005-0000-0000-0000A53B0000}"/>
    <cellStyle name="Currency [0,000] TBD 4 92" xfId="20546" xr:uid="{00000000-0005-0000-0000-0000A63B0000}"/>
    <cellStyle name="Currency [0,000] TBD- 4 92" xfId="20164" xr:uid="{00000000-0005-0000-0000-0000A73B0000}"/>
    <cellStyle name="Currency [0,000] TBD 4 93" xfId="20626" xr:uid="{00000000-0005-0000-0000-0000A83B0000}"/>
    <cellStyle name="Currency [0,000] TBD- 4 93" xfId="20251" xr:uid="{00000000-0005-0000-0000-0000A93B0000}"/>
    <cellStyle name="Currency [0,000] TBD 4 94" xfId="20704" xr:uid="{00000000-0005-0000-0000-0000AA3B0000}"/>
    <cellStyle name="Currency [0,000] TBD- 4 94" xfId="20336" xr:uid="{00000000-0005-0000-0000-0000AB3B0000}"/>
    <cellStyle name="Currency [0,000] TBD 4 95" xfId="20782" xr:uid="{00000000-0005-0000-0000-0000AC3B0000}"/>
    <cellStyle name="Currency [0,000] TBD- 4 95" xfId="20421" xr:uid="{00000000-0005-0000-0000-0000AD3B0000}"/>
    <cellStyle name="Currency [0,000] TBD 4 96" xfId="22940" xr:uid="{00000000-0005-0000-0000-0000AE3B0000}"/>
    <cellStyle name="Currency [0,000] TBD- 4 96" xfId="22941" xr:uid="{00000000-0005-0000-0000-0000AF3B0000}"/>
    <cellStyle name="Currency [0,000] TBD 4 97" xfId="26232" xr:uid="{00000000-0005-0000-0000-0000B03B0000}"/>
    <cellStyle name="Currency [0,000] TBD- 4 97" xfId="26271" xr:uid="{00000000-0005-0000-0000-0000B13B0000}"/>
    <cellStyle name="Currency [0,000] TBD 4 98" xfId="29611" xr:uid="{00000000-0005-0000-0000-0000B23B0000}"/>
    <cellStyle name="Currency [0,000] TBD- 4 98" xfId="29612" xr:uid="{00000000-0005-0000-0000-0000B33B0000}"/>
    <cellStyle name="Currency [0,000] TBD 4 99" xfId="36169" xr:uid="{00000000-0005-0000-0000-0000B43B0000}"/>
    <cellStyle name="Currency [0,000] TBD- 4 99" xfId="36170" xr:uid="{00000000-0005-0000-0000-0000B53B0000}"/>
    <cellStyle name="Currency [0,000] TBD_Page 2f (2)" xfId="1053" xr:uid="{00000000-0005-0000-0000-0000B63B0000}"/>
    <cellStyle name="Currency [0,000] TBD-_Page 2f (2)" xfId="1054" xr:uid="{00000000-0005-0000-0000-0000B73B0000}"/>
    <cellStyle name="Currency [0,000] TBD_Page 2f (2) 2" xfId="1055" xr:uid="{00000000-0005-0000-0000-0000B83B0000}"/>
    <cellStyle name="Currency [0,000] TBD-_Page 2f (2) 2" xfId="1056" xr:uid="{00000000-0005-0000-0000-0000B93B0000}"/>
    <cellStyle name="Currency [0,000] TBD_Page 2f (2) 2 10" xfId="13998" xr:uid="{00000000-0005-0000-0000-0000BA3B0000}"/>
    <cellStyle name="Currency [0,000] TBD-_Page 2f (2) 2 10" xfId="11150" xr:uid="{00000000-0005-0000-0000-0000BB3B0000}"/>
    <cellStyle name="Currency [0,000] TBD_Page 2f (2) 2 100" xfId="36171" xr:uid="{00000000-0005-0000-0000-0000BC3B0000}"/>
    <cellStyle name="Currency [0,000] TBD-_Page 2f (2) 2 100" xfId="36172" xr:uid="{00000000-0005-0000-0000-0000BD3B0000}"/>
    <cellStyle name="Currency [0,000] TBD_Page 2f (2) 2 11" xfId="15225" xr:uid="{00000000-0005-0000-0000-0000BE3B0000}"/>
    <cellStyle name="Currency [0,000] TBD-_Page 2f (2) 2 11" xfId="15226" xr:uid="{00000000-0005-0000-0000-0000BF3B0000}"/>
    <cellStyle name="Currency [0,000] TBD_Page 2f (2) 2 12" xfId="15272" xr:uid="{00000000-0005-0000-0000-0000C03B0000}"/>
    <cellStyle name="Currency [0,000] TBD-_Page 2f (2) 2 12" xfId="15271" xr:uid="{00000000-0005-0000-0000-0000C13B0000}"/>
    <cellStyle name="Currency [0,000] TBD_Page 2f (2) 2 13" xfId="15172" xr:uid="{00000000-0005-0000-0000-0000C23B0000}"/>
    <cellStyle name="Currency [0,000] TBD-_Page 2f (2) 2 13" xfId="15173" xr:uid="{00000000-0005-0000-0000-0000C33B0000}"/>
    <cellStyle name="Currency [0,000] TBD_Page 2f (2) 2 14" xfId="16465" xr:uid="{00000000-0005-0000-0000-0000C43B0000}"/>
    <cellStyle name="Currency [0,000] TBD-_Page 2f (2) 2 14" xfId="15245" xr:uid="{00000000-0005-0000-0000-0000C53B0000}"/>
    <cellStyle name="Currency [0,000] TBD_Page 2f (2) 2 15" xfId="16431" xr:uid="{00000000-0005-0000-0000-0000C63B0000}"/>
    <cellStyle name="Currency [0,000] TBD-_Page 2f (2) 2 15" xfId="15199" xr:uid="{00000000-0005-0000-0000-0000C73B0000}"/>
    <cellStyle name="Currency [0,000] TBD_Page 2f (2) 2 16" xfId="14528" xr:uid="{00000000-0005-0000-0000-0000C83B0000}"/>
    <cellStyle name="Currency [0,000] TBD-_Page 2f (2) 2 16" xfId="14527" xr:uid="{00000000-0005-0000-0000-0000C93B0000}"/>
    <cellStyle name="Currency [0,000] TBD_Page 2f (2) 2 17" xfId="15683" xr:uid="{00000000-0005-0000-0000-0000CA3B0000}"/>
    <cellStyle name="Currency [0,000] TBD-_Page 2f (2) 2 17" xfId="16113" xr:uid="{00000000-0005-0000-0000-0000CB3B0000}"/>
    <cellStyle name="Currency [0,000] TBD_Page 2f (2) 2 18" xfId="16958" xr:uid="{00000000-0005-0000-0000-0000CC3B0000}"/>
    <cellStyle name="Currency [0,000] TBD-_Page 2f (2) 2 18" xfId="14601" xr:uid="{00000000-0005-0000-0000-0000CD3B0000}"/>
    <cellStyle name="Currency [0,000] TBD_Page 2f (2) 2 19" xfId="16154" xr:uid="{00000000-0005-0000-0000-0000CE3B0000}"/>
    <cellStyle name="Currency [0,000] TBD-_Page 2f (2) 2 19" xfId="15660" xr:uid="{00000000-0005-0000-0000-0000CF3B0000}"/>
    <cellStyle name="Currency [0,000] TBD_Page 2f (2) 2 2" xfId="1057" xr:uid="{00000000-0005-0000-0000-0000D03B0000}"/>
    <cellStyle name="Currency [0,000] TBD-_Page 2f (2) 2 2" xfId="1058" xr:uid="{00000000-0005-0000-0000-0000D13B0000}"/>
    <cellStyle name="Currency [0,000] TBD_Page 2f (2) 2 2 10" xfId="15227" xr:uid="{00000000-0005-0000-0000-0000D23B0000}"/>
    <cellStyle name="Currency [0,000] TBD-_Page 2f (2) 2 2 10" xfId="15228" xr:uid="{00000000-0005-0000-0000-0000D33B0000}"/>
    <cellStyle name="Currency [0,000] TBD_Page 2f (2) 2 2 11" xfId="15270" xr:uid="{00000000-0005-0000-0000-0000D43B0000}"/>
    <cellStyle name="Currency [0,000] TBD-_Page 2f (2) 2 2 11" xfId="15269" xr:uid="{00000000-0005-0000-0000-0000D53B0000}"/>
    <cellStyle name="Currency [0,000] TBD_Page 2f (2) 2 2 12" xfId="15174" xr:uid="{00000000-0005-0000-0000-0000D63B0000}"/>
    <cellStyle name="Currency [0,000] TBD-_Page 2f (2) 2 2 12" xfId="16421" xr:uid="{00000000-0005-0000-0000-0000D73B0000}"/>
    <cellStyle name="Currency [0,000] TBD_Page 2f (2) 2 2 13" xfId="15244" xr:uid="{00000000-0005-0000-0000-0000D83B0000}"/>
    <cellStyle name="Currency [0,000] TBD-_Page 2f (2) 2 2 13" xfId="15243" xr:uid="{00000000-0005-0000-0000-0000D93B0000}"/>
    <cellStyle name="Currency [0,000] TBD_Page 2f (2) 2 2 14" xfId="16433" xr:uid="{00000000-0005-0000-0000-0000DA3B0000}"/>
    <cellStyle name="Currency [0,000] TBD-_Page 2f (2) 2 2 14" xfId="16432" xr:uid="{00000000-0005-0000-0000-0000DB3B0000}"/>
    <cellStyle name="Currency [0,000] TBD_Page 2f (2) 2 2 15" xfId="16620" xr:uid="{00000000-0005-0000-0000-0000DC3B0000}"/>
    <cellStyle name="Currency [0,000] TBD-_Page 2f (2) 2 2 15" xfId="14526" xr:uid="{00000000-0005-0000-0000-0000DD3B0000}"/>
    <cellStyle name="Currency [0,000] TBD_Page 2f (2) 2 2 16" xfId="16328" xr:uid="{00000000-0005-0000-0000-0000DE3B0000}"/>
    <cellStyle name="Currency [0,000] TBD-_Page 2f (2) 2 2 16" xfId="16738" xr:uid="{00000000-0005-0000-0000-0000DF3B0000}"/>
    <cellStyle name="Currency [0,000] TBD_Page 2f (2) 2 2 17" xfId="14418" xr:uid="{00000000-0005-0000-0000-0000E03B0000}"/>
    <cellStyle name="Currency [0,000] TBD-_Page 2f (2) 2 2 17" xfId="14907" xr:uid="{00000000-0005-0000-0000-0000E13B0000}"/>
    <cellStyle name="Currency [0,000] TBD_Page 2f (2) 2 2 18" xfId="16774" xr:uid="{00000000-0005-0000-0000-0000E23B0000}"/>
    <cellStyle name="Currency [0,000] TBD-_Page 2f (2) 2 2 18" xfId="14478" xr:uid="{00000000-0005-0000-0000-0000E33B0000}"/>
    <cellStyle name="Currency [0,000] TBD_Page 2f (2) 2 2 19" xfId="14848" xr:uid="{00000000-0005-0000-0000-0000E43B0000}"/>
    <cellStyle name="Currency [0,000] TBD-_Page 2f (2) 2 2 19" xfId="15717" xr:uid="{00000000-0005-0000-0000-0000E53B0000}"/>
    <cellStyle name="Currency [0,000] TBD_Page 2f (2) 2 2 2" xfId="2427" xr:uid="{00000000-0005-0000-0000-0000E63B0000}"/>
    <cellStyle name="Currency [0,000] TBD-_Page 2f (2) 2 2 2" xfId="2428" xr:uid="{00000000-0005-0000-0000-0000E73B0000}"/>
    <cellStyle name="Currency [0,000] TBD_Page 2f (2) 2 2 20" xfId="16173" xr:uid="{00000000-0005-0000-0000-0000E83B0000}"/>
    <cellStyle name="Currency [0,000] TBD-_Page 2f (2) 2 2 20" xfId="14885" xr:uid="{00000000-0005-0000-0000-0000E93B0000}"/>
    <cellStyle name="Currency [0,000] TBD_Page 2f (2) 2 2 21" xfId="15586" xr:uid="{00000000-0005-0000-0000-0000EA3B0000}"/>
    <cellStyle name="Currency [0,000] TBD-_Page 2f (2) 2 2 21" xfId="14490" xr:uid="{00000000-0005-0000-0000-0000EB3B0000}"/>
    <cellStyle name="Currency [0,000] TBD_Page 2f (2) 2 2 22" xfId="16299" xr:uid="{00000000-0005-0000-0000-0000EC3B0000}"/>
    <cellStyle name="Currency [0,000] TBD-_Page 2f (2) 2 2 22" xfId="14641" xr:uid="{00000000-0005-0000-0000-0000ED3B0000}"/>
    <cellStyle name="Currency [0,000] TBD_Page 2f (2) 2 2 23" xfId="14431" xr:uid="{00000000-0005-0000-0000-0000EE3B0000}"/>
    <cellStyle name="Currency [0,000] TBD-_Page 2f (2) 2 2 23" xfId="15639" xr:uid="{00000000-0005-0000-0000-0000EF3B0000}"/>
    <cellStyle name="Currency [0,000] TBD_Page 2f (2) 2 2 24" xfId="15758" xr:uid="{00000000-0005-0000-0000-0000F03B0000}"/>
    <cellStyle name="Currency [0,000] TBD-_Page 2f (2) 2 2 24" xfId="16915" xr:uid="{00000000-0005-0000-0000-0000F13B0000}"/>
    <cellStyle name="Currency [0,000] TBD_Page 2f (2) 2 2 25" xfId="14855" xr:uid="{00000000-0005-0000-0000-0000F23B0000}"/>
    <cellStyle name="Currency [0,000] TBD-_Page 2f (2) 2 2 25" xfId="16851" xr:uid="{00000000-0005-0000-0000-0000F33B0000}"/>
    <cellStyle name="Currency [0,000] TBD_Page 2f (2) 2 2 26" xfId="15472" xr:uid="{00000000-0005-0000-0000-0000F43B0000}"/>
    <cellStyle name="Currency [0,000] TBD-_Page 2f (2) 2 2 26" xfId="14722" xr:uid="{00000000-0005-0000-0000-0000F53B0000}"/>
    <cellStyle name="Currency [0,000] TBD_Page 2f (2) 2 2 27" xfId="16005" xr:uid="{00000000-0005-0000-0000-0000F63B0000}"/>
    <cellStyle name="Currency [0,000] TBD-_Page 2f (2) 2 2 27" xfId="16659" xr:uid="{00000000-0005-0000-0000-0000F73B0000}"/>
    <cellStyle name="Currency [0,000] TBD_Page 2f (2) 2 2 28" xfId="15893" xr:uid="{00000000-0005-0000-0000-0000F83B0000}"/>
    <cellStyle name="Currency [0,000] TBD-_Page 2f (2) 2 2 28" xfId="16306" xr:uid="{00000000-0005-0000-0000-0000F93B0000}"/>
    <cellStyle name="Currency [0,000] TBD_Page 2f (2) 2 2 29" xfId="16603" xr:uid="{00000000-0005-0000-0000-0000FA3B0000}"/>
    <cellStyle name="Currency [0,000] TBD-_Page 2f (2) 2 2 29" xfId="14424" xr:uid="{00000000-0005-0000-0000-0000FB3B0000}"/>
    <cellStyle name="Currency [0,000] TBD_Page 2f (2) 2 2 3" xfId="9293" xr:uid="{00000000-0005-0000-0000-0000FC3B0000}"/>
    <cellStyle name="Currency [0,000] TBD-_Page 2f (2) 2 2 3" xfId="9294" xr:uid="{00000000-0005-0000-0000-0000FD3B0000}"/>
    <cellStyle name="Currency [0,000] TBD_Page 2f (2) 2 2 30" xfId="15013" xr:uid="{00000000-0005-0000-0000-0000FE3B0000}"/>
    <cellStyle name="Currency [0,000] TBD-_Page 2f (2) 2 2 30" xfId="15763" xr:uid="{00000000-0005-0000-0000-0000FF3B0000}"/>
    <cellStyle name="Currency [0,000] TBD_Page 2f (2) 2 2 31" xfId="16493" xr:uid="{00000000-0005-0000-0000-0000003C0000}"/>
    <cellStyle name="Currency [0,000] TBD-_Page 2f (2) 2 2 31" xfId="14851" xr:uid="{00000000-0005-0000-0000-0000013C0000}"/>
    <cellStyle name="Currency [0,000] TBD_Page 2f (2) 2 2 32" xfId="15118" xr:uid="{00000000-0005-0000-0000-0000023C0000}"/>
    <cellStyle name="Currency [0,000] TBD-_Page 2f (2) 2 2 32" xfId="16081" xr:uid="{00000000-0005-0000-0000-0000033C0000}"/>
    <cellStyle name="Currency [0,000] TBD_Page 2f (2) 2 2 33" xfId="15290" xr:uid="{00000000-0005-0000-0000-0000043C0000}"/>
    <cellStyle name="Currency [0,000] TBD-_Page 2f (2) 2 2 33" xfId="15697" xr:uid="{00000000-0005-0000-0000-0000053C0000}"/>
    <cellStyle name="Currency [0,000] TBD_Page 2f (2) 2 2 34" xfId="15153" xr:uid="{00000000-0005-0000-0000-0000063C0000}"/>
    <cellStyle name="Currency [0,000] TBD-_Page 2f (2) 2 2 34" xfId="16972" xr:uid="{00000000-0005-0000-0000-0000073C0000}"/>
    <cellStyle name="Currency [0,000] TBD_Page 2f (2) 2 2 35" xfId="15265" xr:uid="{00000000-0005-0000-0000-0000083C0000}"/>
    <cellStyle name="Currency [0,000] TBD-_Page 2f (2) 2 2 35" xfId="15983" xr:uid="{00000000-0005-0000-0000-0000093C0000}"/>
    <cellStyle name="Currency [0,000] TBD_Page 2f (2) 2 2 36" xfId="16425" xr:uid="{00000000-0005-0000-0000-00000A3C0000}"/>
    <cellStyle name="Currency [0,000] TBD-_Page 2f (2) 2 2 36" xfId="16162" xr:uid="{00000000-0005-0000-0000-00000B3C0000}"/>
    <cellStyle name="Currency [0,000] TBD_Page 2f (2) 2 2 37" xfId="15240" xr:uid="{00000000-0005-0000-0000-00000C3C0000}"/>
    <cellStyle name="Currency [0,000] TBD-_Page 2f (2) 2 2 37" xfId="14561" xr:uid="{00000000-0005-0000-0000-00000D3C0000}"/>
    <cellStyle name="Currency [0,000] TBD_Page 2f (2) 2 2 38" xfId="16434" xr:uid="{00000000-0005-0000-0000-00000E3C0000}"/>
    <cellStyle name="Currency [0,000] TBD-_Page 2f (2) 2 2 38" xfId="16728" xr:uid="{00000000-0005-0000-0000-00000F3C0000}"/>
    <cellStyle name="Currency [0,000] TBD_Page 2f (2) 2 2 39" xfId="14524" xr:uid="{00000000-0005-0000-0000-0000103C0000}"/>
    <cellStyle name="Currency [0,000] TBD-_Page 2f (2) 2 2 39" xfId="16948" xr:uid="{00000000-0005-0000-0000-0000113C0000}"/>
    <cellStyle name="Currency [0,000] TBD_Page 2f (2) 2 2 4" xfId="10490" xr:uid="{00000000-0005-0000-0000-0000123C0000}"/>
    <cellStyle name="Currency [0,000] TBD-_Page 2f (2) 2 2 4" xfId="10491" xr:uid="{00000000-0005-0000-0000-0000133C0000}"/>
    <cellStyle name="Currency [0,000] TBD_Page 2f (2) 2 2 40" xfId="16112" xr:uid="{00000000-0005-0000-0000-0000143C0000}"/>
    <cellStyle name="Currency [0,000] TBD-_Page 2f (2) 2 2 40" xfId="16153" xr:uid="{00000000-0005-0000-0000-0000153C0000}"/>
    <cellStyle name="Currency [0,000] TBD_Page 2f (2) 2 2 41" xfId="14602" xr:uid="{00000000-0005-0000-0000-0000163C0000}"/>
    <cellStyle name="Currency [0,000] TBD-_Page 2f (2) 2 2 41" xfId="14570" xr:uid="{00000000-0005-0000-0000-0000173C0000}"/>
    <cellStyle name="Currency [0,000] TBD_Page 2f (2) 2 2 42" xfId="16101" xr:uid="{00000000-0005-0000-0000-0000183C0000}"/>
    <cellStyle name="Currency [0,000] TBD-_Page 2f (2) 2 2 42" xfId="14622" xr:uid="{00000000-0005-0000-0000-0000193C0000}"/>
    <cellStyle name="Currency [0,000] TBD_Page 2f (2) 2 2 43" xfId="16099" xr:uid="{00000000-0005-0000-0000-00001A3C0000}"/>
    <cellStyle name="Currency [0,000] TBD-_Page 2f (2) 2 2 43" xfId="15649" xr:uid="{00000000-0005-0000-0000-00001B3C0000}"/>
    <cellStyle name="Currency [0,000] TBD_Page 2f (2) 2 2 44" xfId="15655" xr:uid="{00000000-0005-0000-0000-00001C3C0000}"/>
    <cellStyle name="Currency [0,000] TBD-_Page 2f (2) 2 2 44" xfId="16925" xr:uid="{00000000-0005-0000-0000-00001D3C0000}"/>
    <cellStyle name="Currency [0,000] TBD_Page 2f (2) 2 2 45" xfId="16931" xr:uid="{00000000-0005-0000-0000-00001E3C0000}"/>
    <cellStyle name="Currency [0,000] TBD-_Page 2f (2) 2 2 45" xfId="15953" xr:uid="{00000000-0005-0000-0000-00001F3C0000}"/>
    <cellStyle name="Currency [0,000] TBD_Page 2f (2) 2 2 46" xfId="15959" xr:uid="{00000000-0005-0000-0000-0000203C0000}"/>
    <cellStyle name="Currency [0,000] TBD-_Page 2f (2) 2 2 46" xfId="14718" xr:uid="{00000000-0005-0000-0000-0000213C0000}"/>
    <cellStyle name="Currency [0,000] TBD_Page 2f (2) 2 2 47" xfId="14717" xr:uid="{00000000-0005-0000-0000-0000223C0000}"/>
    <cellStyle name="Currency [0,000] TBD-_Page 2f (2) 2 2 47" xfId="15580" xr:uid="{00000000-0005-0000-0000-0000233C0000}"/>
    <cellStyle name="Currency [0,000] TBD_Page 2f (2) 2 2 48" xfId="16666" xr:uid="{00000000-0005-0000-0000-0000243C0000}"/>
    <cellStyle name="Currency [0,000] TBD-_Page 2f (2) 2 2 48" xfId="16880" xr:uid="{00000000-0005-0000-0000-0000253C0000}"/>
    <cellStyle name="Currency [0,000] TBD_Page 2f (2) 2 2 49" xfId="16883" xr:uid="{00000000-0005-0000-0000-0000263C0000}"/>
    <cellStyle name="Currency [0,000] TBD-_Page 2f (2) 2 2 49" xfId="16142" xr:uid="{00000000-0005-0000-0000-0000273C0000}"/>
    <cellStyle name="Currency [0,000] TBD_Page 2f (2) 2 2 5" xfId="13891" xr:uid="{00000000-0005-0000-0000-0000283C0000}"/>
    <cellStyle name="Currency [0,000] TBD-_Page 2f (2) 2 2 5" xfId="13890" xr:uid="{00000000-0005-0000-0000-0000293C0000}"/>
    <cellStyle name="Currency [0,000] TBD_Page 2f (2) 2 2 50" xfId="14678" xr:uid="{00000000-0005-0000-0000-00002A3C0000}"/>
    <cellStyle name="Currency [0,000] TBD-_Page 2f (2) 2 2 50" xfId="14579" xr:uid="{00000000-0005-0000-0000-00002B3C0000}"/>
    <cellStyle name="Currency [0,000] TBD_Page 2f (2) 2 2 51" xfId="15613" xr:uid="{00000000-0005-0000-0000-00002C3C0000}"/>
    <cellStyle name="Currency [0,000] TBD-_Page 2f (2) 2 2 51" xfId="14619" xr:uid="{00000000-0005-0000-0000-00002D3C0000}"/>
    <cellStyle name="Currency [0,000] TBD_Page 2f (2) 2 2 52" xfId="16900" xr:uid="{00000000-0005-0000-0000-00002E3C0000}"/>
    <cellStyle name="Currency [0,000] TBD-_Page 2f (2) 2 2 52" xfId="16705" xr:uid="{00000000-0005-0000-0000-00002F3C0000}"/>
    <cellStyle name="Currency [0,000] TBD_Page 2f (2) 2 2 53" xfId="15943" xr:uid="{00000000-0005-0000-0000-0000303C0000}"/>
    <cellStyle name="Currency [0,000] TBD-_Page 2f (2) 2 2 53" xfId="14929" xr:uid="{00000000-0005-0000-0000-0000313C0000}"/>
    <cellStyle name="Currency [0,000] TBD_Page 2f (2) 2 2 54" xfId="14726" xr:uid="{00000000-0005-0000-0000-0000323C0000}"/>
    <cellStyle name="Currency [0,000] TBD-_Page 2f (2) 2 2 54" xfId="15431" xr:uid="{00000000-0005-0000-0000-0000333C0000}"/>
    <cellStyle name="Currency [0,000] TBD_Page 2f (2) 2 2 55" xfId="15584" xr:uid="{00000000-0005-0000-0000-0000343C0000}"/>
    <cellStyle name="Currency [0,000] TBD-_Page 2f (2) 2 2 55" xfId="15082" xr:uid="{00000000-0005-0000-0000-0000353C0000}"/>
    <cellStyle name="Currency [0,000] TBD_Page 2f (2) 2 2 56" xfId="16303" xr:uid="{00000000-0005-0000-0000-0000363C0000}"/>
    <cellStyle name="Currency [0,000] TBD-_Page 2f (2) 2 2 56" xfId="14393" xr:uid="{00000000-0005-0000-0000-0000373C0000}"/>
    <cellStyle name="Currency [0,000] TBD_Page 2f (2) 2 2 57" xfId="15402" xr:uid="{00000000-0005-0000-0000-0000383C0000}"/>
    <cellStyle name="Currency [0,000] TBD-_Page 2f (2) 2 2 57" xfId="16784" xr:uid="{00000000-0005-0000-0000-0000393C0000}"/>
    <cellStyle name="Currency [0,000] TBD_Page 2f (2) 2 2 58" xfId="14283" xr:uid="{00000000-0005-0000-0000-00003A3C0000}"/>
    <cellStyle name="Currency [0,000] TBD-_Page 2f (2) 2 2 58" xfId="14825" xr:uid="{00000000-0005-0000-0000-00003B3C0000}"/>
    <cellStyle name="Currency [0,000] TBD_Page 2f (2) 2 2 59" xfId="15860" xr:uid="{00000000-0005-0000-0000-00003C3C0000}"/>
    <cellStyle name="Currency [0,000] TBD-_Page 2f (2) 2 2 59" xfId="16575" xr:uid="{00000000-0005-0000-0000-00003D3C0000}"/>
    <cellStyle name="Currency [0,000] TBD_Page 2f (2) 2 2 6" xfId="14127" xr:uid="{00000000-0005-0000-0000-00003E3C0000}"/>
    <cellStyle name="Currency [0,000] TBD-_Page 2f (2) 2 2 6" xfId="14126" xr:uid="{00000000-0005-0000-0000-00003F3C0000}"/>
    <cellStyle name="Currency [0,000] TBD_Page 2f (2) 2 2 60" xfId="17035" xr:uid="{00000000-0005-0000-0000-0000403C0000}"/>
    <cellStyle name="Currency [0,000] TBD-_Page 2f (2) 2 2 60" xfId="16350" xr:uid="{00000000-0005-0000-0000-0000413C0000}"/>
    <cellStyle name="Currency [0,000] TBD_Page 2f (2) 2 2 61" xfId="17129" xr:uid="{00000000-0005-0000-0000-0000423C0000}"/>
    <cellStyle name="Currency [0,000] TBD-_Page 2f (2) 2 2 61" xfId="16059" xr:uid="{00000000-0005-0000-0000-0000433C0000}"/>
    <cellStyle name="Currency [0,000] TBD_Page 2f (2) 2 2 62" xfId="17223" xr:uid="{00000000-0005-0000-0000-0000443C0000}"/>
    <cellStyle name="Currency [0,000] TBD-_Page 2f (2) 2 2 62" xfId="15772" xr:uid="{00000000-0005-0000-0000-0000453C0000}"/>
    <cellStyle name="Currency [0,000] TBD_Page 2f (2) 2 2 63" xfId="17317" xr:uid="{00000000-0005-0000-0000-0000463C0000}"/>
    <cellStyle name="Currency [0,000] TBD-_Page 2f (2) 2 2 63" xfId="16995" xr:uid="{00000000-0005-0000-0000-0000473C0000}"/>
    <cellStyle name="Currency [0,000] TBD_Page 2f (2) 2 2 64" xfId="17411" xr:uid="{00000000-0005-0000-0000-0000483C0000}"/>
    <cellStyle name="Currency [0,000] TBD-_Page 2f (2) 2 2 64" xfId="17090" xr:uid="{00000000-0005-0000-0000-0000493C0000}"/>
    <cellStyle name="Currency [0,000] TBD_Page 2f (2) 2 2 65" xfId="17505" xr:uid="{00000000-0005-0000-0000-00004A3C0000}"/>
    <cellStyle name="Currency [0,000] TBD-_Page 2f (2) 2 2 65" xfId="17184" xr:uid="{00000000-0005-0000-0000-00004B3C0000}"/>
    <cellStyle name="Currency [0,000] TBD_Page 2f (2) 2 2 66" xfId="17599" xr:uid="{00000000-0005-0000-0000-00004C3C0000}"/>
    <cellStyle name="Currency [0,000] TBD-_Page 2f (2) 2 2 66" xfId="17278" xr:uid="{00000000-0005-0000-0000-00004D3C0000}"/>
    <cellStyle name="Currency [0,000] TBD_Page 2f (2) 2 2 67" xfId="17693" xr:uid="{00000000-0005-0000-0000-00004E3C0000}"/>
    <cellStyle name="Currency [0,000] TBD-_Page 2f (2) 2 2 67" xfId="17372" xr:uid="{00000000-0005-0000-0000-00004F3C0000}"/>
    <cellStyle name="Currency [0,000] TBD_Page 2f (2) 2 2 68" xfId="17787" xr:uid="{00000000-0005-0000-0000-0000503C0000}"/>
    <cellStyle name="Currency [0,000] TBD-_Page 2f (2) 2 2 68" xfId="17466" xr:uid="{00000000-0005-0000-0000-0000513C0000}"/>
    <cellStyle name="Currency [0,000] TBD_Page 2f (2) 2 2 69" xfId="17881" xr:uid="{00000000-0005-0000-0000-0000523C0000}"/>
    <cellStyle name="Currency [0,000] TBD-_Page 2f (2) 2 2 69" xfId="17560" xr:uid="{00000000-0005-0000-0000-0000533C0000}"/>
    <cellStyle name="Currency [0,000] TBD_Page 2f (2) 2 2 7" xfId="11165" xr:uid="{00000000-0005-0000-0000-0000543C0000}"/>
    <cellStyle name="Currency [0,000] TBD-_Page 2f (2) 2 2 7" xfId="11164" xr:uid="{00000000-0005-0000-0000-0000553C0000}"/>
    <cellStyle name="Currency [0,000] TBD_Page 2f (2) 2 2 70" xfId="17975" xr:uid="{00000000-0005-0000-0000-0000563C0000}"/>
    <cellStyle name="Currency [0,000] TBD-_Page 2f (2) 2 2 70" xfId="17654" xr:uid="{00000000-0005-0000-0000-0000573C0000}"/>
    <cellStyle name="Currency [0,000] TBD_Page 2f (2) 2 2 71" xfId="18069" xr:uid="{00000000-0005-0000-0000-0000583C0000}"/>
    <cellStyle name="Currency [0,000] TBD-_Page 2f (2) 2 2 71" xfId="17748" xr:uid="{00000000-0005-0000-0000-0000593C0000}"/>
    <cellStyle name="Currency [0,000] TBD_Page 2f (2) 2 2 72" xfId="18163" xr:uid="{00000000-0005-0000-0000-00005A3C0000}"/>
    <cellStyle name="Currency [0,000] TBD-_Page 2f (2) 2 2 72" xfId="17842" xr:uid="{00000000-0005-0000-0000-00005B3C0000}"/>
    <cellStyle name="Currency [0,000] TBD_Page 2f (2) 2 2 73" xfId="18257" xr:uid="{00000000-0005-0000-0000-00005C3C0000}"/>
    <cellStyle name="Currency [0,000] TBD-_Page 2f (2) 2 2 73" xfId="17936" xr:uid="{00000000-0005-0000-0000-00005D3C0000}"/>
    <cellStyle name="Currency [0,000] TBD_Page 2f (2) 2 2 74" xfId="18351" xr:uid="{00000000-0005-0000-0000-00005E3C0000}"/>
    <cellStyle name="Currency [0,000] TBD-_Page 2f (2) 2 2 74" xfId="18030" xr:uid="{00000000-0005-0000-0000-00005F3C0000}"/>
    <cellStyle name="Currency [0,000] TBD_Page 2f (2) 2 2 75" xfId="18445" xr:uid="{00000000-0005-0000-0000-0000603C0000}"/>
    <cellStyle name="Currency [0,000] TBD-_Page 2f (2) 2 2 75" xfId="18124" xr:uid="{00000000-0005-0000-0000-0000613C0000}"/>
    <cellStyle name="Currency [0,000] TBD_Page 2f (2) 2 2 76" xfId="18538" xr:uid="{00000000-0005-0000-0000-0000623C0000}"/>
    <cellStyle name="Currency [0,000] TBD-_Page 2f (2) 2 2 76" xfId="18218" xr:uid="{00000000-0005-0000-0000-0000633C0000}"/>
    <cellStyle name="Currency [0,000] TBD_Page 2f (2) 2 2 77" xfId="18631" xr:uid="{00000000-0005-0000-0000-0000643C0000}"/>
    <cellStyle name="Currency [0,000] TBD-_Page 2f (2) 2 2 77" xfId="18312" xr:uid="{00000000-0005-0000-0000-0000653C0000}"/>
    <cellStyle name="Currency [0,000] TBD_Page 2f (2) 2 2 78" xfId="18723" xr:uid="{00000000-0005-0000-0000-0000663C0000}"/>
    <cellStyle name="Currency [0,000] TBD-_Page 2f (2) 2 2 78" xfId="18406" xr:uid="{00000000-0005-0000-0000-0000673C0000}"/>
    <cellStyle name="Currency [0,000] TBD_Page 2f (2) 2 2 79" xfId="18815" xr:uid="{00000000-0005-0000-0000-0000683C0000}"/>
    <cellStyle name="Currency [0,000] TBD-_Page 2f (2) 2 2 79" xfId="18499" xr:uid="{00000000-0005-0000-0000-0000693C0000}"/>
    <cellStyle name="Currency [0,000] TBD_Page 2f (2) 2 2 8" xfId="10376" xr:uid="{00000000-0005-0000-0000-00006A3C0000}"/>
    <cellStyle name="Currency [0,000] TBD-_Page 2f (2) 2 2 8" xfId="10377" xr:uid="{00000000-0005-0000-0000-00006B3C0000}"/>
    <cellStyle name="Currency [0,000] TBD_Page 2f (2) 2 2 80" xfId="18907" xr:uid="{00000000-0005-0000-0000-00006C3C0000}"/>
    <cellStyle name="Currency [0,000] TBD-_Page 2f (2) 2 2 80" xfId="18592" xr:uid="{00000000-0005-0000-0000-00006D3C0000}"/>
    <cellStyle name="Currency [0,000] TBD_Page 2f (2) 2 2 81" xfId="18999" xr:uid="{00000000-0005-0000-0000-00006E3C0000}"/>
    <cellStyle name="Currency [0,000] TBD-_Page 2f (2) 2 2 81" xfId="18684" xr:uid="{00000000-0005-0000-0000-00006F3C0000}"/>
    <cellStyle name="Currency [0,000] TBD_Page 2f (2) 2 2 82" xfId="19091" xr:uid="{00000000-0005-0000-0000-0000703C0000}"/>
    <cellStyle name="Currency [0,000] TBD-_Page 2f (2) 2 2 82" xfId="18776" xr:uid="{00000000-0005-0000-0000-0000713C0000}"/>
    <cellStyle name="Currency [0,000] TBD_Page 2f (2) 2 2 83" xfId="19183" xr:uid="{00000000-0005-0000-0000-0000723C0000}"/>
    <cellStyle name="Currency [0,000] TBD-_Page 2f (2) 2 2 83" xfId="18868" xr:uid="{00000000-0005-0000-0000-0000733C0000}"/>
    <cellStyle name="Currency [0,000] TBD_Page 2f (2) 2 2 84" xfId="19274" xr:uid="{00000000-0005-0000-0000-0000743C0000}"/>
    <cellStyle name="Currency [0,000] TBD-_Page 2f (2) 2 2 84" xfId="18960" xr:uid="{00000000-0005-0000-0000-0000753C0000}"/>
    <cellStyle name="Currency [0,000] TBD_Page 2f (2) 2 2 85" xfId="19365" xr:uid="{00000000-0005-0000-0000-0000763C0000}"/>
    <cellStyle name="Currency [0,000] TBD-_Page 2f (2) 2 2 85" xfId="19052" xr:uid="{00000000-0005-0000-0000-0000773C0000}"/>
    <cellStyle name="Currency [0,000] TBD_Page 2f (2) 2 2 86" xfId="19456" xr:uid="{00000000-0005-0000-0000-0000783C0000}"/>
    <cellStyle name="Currency [0,000] TBD-_Page 2f (2) 2 2 86" xfId="19144" xr:uid="{00000000-0005-0000-0000-0000793C0000}"/>
    <cellStyle name="Currency [0,000] TBD_Page 2f (2) 2 2 87" xfId="19545" xr:uid="{00000000-0005-0000-0000-00007A3C0000}"/>
    <cellStyle name="Currency [0,000] TBD-_Page 2f (2) 2 2 87" xfId="19236" xr:uid="{00000000-0005-0000-0000-00007B3C0000}"/>
    <cellStyle name="Currency [0,000] TBD_Page 2f (2) 2 2 88" xfId="19634" xr:uid="{00000000-0005-0000-0000-00007C3C0000}"/>
    <cellStyle name="Currency [0,000] TBD-_Page 2f (2) 2 2 88" xfId="19327" xr:uid="{00000000-0005-0000-0000-00007D3C0000}"/>
    <cellStyle name="Currency [0,000] TBD_Page 2f (2) 2 2 89" xfId="19723" xr:uid="{00000000-0005-0000-0000-00007E3C0000}"/>
    <cellStyle name="Currency [0,000] TBD-_Page 2f (2) 2 2 89" xfId="19418" xr:uid="{00000000-0005-0000-0000-00007F3C0000}"/>
    <cellStyle name="Currency [0,000] TBD_Page 2f (2) 2 2 9" xfId="14037" xr:uid="{00000000-0005-0000-0000-0000803C0000}"/>
    <cellStyle name="Currency [0,000] TBD-_Page 2f (2) 2 2 9" xfId="11149" xr:uid="{00000000-0005-0000-0000-0000813C0000}"/>
    <cellStyle name="Currency [0,000] TBD_Page 2f (2) 2 2 90" xfId="19812" xr:uid="{00000000-0005-0000-0000-0000823C0000}"/>
    <cellStyle name="Currency [0,000] TBD-_Page 2f (2) 2 2 90" xfId="19508" xr:uid="{00000000-0005-0000-0000-0000833C0000}"/>
    <cellStyle name="Currency [0,000] TBD_Page 2f (2) 2 2 91" xfId="19900" xr:uid="{00000000-0005-0000-0000-0000843C0000}"/>
    <cellStyle name="Currency [0,000] TBD-_Page 2f (2) 2 2 91" xfId="19597" xr:uid="{00000000-0005-0000-0000-0000853C0000}"/>
    <cellStyle name="Currency [0,000] TBD_Page 2f (2) 2 2 92" xfId="19988" xr:uid="{00000000-0005-0000-0000-0000863C0000}"/>
    <cellStyle name="Currency [0,000] TBD-_Page 2f (2) 2 2 92" xfId="19686" xr:uid="{00000000-0005-0000-0000-0000873C0000}"/>
    <cellStyle name="Currency [0,000] TBD_Page 2f (2) 2 2 93" xfId="20075" xr:uid="{00000000-0005-0000-0000-0000883C0000}"/>
    <cellStyle name="Currency [0,000] TBD-_Page 2f (2) 2 2 93" xfId="19775" xr:uid="{00000000-0005-0000-0000-0000893C0000}"/>
    <cellStyle name="Currency [0,000] TBD_Page 2f (2) 2 2 94" xfId="20162" xr:uid="{00000000-0005-0000-0000-00008A3C0000}"/>
    <cellStyle name="Currency [0,000] TBD-_Page 2f (2) 2 2 94" xfId="19864" xr:uid="{00000000-0005-0000-0000-00008B3C0000}"/>
    <cellStyle name="Currency [0,000] TBD_Page 2f (2) 2 2 95" xfId="20249" xr:uid="{00000000-0005-0000-0000-00008C3C0000}"/>
    <cellStyle name="Currency [0,000] TBD-_Page 2f (2) 2 2 95" xfId="19952" xr:uid="{00000000-0005-0000-0000-00008D3C0000}"/>
    <cellStyle name="Currency [0,000] TBD_Page 2f (2) 2 2 96" xfId="22944" xr:uid="{00000000-0005-0000-0000-00008E3C0000}"/>
    <cellStyle name="Currency [0,000] TBD-_Page 2f (2) 2 2 96" xfId="22945" xr:uid="{00000000-0005-0000-0000-00008F3C0000}"/>
    <cellStyle name="Currency [0,000] TBD_Page 2f (2) 2 2 97" xfId="26270" xr:uid="{00000000-0005-0000-0000-0000903C0000}"/>
    <cellStyle name="Currency [0,000] TBD-_Page 2f (2) 2 2 97" xfId="26230" xr:uid="{00000000-0005-0000-0000-0000913C0000}"/>
    <cellStyle name="Currency [0,000] TBD_Page 2f (2) 2 2 98" xfId="29615" xr:uid="{00000000-0005-0000-0000-0000923C0000}"/>
    <cellStyle name="Currency [0,000] TBD-_Page 2f (2) 2 2 98" xfId="29616" xr:uid="{00000000-0005-0000-0000-0000933C0000}"/>
    <cellStyle name="Currency [0,000] TBD_Page 2f (2) 2 2 99" xfId="36173" xr:uid="{00000000-0005-0000-0000-0000943C0000}"/>
    <cellStyle name="Currency [0,000] TBD-_Page 2f (2) 2 2 99" xfId="36174" xr:uid="{00000000-0005-0000-0000-0000953C0000}"/>
    <cellStyle name="Currency [0,000] TBD_Page 2f (2) 2 20" xfId="16672" xr:uid="{00000000-0005-0000-0000-0000963C0000}"/>
    <cellStyle name="Currency [0,000] TBD-_Page 2f (2) 2 20" xfId="16936" xr:uid="{00000000-0005-0000-0000-0000973C0000}"/>
    <cellStyle name="Currency [0,000] TBD_Page 2f (2) 2 21" xfId="16892" xr:uid="{00000000-0005-0000-0000-0000983C0000}"/>
    <cellStyle name="Currency [0,000] TBD-_Page 2f (2) 2 21" xfId="15961" xr:uid="{00000000-0005-0000-0000-0000993C0000}"/>
    <cellStyle name="Currency [0,000] TBD_Page 2f (2) 2 22" xfId="14680" xr:uid="{00000000-0005-0000-0000-00009A3C0000}"/>
    <cellStyle name="Currency [0,000] TBD-_Page 2f (2) 2 22" xfId="14714" xr:uid="{00000000-0005-0000-0000-00009B3C0000}"/>
    <cellStyle name="Currency [0,000] TBD_Page 2f (2) 2 23" xfId="14577" xr:uid="{00000000-0005-0000-0000-00009C3C0000}"/>
    <cellStyle name="Currency [0,000] TBD-_Page 2f (2) 2 23" xfId="14552" xr:uid="{00000000-0005-0000-0000-00009D3C0000}"/>
    <cellStyle name="Currency [0,000] TBD_Page 2f (2) 2 24" xfId="14621" xr:uid="{00000000-0005-0000-0000-00009E3C0000}"/>
    <cellStyle name="Currency [0,000] TBD-_Page 2f (2) 2 24" xfId="15676" xr:uid="{00000000-0005-0000-0000-00009F3C0000}"/>
    <cellStyle name="Currency [0,000] TBD_Page 2f (2) 2 25" xfId="16704" xr:uid="{00000000-0005-0000-0000-0000A03C0000}"/>
    <cellStyle name="Currency [0,000] TBD-_Page 2f (2) 2 25" xfId="16274" xr:uid="{00000000-0005-0000-0000-0000A13C0000}"/>
    <cellStyle name="Currency [0,000] TBD_Page 2f (2) 2 26" xfId="14930" xr:uid="{00000000-0005-0000-0000-0000A23C0000}"/>
    <cellStyle name="Currency [0,000] TBD-_Page 2f (2) 2 26" xfId="14472" xr:uid="{00000000-0005-0000-0000-0000A33C0000}"/>
    <cellStyle name="Currency [0,000] TBD_Page 2f (2) 2 27" xfId="14456" xr:uid="{00000000-0005-0000-0000-0000A43C0000}"/>
    <cellStyle name="Currency [0,000] TBD-_Page 2f (2) 2 27" xfId="15723" xr:uid="{00000000-0005-0000-0000-0000A53C0000}"/>
    <cellStyle name="Currency [0,000] TBD_Page 2f (2) 2 28" xfId="16770" xr:uid="{00000000-0005-0000-0000-0000A63C0000}"/>
    <cellStyle name="Currency [0,000] TBD-_Page 2f (2) 2 28" xfId="16257" xr:uid="{00000000-0005-0000-0000-0000A73C0000}"/>
    <cellStyle name="Currency [0,000] TBD_Page 2f (2) 2 29" xfId="14874" xr:uid="{00000000-0005-0000-0000-0000A83C0000}"/>
    <cellStyle name="Currency [0,000] TBD-_Page 2f (2) 2 29" xfId="16076" xr:uid="{00000000-0005-0000-0000-0000A93C0000}"/>
    <cellStyle name="Currency [0,000] TBD_Page 2f (2) 2 3" xfId="2425" xr:uid="{00000000-0005-0000-0000-0000AA3C0000}"/>
    <cellStyle name="Currency [0,000] TBD-_Page 2f (2) 2 3" xfId="2426" xr:uid="{00000000-0005-0000-0000-0000AB3C0000}"/>
    <cellStyle name="Currency [0,000] TBD_Page 2f (2) 2 30" xfId="15464" xr:uid="{00000000-0005-0000-0000-0000AC3C0000}"/>
    <cellStyle name="Currency [0,000] TBD-_Page 2f (2) 2 30" xfId="15701" xr:uid="{00000000-0005-0000-0000-0000AD3C0000}"/>
    <cellStyle name="Currency [0,000] TBD_Page 2f (2) 2 31" xfId="14250" xr:uid="{00000000-0005-0000-0000-0000AE3C0000}"/>
    <cellStyle name="Currency [0,000] TBD-_Page 2f (2) 2 31" xfId="16974" xr:uid="{00000000-0005-0000-0000-0000AF3C0000}"/>
    <cellStyle name="Currency [0,000] TBD_Page 2f (2) 2 32" xfId="15889" xr:uid="{00000000-0005-0000-0000-0000B03C0000}"/>
    <cellStyle name="Currency [0,000] TBD-_Page 2f (2) 2 32" xfId="16157" xr:uid="{00000000-0005-0000-0000-0000B13C0000}"/>
    <cellStyle name="Currency [0,000] TBD_Page 2f (2) 2 33" xfId="16202" xr:uid="{00000000-0005-0000-0000-0000B23C0000}"/>
    <cellStyle name="Currency [0,000] TBD-_Page 2f (2) 2 33" xfId="15601" xr:uid="{00000000-0005-0000-0000-0000B33C0000}"/>
    <cellStyle name="Currency [0,000] TBD_Page 2f (2) 2 34" xfId="15562" xr:uid="{00000000-0005-0000-0000-0000B43C0000}"/>
    <cellStyle name="Currency [0,000] TBD-_Page 2f (2) 2 34" xfId="14960" xr:uid="{00000000-0005-0000-0000-0000B53C0000}"/>
    <cellStyle name="Currency [0,000] TBD_Page 2f (2) 2 35" xfId="16324" xr:uid="{00000000-0005-0000-0000-0000B63C0000}"/>
    <cellStyle name="Currency [0,000] TBD-_Page 2f (2) 2 35" xfId="16507" xr:uid="{00000000-0005-0000-0000-0000B73C0000}"/>
    <cellStyle name="Currency [0,000] TBD_Page 2f (2) 2 36" xfId="15381" xr:uid="{00000000-0005-0000-0000-0000B83C0000}"/>
    <cellStyle name="Currency [0,000] TBD-_Page 2f (2) 2 36" xfId="15101" xr:uid="{00000000-0005-0000-0000-0000B93C0000}"/>
    <cellStyle name="Currency [0,000] TBD_Page 2f (2) 2 37" xfId="14294" xr:uid="{00000000-0005-0000-0000-0000BA3C0000}"/>
    <cellStyle name="Currency [0,000] TBD-_Page 2f (2) 2 37" xfId="14382" xr:uid="{00000000-0005-0000-0000-0000BB3C0000}"/>
    <cellStyle name="Currency [0,000] TBD_Page 2f (2) 2 38" xfId="16820" xr:uid="{00000000-0005-0000-0000-0000BC3C0000}"/>
    <cellStyle name="Currency [0,000] TBD-_Page 2f (2) 2 38" xfId="14652" xr:uid="{00000000-0005-0000-0000-0000BD3C0000}"/>
    <cellStyle name="Currency [0,000] TBD_Page 2f (2) 2 39" xfId="14779" xr:uid="{00000000-0005-0000-0000-0000BE3C0000}"/>
    <cellStyle name="Currency [0,000] TBD-_Page 2f (2) 2 39" xfId="16691" xr:uid="{00000000-0005-0000-0000-0000BF3C0000}"/>
    <cellStyle name="Currency [0,000] TBD_Page 2f (2) 2 4" xfId="9291" xr:uid="{00000000-0005-0000-0000-0000C03C0000}"/>
    <cellStyle name="Currency [0,000] TBD-_Page 2f (2) 2 4" xfId="9292" xr:uid="{00000000-0005-0000-0000-0000C13C0000}"/>
    <cellStyle name="Currency [0,000] TBD_Page 2f (2) 2 40" xfId="16600" xr:uid="{00000000-0005-0000-0000-0000C23C0000}"/>
    <cellStyle name="Currency [0,000] TBD-_Page 2f (2) 2 40" xfId="16909" xr:uid="{00000000-0005-0000-0000-0000C33C0000}"/>
    <cellStyle name="Currency [0,000] TBD_Page 2f (2) 2 41" xfId="15996" xr:uid="{00000000-0005-0000-0000-0000C43C0000}"/>
    <cellStyle name="Currency [0,000] TBD-_Page 2f (2) 2 41" xfId="15946" xr:uid="{00000000-0005-0000-0000-0000C53C0000}"/>
    <cellStyle name="Currency [0,000] TBD_Page 2f (2) 2 42" xfId="15910" xr:uid="{00000000-0005-0000-0000-0000C63C0000}"/>
    <cellStyle name="Currency [0,000] TBD-_Page 2f (2) 2 42" xfId="14724" xr:uid="{00000000-0005-0000-0000-0000C73C0000}"/>
    <cellStyle name="Currency [0,000] TBD_Page 2f (2) 2 43" xfId="16192" xr:uid="{00000000-0005-0000-0000-0000C83C0000}"/>
    <cellStyle name="Currency [0,000] TBD-_Page 2f (2) 2 43" xfId="16660" xr:uid="{00000000-0005-0000-0000-0000C93C0000}"/>
    <cellStyle name="Currency [0,000] TBD_Page 2f (2) 2 44" xfId="16656" xr:uid="{00000000-0005-0000-0000-0000CA3C0000}"/>
    <cellStyle name="Currency [0,000] TBD-_Page 2f (2) 2 44" xfId="16313" xr:uid="{00000000-0005-0000-0000-0000CB3C0000}"/>
    <cellStyle name="Currency [0,000] TBD_Page 2f (2) 2 45" xfId="16314" xr:uid="{00000000-0005-0000-0000-0000CC3C0000}"/>
    <cellStyle name="Currency [0,000] TBD-_Page 2f (2) 2 45" xfId="15393" xr:uid="{00000000-0005-0000-0000-0000CD3C0000}"/>
    <cellStyle name="Currency [0,000] TBD_Page 2f (2) 2 46" xfId="15390" xr:uid="{00000000-0005-0000-0000-0000CE3C0000}"/>
    <cellStyle name="Currency [0,000] TBD-_Page 2f (2) 2 46" xfId="14288" xr:uid="{00000000-0005-0000-0000-0000CF3C0000}"/>
    <cellStyle name="Currency [0,000] TBD_Page 2f (2) 2 47" xfId="15109" xr:uid="{00000000-0005-0000-0000-0000D03C0000}"/>
    <cellStyle name="Currency [0,000] TBD-_Page 2f (2) 2 47" xfId="15858" xr:uid="{00000000-0005-0000-0000-0000D13C0000}"/>
    <cellStyle name="Currency [0,000] TBD_Page 2f (2) 2 48" xfId="16057" xr:uid="{00000000-0005-0000-0000-0000D23C0000}"/>
    <cellStyle name="Currency [0,000] TBD-_Page 2f (2) 2 48" xfId="17034" xr:uid="{00000000-0005-0000-0000-0000D33C0000}"/>
    <cellStyle name="Currency [0,000] TBD_Page 2f (2) 2 49" xfId="14653" xr:uid="{00000000-0005-0000-0000-0000D43C0000}"/>
    <cellStyle name="Currency [0,000] TBD-_Page 2f (2) 2 49" xfId="17128" xr:uid="{00000000-0005-0000-0000-0000D53C0000}"/>
    <cellStyle name="Currency [0,000] TBD_Page 2f (2) 2 5" xfId="10488" xr:uid="{00000000-0005-0000-0000-0000D63C0000}"/>
    <cellStyle name="Currency [0,000] TBD-_Page 2f (2) 2 5" xfId="10489" xr:uid="{00000000-0005-0000-0000-0000D73C0000}"/>
    <cellStyle name="Currency [0,000] TBD_Page 2f (2) 2 50" xfId="15630" xr:uid="{00000000-0005-0000-0000-0000D83C0000}"/>
    <cellStyle name="Currency [0,000] TBD-_Page 2f (2) 2 50" xfId="17222" xr:uid="{00000000-0005-0000-0000-0000D93C0000}"/>
    <cellStyle name="Currency [0,000] TBD_Page 2f (2) 2 51" xfId="14941" xr:uid="{00000000-0005-0000-0000-0000DA3C0000}"/>
    <cellStyle name="Currency [0,000] TBD-_Page 2f (2) 2 51" xfId="17316" xr:uid="{00000000-0005-0000-0000-0000DB3C0000}"/>
    <cellStyle name="Currency [0,000] TBD_Page 2f (2) 2 52" xfId="14445" xr:uid="{00000000-0005-0000-0000-0000DC3C0000}"/>
    <cellStyle name="Currency [0,000] TBD-_Page 2f (2) 2 52" xfId="17410" xr:uid="{00000000-0005-0000-0000-0000DD3C0000}"/>
    <cellStyle name="Currency [0,000] TBD_Page 2f (2) 2 53" xfId="15744" xr:uid="{00000000-0005-0000-0000-0000DE3C0000}"/>
    <cellStyle name="Currency [0,000] TBD-_Page 2f (2) 2 53" xfId="17504" xr:uid="{00000000-0005-0000-0000-0000DF3C0000}"/>
    <cellStyle name="Currency [0,000] TBD_Page 2f (2) 2 54" xfId="14866" xr:uid="{00000000-0005-0000-0000-0000E03C0000}"/>
    <cellStyle name="Currency [0,000] TBD-_Page 2f (2) 2 54" xfId="17598" xr:uid="{00000000-0005-0000-0000-0000E13C0000}"/>
    <cellStyle name="Currency [0,000] TBD_Page 2f (2) 2 55" xfId="14495" xr:uid="{00000000-0005-0000-0000-0000E23C0000}"/>
    <cellStyle name="Currency [0,000] TBD-_Page 2f (2) 2 55" xfId="17692" xr:uid="{00000000-0005-0000-0000-0000E33C0000}"/>
    <cellStyle name="Currency [0,000] TBD_Page 2f (2) 2 56" xfId="16753" xr:uid="{00000000-0005-0000-0000-0000E43C0000}"/>
    <cellStyle name="Currency [0,000] TBD-_Page 2f (2) 2 56" xfId="17786" xr:uid="{00000000-0005-0000-0000-0000E53C0000}"/>
    <cellStyle name="Currency [0,000] TBD_Page 2f (2) 2 57" xfId="14897" xr:uid="{00000000-0005-0000-0000-0000E63C0000}"/>
    <cellStyle name="Currency [0,000] TBD-_Page 2f (2) 2 57" xfId="17880" xr:uid="{00000000-0005-0000-0000-0000E73C0000}"/>
    <cellStyle name="Currency [0,000] TBD_Page 2f (2) 2 58" xfId="16070" xr:uid="{00000000-0005-0000-0000-0000E83C0000}"/>
    <cellStyle name="Currency [0,000] TBD-_Page 2f (2) 2 58" xfId="17974" xr:uid="{00000000-0005-0000-0000-0000E93C0000}"/>
    <cellStyle name="Currency [0,000] TBD_Page 2f (2) 2 59" xfId="16760" xr:uid="{00000000-0005-0000-0000-0000EA3C0000}"/>
    <cellStyle name="Currency [0,000] TBD-_Page 2f (2) 2 59" xfId="18068" xr:uid="{00000000-0005-0000-0000-0000EB3C0000}"/>
    <cellStyle name="Currency [0,000] TBD_Page 2f (2) 2 6" xfId="13892" xr:uid="{00000000-0005-0000-0000-0000EC3C0000}"/>
    <cellStyle name="Currency [0,000] TBD-_Page 2f (2) 2 6" xfId="10635" xr:uid="{00000000-0005-0000-0000-0000ED3C0000}"/>
    <cellStyle name="Currency [0,000] TBD_Page 2f (2) 2 60" xfId="14891" xr:uid="{00000000-0005-0000-0000-0000EE3C0000}"/>
    <cellStyle name="Currency [0,000] TBD-_Page 2f (2) 2 60" xfId="18162" xr:uid="{00000000-0005-0000-0000-0000EF3C0000}"/>
    <cellStyle name="Currency [0,000] TBD_Page 2f (2) 2 61" xfId="14486" xr:uid="{00000000-0005-0000-0000-0000F03C0000}"/>
    <cellStyle name="Currency [0,000] TBD-_Page 2f (2) 2 61" xfId="18256" xr:uid="{00000000-0005-0000-0000-0000F13C0000}"/>
    <cellStyle name="Currency [0,000] TBD_Page 2f (2) 2 62" xfId="15704" xr:uid="{00000000-0005-0000-0000-0000F23C0000}"/>
    <cellStyle name="Currency [0,000] TBD-_Page 2f (2) 2 62" xfId="18350" xr:uid="{00000000-0005-0000-0000-0000F33C0000}"/>
    <cellStyle name="Currency [0,000] TBD_Page 2f (2) 2 63" xfId="14892" xr:uid="{00000000-0005-0000-0000-0000F43C0000}"/>
    <cellStyle name="Currency [0,000] TBD-_Page 2f (2) 2 63" xfId="18444" xr:uid="{00000000-0005-0000-0000-0000F53C0000}"/>
    <cellStyle name="Currency [0,000] TBD_Page 2f (2) 2 64" xfId="16073" xr:uid="{00000000-0005-0000-0000-0000F63C0000}"/>
    <cellStyle name="Currency [0,000] TBD-_Page 2f (2) 2 64" xfId="18537" xr:uid="{00000000-0005-0000-0000-0000F73C0000}"/>
    <cellStyle name="Currency [0,000] TBD_Page 2f (2) 2 65" xfId="16758" xr:uid="{00000000-0005-0000-0000-0000F83C0000}"/>
    <cellStyle name="Currency [0,000] TBD-_Page 2f (2) 2 65" xfId="18630" xr:uid="{00000000-0005-0000-0000-0000F93C0000}"/>
    <cellStyle name="Currency [0,000] TBD_Page 2f (2) 2 66" xfId="14893" xr:uid="{00000000-0005-0000-0000-0000FA3C0000}"/>
    <cellStyle name="Currency [0,000] TBD-_Page 2f (2) 2 66" xfId="18722" xr:uid="{00000000-0005-0000-0000-0000FB3C0000}"/>
    <cellStyle name="Currency [0,000] TBD_Page 2f (2) 2 67" xfId="16552" xr:uid="{00000000-0005-0000-0000-0000FC3C0000}"/>
    <cellStyle name="Currency [0,000] TBD-_Page 2f (2) 2 67" xfId="18814" xr:uid="{00000000-0005-0000-0000-0000FD3C0000}"/>
    <cellStyle name="Currency [0,000] TBD_Page 2f (2) 2 68" xfId="15058" xr:uid="{00000000-0005-0000-0000-0000FE3C0000}"/>
    <cellStyle name="Currency [0,000] TBD-_Page 2f (2) 2 68" xfId="18906" xr:uid="{00000000-0005-0000-0000-0000FF3C0000}"/>
    <cellStyle name="Currency [0,000] TBD_Page 2f (2) 2 69" xfId="15336" xr:uid="{00000000-0005-0000-0000-0000003D0000}"/>
    <cellStyle name="Currency [0,000] TBD-_Page 2f (2) 2 69" xfId="18998" xr:uid="{00000000-0005-0000-0000-0000013D0000}"/>
    <cellStyle name="Currency [0,000] TBD_Page 2f (2) 2 7" xfId="10611" xr:uid="{00000000-0005-0000-0000-0000023D0000}"/>
    <cellStyle name="Currency [0,000] TBD-_Page 2f (2) 2 7" xfId="14128" xr:uid="{00000000-0005-0000-0000-0000033D0000}"/>
    <cellStyle name="Currency [0,000] TBD_Page 2f (2) 2 70" xfId="15129" xr:uid="{00000000-0005-0000-0000-0000043D0000}"/>
    <cellStyle name="Currency [0,000] TBD-_Page 2f (2) 2 70" xfId="19090" xr:uid="{00000000-0005-0000-0000-0000053D0000}"/>
    <cellStyle name="Currency [0,000] TBD_Page 2f (2) 2 71" xfId="15279" xr:uid="{00000000-0005-0000-0000-0000063D0000}"/>
    <cellStyle name="Currency [0,000] TBD-_Page 2f (2) 2 71" xfId="19182" xr:uid="{00000000-0005-0000-0000-0000073D0000}"/>
    <cellStyle name="Currency [0,000] TBD_Page 2f (2) 2 72" xfId="16407" xr:uid="{00000000-0005-0000-0000-0000083D0000}"/>
    <cellStyle name="Currency [0,000] TBD-_Page 2f (2) 2 72" xfId="19273" xr:uid="{00000000-0005-0000-0000-0000093D0000}"/>
    <cellStyle name="Currency [0,000] TBD_Page 2f (2) 2 73" xfId="15256" xr:uid="{00000000-0005-0000-0000-00000A3D0000}"/>
    <cellStyle name="Currency [0,000] TBD-_Page 2f (2) 2 73" xfId="19364" xr:uid="{00000000-0005-0000-0000-00000B3D0000}"/>
    <cellStyle name="Currency [0,000] TBD_Page 2f (2) 2 74" xfId="15186" xr:uid="{00000000-0005-0000-0000-00000C3D0000}"/>
    <cellStyle name="Currency [0,000] TBD-_Page 2f (2) 2 74" xfId="19455" xr:uid="{00000000-0005-0000-0000-00000D3D0000}"/>
    <cellStyle name="Currency [0,000] TBD_Page 2f (2) 2 75" xfId="15236" xr:uid="{00000000-0005-0000-0000-00000E3D0000}"/>
    <cellStyle name="Currency [0,000] TBD-_Page 2f (2) 2 75" xfId="19544" xr:uid="{00000000-0005-0000-0000-00000F3D0000}"/>
    <cellStyle name="Currency [0,000] TBD_Page 2f (2) 2 76" xfId="15203" xr:uid="{00000000-0005-0000-0000-0000103D0000}"/>
    <cellStyle name="Currency [0,000] TBD-_Page 2f (2) 2 76" xfId="19633" xr:uid="{00000000-0005-0000-0000-0000113D0000}"/>
    <cellStyle name="Currency [0,000] TBD_Page 2f (2) 2 77" xfId="16456" xr:uid="{00000000-0005-0000-0000-0000123D0000}"/>
    <cellStyle name="Currency [0,000] TBD-_Page 2f (2) 2 77" xfId="19722" xr:uid="{00000000-0005-0000-0000-0000133D0000}"/>
    <cellStyle name="Currency [0,000] TBD_Page 2f (2) 2 78" xfId="14329" xr:uid="{00000000-0005-0000-0000-0000143D0000}"/>
    <cellStyle name="Currency [0,000] TBD-_Page 2f (2) 2 78" xfId="19811" xr:uid="{00000000-0005-0000-0000-0000153D0000}"/>
    <cellStyle name="Currency [0,000] TBD_Page 2f (2) 2 79" xfId="15827" xr:uid="{00000000-0005-0000-0000-0000163D0000}"/>
    <cellStyle name="Currency [0,000] TBD-_Page 2f (2) 2 79" xfId="19899" xr:uid="{00000000-0005-0000-0000-0000173D0000}"/>
    <cellStyle name="Currency [0,000] TBD_Page 2f (2) 2 8" xfId="11167" xr:uid="{00000000-0005-0000-0000-0000183D0000}"/>
    <cellStyle name="Currency [0,000] TBD-_Page 2f (2) 2 8" xfId="11166" xr:uid="{00000000-0005-0000-0000-0000193D0000}"/>
    <cellStyle name="Currency [0,000] TBD_Page 2f (2) 2 80" xfId="16223" xr:uid="{00000000-0005-0000-0000-00001A3D0000}"/>
    <cellStyle name="Currency [0,000] TBD-_Page 2f (2) 2 80" xfId="19987" xr:uid="{00000000-0005-0000-0000-00001B3D0000}"/>
    <cellStyle name="Currency [0,000] TBD_Page 2f (2) 2 81" xfId="15501" xr:uid="{00000000-0005-0000-0000-00001C3D0000}"/>
    <cellStyle name="Currency [0,000] TBD-_Page 2f (2) 2 81" xfId="20074" xr:uid="{00000000-0005-0000-0000-00001D3D0000}"/>
    <cellStyle name="Currency [0,000] TBD_Page 2f (2) 2 82" xfId="14228" xr:uid="{00000000-0005-0000-0000-00001E3D0000}"/>
    <cellStyle name="Currency [0,000] TBD-_Page 2f (2) 2 82" xfId="20161" xr:uid="{00000000-0005-0000-0000-00001F3D0000}"/>
    <cellStyle name="Currency [0,000] TBD_Page 2f (2) 2 83" xfId="14671" xr:uid="{00000000-0005-0000-0000-0000203D0000}"/>
    <cellStyle name="Currency [0,000] TBD-_Page 2f (2) 2 83" xfId="20248" xr:uid="{00000000-0005-0000-0000-0000213D0000}"/>
    <cellStyle name="Currency [0,000] TBD_Page 2f (2) 2 84" xfId="15617" xr:uid="{00000000-0005-0000-0000-0000223D0000}"/>
    <cellStyle name="Currency [0,000] TBD-_Page 2f (2) 2 84" xfId="20334" xr:uid="{00000000-0005-0000-0000-0000233D0000}"/>
    <cellStyle name="Currency [0,000] TBD_Page 2f (2) 2 85" xfId="16903" xr:uid="{00000000-0005-0000-0000-0000243D0000}"/>
    <cellStyle name="Currency [0,000] TBD-_Page 2f (2) 2 85" xfId="20419" xr:uid="{00000000-0005-0000-0000-0000253D0000}"/>
    <cellStyle name="Currency [0,000] TBD_Page 2f (2) 2 86" xfId="15912" xr:uid="{00000000-0005-0000-0000-0000263D0000}"/>
    <cellStyle name="Currency [0,000] TBD-_Page 2f (2) 2 86" xfId="20503" xr:uid="{00000000-0005-0000-0000-0000273D0000}"/>
    <cellStyle name="Currency [0,000] TBD_Page 2f (2) 2 87" xfId="16181" xr:uid="{00000000-0005-0000-0000-0000283D0000}"/>
    <cellStyle name="Currency [0,000] TBD-_Page 2f (2) 2 87" xfId="20585" xr:uid="{00000000-0005-0000-0000-0000293D0000}"/>
    <cellStyle name="Currency [0,000] TBD_Page 2f (2) 2 88" xfId="15585" xr:uid="{00000000-0005-0000-0000-00002A3D0000}"/>
    <cellStyle name="Currency [0,000] TBD-_Page 2f (2) 2 88" xfId="20664" xr:uid="{00000000-0005-0000-0000-00002B3D0000}"/>
    <cellStyle name="Currency [0,000] TBD_Page 2f (2) 2 89" xfId="16302" xr:uid="{00000000-0005-0000-0000-00002C3D0000}"/>
    <cellStyle name="Currency [0,000] TBD-_Page 2f (2) 2 89" xfId="20742" xr:uid="{00000000-0005-0000-0000-00002D3D0000}"/>
    <cellStyle name="Currency [0,000] TBD_Page 2f (2) 2 9" xfId="10374" xr:uid="{00000000-0005-0000-0000-00002E3D0000}"/>
    <cellStyle name="Currency [0,000] TBD-_Page 2f (2) 2 9" xfId="10375" xr:uid="{00000000-0005-0000-0000-00002F3D0000}"/>
    <cellStyle name="Currency [0,000] TBD_Page 2f (2) 2 90" xfId="16504" xr:uid="{00000000-0005-0000-0000-0000303D0000}"/>
    <cellStyle name="Currency [0,000] TBD-_Page 2f (2) 2 90" xfId="20820" xr:uid="{00000000-0005-0000-0000-0000313D0000}"/>
    <cellStyle name="Currency [0,000] TBD_Page 2f (2) 2 91" xfId="16378" xr:uid="{00000000-0005-0000-0000-0000323D0000}"/>
    <cellStyle name="Currency [0,000] TBD-_Page 2f (2) 2 91" xfId="20896" xr:uid="{00000000-0005-0000-0000-0000333D0000}"/>
    <cellStyle name="Currency [0,000] TBD_Page 2f (2) 2 92" xfId="15306" xr:uid="{00000000-0005-0000-0000-0000343D0000}"/>
    <cellStyle name="Currency [0,000] TBD-_Page 2f (2) 2 92" xfId="20971" xr:uid="{00000000-0005-0000-0000-0000353D0000}"/>
    <cellStyle name="Currency [0,000] TBD_Page 2f (2) 2 93" xfId="15145" xr:uid="{00000000-0005-0000-0000-0000363D0000}"/>
    <cellStyle name="Currency [0,000] TBD-_Page 2f (2) 2 93" xfId="21044" xr:uid="{00000000-0005-0000-0000-0000373D0000}"/>
    <cellStyle name="Currency [0,000] TBD_Page 2f (2) 2 94" xfId="14351" xr:uid="{00000000-0005-0000-0000-0000383D0000}"/>
    <cellStyle name="Currency [0,000] TBD-_Page 2f (2) 2 94" xfId="21117" xr:uid="{00000000-0005-0000-0000-0000393D0000}"/>
    <cellStyle name="Currency [0,000] TBD_Page 2f (2) 2 95" xfId="15801" xr:uid="{00000000-0005-0000-0000-00003A3D0000}"/>
    <cellStyle name="Currency [0,000] TBD-_Page 2f (2) 2 95" xfId="21190" xr:uid="{00000000-0005-0000-0000-00003B3D0000}"/>
    <cellStyle name="Currency [0,000] TBD_Page 2f (2) 2 96" xfId="17011" xr:uid="{00000000-0005-0000-0000-00003C3D0000}"/>
    <cellStyle name="Currency [0,000] TBD-_Page 2f (2) 2 96" xfId="21262" xr:uid="{00000000-0005-0000-0000-00003D3D0000}"/>
    <cellStyle name="Currency [0,000] TBD_Page 2f (2) 2 97" xfId="22942" xr:uid="{00000000-0005-0000-0000-00003E3D0000}"/>
    <cellStyle name="Currency [0,000] TBD-_Page 2f (2) 2 97" xfId="22943" xr:uid="{00000000-0005-0000-0000-00003F3D0000}"/>
    <cellStyle name="Currency [0,000] TBD_Page 2f (2) 2 98" xfId="26231" xr:uid="{00000000-0005-0000-0000-0000403D0000}"/>
    <cellStyle name="Currency [0,000] TBD-_Page 2f (2) 2 98" xfId="26269" xr:uid="{00000000-0005-0000-0000-0000413D0000}"/>
    <cellStyle name="Currency [0,000] TBD_Page 2f (2) 2 99" xfId="29613" xr:uid="{00000000-0005-0000-0000-0000423D0000}"/>
    <cellStyle name="Currency [0,000] TBD-_Page 2f (2) 2 99" xfId="29614" xr:uid="{00000000-0005-0000-0000-0000433D0000}"/>
    <cellStyle name="Currency [0,000] TBD_Page 2f (2) 3" xfId="1059" xr:uid="{00000000-0005-0000-0000-0000443D0000}"/>
    <cellStyle name="Currency [0,000] TBD-_Page 2f (2) 3" xfId="1060" xr:uid="{00000000-0005-0000-0000-0000453D0000}"/>
    <cellStyle name="Currency [0,000] TBD_Page 2f (2) 3 10" xfId="13936" xr:uid="{00000000-0005-0000-0000-0000463D0000}"/>
    <cellStyle name="Currency [0,000] TBD-_Page 2f (2) 3 10" xfId="14035" xr:uid="{00000000-0005-0000-0000-0000473D0000}"/>
    <cellStyle name="Currency [0,000] TBD_Page 2f (2) 3 100" xfId="36175" xr:uid="{00000000-0005-0000-0000-0000483D0000}"/>
    <cellStyle name="Currency [0,000] TBD-_Page 2f (2) 3 100" xfId="36176" xr:uid="{00000000-0005-0000-0000-0000493D0000}"/>
    <cellStyle name="Currency [0,000] TBD_Page 2f (2) 3 11" xfId="15229" xr:uid="{00000000-0005-0000-0000-00004A3D0000}"/>
    <cellStyle name="Currency [0,000] TBD-_Page 2f (2) 3 11" xfId="15230" xr:uid="{00000000-0005-0000-0000-00004B3D0000}"/>
    <cellStyle name="Currency [0,000] TBD_Page 2f (2) 3 12" xfId="16474" xr:uid="{00000000-0005-0000-0000-00004C3D0000}"/>
    <cellStyle name="Currency [0,000] TBD-_Page 2f (2) 3 12" xfId="15268" xr:uid="{00000000-0005-0000-0000-00004D3D0000}"/>
    <cellStyle name="Currency [0,000] TBD_Page 2f (2) 3 13" xfId="16422" xr:uid="{00000000-0005-0000-0000-00004E3D0000}"/>
    <cellStyle name="Currency [0,000] TBD-_Page 2f (2) 3 13" xfId="16043" xr:uid="{00000000-0005-0000-0000-00004F3D0000}"/>
    <cellStyle name="Currency [0,000] TBD_Page 2f (2) 3 14" xfId="16463" xr:uid="{00000000-0005-0000-0000-0000503D0000}"/>
    <cellStyle name="Currency [0,000] TBD-_Page 2f (2) 3 14" xfId="15830" xr:uid="{00000000-0005-0000-0000-0000513D0000}"/>
    <cellStyle name="Currency [0,000] TBD_Page 2f (2) 3 15" xfId="15200" xr:uid="{00000000-0005-0000-0000-0000523D0000}"/>
    <cellStyle name="Currency [0,000] TBD-_Page 2f (2) 3 15" xfId="17019" xr:uid="{00000000-0005-0000-0000-0000533D0000}"/>
    <cellStyle name="Currency [0,000] TBD_Page 2f (2) 3 16" xfId="15530" xr:uid="{00000000-0005-0000-0000-0000543D0000}"/>
    <cellStyle name="Currency [0,000] TBD-_Page 2f (2) 3 16" xfId="17113" xr:uid="{00000000-0005-0000-0000-0000553D0000}"/>
    <cellStyle name="Currency [0,000] TBD_Page 2f (2) 3 17" xfId="16864" xr:uid="{00000000-0005-0000-0000-0000563D0000}"/>
    <cellStyle name="Currency [0,000] TBD-_Page 2f (2) 3 17" xfId="17207" xr:uid="{00000000-0005-0000-0000-0000573D0000}"/>
    <cellStyle name="Currency [0,000] TBD_Page 2f (2) 3 18" xfId="15918" xr:uid="{00000000-0005-0000-0000-0000583D0000}"/>
    <cellStyle name="Currency [0,000] TBD-_Page 2f (2) 3 18" xfId="17301" xr:uid="{00000000-0005-0000-0000-0000593D0000}"/>
    <cellStyle name="Currency [0,000] TBD_Page 2f (2) 3 19" xfId="14738" xr:uid="{00000000-0005-0000-0000-00005A3D0000}"/>
    <cellStyle name="Currency [0,000] TBD-_Page 2f (2) 3 19" xfId="17395" xr:uid="{00000000-0005-0000-0000-00005B3D0000}"/>
    <cellStyle name="Currency [0,000] TBD_Page 2f (2) 3 2" xfId="1061" xr:uid="{00000000-0005-0000-0000-00005C3D0000}"/>
    <cellStyle name="Currency [0,000] TBD-_Page 2f (2) 3 2" xfId="1062" xr:uid="{00000000-0005-0000-0000-00005D3D0000}"/>
    <cellStyle name="Currency [0,000] TBD_Page 2f (2) 3 2 10" xfId="15231" xr:uid="{00000000-0005-0000-0000-00005E3D0000}"/>
    <cellStyle name="Currency [0,000] TBD-_Page 2f (2) 3 2 10" xfId="15232" xr:uid="{00000000-0005-0000-0000-00005F3D0000}"/>
    <cellStyle name="Currency [0,000] TBD_Page 2f (2) 3 2 11" xfId="16472" xr:uid="{00000000-0005-0000-0000-0000603D0000}"/>
    <cellStyle name="Currency [0,000] TBD-_Page 2f (2) 3 2 11" xfId="16473" xr:uid="{00000000-0005-0000-0000-0000613D0000}"/>
    <cellStyle name="Currency [0,000] TBD_Page 2f (2) 3 2 12" xfId="16419" xr:uid="{00000000-0005-0000-0000-0000623D0000}"/>
    <cellStyle name="Currency [0,000] TBD-_Page 2f (2) 3 2 12" xfId="14326" xr:uid="{00000000-0005-0000-0000-0000633D0000}"/>
    <cellStyle name="Currency [0,000] TBD_Page 2f (2) 3 2 13" xfId="15242" xr:uid="{00000000-0005-0000-0000-0000643D0000}"/>
    <cellStyle name="Currency [0,000] TBD-_Page 2f (2) 3 2 13" xfId="16129" xr:uid="{00000000-0005-0000-0000-0000653D0000}"/>
    <cellStyle name="Currency [0,000] TBD_Page 2f (2) 3 2 14" xfId="15201" xr:uid="{00000000-0005-0000-0000-0000663D0000}"/>
    <cellStyle name="Currency [0,000] TBD-_Page 2f (2) 3 2 14" xfId="14590" xr:uid="{00000000-0005-0000-0000-0000673D0000}"/>
    <cellStyle name="Currency [0,000] TBD_Page 2f (2) 3 2 15" xfId="14525" xr:uid="{00000000-0005-0000-0000-0000683D0000}"/>
    <cellStyle name="Currency [0,000] TBD-_Page 2f (2) 3 2 15" xfId="16719" xr:uid="{00000000-0005-0000-0000-0000693D0000}"/>
    <cellStyle name="Currency [0,000] TBD_Page 2f (2) 3 2 16" xfId="14634" xr:uid="{00000000-0005-0000-0000-00006A3D0000}"/>
    <cellStyle name="Currency [0,000] TBD-_Page 2f (2) 3 2 16" xfId="14918" xr:uid="{00000000-0005-0000-0000-00006B3D0000}"/>
    <cellStyle name="Currency [0,000] TBD_Page 2f (2) 3 2 17" xfId="16697" xr:uid="{00000000-0005-0000-0000-00006C3D0000}"/>
    <cellStyle name="Currency [0,000] TBD-_Page 2f (2) 3 2 17" xfId="16531" xr:uid="{00000000-0005-0000-0000-00006D3D0000}"/>
    <cellStyle name="Currency [0,000] TBD_Page 2f (2) 3 2 18" xfId="16919" xr:uid="{00000000-0005-0000-0000-00006E3D0000}"/>
    <cellStyle name="Currency [0,000] TBD-_Page 2f (2) 3 2 18" xfId="16368" xr:uid="{00000000-0005-0000-0000-00006F3D0000}"/>
    <cellStyle name="Currency [0,000] TBD_Page 2f (2) 3 2 19" xfId="16149" xr:uid="{00000000-0005-0000-0000-0000703D0000}"/>
    <cellStyle name="Currency [0,000] TBD-_Page 2f (2) 3 2 19" xfId="15324" xr:uid="{00000000-0005-0000-0000-0000713D0000}"/>
    <cellStyle name="Currency [0,000] TBD_Page 2f (2) 3 2 2" xfId="2431" xr:uid="{00000000-0005-0000-0000-0000723D0000}"/>
    <cellStyle name="Currency [0,000] TBD-_Page 2f (2) 3 2 2" xfId="2432" xr:uid="{00000000-0005-0000-0000-0000733D0000}"/>
    <cellStyle name="Currency [0,000] TBD_Page 2f (2) 3 2 20" xfId="16676" xr:uid="{00000000-0005-0000-0000-0000743D0000}"/>
    <cellStyle name="Currency [0,000] TBD-_Page 2f (2) 3 2 20" xfId="15136" xr:uid="{00000000-0005-0000-0000-0000753D0000}"/>
    <cellStyle name="Currency [0,000] TBD_Page 2f (2) 3 2 21" xfId="14956" xr:uid="{00000000-0005-0000-0000-0000763D0000}"/>
    <cellStyle name="Currency [0,000] TBD-_Page 2f (2) 3 2 21" xfId="14845" xr:uid="{00000000-0005-0000-0000-0000773D0000}"/>
    <cellStyle name="Currency [0,000] TBD_Page 2f (2) 3 2 22" xfId="15411" xr:uid="{00000000-0005-0000-0000-0000783D0000}"/>
    <cellStyle name="Currency [0,000] TBD-_Page 2f (2) 3 2 22" xfId="16411" xr:uid="{00000000-0005-0000-0000-0000793D0000}"/>
    <cellStyle name="Currency [0,000] TBD_Page 2f (2) 3 2 23" xfId="14279" xr:uid="{00000000-0005-0000-0000-00007A3D0000}"/>
    <cellStyle name="Currency [0,000] TBD-_Page 2f (2) 3 2 23" xfId="16468" xr:uid="{00000000-0005-0000-0000-00007B3D0000}"/>
    <cellStyle name="Currency [0,000] TBD_Page 2f (2) 3 2 24" xfId="15867" xr:uid="{00000000-0005-0000-0000-00007C3D0000}"/>
    <cellStyle name="Currency [0,000] TBD-_Page 2f (2) 3 2 24" xfId="15189" xr:uid="{00000000-0005-0000-0000-00007D3D0000}"/>
    <cellStyle name="Currency [0,000] TBD_Page 2f (2) 3 2 25" xfId="17039" xr:uid="{00000000-0005-0000-0000-00007E3D0000}"/>
    <cellStyle name="Currency [0,000] TBD-_Page 2f (2) 3 2 25" xfId="16461" xr:uid="{00000000-0005-0000-0000-00007F3D0000}"/>
    <cellStyle name="Currency [0,000] TBD_Page 2f (2) 3 2 26" xfId="17133" xr:uid="{00000000-0005-0000-0000-0000803D0000}"/>
    <cellStyle name="Currency [0,000] TBD-_Page 2f (2) 3 2 26" xfId="16438" xr:uid="{00000000-0005-0000-0000-0000813D0000}"/>
    <cellStyle name="Currency [0,000] TBD_Page 2f (2) 3 2 27" xfId="17227" xr:uid="{00000000-0005-0000-0000-0000823D0000}"/>
    <cellStyle name="Currency [0,000] TBD-_Page 2f (2) 3 2 27" xfId="16455" xr:uid="{00000000-0005-0000-0000-0000833D0000}"/>
    <cellStyle name="Currency [0,000] TBD_Page 2f (2) 3 2 28" xfId="17321" xr:uid="{00000000-0005-0000-0000-0000843D0000}"/>
    <cellStyle name="Currency [0,000] TBD-_Page 2f (2) 3 2 28" xfId="15209" xr:uid="{00000000-0005-0000-0000-0000853D0000}"/>
    <cellStyle name="Currency [0,000] TBD_Page 2f (2) 3 2 29" xfId="17415" xr:uid="{00000000-0005-0000-0000-0000863D0000}"/>
    <cellStyle name="Currency [0,000] TBD-_Page 2f (2) 3 2 29" xfId="14334" xr:uid="{00000000-0005-0000-0000-0000873D0000}"/>
    <cellStyle name="Currency [0,000] TBD_Page 2f (2) 3 2 3" xfId="9297" xr:uid="{00000000-0005-0000-0000-0000883D0000}"/>
    <cellStyle name="Currency [0,000] TBD-_Page 2f (2) 3 2 3" xfId="9298" xr:uid="{00000000-0005-0000-0000-0000893D0000}"/>
    <cellStyle name="Currency [0,000] TBD_Page 2f (2) 3 2 30" xfId="17509" xr:uid="{00000000-0005-0000-0000-00008A3D0000}"/>
    <cellStyle name="Currency [0,000] TBD-_Page 2f (2) 3 2 30" xfId="15822" xr:uid="{00000000-0005-0000-0000-00008B3D0000}"/>
    <cellStyle name="Currency [0,000] TBD_Page 2f (2) 3 2 31" xfId="17603" xr:uid="{00000000-0005-0000-0000-00008C3D0000}"/>
    <cellStyle name="Currency [0,000] TBD-_Page 2f (2) 3 2 31" xfId="14790" xr:uid="{00000000-0005-0000-0000-00008D3D0000}"/>
    <cellStyle name="Currency [0,000] TBD_Page 2f (2) 3 2 32" xfId="17697" xr:uid="{00000000-0005-0000-0000-00008E3D0000}"/>
    <cellStyle name="Currency [0,000] TBD-_Page 2f (2) 3 2 32" xfId="15499" xr:uid="{00000000-0005-0000-0000-00008F3D0000}"/>
    <cellStyle name="Currency [0,000] TBD_Page 2f (2) 3 2 33" xfId="17791" xr:uid="{00000000-0005-0000-0000-0000903D0000}"/>
    <cellStyle name="Currency [0,000] TBD-_Page 2f (2) 3 2 33" xfId="14229" xr:uid="{00000000-0005-0000-0000-0000913D0000}"/>
    <cellStyle name="Currency [0,000] TBD_Page 2f (2) 3 2 34" xfId="17885" xr:uid="{00000000-0005-0000-0000-0000923D0000}"/>
    <cellStyle name="Currency [0,000] TBD-_Page 2f (2) 3 2 34" xfId="16139" xr:uid="{00000000-0005-0000-0000-0000933D0000}"/>
    <cellStyle name="Currency [0,000] TBD_Page 2f (2) 3 2 35" xfId="17979" xr:uid="{00000000-0005-0000-0000-0000943D0000}"/>
    <cellStyle name="Currency [0,000] TBD-_Page 2f (2) 3 2 35" xfId="14582" xr:uid="{00000000-0005-0000-0000-0000953D0000}"/>
    <cellStyle name="Currency [0,000] TBD_Page 2f (2) 3 2 36" xfId="18073" xr:uid="{00000000-0005-0000-0000-0000963D0000}"/>
    <cellStyle name="Currency [0,000] TBD-_Page 2f (2) 3 2 36" xfId="14618" xr:uid="{00000000-0005-0000-0000-0000973D0000}"/>
    <cellStyle name="Currency [0,000] TBD_Page 2f (2) 3 2 37" xfId="18167" xr:uid="{00000000-0005-0000-0000-0000983D0000}"/>
    <cellStyle name="Currency [0,000] TBD-_Page 2f (2) 3 2 37" xfId="15651" xr:uid="{00000000-0005-0000-0000-0000993D0000}"/>
    <cellStyle name="Currency [0,000] TBD_Page 2f (2) 3 2 38" xfId="18261" xr:uid="{00000000-0005-0000-0000-00009A3D0000}"/>
    <cellStyle name="Currency [0,000] TBD-_Page 2f (2) 3 2 38" xfId="16927" xr:uid="{00000000-0005-0000-0000-00009B3D0000}"/>
    <cellStyle name="Currency [0,000] TBD_Page 2f (2) 3 2 39" xfId="18355" xr:uid="{00000000-0005-0000-0000-00009C3D0000}"/>
    <cellStyle name="Currency [0,000] TBD-_Page 2f (2) 3 2 39" xfId="15955" xr:uid="{00000000-0005-0000-0000-00009D3D0000}"/>
    <cellStyle name="Currency [0,000] TBD_Page 2f (2) 3 2 4" xfId="10494" xr:uid="{00000000-0005-0000-0000-00009E3D0000}"/>
    <cellStyle name="Currency [0,000] TBD-_Page 2f (2) 3 2 4" xfId="10495" xr:uid="{00000000-0005-0000-0000-00009F3D0000}"/>
    <cellStyle name="Currency [0,000] TBD_Page 2f (2) 3 2 40" xfId="18449" xr:uid="{00000000-0005-0000-0000-0000A03D0000}"/>
    <cellStyle name="Currency [0,000] TBD-_Page 2f (2) 3 2 40" xfId="17066" xr:uid="{00000000-0005-0000-0000-0000A13D0000}"/>
    <cellStyle name="Currency [0,000] TBD_Page 2f (2) 3 2 41" xfId="18542" xr:uid="{00000000-0005-0000-0000-0000A23D0000}"/>
    <cellStyle name="Currency [0,000] TBD-_Page 2f (2) 3 2 41" xfId="17160" xr:uid="{00000000-0005-0000-0000-0000A33D0000}"/>
    <cellStyle name="Currency [0,000] TBD_Page 2f (2) 3 2 42" xfId="18635" xr:uid="{00000000-0005-0000-0000-0000A43D0000}"/>
    <cellStyle name="Currency [0,000] TBD-_Page 2f (2) 3 2 42" xfId="17254" xr:uid="{00000000-0005-0000-0000-0000A53D0000}"/>
    <cellStyle name="Currency [0,000] TBD_Page 2f (2) 3 2 43" xfId="18727" xr:uid="{00000000-0005-0000-0000-0000A63D0000}"/>
    <cellStyle name="Currency [0,000] TBD-_Page 2f (2) 3 2 43" xfId="17348" xr:uid="{00000000-0005-0000-0000-0000A73D0000}"/>
    <cellStyle name="Currency [0,000] TBD_Page 2f (2) 3 2 44" xfId="18819" xr:uid="{00000000-0005-0000-0000-0000A83D0000}"/>
    <cellStyle name="Currency [0,000] TBD-_Page 2f (2) 3 2 44" xfId="17442" xr:uid="{00000000-0005-0000-0000-0000A93D0000}"/>
    <cellStyle name="Currency [0,000] TBD_Page 2f (2) 3 2 45" xfId="18911" xr:uid="{00000000-0005-0000-0000-0000AA3D0000}"/>
    <cellStyle name="Currency [0,000] TBD-_Page 2f (2) 3 2 45" xfId="17536" xr:uid="{00000000-0005-0000-0000-0000AB3D0000}"/>
    <cellStyle name="Currency [0,000] TBD_Page 2f (2) 3 2 46" xfId="19003" xr:uid="{00000000-0005-0000-0000-0000AC3D0000}"/>
    <cellStyle name="Currency [0,000] TBD-_Page 2f (2) 3 2 46" xfId="17630" xr:uid="{00000000-0005-0000-0000-0000AD3D0000}"/>
    <cellStyle name="Currency [0,000] TBD_Page 2f (2) 3 2 47" xfId="19095" xr:uid="{00000000-0005-0000-0000-0000AE3D0000}"/>
    <cellStyle name="Currency [0,000] TBD-_Page 2f (2) 3 2 47" xfId="17724" xr:uid="{00000000-0005-0000-0000-0000AF3D0000}"/>
    <cellStyle name="Currency [0,000] TBD_Page 2f (2) 3 2 48" xfId="19187" xr:uid="{00000000-0005-0000-0000-0000B03D0000}"/>
    <cellStyle name="Currency [0,000] TBD-_Page 2f (2) 3 2 48" xfId="17818" xr:uid="{00000000-0005-0000-0000-0000B13D0000}"/>
    <cellStyle name="Currency [0,000] TBD_Page 2f (2) 3 2 49" xfId="19278" xr:uid="{00000000-0005-0000-0000-0000B23D0000}"/>
    <cellStyle name="Currency [0,000] TBD-_Page 2f (2) 3 2 49" xfId="17912" xr:uid="{00000000-0005-0000-0000-0000B33D0000}"/>
    <cellStyle name="Currency [0,000] TBD_Page 2f (2) 3 2 5" xfId="13887" xr:uid="{00000000-0005-0000-0000-0000B43D0000}"/>
    <cellStyle name="Currency [0,000] TBD-_Page 2f (2) 3 2 5" xfId="10548" xr:uid="{00000000-0005-0000-0000-0000B53D0000}"/>
    <cellStyle name="Currency [0,000] TBD_Page 2f (2) 3 2 50" xfId="19369" xr:uid="{00000000-0005-0000-0000-0000B63D0000}"/>
    <cellStyle name="Currency [0,000] TBD-_Page 2f (2) 3 2 50" xfId="18006" xr:uid="{00000000-0005-0000-0000-0000B73D0000}"/>
    <cellStyle name="Currency [0,000] TBD_Page 2f (2) 3 2 51" xfId="19460" xr:uid="{00000000-0005-0000-0000-0000B83D0000}"/>
    <cellStyle name="Currency [0,000] TBD-_Page 2f (2) 3 2 51" xfId="18100" xr:uid="{00000000-0005-0000-0000-0000B93D0000}"/>
    <cellStyle name="Currency [0,000] TBD_Page 2f (2) 3 2 52" xfId="19549" xr:uid="{00000000-0005-0000-0000-0000BA3D0000}"/>
    <cellStyle name="Currency [0,000] TBD-_Page 2f (2) 3 2 52" xfId="18194" xr:uid="{00000000-0005-0000-0000-0000BB3D0000}"/>
    <cellStyle name="Currency [0,000] TBD_Page 2f (2) 3 2 53" xfId="19638" xr:uid="{00000000-0005-0000-0000-0000BC3D0000}"/>
    <cellStyle name="Currency [0,000] TBD-_Page 2f (2) 3 2 53" xfId="18288" xr:uid="{00000000-0005-0000-0000-0000BD3D0000}"/>
    <cellStyle name="Currency [0,000] TBD_Page 2f (2) 3 2 54" xfId="19727" xr:uid="{00000000-0005-0000-0000-0000BE3D0000}"/>
    <cellStyle name="Currency [0,000] TBD-_Page 2f (2) 3 2 54" xfId="18382" xr:uid="{00000000-0005-0000-0000-0000BF3D0000}"/>
    <cellStyle name="Currency [0,000] TBD_Page 2f (2) 3 2 55" xfId="19816" xr:uid="{00000000-0005-0000-0000-0000C03D0000}"/>
    <cellStyle name="Currency [0,000] TBD-_Page 2f (2) 3 2 55" xfId="18476" xr:uid="{00000000-0005-0000-0000-0000C13D0000}"/>
    <cellStyle name="Currency [0,000] TBD_Page 2f (2) 3 2 56" xfId="19904" xr:uid="{00000000-0005-0000-0000-0000C23D0000}"/>
    <cellStyle name="Currency [0,000] TBD-_Page 2f (2) 3 2 56" xfId="18569" xr:uid="{00000000-0005-0000-0000-0000C33D0000}"/>
    <cellStyle name="Currency [0,000] TBD_Page 2f (2) 3 2 57" xfId="19992" xr:uid="{00000000-0005-0000-0000-0000C43D0000}"/>
    <cellStyle name="Currency [0,000] TBD-_Page 2f (2) 3 2 57" xfId="18661" xr:uid="{00000000-0005-0000-0000-0000C53D0000}"/>
    <cellStyle name="Currency [0,000] TBD_Page 2f (2) 3 2 58" xfId="20079" xr:uid="{00000000-0005-0000-0000-0000C63D0000}"/>
    <cellStyle name="Currency [0,000] TBD-_Page 2f (2) 3 2 58" xfId="18753" xr:uid="{00000000-0005-0000-0000-0000C73D0000}"/>
    <cellStyle name="Currency [0,000] TBD_Page 2f (2) 3 2 59" xfId="20166" xr:uid="{00000000-0005-0000-0000-0000C83D0000}"/>
    <cellStyle name="Currency [0,000] TBD-_Page 2f (2) 3 2 59" xfId="18845" xr:uid="{00000000-0005-0000-0000-0000C93D0000}"/>
    <cellStyle name="Currency [0,000] TBD_Page 2f (2) 3 2 6" xfId="14123" xr:uid="{00000000-0005-0000-0000-0000CA3D0000}"/>
    <cellStyle name="Currency [0,000] TBD-_Page 2f (2) 3 2 6" xfId="14122" xr:uid="{00000000-0005-0000-0000-0000CB3D0000}"/>
    <cellStyle name="Currency [0,000] TBD_Page 2f (2) 3 2 60" xfId="20253" xr:uid="{00000000-0005-0000-0000-0000CC3D0000}"/>
    <cellStyle name="Currency [0,000] TBD-_Page 2f (2) 3 2 60" xfId="18937" xr:uid="{00000000-0005-0000-0000-0000CD3D0000}"/>
    <cellStyle name="Currency [0,000] TBD_Page 2f (2) 3 2 61" xfId="20338" xr:uid="{00000000-0005-0000-0000-0000CE3D0000}"/>
    <cellStyle name="Currency [0,000] TBD-_Page 2f (2) 3 2 61" xfId="19029" xr:uid="{00000000-0005-0000-0000-0000CF3D0000}"/>
    <cellStyle name="Currency [0,000] TBD_Page 2f (2) 3 2 62" xfId="20423" xr:uid="{00000000-0005-0000-0000-0000D03D0000}"/>
    <cellStyle name="Currency [0,000] TBD-_Page 2f (2) 3 2 62" xfId="19121" xr:uid="{00000000-0005-0000-0000-0000D13D0000}"/>
    <cellStyle name="Currency [0,000] TBD_Page 2f (2) 3 2 63" xfId="20506" xr:uid="{00000000-0005-0000-0000-0000D23D0000}"/>
    <cellStyle name="Currency [0,000] TBD-_Page 2f (2) 3 2 63" xfId="19213" xr:uid="{00000000-0005-0000-0000-0000D33D0000}"/>
    <cellStyle name="Currency [0,000] TBD_Page 2f (2) 3 2 64" xfId="20588" xr:uid="{00000000-0005-0000-0000-0000D43D0000}"/>
    <cellStyle name="Currency [0,000] TBD-_Page 2f (2) 3 2 64" xfId="19304" xr:uid="{00000000-0005-0000-0000-0000D53D0000}"/>
    <cellStyle name="Currency [0,000] TBD_Page 2f (2) 3 2 65" xfId="20667" xr:uid="{00000000-0005-0000-0000-0000D63D0000}"/>
    <cellStyle name="Currency [0,000] TBD-_Page 2f (2) 3 2 65" xfId="19395" xr:uid="{00000000-0005-0000-0000-0000D73D0000}"/>
    <cellStyle name="Currency [0,000] TBD_Page 2f (2) 3 2 66" xfId="20745" xr:uid="{00000000-0005-0000-0000-0000D83D0000}"/>
    <cellStyle name="Currency [0,000] TBD-_Page 2f (2) 3 2 66" xfId="19486" xr:uid="{00000000-0005-0000-0000-0000D93D0000}"/>
    <cellStyle name="Currency [0,000] TBD_Page 2f (2) 3 2 67" xfId="20823" xr:uid="{00000000-0005-0000-0000-0000DA3D0000}"/>
    <cellStyle name="Currency [0,000] TBD-_Page 2f (2) 3 2 67" xfId="19575" xr:uid="{00000000-0005-0000-0000-0000DB3D0000}"/>
    <cellStyle name="Currency [0,000] TBD_Page 2f (2) 3 2 68" xfId="20899" xr:uid="{00000000-0005-0000-0000-0000DC3D0000}"/>
    <cellStyle name="Currency [0,000] TBD-_Page 2f (2) 3 2 68" xfId="19664" xr:uid="{00000000-0005-0000-0000-0000DD3D0000}"/>
    <cellStyle name="Currency [0,000] TBD_Page 2f (2) 3 2 69" xfId="20974" xr:uid="{00000000-0005-0000-0000-0000DE3D0000}"/>
    <cellStyle name="Currency [0,000] TBD-_Page 2f (2) 3 2 69" xfId="19753" xr:uid="{00000000-0005-0000-0000-0000DF3D0000}"/>
    <cellStyle name="Currency [0,000] TBD_Page 2f (2) 3 2 7" xfId="11161" xr:uid="{00000000-0005-0000-0000-0000E03D0000}"/>
    <cellStyle name="Currency [0,000] TBD-_Page 2f (2) 3 2 7" xfId="11160" xr:uid="{00000000-0005-0000-0000-0000E13D0000}"/>
    <cellStyle name="Currency [0,000] TBD_Page 2f (2) 3 2 70" xfId="21047" xr:uid="{00000000-0005-0000-0000-0000E23D0000}"/>
    <cellStyle name="Currency [0,000] TBD-_Page 2f (2) 3 2 70" xfId="19842" xr:uid="{00000000-0005-0000-0000-0000E33D0000}"/>
    <cellStyle name="Currency [0,000] TBD_Page 2f (2) 3 2 71" xfId="21120" xr:uid="{00000000-0005-0000-0000-0000E43D0000}"/>
    <cellStyle name="Currency [0,000] TBD-_Page 2f (2) 3 2 71" xfId="19930" xr:uid="{00000000-0005-0000-0000-0000E53D0000}"/>
    <cellStyle name="Currency [0,000] TBD_Page 2f (2) 3 2 72" xfId="21193" xr:uid="{00000000-0005-0000-0000-0000E63D0000}"/>
    <cellStyle name="Currency [0,000] TBD-_Page 2f (2) 3 2 72" xfId="20018" xr:uid="{00000000-0005-0000-0000-0000E73D0000}"/>
    <cellStyle name="Currency [0,000] TBD_Page 2f (2) 3 2 73" xfId="21265" xr:uid="{00000000-0005-0000-0000-0000E83D0000}"/>
    <cellStyle name="Currency [0,000] TBD-_Page 2f (2) 3 2 73" xfId="20105" xr:uid="{00000000-0005-0000-0000-0000E93D0000}"/>
    <cellStyle name="Currency [0,000] TBD_Page 2f (2) 3 2 74" xfId="21334" xr:uid="{00000000-0005-0000-0000-0000EA3D0000}"/>
    <cellStyle name="Currency [0,000] TBD-_Page 2f (2) 3 2 74" xfId="20192" xr:uid="{00000000-0005-0000-0000-0000EB3D0000}"/>
    <cellStyle name="Currency [0,000] TBD_Page 2f (2) 3 2 75" xfId="21403" xr:uid="{00000000-0005-0000-0000-0000EC3D0000}"/>
    <cellStyle name="Currency [0,000] TBD-_Page 2f (2) 3 2 75" xfId="20278" xr:uid="{00000000-0005-0000-0000-0000ED3D0000}"/>
    <cellStyle name="Currency [0,000] TBD_Page 2f (2) 3 2 76" xfId="21471" xr:uid="{00000000-0005-0000-0000-0000EE3D0000}"/>
    <cellStyle name="Currency [0,000] TBD-_Page 2f (2) 3 2 76" xfId="20363" xr:uid="{00000000-0005-0000-0000-0000EF3D0000}"/>
    <cellStyle name="Currency [0,000] TBD_Page 2f (2) 3 2 77" xfId="21538" xr:uid="{00000000-0005-0000-0000-0000F03D0000}"/>
    <cellStyle name="Currency [0,000] TBD-_Page 2f (2) 3 2 77" xfId="20448" xr:uid="{00000000-0005-0000-0000-0000F13D0000}"/>
    <cellStyle name="Currency [0,000] TBD_Page 2f (2) 3 2 78" xfId="21605" xr:uid="{00000000-0005-0000-0000-0000F23D0000}"/>
    <cellStyle name="Currency [0,000] TBD-_Page 2f (2) 3 2 78" xfId="20531" xr:uid="{00000000-0005-0000-0000-0000F33D0000}"/>
    <cellStyle name="Currency [0,000] TBD_Page 2f (2) 3 2 79" xfId="21671" xr:uid="{00000000-0005-0000-0000-0000F43D0000}"/>
    <cellStyle name="Currency [0,000] TBD-_Page 2f (2) 3 2 79" xfId="20612" xr:uid="{00000000-0005-0000-0000-0000F53D0000}"/>
    <cellStyle name="Currency [0,000] TBD_Page 2f (2) 3 2 8" xfId="10380" xr:uid="{00000000-0005-0000-0000-0000F63D0000}"/>
    <cellStyle name="Currency [0,000] TBD-_Page 2f (2) 3 2 8" xfId="10582" xr:uid="{00000000-0005-0000-0000-0000F73D0000}"/>
    <cellStyle name="Currency [0,000] TBD_Page 2f (2) 3 2 80" xfId="21736" xr:uid="{00000000-0005-0000-0000-0000F83D0000}"/>
    <cellStyle name="Currency [0,000] TBD-_Page 2f (2) 3 2 80" xfId="20690" xr:uid="{00000000-0005-0000-0000-0000F93D0000}"/>
    <cellStyle name="Currency [0,000] TBD_Page 2f (2) 3 2 81" xfId="21799" xr:uid="{00000000-0005-0000-0000-0000FA3D0000}"/>
    <cellStyle name="Currency [0,000] TBD-_Page 2f (2) 3 2 81" xfId="20768" xr:uid="{00000000-0005-0000-0000-0000FB3D0000}"/>
    <cellStyle name="Currency [0,000] TBD_Page 2f (2) 3 2 82" xfId="21860" xr:uid="{00000000-0005-0000-0000-0000FC3D0000}"/>
    <cellStyle name="Currency [0,000] TBD-_Page 2f (2) 3 2 82" xfId="20845" xr:uid="{00000000-0005-0000-0000-0000FD3D0000}"/>
    <cellStyle name="Currency [0,000] TBD_Page 2f (2) 3 2 83" xfId="21920" xr:uid="{00000000-0005-0000-0000-0000FE3D0000}"/>
    <cellStyle name="Currency [0,000] TBD-_Page 2f (2) 3 2 83" xfId="20921" xr:uid="{00000000-0005-0000-0000-0000FF3D0000}"/>
    <cellStyle name="Currency [0,000] TBD_Page 2f (2) 3 2 84" xfId="21976" xr:uid="{00000000-0005-0000-0000-0000003E0000}"/>
    <cellStyle name="Currency [0,000] TBD-_Page 2f (2) 3 2 84" xfId="20995" xr:uid="{00000000-0005-0000-0000-0000013E0000}"/>
    <cellStyle name="Currency [0,000] TBD_Page 2f (2) 3 2 85" xfId="22031" xr:uid="{00000000-0005-0000-0000-0000023E0000}"/>
    <cellStyle name="Currency [0,000] TBD-_Page 2f (2) 3 2 85" xfId="21068" xr:uid="{00000000-0005-0000-0000-0000033E0000}"/>
    <cellStyle name="Currency [0,000] TBD_Page 2f (2) 3 2 86" xfId="22085" xr:uid="{00000000-0005-0000-0000-0000043E0000}"/>
    <cellStyle name="Currency [0,000] TBD-_Page 2f (2) 3 2 86" xfId="21141" xr:uid="{00000000-0005-0000-0000-0000053E0000}"/>
    <cellStyle name="Currency [0,000] TBD_Page 2f (2) 3 2 87" xfId="22139" xr:uid="{00000000-0005-0000-0000-0000063E0000}"/>
    <cellStyle name="Currency [0,000] TBD-_Page 2f (2) 3 2 87" xfId="21214" xr:uid="{00000000-0005-0000-0000-0000073E0000}"/>
    <cellStyle name="Currency [0,000] TBD_Page 2f (2) 3 2 88" xfId="22191" xr:uid="{00000000-0005-0000-0000-0000083E0000}"/>
    <cellStyle name="Currency [0,000] TBD-_Page 2f (2) 3 2 88" xfId="21286" xr:uid="{00000000-0005-0000-0000-0000093E0000}"/>
    <cellStyle name="Currency [0,000] TBD_Page 2f (2) 3 2 89" xfId="22243" xr:uid="{00000000-0005-0000-0000-00000A3E0000}"/>
    <cellStyle name="Currency [0,000] TBD-_Page 2f (2) 3 2 89" xfId="21355" xr:uid="{00000000-0005-0000-0000-00000B3E0000}"/>
    <cellStyle name="Currency [0,000] TBD_Page 2f (2) 3 2 9" xfId="14036" xr:uid="{00000000-0005-0000-0000-00000C3E0000}"/>
    <cellStyle name="Currency [0,000] TBD-_Page 2f (2) 3 2 9" xfId="13935" xr:uid="{00000000-0005-0000-0000-00000D3E0000}"/>
    <cellStyle name="Currency [0,000] TBD_Page 2f (2) 3 2 90" xfId="22293" xr:uid="{00000000-0005-0000-0000-00000E3E0000}"/>
    <cellStyle name="Currency [0,000] TBD-_Page 2f (2) 3 2 90" xfId="21423" xr:uid="{00000000-0005-0000-0000-00000F3E0000}"/>
    <cellStyle name="Currency [0,000] TBD_Page 2f (2) 3 2 91" xfId="22343" xr:uid="{00000000-0005-0000-0000-0000103E0000}"/>
    <cellStyle name="Currency [0,000] TBD-_Page 2f (2) 3 2 91" xfId="21491" xr:uid="{00000000-0005-0000-0000-0000113E0000}"/>
    <cellStyle name="Currency [0,000] TBD_Page 2f (2) 3 2 92" xfId="22393" xr:uid="{00000000-0005-0000-0000-0000123E0000}"/>
    <cellStyle name="Currency [0,000] TBD-_Page 2f (2) 3 2 92" xfId="21558" xr:uid="{00000000-0005-0000-0000-0000133E0000}"/>
    <cellStyle name="Currency [0,000] TBD_Page 2f (2) 3 2 93" xfId="22441" xr:uid="{00000000-0005-0000-0000-0000143E0000}"/>
    <cellStyle name="Currency [0,000] TBD-_Page 2f (2) 3 2 93" xfId="21625" xr:uid="{00000000-0005-0000-0000-0000153E0000}"/>
    <cellStyle name="Currency [0,000] TBD_Page 2f (2) 3 2 94" xfId="22486" xr:uid="{00000000-0005-0000-0000-0000163E0000}"/>
    <cellStyle name="Currency [0,000] TBD-_Page 2f (2) 3 2 94" xfId="21691" xr:uid="{00000000-0005-0000-0000-0000173E0000}"/>
    <cellStyle name="Currency [0,000] TBD_Page 2f (2) 3 2 95" xfId="22528" xr:uid="{00000000-0005-0000-0000-0000183E0000}"/>
    <cellStyle name="Currency [0,000] TBD-_Page 2f (2) 3 2 95" xfId="21756" xr:uid="{00000000-0005-0000-0000-0000193E0000}"/>
    <cellStyle name="Currency [0,000] TBD_Page 2f (2) 3 2 96" xfId="22948" xr:uid="{00000000-0005-0000-0000-00001A3E0000}"/>
    <cellStyle name="Currency [0,000] TBD-_Page 2f (2) 3 2 96" xfId="22949" xr:uid="{00000000-0005-0000-0000-00001B3E0000}"/>
    <cellStyle name="Currency [0,000] TBD_Page 2f (2) 3 2 97" xfId="26268" xr:uid="{00000000-0005-0000-0000-00001C3E0000}"/>
    <cellStyle name="Currency [0,000] TBD-_Page 2f (2) 3 2 97" xfId="26228" xr:uid="{00000000-0005-0000-0000-00001D3E0000}"/>
    <cellStyle name="Currency [0,000] TBD_Page 2f (2) 3 2 98" xfId="29619" xr:uid="{00000000-0005-0000-0000-00001E3E0000}"/>
    <cellStyle name="Currency [0,000] TBD-_Page 2f (2) 3 2 98" xfId="29620" xr:uid="{00000000-0005-0000-0000-00001F3E0000}"/>
    <cellStyle name="Currency [0,000] TBD_Page 2f (2) 3 2 99" xfId="36177" xr:uid="{00000000-0005-0000-0000-0000203E0000}"/>
    <cellStyle name="Currency [0,000] TBD-_Page 2f (2) 3 2 99" xfId="36178" xr:uid="{00000000-0005-0000-0000-0000213E0000}"/>
    <cellStyle name="Currency [0,000] TBD_Page 2f (2) 3 20" xfId="15566" xr:uid="{00000000-0005-0000-0000-0000223E0000}"/>
    <cellStyle name="Currency [0,000] TBD-_Page 2f (2) 3 20" xfId="17489" xr:uid="{00000000-0005-0000-0000-0000233E0000}"/>
    <cellStyle name="Currency [0,000] TBD_Page 2f (2) 3 21" xfId="16873" xr:uid="{00000000-0005-0000-0000-0000243E0000}"/>
    <cellStyle name="Currency [0,000] TBD-_Page 2f (2) 3 21" xfId="17583" xr:uid="{00000000-0005-0000-0000-0000253E0000}"/>
    <cellStyle name="Currency [0,000] TBD_Page 2f (2) 3 22" xfId="15928" xr:uid="{00000000-0005-0000-0000-0000263E0000}"/>
    <cellStyle name="Currency [0,000] TBD-_Page 2f (2) 3 22" xfId="17677" xr:uid="{00000000-0005-0000-0000-0000273E0000}"/>
    <cellStyle name="Currency [0,000] TBD_Page 2f (2) 3 23" xfId="14733" xr:uid="{00000000-0005-0000-0000-0000283E0000}"/>
    <cellStyle name="Currency [0,000] TBD-_Page 2f (2) 3 23" xfId="17771" xr:uid="{00000000-0005-0000-0000-0000293E0000}"/>
    <cellStyle name="Currency [0,000] TBD_Page 2f (2) 3 24" xfId="15571" xr:uid="{00000000-0005-0000-0000-00002A3E0000}"/>
    <cellStyle name="Currency [0,000] TBD-_Page 2f (2) 3 24" xfId="17865" xr:uid="{00000000-0005-0000-0000-00002B3E0000}"/>
    <cellStyle name="Currency [0,000] TBD_Page 2f (2) 3 25" xfId="14989" xr:uid="{00000000-0005-0000-0000-00002C3E0000}"/>
    <cellStyle name="Currency [0,000] TBD-_Page 2f (2) 3 25" xfId="17959" xr:uid="{00000000-0005-0000-0000-00002D3E0000}"/>
    <cellStyle name="Currency [0,000] TBD_Page 2f (2) 3 26" xfId="15387" xr:uid="{00000000-0005-0000-0000-00002E3E0000}"/>
    <cellStyle name="Currency [0,000] TBD-_Page 2f (2) 3 26" xfId="18053" xr:uid="{00000000-0005-0000-0000-00002F3E0000}"/>
    <cellStyle name="Currency [0,000] TBD_Page 2f (2) 3 27" xfId="14291" xr:uid="{00000000-0005-0000-0000-0000303E0000}"/>
    <cellStyle name="Currency [0,000] TBD-_Page 2f (2) 3 27" xfId="18147" xr:uid="{00000000-0005-0000-0000-0000313E0000}"/>
    <cellStyle name="Currency [0,000] TBD_Page 2f (2) 3 28" xfId="15855" xr:uid="{00000000-0005-0000-0000-0000323E0000}"/>
    <cellStyle name="Currency [0,000] TBD-_Page 2f (2) 3 28" xfId="18241" xr:uid="{00000000-0005-0000-0000-0000333E0000}"/>
    <cellStyle name="Currency [0,000] TBD_Page 2f (2) 3 29" xfId="14777" xr:uid="{00000000-0005-0000-0000-0000343E0000}"/>
    <cellStyle name="Currency [0,000] TBD-_Page 2f (2) 3 29" xfId="18335" xr:uid="{00000000-0005-0000-0000-0000353E0000}"/>
    <cellStyle name="Currency [0,000] TBD_Page 2f (2) 3 3" xfId="2429" xr:uid="{00000000-0005-0000-0000-0000363E0000}"/>
    <cellStyle name="Currency [0,000] TBD-_Page 2f (2) 3 3" xfId="2430" xr:uid="{00000000-0005-0000-0000-0000373E0000}"/>
    <cellStyle name="Currency [0,000] TBD_Page 2f (2) 3 30" xfId="15512" xr:uid="{00000000-0005-0000-0000-0000383E0000}"/>
    <cellStyle name="Currency [0,000] TBD-_Page 2f (2) 3 30" xfId="18429" xr:uid="{00000000-0005-0000-0000-0000393E0000}"/>
    <cellStyle name="Currency [0,000] TBD_Page 2f (2) 3 31" xfId="15014" xr:uid="{00000000-0005-0000-0000-00003A3E0000}"/>
    <cellStyle name="Currency [0,000] TBD-_Page 2f (2) 3 31" xfId="18522" xr:uid="{00000000-0005-0000-0000-00003B3E0000}"/>
    <cellStyle name="Currency [0,000] TBD_Page 2f (2) 3 32" xfId="15366" xr:uid="{00000000-0005-0000-0000-00003C3E0000}"/>
    <cellStyle name="Currency [0,000] TBD-_Page 2f (2) 3 32" xfId="18615" xr:uid="{00000000-0005-0000-0000-00003D3E0000}"/>
    <cellStyle name="Currency [0,000] TBD_Page 2f (2) 3 33" xfId="16034" xr:uid="{00000000-0005-0000-0000-00003E3E0000}"/>
    <cellStyle name="Currency [0,000] TBD-_Page 2f (2) 3 33" xfId="18707" xr:uid="{00000000-0005-0000-0000-00003F3E0000}"/>
    <cellStyle name="Currency [0,000] TBD_Page 2f (2) 3 34" xfId="15848" xr:uid="{00000000-0005-0000-0000-0000403E0000}"/>
    <cellStyle name="Currency [0,000] TBD-_Page 2f (2) 3 34" xfId="18799" xr:uid="{00000000-0005-0000-0000-0000413E0000}"/>
    <cellStyle name="Currency [0,000] TBD_Page 2f (2) 3 35" xfId="14782" xr:uid="{00000000-0005-0000-0000-0000423E0000}"/>
    <cellStyle name="Currency [0,000] TBD-_Page 2f (2) 3 35" xfId="18891" xr:uid="{00000000-0005-0000-0000-0000433E0000}"/>
    <cellStyle name="Currency [0,000] TBD_Page 2f (2) 3 36" xfId="14518" xr:uid="{00000000-0005-0000-0000-0000443E0000}"/>
    <cellStyle name="Currency [0,000] TBD-_Page 2f (2) 3 36" xfId="18983" xr:uid="{00000000-0005-0000-0000-0000453E0000}"/>
    <cellStyle name="Currency [0,000] TBD_Page 2f (2) 3 37" xfId="16114" xr:uid="{00000000-0005-0000-0000-0000463E0000}"/>
    <cellStyle name="Currency [0,000] TBD-_Page 2f (2) 3 37" xfId="19075" xr:uid="{00000000-0005-0000-0000-0000473E0000}"/>
    <cellStyle name="Currency [0,000] TBD_Page 2f (2) 3 38" xfId="14600" xr:uid="{00000000-0005-0000-0000-0000483E0000}"/>
    <cellStyle name="Currency [0,000] TBD-_Page 2f (2) 3 38" xfId="19167" xr:uid="{00000000-0005-0000-0000-0000493E0000}"/>
    <cellStyle name="Currency [0,000] TBD_Page 2f (2) 3 39" xfId="14613" xr:uid="{00000000-0005-0000-0000-00004A3E0000}"/>
    <cellStyle name="Currency [0,000] TBD-_Page 2f (2) 3 39" xfId="19259" xr:uid="{00000000-0005-0000-0000-00004B3E0000}"/>
    <cellStyle name="Currency [0,000] TBD_Page 2f (2) 3 4" xfId="9295" xr:uid="{00000000-0005-0000-0000-00004C3E0000}"/>
    <cellStyle name="Currency [0,000] TBD-_Page 2f (2) 3 4" xfId="9296" xr:uid="{00000000-0005-0000-0000-00004D3E0000}"/>
    <cellStyle name="Currency [0,000] TBD_Page 2f (2) 3 40" xfId="15654" xr:uid="{00000000-0005-0000-0000-00004E3E0000}"/>
    <cellStyle name="Currency [0,000] TBD-_Page 2f (2) 3 40" xfId="19350" xr:uid="{00000000-0005-0000-0000-00004F3E0000}"/>
    <cellStyle name="Currency [0,000] TBD_Page 2f (2) 3 41" xfId="16930" xr:uid="{00000000-0005-0000-0000-0000503E0000}"/>
    <cellStyle name="Currency [0,000] TBD-_Page 2f (2) 3 41" xfId="19441" xr:uid="{00000000-0005-0000-0000-0000513E0000}"/>
    <cellStyle name="Currency [0,000] TBD_Page 2f (2) 3 42" xfId="15958" xr:uid="{00000000-0005-0000-0000-0000523E0000}"/>
    <cellStyle name="Currency [0,000] TBD-_Page 2f (2) 3 42" xfId="19531" xr:uid="{00000000-0005-0000-0000-0000533E0000}"/>
    <cellStyle name="Currency [0,000] TBD_Page 2f (2) 3 43" xfId="17067" xr:uid="{00000000-0005-0000-0000-0000543E0000}"/>
    <cellStyle name="Currency [0,000] TBD-_Page 2f (2) 3 43" xfId="19620" xr:uid="{00000000-0005-0000-0000-0000553E0000}"/>
    <cellStyle name="Currency [0,000] TBD_Page 2f (2) 3 44" xfId="17161" xr:uid="{00000000-0005-0000-0000-0000563E0000}"/>
    <cellStyle name="Currency [0,000] TBD-_Page 2f (2) 3 44" xfId="19709" xr:uid="{00000000-0005-0000-0000-0000573E0000}"/>
    <cellStyle name="Currency [0,000] TBD_Page 2f (2) 3 45" xfId="17255" xr:uid="{00000000-0005-0000-0000-0000583E0000}"/>
    <cellStyle name="Currency [0,000] TBD-_Page 2f (2) 3 45" xfId="19798" xr:uid="{00000000-0005-0000-0000-0000593E0000}"/>
    <cellStyle name="Currency [0,000] TBD_Page 2f (2) 3 46" xfId="17349" xr:uid="{00000000-0005-0000-0000-00005A3E0000}"/>
    <cellStyle name="Currency [0,000] TBD-_Page 2f (2) 3 46" xfId="19886" xr:uid="{00000000-0005-0000-0000-00005B3E0000}"/>
    <cellStyle name="Currency [0,000] TBD_Page 2f (2) 3 47" xfId="17443" xr:uid="{00000000-0005-0000-0000-00005C3E0000}"/>
    <cellStyle name="Currency [0,000] TBD-_Page 2f (2) 3 47" xfId="19974" xr:uid="{00000000-0005-0000-0000-00005D3E0000}"/>
    <cellStyle name="Currency [0,000] TBD_Page 2f (2) 3 48" xfId="17537" xr:uid="{00000000-0005-0000-0000-00005E3E0000}"/>
    <cellStyle name="Currency [0,000] TBD-_Page 2f (2) 3 48" xfId="20061" xr:uid="{00000000-0005-0000-0000-00005F3E0000}"/>
    <cellStyle name="Currency [0,000] TBD_Page 2f (2) 3 49" xfId="17631" xr:uid="{00000000-0005-0000-0000-0000603E0000}"/>
    <cellStyle name="Currency [0,000] TBD-_Page 2f (2) 3 49" xfId="20148" xr:uid="{00000000-0005-0000-0000-0000613E0000}"/>
    <cellStyle name="Currency [0,000] TBD_Page 2f (2) 3 5" xfId="10492" xr:uid="{00000000-0005-0000-0000-0000623E0000}"/>
    <cellStyle name="Currency [0,000] TBD-_Page 2f (2) 3 5" xfId="10493" xr:uid="{00000000-0005-0000-0000-0000633E0000}"/>
    <cellStyle name="Currency [0,000] TBD_Page 2f (2) 3 50" xfId="17725" xr:uid="{00000000-0005-0000-0000-0000643E0000}"/>
    <cellStyle name="Currency [0,000] TBD-_Page 2f (2) 3 50" xfId="20235" xr:uid="{00000000-0005-0000-0000-0000653E0000}"/>
    <cellStyle name="Currency [0,000] TBD_Page 2f (2) 3 51" xfId="17819" xr:uid="{00000000-0005-0000-0000-0000663E0000}"/>
    <cellStyle name="Currency [0,000] TBD-_Page 2f (2) 3 51" xfId="20321" xr:uid="{00000000-0005-0000-0000-0000673E0000}"/>
    <cellStyle name="Currency [0,000] TBD_Page 2f (2) 3 52" xfId="17913" xr:uid="{00000000-0005-0000-0000-0000683E0000}"/>
    <cellStyle name="Currency [0,000] TBD-_Page 2f (2) 3 52" xfId="20406" xr:uid="{00000000-0005-0000-0000-0000693E0000}"/>
    <cellStyle name="Currency [0,000] TBD_Page 2f (2) 3 53" xfId="18007" xr:uid="{00000000-0005-0000-0000-00006A3E0000}"/>
    <cellStyle name="Currency [0,000] TBD-_Page 2f (2) 3 53" xfId="20490" xr:uid="{00000000-0005-0000-0000-00006B3E0000}"/>
    <cellStyle name="Currency [0,000] TBD_Page 2f (2) 3 54" xfId="18101" xr:uid="{00000000-0005-0000-0000-00006C3E0000}"/>
    <cellStyle name="Currency [0,000] TBD-_Page 2f (2) 3 54" xfId="20572" xr:uid="{00000000-0005-0000-0000-00006D3E0000}"/>
    <cellStyle name="Currency [0,000] TBD_Page 2f (2) 3 55" xfId="18195" xr:uid="{00000000-0005-0000-0000-00006E3E0000}"/>
    <cellStyle name="Currency [0,000] TBD-_Page 2f (2) 3 55" xfId="20652" xr:uid="{00000000-0005-0000-0000-00006F3E0000}"/>
    <cellStyle name="Currency [0,000] TBD_Page 2f (2) 3 56" xfId="18289" xr:uid="{00000000-0005-0000-0000-0000703E0000}"/>
    <cellStyle name="Currency [0,000] TBD-_Page 2f (2) 3 56" xfId="20730" xr:uid="{00000000-0005-0000-0000-0000713E0000}"/>
    <cellStyle name="Currency [0,000] TBD_Page 2f (2) 3 57" xfId="18383" xr:uid="{00000000-0005-0000-0000-0000723E0000}"/>
    <cellStyle name="Currency [0,000] TBD-_Page 2f (2) 3 57" xfId="20808" xr:uid="{00000000-0005-0000-0000-0000733E0000}"/>
    <cellStyle name="Currency [0,000] TBD_Page 2f (2) 3 58" xfId="18477" xr:uid="{00000000-0005-0000-0000-0000743E0000}"/>
    <cellStyle name="Currency [0,000] TBD-_Page 2f (2) 3 58" xfId="20884" xr:uid="{00000000-0005-0000-0000-0000753E0000}"/>
    <cellStyle name="Currency [0,000] TBD_Page 2f (2) 3 59" xfId="18570" xr:uid="{00000000-0005-0000-0000-0000763E0000}"/>
    <cellStyle name="Currency [0,000] TBD-_Page 2f (2) 3 59" xfId="20959" xr:uid="{00000000-0005-0000-0000-0000773E0000}"/>
    <cellStyle name="Currency [0,000] TBD_Page 2f (2) 3 6" xfId="13889" xr:uid="{00000000-0005-0000-0000-0000783E0000}"/>
    <cellStyle name="Currency [0,000] TBD-_Page 2f (2) 3 6" xfId="13888" xr:uid="{00000000-0005-0000-0000-0000793E0000}"/>
    <cellStyle name="Currency [0,000] TBD_Page 2f (2) 3 60" xfId="18662" xr:uid="{00000000-0005-0000-0000-00007A3E0000}"/>
    <cellStyle name="Currency [0,000] TBD-_Page 2f (2) 3 60" xfId="21032" xr:uid="{00000000-0005-0000-0000-00007B3E0000}"/>
    <cellStyle name="Currency [0,000] TBD_Page 2f (2) 3 61" xfId="18754" xr:uid="{00000000-0005-0000-0000-00007C3E0000}"/>
    <cellStyle name="Currency [0,000] TBD-_Page 2f (2) 3 61" xfId="21105" xr:uid="{00000000-0005-0000-0000-00007D3E0000}"/>
    <cellStyle name="Currency [0,000] TBD_Page 2f (2) 3 62" xfId="18846" xr:uid="{00000000-0005-0000-0000-00007E3E0000}"/>
    <cellStyle name="Currency [0,000] TBD-_Page 2f (2) 3 62" xfId="21178" xr:uid="{00000000-0005-0000-0000-00007F3E0000}"/>
    <cellStyle name="Currency [0,000] TBD_Page 2f (2) 3 63" xfId="18938" xr:uid="{00000000-0005-0000-0000-0000803E0000}"/>
    <cellStyle name="Currency [0,000] TBD-_Page 2f (2) 3 63" xfId="21250" xr:uid="{00000000-0005-0000-0000-0000813E0000}"/>
    <cellStyle name="Currency [0,000] TBD_Page 2f (2) 3 64" xfId="19030" xr:uid="{00000000-0005-0000-0000-0000823E0000}"/>
    <cellStyle name="Currency [0,000] TBD-_Page 2f (2) 3 64" xfId="21321" xr:uid="{00000000-0005-0000-0000-0000833E0000}"/>
    <cellStyle name="Currency [0,000] TBD_Page 2f (2) 3 65" xfId="19122" xr:uid="{00000000-0005-0000-0000-0000843E0000}"/>
    <cellStyle name="Currency [0,000] TBD-_Page 2f (2) 3 65" xfId="21390" xr:uid="{00000000-0005-0000-0000-0000853E0000}"/>
    <cellStyle name="Currency [0,000] TBD_Page 2f (2) 3 66" xfId="19214" xr:uid="{00000000-0005-0000-0000-0000863E0000}"/>
    <cellStyle name="Currency [0,000] TBD-_Page 2f (2) 3 66" xfId="21458" xr:uid="{00000000-0005-0000-0000-0000873E0000}"/>
    <cellStyle name="Currency [0,000] TBD_Page 2f (2) 3 67" xfId="19305" xr:uid="{00000000-0005-0000-0000-0000883E0000}"/>
    <cellStyle name="Currency [0,000] TBD-_Page 2f (2) 3 67" xfId="21526" xr:uid="{00000000-0005-0000-0000-0000893E0000}"/>
    <cellStyle name="Currency [0,000] TBD_Page 2f (2) 3 68" xfId="19396" xr:uid="{00000000-0005-0000-0000-00008A3E0000}"/>
    <cellStyle name="Currency [0,000] TBD-_Page 2f (2) 3 68" xfId="21593" xr:uid="{00000000-0005-0000-0000-00008B3E0000}"/>
    <cellStyle name="Currency [0,000] TBD_Page 2f (2) 3 69" xfId="19487" xr:uid="{00000000-0005-0000-0000-00008C3E0000}"/>
    <cellStyle name="Currency [0,000] TBD-_Page 2f (2) 3 69" xfId="21659" xr:uid="{00000000-0005-0000-0000-00008D3E0000}"/>
    <cellStyle name="Currency [0,000] TBD_Page 2f (2) 3 7" xfId="14125" xr:uid="{00000000-0005-0000-0000-00008E3E0000}"/>
    <cellStyle name="Currency [0,000] TBD-_Page 2f (2) 3 7" xfId="14124" xr:uid="{00000000-0005-0000-0000-00008F3E0000}"/>
    <cellStyle name="Currency [0,000] TBD_Page 2f (2) 3 70" xfId="19576" xr:uid="{00000000-0005-0000-0000-0000903E0000}"/>
    <cellStyle name="Currency [0,000] TBD-_Page 2f (2) 3 70" xfId="21724" xr:uid="{00000000-0005-0000-0000-0000913E0000}"/>
    <cellStyle name="Currency [0,000] TBD_Page 2f (2) 3 71" xfId="19665" xr:uid="{00000000-0005-0000-0000-0000923E0000}"/>
    <cellStyle name="Currency [0,000] TBD-_Page 2f (2) 3 71" xfId="21788" xr:uid="{00000000-0005-0000-0000-0000933E0000}"/>
    <cellStyle name="Currency [0,000] TBD_Page 2f (2) 3 72" xfId="19754" xr:uid="{00000000-0005-0000-0000-0000943E0000}"/>
    <cellStyle name="Currency [0,000] TBD-_Page 2f (2) 3 72" xfId="21849" xr:uid="{00000000-0005-0000-0000-0000953E0000}"/>
    <cellStyle name="Currency [0,000] TBD_Page 2f (2) 3 73" xfId="19843" xr:uid="{00000000-0005-0000-0000-0000963E0000}"/>
    <cellStyle name="Currency [0,000] TBD-_Page 2f (2) 3 73" xfId="21909" xr:uid="{00000000-0005-0000-0000-0000973E0000}"/>
    <cellStyle name="Currency [0,000] TBD_Page 2f (2) 3 74" xfId="19931" xr:uid="{00000000-0005-0000-0000-0000983E0000}"/>
    <cellStyle name="Currency [0,000] TBD-_Page 2f (2) 3 74" xfId="21966" xr:uid="{00000000-0005-0000-0000-0000993E0000}"/>
    <cellStyle name="Currency [0,000] TBD_Page 2f (2) 3 75" xfId="20019" xr:uid="{00000000-0005-0000-0000-00009A3E0000}"/>
    <cellStyle name="Currency [0,000] TBD-_Page 2f (2) 3 75" xfId="22021" xr:uid="{00000000-0005-0000-0000-00009B3E0000}"/>
    <cellStyle name="Currency [0,000] TBD_Page 2f (2) 3 76" xfId="20106" xr:uid="{00000000-0005-0000-0000-00009C3E0000}"/>
    <cellStyle name="Currency [0,000] TBD-_Page 2f (2) 3 76" xfId="22075" xr:uid="{00000000-0005-0000-0000-00009D3E0000}"/>
    <cellStyle name="Currency [0,000] TBD_Page 2f (2) 3 77" xfId="20193" xr:uid="{00000000-0005-0000-0000-00009E3E0000}"/>
    <cellStyle name="Currency [0,000] TBD-_Page 2f (2) 3 77" xfId="22129" xr:uid="{00000000-0005-0000-0000-00009F3E0000}"/>
    <cellStyle name="Currency [0,000] TBD_Page 2f (2) 3 78" xfId="20279" xr:uid="{00000000-0005-0000-0000-0000A03E0000}"/>
    <cellStyle name="Currency [0,000] TBD-_Page 2f (2) 3 78" xfId="22181" xr:uid="{00000000-0005-0000-0000-0000A13E0000}"/>
    <cellStyle name="Currency [0,000] TBD_Page 2f (2) 3 79" xfId="20364" xr:uid="{00000000-0005-0000-0000-0000A23E0000}"/>
    <cellStyle name="Currency [0,000] TBD-_Page 2f (2) 3 79" xfId="22233" xr:uid="{00000000-0005-0000-0000-0000A33E0000}"/>
    <cellStyle name="Currency [0,000] TBD_Page 2f (2) 3 8" xfId="11163" xr:uid="{00000000-0005-0000-0000-0000A43E0000}"/>
    <cellStyle name="Currency [0,000] TBD-_Page 2f (2) 3 8" xfId="11162" xr:uid="{00000000-0005-0000-0000-0000A53E0000}"/>
    <cellStyle name="Currency [0,000] TBD_Page 2f (2) 3 80" xfId="20449" xr:uid="{00000000-0005-0000-0000-0000A63E0000}"/>
    <cellStyle name="Currency [0,000] TBD-_Page 2f (2) 3 80" xfId="22283" xr:uid="{00000000-0005-0000-0000-0000A73E0000}"/>
    <cellStyle name="Currency [0,000] TBD_Page 2f (2) 3 81" xfId="20532" xr:uid="{00000000-0005-0000-0000-0000A83E0000}"/>
    <cellStyle name="Currency [0,000] TBD-_Page 2f (2) 3 81" xfId="22333" xr:uid="{00000000-0005-0000-0000-0000A93E0000}"/>
    <cellStyle name="Currency [0,000] TBD_Page 2f (2) 3 82" xfId="20613" xr:uid="{00000000-0005-0000-0000-0000AA3E0000}"/>
    <cellStyle name="Currency [0,000] TBD-_Page 2f (2) 3 82" xfId="22383" xr:uid="{00000000-0005-0000-0000-0000AB3E0000}"/>
    <cellStyle name="Currency [0,000] TBD_Page 2f (2) 3 83" xfId="20691" xr:uid="{00000000-0005-0000-0000-0000AC3E0000}"/>
    <cellStyle name="Currency [0,000] TBD-_Page 2f (2) 3 83" xfId="22431" xr:uid="{00000000-0005-0000-0000-0000AD3E0000}"/>
    <cellStyle name="Currency [0,000] TBD_Page 2f (2) 3 84" xfId="20769" xr:uid="{00000000-0005-0000-0000-0000AE3E0000}"/>
    <cellStyle name="Currency [0,000] TBD-_Page 2f (2) 3 84" xfId="22479" xr:uid="{00000000-0005-0000-0000-0000AF3E0000}"/>
    <cellStyle name="Currency [0,000] TBD_Page 2f (2) 3 85" xfId="20846" xr:uid="{00000000-0005-0000-0000-0000B03E0000}"/>
    <cellStyle name="Currency [0,000] TBD-_Page 2f (2) 3 85" xfId="22522" xr:uid="{00000000-0005-0000-0000-0000B13E0000}"/>
    <cellStyle name="Currency [0,000] TBD_Page 2f (2) 3 86" xfId="20922" xr:uid="{00000000-0005-0000-0000-0000B23E0000}"/>
    <cellStyle name="Currency [0,000] TBD-_Page 2f (2) 3 86" xfId="22561" xr:uid="{00000000-0005-0000-0000-0000B33E0000}"/>
    <cellStyle name="Currency [0,000] TBD_Page 2f (2) 3 87" xfId="20996" xr:uid="{00000000-0005-0000-0000-0000B43E0000}"/>
    <cellStyle name="Currency [0,000] TBD-_Page 2f (2) 3 87" xfId="22597" xr:uid="{00000000-0005-0000-0000-0000B53E0000}"/>
    <cellStyle name="Currency [0,000] TBD_Page 2f (2) 3 88" xfId="21069" xr:uid="{00000000-0005-0000-0000-0000B63E0000}"/>
    <cellStyle name="Currency [0,000] TBD-_Page 2f (2) 3 88" xfId="22632" xr:uid="{00000000-0005-0000-0000-0000B73E0000}"/>
    <cellStyle name="Currency [0,000] TBD_Page 2f (2) 3 89" xfId="21142" xr:uid="{00000000-0005-0000-0000-0000B83E0000}"/>
    <cellStyle name="Currency [0,000] TBD-_Page 2f (2) 3 89" xfId="22663" xr:uid="{00000000-0005-0000-0000-0000B93E0000}"/>
    <cellStyle name="Currency [0,000] TBD_Page 2f (2) 3 9" xfId="10378" xr:uid="{00000000-0005-0000-0000-0000BA3E0000}"/>
    <cellStyle name="Currency [0,000] TBD-_Page 2f (2) 3 9" xfId="10379" xr:uid="{00000000-0005-0000-0000-0000BB3E0000}"/>
    <cellStyle name="Currency [0,000] TBD_Page 2f (2) 3 90" xfId="21215" xr:uid="{00000000-0005-0000-0000-0000BC3E0000}"/>
    <cellStyle name="Currency [0,000] TBD-_Page 2f (2) 3 90" xfId="22694" xr:uid="{00000000-0005-0000-0000-0000BD3E0000}"/>
    <cellStyle name="Currency [0,000] TBD_Page 2f (2) 3 91" xfId="21287" xr:uid="{00000000-0005-0000-0000-0000BE3E0000}"/>
    <cellStyle name="Currency [0,000] TBD-_Page 2f (2) 3 91" xfId="22722" xr:uid="{00000000-0005-0000-0000-0000BF3E0000}"/>
    <cellStyle name="Currency [0,000] TBD_Page 2f (2) 3 92" xfId="21356" xr:uid="{00000000-0005-0000-0000-0000C03E0000}"/>
    <cellStyle name="Currency [0,000] TBD-_Page 2f (2) 3 92" xfId="22749" xr:uid="{00000000-0005-0000-0000-0000C13E0000}"/>
    <cellStyle name="Currency [0,000] TBD_Page 2f (2) 3 93" xfId="21424" xr:uid="{00000000-0005-0000-0000-0000C23E0000}"/>
    <cellStyle name="Currency [0,000] TBD-_Page 2f (2) 3 93" xfId="22771" xr:uid="{00000000-0005-0000-0000-0000C33E0000}"/>
    <cellStyle name="Currency [0,000] TBD_Page 2f (2) 3 94" xfId="21492" xr:uid="{00000000-0005-0000-0000-0000C43E0000}"/>
    <cellStyle name="Currency [0,000] TBD-_Page 2f (2) 3 94" xfId="22792" xr:uid="{00000000-0005-0000-0000-0000C53E0000}"/>
    <cellStyle name="Currency [0,000] TBD_Page 2f (2) 3 95" xfId="21559" xr:uid="{00000000-0005-0000-0000-0000C63E0000}"/>
    <cellStyle name="Currency [0,000] TBD-_Page 2f (2) 3 95" xfId="22813" xr:uid="{00000000-0005-0000-0000-0000C73E0000}"/>
    <cellStyle name="Currency [0,000] TBD_Page 2f (2) 3 96" xfId="21626" xr:uid="{00000000-0005-0000-0000-0000C83E0000}"/>
    <cellStyle name="Currency [0,000] TBD-_Page 2f (2) 3 96" xfId="22823" xr:uid="{00000000-0005-0000-0000-0000C93E0000}"/>
    <cellStyle name="Currency [0,000] TBD_Page 2f (2) 3 97" xfId="22946" xr:uid="{00000000-0005-0000-0000-0000CA3E0000}"/>
    <cellStyle name="Currency [0,000] TBD-_Page 2f (2) 3 97" xfId="22947" xr:uid="{00000000-0005-0000-0000-0000CB3E0000}"/>
    <cellStyle name="Currency [0,000] TBD_Page 2f (2) 3 98" xfId="26229" xr:uid="{00000000-0005-0000-0000-0000CC3E0000}"/>
    <cellStyle name="Currency [0,000] TBD-_Page 2f (2) 3 98" xfId="26267" xr:uid="{00000000-0005-0000-0000-0000CD3E0000}"/>
    <cellStyle name="Currency [0,000] TBD_Page 2f (2) 3 99" xfId="29617" xr:uid="{00000000-0005-0000-0000-0000CE3E0000}"/>
    <cellStyle name="Currency [0,000] TBD-_Page 2f (2) 3 99" xfId="29618" xr:uid="{00000000-0005-0000-0000-0000CF3E0000}"/>
    <cellStyle name="Currency [0,000] TBD_Page 2f (2) 4" xfId="1063" xr:uid="{00000000-0005-0000-0000-0000D03E0000}"/>
    <cellStyle name="Currency [0,000] TBD-_Page 2f (2) 4" xfId="1064" xr:uid="{00000000-0005-0000-0000-0000D13E0000}"/>
    <cellStyle name="Currency [0,000] TBD_Page 2f (2) 4 10" xfId="15233" xr:uid="{00000000-0005-0000-0000-0000D23E0000}"/>
    <cellStyle name="Currency [0,000] TBD-_Page 2f (2) 4 10" xfId="15234" xr:uid="{00000000-0005-0000-0000-0000D33E0000}"/>
    <cellStyle name="Currency [0,000] TBD_Page 2f (2) 4 11" xfId="15267" xr:uid="{00000000-0005-0000-0000-0000D43E0000}"/>
    <cellStyle name="Currency [0,000] TBD-_Page 2f (2) 4 11" xfId="15266" xr:uid="{00000000-0005-0000-0000-0000D53E0000}"/>
    <cellStyle name="Currency [0,000] TBD_Page 2f (2) 4 12" xfId="16418" xr:uid="{00000000-0005-0000-0000-0000D63E0000}"/>
    <cellStyle name="Currency [0,000] TBD-_Page 2f (2) 4 12" xfId="16420" xr:uid="{00000000-0005-0000-0000-0000D73E0000}"/>
    <cellStyle name="Currency [0,000] TBD_Page 2f (2) 4 13" xfId="15246" xr:uid="{00000000-0005-0000-0000-0000D83E0000}"/>
    <cellStyle name="Currency [0,000] TBD-_Page 2f (2) 4 13" xfId="15241" xr:uid="{00000000-0005-0000-0000-0000D93E0000}"/>
    <cellStyle name="Currency [0,000] TBD_Page 2f (2) 4 14" xfId="15198" xr:uid="{00000000-0005-0000-0000-0000DA3E0000}"/>
    <cellStyle name="Currency [0,000] TBD-_Page 2f (2) 4 14" xfId="16435" xr:uid="{00000000-0005-0000-0000-0000DB3E0000}"/>
    <cellStyle name="Currency [0,000] TBD_Page 2f (2) 4 15" xfId="15531" xr:uid="{00000000-0005-0000-0000-0000DC3E0000}"/>
    <cellStyle name="Currency [0,000] TBD-_Page 2f (2) 4 15" xfId="16619" xr:uid="{00000000-0005-0000-0000-0000DD3E0000}"/>
    <cellStyle name="Currency [0,000] TBD_Page 2f (2) 4 16" xfId="15007" xr:uid="{00000000-0005-0000-0000-0000DE3E0000}"/>
    <cellStyle name="Currency [0,000] TBD-_Page 2f (2) 4 16" xfId="15008" xr:uid="{00000000-0005-0000-0000-0000DF3E0000}"/>
    <cellStyle name="Currency [0,000] TBD_Page 2f (2) 4 17" xfId="15373" xr:uid="{00000000-0005-0000-0000-0000E03E0000}"/>
    <cellStyle name="Currency [0,000] TBD-_Page 2f (2) 4 17" xfId="15372" xr:uid="{00000000-0005-0000-0000-0000E13E0000}"/>
    <cellStyle name="Currency [0,000] TBD_Page 2f (2) 4 18" xfId="14298" xr:uid="{00000000-0005-0000-0000-0000E23E0000}"/>
    <cellStyle name="Currency [0,000] TBD-_Page 2f (2) 4 18" xfId="15115" xr:uid="{00000000-0005-0000-0000-0000E33E0000}"/>
    <cellStyle name="Currency [0,000] TBD_Page 2f (2) 4 19" xfId="15851" xr:uid="{00000000-0005-0000-0000-0000E43E0000}"/>
    <cellStyle name="Currency [0,000] TBD-_Page 2f (2) 4 19" xfId="15292" xr:uid="{00000000-0005-0000-0000-0000E53E0000}"/>
    <cellStyle name="Currency [0,000] TBD_Page 2f (2) 4 2" xfId="2433" xr:uid="{00000000-0005-0000-0000-0000E63E0000}"/>
    <cellStyle name="Currency [0,000] TBD-_Page 2f (2) 4 2" xfId="2434" xr:uid="{00000000-0005-0000-0000-0000E73E0000}"/>
    <cellStyle name="Currency [0,000] TBD_Page 2f (2) 4 20" xfId="16218" xr:uid="{00000000-0005-0000-0000-0000E83E0000}"/>
    <cellStyle name="Currency [0,000] TBD-_Page 2f (2) 4 20" xfId="16402" xr:uid="{00000000-0005-0000-0000-0000E93E0000}"/>
    <cellStyle name="Currency [0,000] TBD_Page 2f (2) 4 21" xfId="16599" xr:uid="{00000000-0005-0000-0000-0000EA3E0000}"/>
    <cellStyle name="Currency [0,000] TBD-_Page 2f (2) 4 21" xfId="14347" xr:uid="{00000000-0005-0000-0000-0000EB3E0000}"/>
    <cellStyle name="Currency [0,000] TBD_Page 2f (2) 4 22" xfId="14224" xr:uid="{00000000-0005-0000-0000-0000EC3E0000}"/>
    <cellStyle name="Currency [0,000] TBD-_Page 2f (2) 4 22" xfId="15805" xr:uid="{00000000-0005-0000-0000-0000ED3E0000}"/>
    <cellStyle name="Currency [0,000] TBD_Page 2f (2) 4 23" xfId="15909" xr:uid="{00000000-0005-0000-0000-0000EE3E0000}"/>
    <cellStyle name="Currency [0,000] TBD-_Page 2f (2) 4 23" xfId="17013" xr:uid="{00000000-0005-0000-0000-0000EF3E0000}"/>
    <cellStyle name="Currency [0,000] TBD_Page 2f (2) 4 24" xfId="16191" xr:uid="{00000000-0005-0000-0000-0000F03E0000}"/>
    <cellStyle name="Currency [0,000] TBD-_Page 2f (2) 4 24" xfId="17107" xr:uid="{00000000-0005-0000-0000-0000F13E0000}"/>
    <cellStyle name="Currency [0,000] TBD_Page 2f (2) 4 25" xfId="14539" xr:uid="{00000000-0005-0000-0000-0000F23E0000}"/>
    <cellStyle name="Currency [0,000] TBD-_Page 2f (2) 4 25" xfId="17201" xr:uid="{00000000-0005-0000-0000-0000F33E0000}"/>
    <cellStyle name="Currency [0,000] TBD_Page 2f (2) 4 26" xfId="16111" xr:uid="{00000000-0005-0000-0000-0000F43E0000}"/>
    <cellStyle name="Currency [0,000] TBD-_Page 2f (2) 4 26" xfId="17295" xr:uid="{00000000-0005-0000-0000-0000F53E0000}"/>
    <cellStyle name="Currency [0,000] TBD_Page 2f (2) 4 27" xfId="16096" xr:uid="{00000000-0005-0000-0000-0000F63E0000}"/>
    <cellStyle name="Currency [0,000] TBD-_Page 2f (2) 4 27" xfId="17389" xr:uid="{00000000-0005-0000-0000-0000F73E0000}"/>
    <cellStyle name="Currency [0,000] TBD_Page 2f (2) 4 28" xfId="16714" xr:uid="{00000000-0005-0000-0000-0000F83E0000}"/>
    <cellStyle name="Currency [0,000] TBD-_Page 2f (2) 4 28" xfId="17483" xr:uid="{00000000-0005-0000-0000-0000F93E0000}"/>
    <cellStyle name="Currency [0,000] TBD_Page 2f (2) 4 29" xfId="14923" xr:uid="{00000000-0005-0000-0000-0000FA3E0000}"/>
    <cellStyle name="Currency [0,000] TBD-_Page 2f (2) 4 29" xfId="17577" xr:uid="{00000000-0005-0000-0000-0000FB3E0000}"/>
    <cellStyle name="Currency [0,000] TBD_Page 2f (2) 4 3" xfId="9299" xr:uid="{00000000-0005-0000-0000-0000FC3E0000}"/>
    <cellStyle name="Currency [0,000] TBD-_Page 2f (2) 4 3" xfId="9300" xr:uid="{00000000-0005-0000-0000-0000FD3E0000}"/>
    <cellStyle name="Currency [0,000] TBD_Page 2f (2) 4 30" xfId="16530" xr:uid="{00000000-0005-0000-0000-0000FE3E0000}"/>
    <cellStyle name="Currency [0,000] TBD-_Page 2f (2) 4 30" xfId="17671" xr:uid="{00000000-0005-0000-0000-0000FF3E0000}"/>
    <cellStyle name="Currency [0,000] TBD_Page 2f (2) 4 31" xfId="15078" xr:uid="{00000000-0005-0000-0000-0000003F0000}"/>
    <cellStyle name="Currency [0,000] TBD-_Page 2f (2) 4 31" xfId="17765" xr:uid="{00000000-0005-0000-0000-0000013F0000}"/>
    <cellStyle name="Currency [0,000] TBD_Page 2f (2) 4 32" xfId="15322" xr:uid="{00000000-0005-0000-0000-0000023F0000}"/>
    <cellStyle name="Currency [0,000] TBD-_Page 2f (2) 4 32" xfId="17859" xr:uid="{00000000-0005-0000-0000-0000033F0000}"/>
    <cellStyle name="Currency [0,000] TBD_Page 2f (2) 4 33" xfId="16394" xr:uid="{00000000-0005-0000-0000-0000043F0000}"/>
    <cellStyle name="Currency [0,000] TBD-_Page 2f (2) 4 33" xfId="17953" xr:uid="{00000000-0005-0000-0000-0000053F0000}"/>
    <cellStyle name="Currency [0,000] TBD_Page 2f (2) 4 34" xfId="14361" xr:uid="{00000000-0005-0000-0000-0000063F0000}"/>
    <cellStyle name="Currency [0,000] TBD-_Page 2f (2) 4 34" xfId="18047" xr:uid="{00000000-0005-0000-0000-0000073F0000}"/>
    <cellStyle name="Currency [0,000] TBD_Page 2f (2) 4 35" xfId="15791" xr:uid="{00000000-0005-0000-0000-0000083F0000}"/>
    <cellStyle name="Currency [0,000] TBD-_Page 2f (2) 4 35" xfId="18141" xr:uid="{00000000-0005-0000-0000-0000093F0000}"/>
    <cellStyle name="Currency [0,000] TBD_Page 2f (2) 4 36" xfId="14828" xr:uid="{00000000-0005-0000-0000-00000A3F0000}"/>
    <cellStyle name="Currency [0,000] TBD-_Page 2f (2) 4 36" xfId="18235" xr:uid="{00000000-0005-0000-0000-00000B3F0000}"/>
    <cellStyle name="Currency [0,000] TBD_Page 2f (2) 4 37" xfId="16577" xr:uid="{00000000-0005-0000-0000-00000C3F0000}"/>
    <cellStyle name="Currency [0,000] TBD-_Page 2f (2) 4 37" xfId="18329" xr:uid="{00000000-0005-0000-0000-00000D3F0000}"/>
    <cellStyle name="Currency [0,000] TBD_Page 2f (2) 4 38" xfId="16345" xr:uid="{00000000-0005-0000-0000-00000E3F0000}"/>
    <cellStyle name="Currency [0,000] TBD-_Page 2f (2) 4 38" xfId="18423" xr:uid="{00000000-0005-0000-0000-00000F3F0000}"/>
    <cellStyle name="Currency [0,000] TBD_Page 2f (2) 4 39" xfId="15351" xr:uid="{00000000-0005-0000-0000-0000103F0000}"/>
    <cellStyle name="Currency [0,000] TBD-_Page 2f (2) 4 39" xfId="18516" xr:uid="{00000000-0005-0000-0000-0000113F0000}"/>
    <cellStyle name="Currency [0,000] TBD_Page 2f (2) 4 4" xfId="10496" xr:uid="{00000000-0005-0000-0000-0000123F0000}"/>
    <cellStyle name="Currency [0,000] TBD-_Page 2f (2) 4 4" xfId="10497" xr:uid="{00000000-0005-0000-0000-0000133F0000}"/>
    <cellStyle name="Currency [0,000] TBD_Page 2f (2) 4 40" xfId="15123" xr:uid="{00000000-0005-0000-0000-0000143F0000}"/>
    <cellStyle name="Currency [0,000] TBD-_Page 2f (2) 4 40" xfId="18609" xr:uid="{00000000-0005-0000-0000-0000153F0000}"/>
    <cellStyle name="Currency [0,000] TBD_Page 2f (2) 4 41" xfId="14371" xr:uid="{00000000-0005-0000-0000-0000163F0000}"/>
    <cellStyle name="Currency [0,000] TBD-_Page 2f (2) 4 41" xfId="18701" xr:uid="{00000000-0005-0000-0000-0000173F0000}"/>
    <cellStyle name="Currency [0,000] TBD_Page 2f (2) 4 42" xfId="16788" xr:uid="{00000000-0005-0000-0000-0000183F0000}"/>
    <cellStyle name="Currency [0,000] TBD-_Page 2f (2) 4 42" xfId="18793" xr:uid="{00000000-0005-0000-0000-0000193F0000}"/>
    <cellStyle name="Currency [0,000] TBD_Page 2f (2) 4 43" xfId="14837" xr:uid="{00000000-0005-0000-0000-00001A3F0000}"/>
    <cellStyle name="Currency [0,000] TBD-_Page 2f (2) 4 43" xfId="18885" xr:uid="{00000000-0005-0000-0000-00001B3F0000}"/>
    <cellStyle name="Currency [0,000] TBD_Page 2f (2) 4 44" xfId="15482" xr:uid="{00000000-0005-0000-0000-00001C3F0000}"/>
    <cellStyle name="Currency [0,000] TBD-_Page 2f (2) 4 44" xfId="18977" xr:uid="{00000000-0005-0000-0000-00001D3F0000}"/>
    <cellStyle name="Currency [0,000] TBD_Page 2f (2) 4 45" xfId="14239" xr:uid="{00000000-0005-0000-0000-00001E3F0000}"/>
    <cellStyle name="Currency [0,000] TBD-_Page 2f (2) 4 45" xfId="19069" xr:uid="{00000000-0005-0000-0000-00001F3F0000}"/>
    <cellStyle name="Currency [0,000] TBD_Page 2f (2) 4 46" xfId="14669" xr:uid="{00000000-0005-0000-0000-0000203F0000}"/>
    <cellStyle name="Currency [0,000] TBD-_Page 2f (2) 4 46" xfId="19161" xr:uid="{00000000-0005-0000-0000-0000213F0000}"/>
    <cellStyle name="Currency [0,000] TBD_Page 2f (2) 4 47" xfId="15619" xr:uid="{00000000-0005-0000-0000-0000223F0000}"/>
    <cellStyle name="Currency [0,000] TBD-_Page 2f (2) 4 47" xfId="19253" xr:uid="{00000000-0005-0000-0000-0000233F0000}"/>
    <cellStyle name="Currency [0,000] TBD_Page 2f (2) 4 48" xfId="16285" xr:uid="{00000000-0005-0000-0000-0000243F0000}"/>
    <cellStyle name="Currency [0,000] TBD-_Page 2f (2) 4 48" xfId="19344" xr:uid="{00000000-0005-0000-0000-0000253F0000}"/>
    <cellStyle name="Currency [0,000] TBD_Page 2f (2) 4 49" xfId="16515" xr:uid="{00000000-0005-0000-0000-0000263F0000}"/>
    <cellStyle name="Currency [0,000] TBD-_Page 2f (2) 4 49" xfId="19435" xr:uid="{00000000-0005-0000-0000-0000273F0000}"/>
    <cellStyle name="Currency [0,000] TBD_Page 2f (2) 4 5" xfId="13886" xr:uid="{00000000-0005-0000-0000-0000283F0000}"/>
    <cellStyle name="Currency [0,000] TBD-_Page 2f (2) 4 5" xfId="13885" xr:uid="{00000000-0005-0000-0000-0000293F0000}"/>
    <cellStyle name="Currency [0,000] TBD_Page 2f (2) 4 50" xfId="16022" xr:uid="{00000000-0005-0000-0000-00002A3F0000}"/>
    <cellStyle name="Currency [0,000] TBD-_Page 2f (2) 4 50" xfId="19525" xr:uid="{00000000-0005-0000-0000-00002B3F0000}"/>
    <cellStyle name="Currency [0,000] TBD_Page 2f (2) 4 51" xfId="16823" xr:uid="{00000000-0005-0000-0000-00002C3F0000}"/>
    <cellStyle name="Currency [0,000] TBD-_Page 2f (2) 4 51" xfId="19614" xr:uid="{00000000-0005-0000-0000-00002D3F0000}"/>
    <cellStyle name="Currency [0,000] TBD_Page 2f (2) 4 52" xfId="14770" xr:uid="{00000000-0005-0000-0000-00002E3F0000}"/>
    <cellStyle name="Currency [0,000] TBD-_Page 2f (2) 4 52" xfId="19703" xr:uid="{00000000-0005-0000-0000-00002F3F0000}"/>
    <cellStyle name="Currency [0,000] TBD_Page 2f (2) 4 53" xfId="15520" xr:uid="{00000000-0005-0000-0000-0000303F0000}"/>
    <cellStyle name="Currency [0,000] TBD-_Page 2f (2) 4 53" xfId="19792" xr:uid="{00000000-0005-0000-0000-0000313F0000}"/>
    <cellStyle name="Currency [0,000] TBD_Page 2f (2) 4 54" xfId="14221" xr:uid="{00000000-0005-0000-0000-0000323F0000}"/>
    <cellStyle name="Currency [0,000] TBD-_Page 2f (2) 4 54" xfId="19881" xr:uid="{00000000-0005-0000-0000-0000333F0000}"/>
    <cellStyle name="Currency [0,000] TBD_Page 2f (2) 4 55" xfId="14673" xr:uid="{00000000-0005-0000-0000-0000343F0000}"/>
    <cellStyle name="Currency [0,000] TBD-_Page 2f (2) 4 55" xfId="19969" xr:uid="{00000000-0005-0000-0000-0000353F0000}"/>
    <cellStyle name="Currency [0,000] TBD_Page 2f (2) 4 56" xfId="15616" xr:uid="{00000000-0005-0000-0000-0000363F0000}"/>
    <cellStyle name="Currency [0,000] TBD-_Page 2f (2) 4 56" xfId="20056" xr:uid="{00000000-0005-0000-0000-0000373F0000}"/>
    <cellStyle name="Currency [0,000] TBD_Page 2f (2) 4 57" xfId="16287" xr:uid="{00000000-0005-0000-0000-0000383F0000}"/>
    <cellStyle name="Currency [0,000] TBD-_Page 2f (2) 4 57" xfId="20143" xr:uid="{00000000-0005-0000-0000-0000393F0000}"/>
    <cellStyle name="Currency [0,000] TBD_Page 2f (2) 4 58" xfId="15415" xr:uid="{00000000-0005-0000-0000-00003A3F0000}"/>
    <cellStyle name="Currency [0,000] TBD-_Page 2f (2) 4 58" xfId="20230" xr:uid="{00000000-0005-0000-0000-00003B3F0000}"/>
    <cellStyle name="Currency [0,000] TBD_Page 2f (2) 4 59" xfId="14277" xr:uid="{00000000-0005-0000-0000-00003C3F0000}"/>
    <cellStyle name="Currency [0,000] TBD-_Page 2f (2) 4 59" xfId="20316" xr:uid="{00000000-0005-0000-0000-00003D3F0000}"/>
    <cellStyle name="Currency [0,000] TBD_Page 2f (2) 4 6" xfId="14121" xr:uid="{00000000-0005-0000-0000-00003E3F0000}"/>
    <cellStyle name="Currency [0,000] TBD-_Page 2f (2) 4 6" xfId="14120" xr:uid="{00000000-0005-0000-0000-00003F3F0000}"/>
    <cellStyle name="Currency [0,000] TBD_Page 2f (2) 4 60" xfId="16827" xr:uid="{00000000-0005-0000-0000-0000403F0000}"/>
    <cellStyle name="Currency [0,000] TBD-_Page 2f (2) 4 60" xfId="20401" xr:uid="{00000000-0005-0000-0000-0000413F0000}"/>
    <cellStyle name="Currency [0,000] TBD_Page 2f (2) 4 61" xfId="17040" xr:uid="{00000000-0005-0000-0000-0000423F0000}"/>
    <cellStyle name="Currency [0,000] TBD-_Page 2f (2) 4 61" xfId="20485" xr:uid="{00000000-0005-0000-0000-0000433F0000}"/>
    <cellStyle name="Currency [0,000] TBD_Page 2f (2) 4 62" xfId="17134" xr:uid="{00000000-0005-0000-0000-0000443F0000}"/>
    <cellStyle name="Currency [0,000] TBD-_Page 2f (2) 4 62" xfId="20567" xr:uid="{00000000-0005-0000-0000-0000453F0000}"/>
    <cellStyle name="Currency [0,000] TBD_Page 2f (2) 4 63" xfId="17228" xr:uid="{00000000-0005-0000-0000-0000463F0000}"/>
    <cellStyle name="Currency [0,000] TBD-_Page 2f (2) 4 63" xfId="20647" xr:uid="{00000000-0005-0000-0000-0000473F0000}"/>
    <cellStyle name="Currency [0,000] TBD_Page 2f (2) 4 64" xfId="17322" xr:uid="{00000000-0005-0000-0000-0000483F0000}"/>
    <cellStyle name="Currency [0,000] TBD-_Page 2f (2) 4 64" xfId="20725" xr:uid="{00000000-0005-0000-0000-0000493F0000}"/>
    <cellStyle name="Currency [0,000] TBD_Page 2f (2) 4 65" xfId="17416" xr:uid="{00000000-0005-0000-0000-00004A3F0000}"/>
    <cellStyle name="Currency [0,000] TBD-_Page 2f (2) 4 65" xfId="20803" xr:uid="{00000000-0005-0000-0000-00004B3F0000}"/>
    <cellStyle name="Currency [0,000] TBD_Page 2f (2) 4 66" xfId="17510" xr:uid="{00000000-0005-0000-0000-00004C3F0000}"/>
    <cellStyle name="Currency [0,000] TBD-_Page 2f (2) 4 66" xfId="20879" xr:uid="{00000000-0005-0000-0000-00004D3F0000}"/>
    <cellStyle name="Currency [0,000] TBD_Page 2f (2) 4 67" xfId="17604" xr:uid="{00000000-0005-0000-0000-00004E3F0000}"/>
    <cellStyle name="Currency [0,000] TBD-_Page 2f (2) 4 67" xfId="20954" xr:uid="{00000000-0005-0000-0000-00004F3F0000}"/>
    <cellStyle name="Currency [0,000] TBD_Page 2f (2) 4 68" xfId="17698" xr:uid="{00000000-0005-0000-0000-0000503F0000}"/>
    <cellStyle name="Currency [0,000] TBD-_Page 2f (2) 4 68" xfId="21027" xr:uid="{00000000-0005-0000-0000-0000513F0000}"/>
    <cellStyle name="Currency [0,000] TBD_Page 2f (2) 4 69" xfId="17792" xr:uid="{00000000-0005-0000-0000-0000523F0000}"/>
    <cellStyle name="Currency [0,000] TBD-_Page 2f (2) 4 69" xfId="21100" xr:uid="{00000000-0005-0000-0000-0000533F0000}"/>
    <cellStyle name="Currency [0,000] TBD_Page 2f (2) 4 7" xfId="11159" xr:uid="{00000000-0005-0000-0000-0000543F0000}"/>
    <cellStyle name="Currency [0,000] TBD-_Page 2f (2) 4 7" xfId="14067" xr:uid="{00000000-0005-0000-0000-0000553F0000}"/>
    <cellStyle name="Currency [0,000] TBD_Page 2f (2) 4 70" xfId="17886" xr:uid="{00000000-0005-0000-0000-0000563F0000}"/>
    <cellStyle name="Currency [0,000] TBD-_Page 2f (2) 4 70" xfId="21173" xr:uid="{00000000-0005-0000-0000-0000573F0000}"/>
    <cellStyle name="Currency [0,000] TBD_Page 2f (2) 4 71" xfId="17980" xr:uid="{00000000-0005-0000-0000-0000583F0000}"/>
    <cellStyle name="Currency [0,000] TBD-_Page 2f (2) 4 71" xfId="21245" xr:uid="{00000000-0005-0000-0000-0000593F0000}"/>
    <cellStyle name="Currency [0,000] TBD_Page 2f (2) 4 72" xfId="18074" xr:uid="{00000000-0005-0000-0000-00005A3F0000}"/>
    <cellStyle name="Currency [0,000] TBD-_Page 2f (2) 4 72" xfId="21316" xr:uid="{00000000-0005-0000-0000-00005B3F0000}"/>
    <cellStyle name="Currency [0,000] TBD_Page 2f (2) 4 73" xfId="18168" xr:uid="{00000000-0005-0000-0000-00005C3F0000}"/>
    <cellStyle name="Currency [0,000] TBD-_Page 2f (2) 4 73" xfId="21385" xr:uid="{00000000-0005-0000-0000-00005D3F0000}"/>
    <cellStyle name="Currency [0,000] TBD_Page 2f (2) 4 74" xfId="18262" xr:uid="{00000000-0005-0000-0000-00005E3F0000}"/>
    <cellStyle name="Currency [0,000] TBD-_Page 2f (2) 4 74" xfId="21453" xr:uid="{00000000-0005-0000-0000-00005F3F0000}"/>
    <cellStyle name="Currency [0,000] TBD_Page 2f (2) 4 75" xfId="18356" xr:uid="{00000000-0005-0000-0000-0000603F0000}"/>
    <cellStyle name="Currency [0,000] TBD-_Page 2f (2) 4 75" xfId="21521" xr:uid="{00000000-0005-0000-0000-0000613F0000}"/>
    <cellStyle name="Currency [0,000] TBD_Page 2f (2) 4 76" xfId="18450" xr:uid="{00000000-0005-0000-0000-0000623F0000}"/>
    <cellStyle name="Currency [0,000] TBD-_Page 2f (2) 4 76" xfId="21588" xr:uid="{00000000-0005-0000-0000-0000633F0000}"/>
    <cellStyle name="Currency [0,000] TBD_Page 2f (2) 4 77" xfId="18543" xr:uid="{00000000-0005-0000-0000-0000643F0000}"/>
    <cellStyle name="Currency [0,000] TBD-_Page 2f (2) 4 77" xfId="21654" xr:uid="{00000000-0005-0000-0000-0000653F0000}"/>
    <cellStyle name="Currency [0,000] TBD_Page 2f (2) 4 78" xfId="18636" xr:uid="{00000000-0005-0000-0000-0000663F0000}"/>
    <cellStyle name="Currency [0,000] TBD-_Page 2f (2) 4 78" xfId="21719" xr:uid="{00000000-0005-0000-0000-0000673F0000}"/>
    <cellStyle name="Currency [0,000] TBD_Page 2f (2) 4 79" xfId="18728" xr:uid="{00000000-0005-0000-0000-0000683F0000}"/>
    <cellStyle name="Currency [0,000] TBD-_Page 2f (2) 4 79" xfId="21783" xr:uid="{00000000-0005-0000-0000-0000693F0000}"/>
    <cellStyle name="Currency [0,000] TBD_Page 2f (2) 4 8" xfId="10581" xr:uid="{00000000-0005-0000-0000-00006A3F0000}"/>
    <cellStyle name="Currency [0,000] TBD-_Page 2f (2) 4 8" xfId="10381" xr:uid="{00000000-0005-0000-0000-00006B3F0000}"/>
    <cellStyle name="Currency [0,000] TBD_Page 2f (2) 4 80" xfId="18820" xr:uid="{00000000-0005-0000-0000-00006C3F0000}"/>
    <cellStyle name="Currency [0,000] TBD-_Page 2f (2) 4 80" xfId="21844" xr:uid="{00000000-0005-0000-0000-00006D3F0000}"/>
    <cellStyle name="Currency [0,000] TBD_Page 2f (2) 4 81" xfId="18912" xr:uid="{00000000-0005-0000-0000-00006E3F0000}"/>
    <cellStyle name="Currency [0,000] TBD-_Page 2f (2) 4 81" xfId="21904" xr:uid="{00000000-0005-0000-0000-00006F3F0000}"/>
    <cellStyle name="Currency [0,000] TBD_Page 2f (2) 4 82" xfId="19004" xr:uid="{00000000-0005-0000-0000-0000703F0000}"/>
    <cellStyle name="Currency [0,000] TBD-_Page 2f (2) 4 82" xfId="21961" xr:uid="{00000000-0005-0000-0000-0000713F0000}"/>
    <cellStyle name="Currency [0,000] TBD_Page 2f (2) 4 83" xfId="19096" xr:uid="{00000000-0005-0000-0000-0000723F0000}"/>
    <cellStyle name="Currency [0,000] TBD-_Page 2f (2) 4 83" xfId="22016" xr:uid="{00000000-0005-0000-0000-0000733F0000}"/>
    <cellStyle name="Currency [0,000] TBD_Page 2f (2) 4 84" xfId="19188" xr:uid="{00000000-0005-0000-0000-0000743F0000}"/>
    <cellStyle name="Currency [0,000] TBD-_Page 2f (2) 4 84" xfId="22070" xr:uid="{00000000-0005-0000-0000-0000753F0000}"/>
    <cellStyle name="Currency [0,000] TBD_Page 2f (2) 4 85" xfId="19279" xr:uid="{00000000-0005-0000-0000-0000763F0000}"/>
    <cellStyle name="Currency [0,000] TBD-_Page 2f (2) 4 85" xfId="22124" xr:uid="{00000000-0005-0000-0000-0000773F0000}"/>
    <cellStyle name="Currency [0,000] TBD_Page 2f (2) 4 86" xfId="19370" xr:uid="{00000000-0005-0000-0000-0000783F0000}"/>
    <cellStyle name="Currency [0,000] TBD-_Page 2f (2) 4 86" xfId="22177" xr:uid="{00000000-0005-0000-0000-0000793F0000}"/>
    <cellStyle name="Currency [0,000] TBD_Page 2f (2) 4 87" xfId="19461" xr:uid="{00000000-0005-0000-0000-00007A3F0000}"/>
    <cellStyle name="Currency [0,000] TBD-_Page 2f (2) 4 87" xfId="22229" xr:uid="{00000000-0005-0000-0000-00007B3F0000}"/>
    <cellStyle name="Currency [0,000] TBD_Page 2f (2) 4 88" xfId="19550" xr:uid="{00000000-0005-0000-0000-00007C3F0000}"/>
    <cellStyle name="Currency [0,000] TBD-_Page 2f (2) 4 88" xfId="22279" xr:uid="{00000000-0005-0000-0000-00007D3F0000}"/>
    <cellStyle name="Currency [0,000] TBD_Page 2f (2) 4 89" xfId="19639" xr:uid="{00000000-0005-0000-0000-00007E3F0000}"/>
    <cellStyle name="Currency [0,000] TBD-_Page 2f (2) 4 89" xfId="22329" xr:uid="{00000000-0005-0000-0000-00007F3F0000}"/>
    <cellStyle name="Currency [0,000] TBD_Page 2f (2) 4 9" xfId="13934" xr:uid="{00000000-0005-0000-0000-0000803F0000}"/>
    <cellStyle name="Currency [0,000] TBD-_Page 2f (2) 4 9" xfId="14034" xr:uid="{00000000-0005-0000-0000-0000813F0000}"/>
    <cellStyle name="Currency [0,000] TBD_Page 2f (2) 4 90" xfId="19728" xr:uid="{00000000-0005-0000-0000-0000823F0000}"/>
    <cellStyle name="Currency [0,000] TBD-_Page 2f (2) 4 90" xfId="22379" xr:uid="{00000000-0005-0000-0000-0000833F0000}"/>
    <cellStyle name="Currency [0,000] TBD_Page 2f (2) 4 91" xfId="19817" xr:uid="{00000000-0005-0000-0000-0000843F0000}"/>
    <cellStyle name="Currency [0,000] TBD-_Page 2f (2) 4 91" xfId="22427" xr:uid="{00000000-0005-0000-0000-0000853F0000}"/>
    <cellStyle name="Currency [0,000] TBD_Page 2f (2) 4 92" xfId="19905" xr:uid="{00000000-0005-0000-0000-0000863F0000}"/>
    <cellStyle name="Currency [0,000] TBD-_Page 2f (2) 4 92" xfId="22475" xr:uid="{00000000-0005-0000-0000-0000873F0000}"/>
    <cellStyle name="Currency [0,000] TBD_Page 2f (2) 4 93" xfId="19993" xr:uid="{00000000-0005-0000-0000-0000883F0000}"/>
    <cellStyle name="Currency [0,000] TBD-_Page 2f (2) 4 93" xfId="22518" xr:uid="{00000000-0005-0000-0000-0000893F0000}"/>
    <cellStyle name="Currency [0,000] TBD_Page 2f (2) 4 94" xfId="20080" xr:uid="{00000000-0005-0000-0000-00008A3F0000}"/>
    <cellStyle name="Currency [0,000] TBD-_Page 2f (2) 4 94" xfId="22558" xr:uid="{00000000-0005-0000-0000-00008B3F0000}"/>
    <cellStyle name="Currency [0,000] TBD_Page 2f (2) 4 95" xfId="20167" xr:uid="{00000000-0005-0000-0000-00008C3F0000}"/>
    <cellStyle name="Currency [0,000] TBD-_Page 2f (2) 4 95" xfId="22594" xr:uid="{00000000-0005-0000-0000-00008D3F0000}"/>
    <cellStyle name="Currency [0,000] TBD_Page 2f (2) 4 96" xfId="22950" xr:uid="{00000000-0005-0000-0000-00008E3F0000}"/>
    <cellStyle name="Currency [0,000] TBD-_Page 2f (2) 4 96" xfId="22951" xr:uid="{00000000-0005-0000-0000-00008F3F0000}"/>
    <cellStyle name="Currency [0,000] TBD_Page 2f (2) 4 97" xfId="26227" xr:uid="{00000000-0005-0000-0000-0000903F0000}"/>
    <cellStyle name="Currency [0,000] TBD-_Page 2f (2) 4 97" xfId="26266" xr:uid="{00000000-0005-0000-0000-0000913F0000}"/>
    <cellStyle name="Currency [0,000] TBD_Page 2f (2) 4 98" xfId="29621" xr:uid="{00000000-0005-0000-0000-0000923F0000}"/>
    <cellStyle name="Currency [0,000] TBD-_Page 2f (2) 4 98" xfId="29622" xr:uid="{00000000-0005-0000-0000-0000933F0000}"/>
    <cellStyle name="Currency [0,000] TBD_Page 2f (2) 4 99" xfId="36179" xr:uid="{00000000-0005-0000-0000-0000943F0000}"/>
    <cellStyle name="Currency [0,000] TBD-_Page 2f (2) 4 99" xfId="36180" xr:uid="{00000000-0005-0000-0000-0000953F0000}"/>
    <cellStyle name="Currency [0,000] TBD_Tab 1" xfId="1065" xr:uid="{00000000-0005-0000-0000-0000963F0000}"/>
    <cellStyle name="Currency [0,000] TBD-_YoY" xfId="1066" xr:uid="{00000000-0005-0000-0000-0000973F0000}"/>
    <cellStyle name="Currency [0,000]_Page 2f (2)" xfId="1067" xr:uid="{00000000-0005-0000-0000-0000983F0000}"/>
    <cellStyle name="Currency [0]" xfId="1068" xr:uid="{00000000-0005-0000-0000-0000993F0000}"/>
    <cellStyle name="Currency [0] 2" xfId="1069" xr:uid="{00000000-0005-0000-0000-00009A3F0000}"/>
    <cellStyle name="Currency [0] 3" xfId="1070" xr:uid="{00000000-0005-0000-0000-00009B3F0000}"/>
    <cellStyle name="Currency [0] 3 2" xfId="1071" xr:uid="{00000000-0005-0000-0000-00009C3F0000}"/>
    <cellStyle name="Currency [0] 4" xfId="1072" xr:uid="{00000000-0005-0000-0000-00009D3F0000}"/>
    <cellStyle name="Currency [0] 4 2" xfId="2435" xr:uid="{00000000-0005-0000-0000-00009E3F0000}"/>
    <cellStyle name="Currency [00]" xfId="1073" xr:uid="{00000000-0005-0000-0000-00009F3F0000}"/>
    <cellStyle name="Currency [00] 2" xfId="4987" xr:uid="{00000000-0005-0000-0000-0000A03F0000}"/>
    <cellStyle name="Currency[2]" xfId="1074" xr:uid="{00000000-0005-0000-0000-0000A13F0000}"/>
    <cellStyle name="Currency[2] 2" xfId="1075" xr:uid="{00000000-0005-0000-0000-0000A23F0000}"/>
    <cellStyle name="Currency[2] 2 2" xfId="1076" xr:uid="{00000000-0005-0000-0000-0000A33F0000}"/>
    <cellStyle name="Currency[2] 2 2 2" xfId="2437" xr:uid="{00000000-0005-0000-0000-0000A43F0000}"/>
    <cellStyle name="Currency[2] 2 3" xfId="2436" xr:uid="{00000000-0005-0000-0000-0000A53F0000}"/>
    <cellStyle name="Currency[2] 3" xfId="1077" xr:uid="{00000000-0005-0000-0000-0000A63F0000}"/>
    <cellStyle name="Currency[2] 3 2" xfId="2438" xr:uid="{00000000-0005-0000-0000-0000A73F0000}"/>
    <cellStyle name="Currency0" xfId="1078" xr:uid="{00000000-0005-0000-0000-0000A93F0000}"/>
    <cellStyle name="Currency0 2" xfId="1079" xr:uid="{00000000-0005-0000-0000-0000AA3F0000}"/>
    <cellStyle name="Currency0 3" xfId="1080" xr:uid="{00000000-0005-0000-0000-0000AB3F0000}"/>
    <cellStyle name="Currency0 3 2" xfId="1081" xr:uid="{00000000-0005-0000-0000-0000AC3F0000}"/>
    <cellStyle name="Currency0 4" xfId="1082" xr:uid="{00000000-0005-0000-0000-0000AD3F0000}"/>
    <cellStyle name="Currency0 4 2" xfId="2439" xr:uid="{00000000-0005-0000-0000-0000AE3F0000}"/>
    <cellStyle name="Currency1" xfId="1083" xr:uid="{00000000-0005-0000-0000-0000AF3F0000}"/>
    <cellStyle name="Currency1 2" xfId="2440" xr:uid="{00000000-0005-0000-0000-0000B03F0000}"/>
    <cellStyle name="custom" xfId="1084" xr:uid="{00000000-0005-0000-0000-0000B13F0000}"/>
    <cellStyle name="custom 2" xfId="1085" xr:uid="{00000000-0005-0000-0000-0000B23F0000}"/>
    <cellStyle name="custom 2 2" xfId="1086" xr:uid="{00000000-0005-0000-0000-0000B33F0000}"/>
    <cellStyle name="custom 2 2 2" xfId="4988" xr:uid="{00000000-0005-0000-0000-0000B43F0000}"/>
    <cellStyle name="custom 2 2 2 2" xfId="4989" xr:uid="{00000000-0005-0000-0000-0000B53F0000}"/>
    <cellStyle name="custom 2 2 2 3" xfId="16470" xr:uid="{00000000-0005-0000-0000-0000B63F0000}"/>
    <cellStyle name="custom 2 2 3" xfId="4990" xr:uid="{00000000-0005-0000-0000-0000B73F0000}"/>
    <cellStyle name="custom 2 2 4" xfId="4991" xr:uid="{00000000-0005-0000-0000-0000B83F0000}"/>
    <cellStyle name="custom 2 2 5" xfId="2442" xr:uid="{00000000-0005-0000-0000-0000B93F0000}"/>
    <cellStyle name="custom 2 3" xfId="4992" xr:uid="{00000000-0005-0000-0000-0000BA3F0000}"/>
    <cellStyle name="custom 2 3 2" xfId="4993" xr:uid="{00000000-0005-0000-0000-0000BB3F0000}"/>
    <cellStyle name="custom 2 3 3" xfId="16469" xr:uid="{00000000-0005-0000-0000-0000BC3F0000}"/>
    <cellStyle name="custom 2 4" xfId="4994" xr:uid="{00000000-0005-0000-0000-0000BD3F0000}"/>
    <cellStyle name="custom 2 5" xfId="4995" xr:uid="{00000000-0005-0000-0000-0000BE3F0000}"/>
    <cellStyle name="custom 2 6" xfId="2441" xr:uid="{00000000-0005-0000-0000-0000BF3F0000}"/>
    <cellStyle name="custom 3" xfId="1087" xr:uid="{00000000-0005-0000-0000-0000C03F0000}"/>
    <cellStyle name="custom 3 2" xfId="4996" xr:uid="{00000000-0005-0000-0000-0000C13F0000}"/>
    <cellStyle name="custom 3 2 2" xfId="4997" xr:uid="{00000000-0005-0000-0000-0000C23F0000}"/>
    <cellStyle name="custom 3 2 2 2" xfId="4998" xr:uid="{00000000-0005-0000-0000-0000C33F0000}"/>
    <cellStyle name="custom 3 2 3" xfId="4999" xr:uid="{00000000-0005-0000-0000-0000C43F0000}"/>
    <cellStyle name="custom 3 2 4" xfId="16471" xr:uid="{00000000-0005-0000-0000-0000C53F0000}"/>
    <cellStyle name="custom 3 3" xfId="5000" xr:uid="{00000000-0005-0000-0000-0000C63F0000}"/>
    <cellStyle name="custom 3 3 2" xfId="5001" xr:uid="{00000000-0005-0000-0000-0000C73F0000}"/>
    <cellStyle name="custom 3 4" xfId="5002" xr:uid="{00000000-0005-0000-0000-0000C83F0000}"/>
    <cellStyle name="custom 3 5" xfId="5003" xr:uid="{00000000-0005-0000-0000-0000C93F0000}"/>
    <cellStyle name="custom 3 6" xfId="2443" xr:uid="{00000000-0005-0000-0000-0000CA3F0000}"/>
    <cellStyle name="custom 4" xfId="5004" xr:uid="{00000000-0005-0000-0000-0000CB3F0000}"/>
    <cellStyle name="custom 4 2" xfId="5005" xr:uid="{00000000-0005-0000-0000-0000CC3F0000}"/>
    <cellStyle name="custom 5" xfId="5006" xr:uid="{00000000-0005-0000-0000-0000CD3F0000}"/>
    <cellStyle name="Date" xfId="1088" xr:uid="{00000000-0005-0000-0000-0000CE3F0000}"/>
    <cellStyle name="Date - Style1" xfId="1089" xr:uid="{00000000-0005-0000-0000-0000CF3F0000}"/>
    <cellStyle name="Date 2" xfId="5007" xr:uid="{00000000-0005-0000-0000-0000D03F0000}"/>
    <cellStyle name="Date 2 2" xfId="5008" xr:uid="{00000000-0005-0000-0000-0000D13F0000}"/>
    <cellStyle name="Date Short" xfId="1090" xr:uid="{00000000-0005-0000-0000-0000D23F0000}"/>
    <cellStyle name="Date Short 2" xfId="1091" xr:uid="{00000000-0005-0000-0000-0000D33F0000}"/>
    <cellStyle name="Date_10 April SOMP Glidepathl" xfId="1092" xr:uid="{00000000-0005-0000-0000-0000D43F0000}"/>
    <cellStyle name="Decimal (0)" xfId="1093" xr:uid="{00000000-0005-0000-0000-0000D53F0000}"/>
    <cellStyle name="Decimal (1)" xfId="1094" xr:uid="{00000000-0005-0000-0000-0000D63F0000}"/>
    <cellStyle name="Decimal (2)" xfId="1095" xr:uid="{00000000-0005-0000-0000-0000D73F0000}"/>
    <cellStyle name="DELTA" xfId="1096" xr:uid="{00000000-0005-0000-0000-0000D83F0000}"/>
    <cellStyle name="DELTA 2" xfId="1097" xr:uid="{00000000-0005-0000-0000-0000D93F0000}"/>
    <cellStyle name="DELTA 2 2" xfId="1098" xr:uid="{00000000-0005-0000-0000-0000DA3F0000}"/>
    <cellStyle name="DELTA 2 2 2" xfId="2445" xr:uid="{00000000-0005-0000-0000-0000DB3F0000}"/>
    <cellStyle name="DELTA 2 3" xfId="2444" xr:uid="{00000000-0005-0000-0000-0000DC3F0000}"/>
    <cellStyle name="DELTA 3" xfId="1099" xr:uid="{00000000-0005-0000-0000-0000DD3F0000}"/>
    <cellStyle name="DELTA 3 2" xfId="2446" xr:uid="{00000000-0005-0000-0000-0000DE3F0000}"/>
    <cellStyle name="Dezimal [0]_!!!GO" xfId="1100" xr:uid="{00000000-0005-0000-0000-0000DF3F0000}"/>
    <cellStyle name="Dezimal_!!!GO" xfId="1101" xr:uid="{00000000-0005-0000-0000-0000E03F0000}"/>
    <cellStyle name="dlrs_no_decimal" xfId="1102" xr:uid="{00000000-0005-0000-0000-0000E13F0000}"/>
    <cellStyle name="Dollar (zero dec)" xfId="1103" xr:uid="{00000000-0005-0000-0000-0000E23F0000}"/>
    <cellStyle name="Dollar (zero dec) 2" xfId="2447" xr:uid="{00000000-0005-0000-0000-0000E33F0000}"/>
    <cellStyle name="Dollars" xfId="1104" xr:uid="{00000000-0005-0000-0000-0000E43F0000}"/>
    <cellStyle name="Ecart" xfId="5009" xr:uid="{00000000-0005-0000-0000-0000E53F0000}"/>
    <cellStyle name="Ecart 2" xfId="5010" xr:uid="{00000000-0005-0000-0000-0000E63F0000}"/>
    <cellStyle name="Ecart 2 2" xfId="5011" xr:uid="{00000000-0005-0000-0000-0000E73F0000}"/>
    <cellStyle name="Ecart 2 2 2" xfId="5012" xr:uid="{00000000-0005-0000-0000-0000E83F0000}"/>
    <cellStyle name="Ecart 2 3" xfId="5013" xr:uid="{00000000-0005-0000-0000-0000E93F0000}"/>
    <cellStyle name="Ecart 3" xfId="5014" xr:uid="{00000000-0005-0000-0000-0000EA3F0000}"/>
    <cellStyle name="Ecart 3 2" xfId="5015" xr:uid="{00000000-0005-0000-0000-0000EB3F0000}"/>
    <cellStyle name="Ecart 4" xfId="5016" xr:uid="{00000000-0005-0000-0000-0000EC3F0000}"/>
    <cellStyle name="Edited_Data" xfId="1105" xr:uid="{00000000-0005-0000-0000-0000ED3F0000}"/>
    <cellStyle name="Eingabe" xfId="1106" xr:uid="{00000000-0005-0000-0000-0000EE3F0000}"/>
    <cellStyle name="En_milliers" xfId="1107" xr:uid="{00000000-0005-0000-0000-0000EF3F0000}"/>
    <cellStyle name="Encabezado 4 2" xfId="2843" xr:uid="{00000000-0005-0000-0000-0000F03F0000}"/>
    <cellStyle name="Encabezado 4 3" xfId="23027" xr:uid="{00000000-0005-0000-0000-0000F13F0000}"/>
    <cellStyle name="Énfasis1 2" xfId="2202" xr:uid="{00000000-0005-0000-0000-0000F23F0000}"/>
    <cellStyle name="Énfasis1 3" xfId="22852" xr:uid="{00000000-0005-0000-0000-0000F33F0000}"/>
    <cellStyle name="Énfasis2 2" xfId="2203" xr:uid="{00000000-0005-0000-0000-0000F43F0000}"/>
    <cellStyle name="Énfasis2 3" xfId="22853" xr:uid="{00000000-0005-0000-0000-0000F53F0000}"/>
    <cellStyle name="Énfasis3 2" xfId="2204" xr:uid="{00000000-0005-0000-0000-0000F63F0000}"/>
    <cellStyle name="Énfasis3 3" xfId="22854" xr:uid="{00000000-0005-0000-0000-0000F73F0000}"/>
    <cellStyle name="Énfasis4 2" xfId="2205" xr:uid="{00000000-0005-0000-0000-0000F83F0000}"/>
    <cellStyle name="Énfasis4 3" xfId="22855" xr:uid="{00000000-0005-0000-0000-0000F93F0000}"/>
    <cellStyle name="Énfasis5 2" xfId="2206" xr:uid="{00000000-0005-0000-0000-0000FA3F0000}"/>
    <cellStyle name="Énfasis5 3" xfId="22856" xr:uid="{00000000-0005-0000-0000-0000FB3F0000}"/>
    <cellStyle name="Énfasis6 2" xfId="2207" xr:uid="{00000000-0005-0000-0000-0000FC3F0000}"/>
    <cellStyle name="Énfasis6 3" xfId="22857" xr:uid="{00000000-0005-0000-0000-0000FD3F0000}"/>
    <cellStyle name="En-tˆte 1" xfId="5017" xr:uid="{00000000-0005-0000-0000-0000FE3F0000}"/>
    <cellStyle name="En-tˆte 2" xfId="5018" xr:uid="{00000000-0005-0000-0000-0000FF3F0000}"/>
    <cellStyle name="Enter Currency (0)" xfId="1108" xr:uid="{00000000-0005-0000-0000-000000400000}"/>
    <cellStyle name="Enter Currency (0) 2" xfId="1109" xr:uid="{00000000-0005-0000-0000-000001400000}"/>
    <cellStyle name="Enter Currency (0) 2 2" xfId="1110" xr:uid="{00000000-0005-0000-0000-000002400000}"/>
    <cellStyle name="Enter Currency (0) 2 2 2" xfId="5019" xr:uid="{00000000-0005-0000-0000-000003400000}"/>
    <cellStyle name="Enter Currency (0) 2 2 2 2" xfId="5020" xr:uid="{00000000-0005-0000-0000-000004400000}"/>
    <cellStyle name="Enter Currency (0) 2 2 2 3" xfId="16477" xr:uid="{00000000-0005-0000-0000-000005400000}"/>
    <cellStyle name="Enter Currency (0) 2 2 3" xfId="5021" xr:uid="{00000000-0005-0000-0000-000006400000}"/>
    <cellStyle name="Enter Currency (0) 2 2 4" xfId="5022" xr:uid="{00000000-0005-0000-0000-000007400000}"/>
    <cellStyle name="Enter Currency (0) 2 2 5" xfId="2449" xr:uid="{00000000-0005-0000-0000-000008400000}"/>
    <cellStyle name="Enter Currency (0) 2 3" xfId="5023" xr:uid="{00000000-0005-0000-0000-000009400000}"/>
    <cellStyle name="Enter Currency (0) 2 3 2" xfId="5024" xr:uid="{00000000-0005-0000-0000-00000A400000}"/>
    <cellStyle name="Enter Currency (0) 2 3 3" xfId="16476" xr:uid="{00000000-0005-0000-0000-00000B400000}"/>
    <cellStyle name="Enter Currency (0) 2 4" xfId="5025" xr:uid="{00000000-0005-0000-0000-00000C400000}"/>
    <cellStyle name="Enter Currency (0) 2 5" xfId="5026" xr:uid="{00000000-0005-0000-0000-00000D400000}"/>
    <cellStyle name="Enter Currency (0) 2 6" xfId="2448" xr:uid="{00000000-0005-0000-0000-00000E400000}"/>
    <cellStyle name="Enter Currency (0) 3" xfId="1111" xr:uid="{00000000-0005-0000-0000-00000F400000}"/>
    <cellStyle name="Enter Currency (0) 3 2" xfId="5027" xr:uid="{00000000-0005-0000-0000-000010400000}"/>
    <cellStyle name="Enter Currency (0) 3 2 2" xfId="5028" xr:uid="{00000000-0005-0000-0000-000011400000}"/>
    <cellStyle name="Enter Currency (0) 3 2 2 2" xfId="5029" xr:uid="{00000000-0005-0000-0000-000012400000}"/>
    <cellStyle name="Enter Currency (0) 3 2 3" xfId="5030" xr:uid="{00000000-0005-0000-0000-000013400000}"/>
    <cellStyle name="Enter Currency (0) 3 2 4" xfId="16478" xr:uid="{00000000-0005-0000-0000-000014400000}"/>
    <cellStyle name="Enter Currency (0) 3 3" xfId="5031" xr:uid="{00000000-0005-0000-0000-000015400000}"/>
    <cellStyle name="Enter Currency (0) 3 3 2" xfId="5032" xr:uid="{00000000-0005-0000-0000-000016400000}"/>
    <cellStyle name="Enter Currency (0) 3 4" xfId="5033" xr:uid="{00000000-0005-0000-0000-000017400000}"/>
    <cellStyle name="Enter Currency (0) 3 5" xfId="5034" xr:uid="{00000000-0005-0000-0000-000018400000}"/>
    <cellStyle name="Enter Currency (0) 3 6" xfId="2450" xr:uid="{00000000-0005-0000-0000-000019400000}"/>
    <cellStyle name="Enter Currency (0) 4" xfId="5035" xr:uid="{00000000-0005-0000-0000-00001A400000}"/>
    <cellStyle name="Enter Currency (0) 4 2" xfId="5036" xr:uid="{00000000-0005-0000-0000-00001B400000}"/>
    <cellStyle name="Enter Currency (0) 5" xfId="5037" xr:uid="{00000000-0005-0000-0000-00001C400000}"/>
    <cellStyle name="Enter Currency (2)" xfId="1112" xr:uid="{00000000-0005-0000-0000-00001D400000}"/>
    <cellStyle name="Enter Currency (2) 2" xfId="5038" xr:uid="{00000000-0005-0000-0000-00001E400000}"/>
    <cellStyle name="Enter Units (0)" xfId="1113" xr:uid="{00000000-0005-0000-0000-00001F400000}"/>
    <cellStyle name="Enter Units (0) 2" xfId="1114" xr:uid="{00000000-0005-0000-0000-000020400000}"/>
    <cellStyle name="Enter Units (0) 2 2" xfId="1115" xr:uid="{00000000-0005-0000-0000-000021400000}"/>
    <cellStyle name="Enter Units (0) 2 2 2" xfId="5039" xr:uid="{00000000-0005-0000-0000-000022400000}"/>
    <cellStyle name="Enter Units (0) 2 2 2 2" xfId="5040" xr:uid="{00000000-0005-0000-0000-000023400000}"/>
    <cellStyle name="Enter Units (0) 2 2 2 3" xfId="16480" xr:uid="{00000000-0005-0000-0000-000024400000}"/>
    <cellStyle name="Enter Units (0) 2 2 3" xfId="5041" xr:uid="{00000000-0005-0000-0000-000025400000}"/>
    <cellStyle name="Enter Units (0) 2 2 4" xfId="5042" xr:uid="{00000000-0005-0000-0000-000026400000}"/>
    <cellStyle name="Enter Units (0) 2 2 5" xfId="2452" xr:uid="{00000000-0005-0000-0000-000027400000}"/>
    <cellStyle name="Enter Units (0) 2 3" xfId="5043" xr:uid="{00000000-0005-0000-0000-000028400000}"/>
    <cellStyle name="Enter Units (0) 2 3 2" xfId="5044" xr:uid="{00000000-0005-0000-0000-000029400000}"/>
    <cellStyle name="Enter Units (0) 2 3 3" xfId="16479" xr:uid="{00000000-0005-0000-0000-00002A400000}"/>
    <cellStyle name="Enter Units (0) 2 4" xfId="5045" xr:uid="{00000000-0005-0000-0000-00002B400000}"/>
    <cellStyle name="Enter Units (0) 2 5" xfId="5046" xr:uid="{00000000-0005-0000-0000-00002C400000}"/>
    <cellStyle name="Enter Units (0) 2 6" xfId="2451" xr:uid="{00000000-0005-0000-0000-00002D400000}"/>
    <cellStyle name="Enter Units (0) 3" xfId="1116" xr:uid="{00000000-0005-0000-0000-00002E400000}"/>
    <cellStyle name="Enter Units (0) 3 2" xfId="5047" xr:uid="{00000000-0005-0000-0000-00002F400000}"/>
    <cellStyle name="Enter Units (0) 3 2 2" xfId="5048" xr:uid="{00000000-0005-0000-0000-000030400000}"/>
    <cellStyle name="Enter Units (0) 3 2 2 2" xfId="5049" xr:uid="{00000000-0005-0000-0000-000031400000}"/>
    <cellStyle name="Enter Units (0) 3 2 3" xfId="5050" xr:uid="{00000000-0005-0000-0000-000032400000}"/>
    <cellStyle name="Enter Units (0) 3 2 4" xfId="16481" xr:uid="{00000000-0005-0000-0000-000033400000}"/>
    <cellStyle name="Enter Units (0) 3 3" xfId="5051" xr:uid="{00000000-0005-0000-0000-000034400000}"/>
    <cellStyle name="Enter Units (0) 3 3 2" xfId="5052" xr:uid="{00000000-0005-0000-0000-000035400000}"/>
    <cellStyle name="Enter Units (0) 3 4" xfId="5053" xr:uid="{00000000-0005-0000-0000-000036400000}"/>
    <cellStyle name="Enter Units (0) 3 5" xfId="5054" xr:uid="{00000000-0005-0000-0000-000037400000}"/>
    <cellStyle name="Enter Units (0) 3 6" xfId="2453" xr:uid="{00000000-0005-0000-0000-000038400000}"/>
    <cellStyle name="Enter Units (0) 4" xfId="5055" xr:uid="{00000000-0005-0000-0000-000039400000}"/>
    <cellStyle name="Enter Units (0) 4 2" xfId="5056" xr:uid="{00000000-0005-0000-0000-00003A400000}"/>
    <cellStyle name="Enter Units (0) 5" xfId="5057" xr:uid="{00000000-0005-0000-0000-00003B400000}"/>
    <cellStyle name="Enter Units (1)" xfId="1117" xr:uid="{00000000-0005-0000-0000-00003C400000}"/>
    <cellStyle name="Enter Units (1) 2" xfId="5058" xr:uid="{00000000-0005-0000-0000-00003D400000}"/>
    <cellStyle name="Enter Units (2)" xfId="1118" xr:uid="{00000000-0005-0000-0000-00003E400000}"/>
    <cellStyle name="Enter Units (2) 2" xfId="5059" xr:uid="{00000000-0005-0000-0000-00003F400000}"/>
    <cellStyle name="En-tête 1" xfId="1119" xr:uid="{00000000-0005-0000-0000-000040400000}"/>
    <cellStyle name="En-tête 1 2" xfId="5060" xr:uid="{00000000-0005-0000-0000-000041400000}"/>
    <cellStyle name="En-tête 1 2 2" xfId="5061" xr:uid="{00000000-0005-0000-0000-000042400000}"/>
    <cellStyle name="En-tête 2" xfId="1120" xr:uid="{00000000-0005-0000-0000-000043400000}"/>
    <cellStyle name="En-tête 2 2" xfId="5062" xr:uid="{00000000-0005-0000-0000-000044400000}"/>
    <cellStyle name="En-tête 2 2 2" xfId="5063" xr:uid="{00000000-0005-0000-0000-000045400000}"/>
    <cellStyle name="Entrada 2" xfId="2454" xr:uid="{00000000-0005-0000-0000-000046400000}"/>
    <cellStyle name="Entrada 3" xfId="22952" xr:uid="{00000000-0005-0000-0000-000047400000}"/>
    <cellStyle name="Entrée 2" xfId="5064" xr:uid="{00000000-0005-0000-0000-000049400000}"/>
    <cellStyle name="ep" xfId="1121" xr:uid="{00000000-0005-0000-0000-00004A400000}"/>
    <cellStyle name="ep 2" xfId="1122" xr:uid="{00000000-0005-0000-0000-00004B400000}"/>
    <cellStyle name="Ergebnis" xfId="1123" xr:uid="{00000000-0005-0000-0000-00004C400000}"/>
    <cellStyle name="Erklärender Text" xfId="1124" xr:uid="{00000000-0005-0000-0000-00004D400000}"/>
    <cellStyle name="Estilo 1" xfId="5065" xr:uid="{00000000-0005-0000-0000-00004E400000}"/>
    <cellStyle name="Estilo 10" xfId="5066" xr:uid="{00000000-0005-0000-0000-00004F400000}"/>
    <cellStyle name="Estilo 11" xfId="5067" xr:uid="{00000000-0005-0000-0000-000050400000}"/>
    <cellStyle name="Estilo 12" xfId="5068" xr:uid="{00000000-0005-0000-0000-000051400000}"/>
    <cellStyle name="Estilo 13" xfId="5069" xr:uid="{00000000-0005-0000-0000-000052400000}"/>
    <cellStyle name="Estilo 14" xfId="5070" xr:uid="{00000000-0005-0000-0000-000053400000}"/>
    <cellStyle name="Estilo 14 2" xfId="5071" xr:uid="{00000000-0005-0000-0000-000054400000}"/>
    <cellStyle name="Estilo 14 2 2" xfId="5072" xr:uid="{00000000-0005-0000-0000-000055400000}"/>
    <cellStyle name="Estilo 14 2 2 2" xfId="5073" xr:uid="{00000000-0005-0000-0000-000056400000}"/>
    <cellStyle name="Estilo 14 2 3" xfId="5074" xr:uid="{00000000-0005-0000-0000-000057400000}"/>
    <cellStyle name="Estilo 14 3" xfId="5075" xr:uid="{00000000-0005-0000-0000-000058400000}"/>
    <cellStyle name="Estilo 14 3 2" xfId="5076" xr:uid="{00000000-0005-0000-0000-000059400000}"/>
    <cellStyle name="Estilo 14 4" xfId="5077" xr:uid="{00000000-0005-0000-0000-00005A400000}"/>
    <cellStyle name="Estilo 15" xfId="5078" xr:uid="{00000000-0005-0000-0000-00005B400000}"/>
    <cellStyle name="Estilo 16" xfId="5079" xr:uid="{00000000-0005-0000-0000-00005C400000}"/>
    <cellStyle name="Estilo 16 2" xfId="5080" xr:uid="{00000000-0005-0000-0000-00005D400000}"/>
    <cellStyle name="Estilo 16 2 2" xfId="5081" xr:uid="{00000000-0005-0000-0000-00005E400000}"/>
    <cellStyle name="Estilo 16 2 2 2" xfId="5082" xr:uid="{00000000-0005-0000-0000-00005F400000}"/>
    <cellStyle name="Estilo 16 2 3" xfId="5083" xr:uid="{00000000-0005-0000-0000-000060400000}"/>
    <cellStyle name="Estilo 16 3" xfId="5084" xr:uid="{00000000-0005-0000-0000-000061400000}"/>
    <cellStyle name="Estilo 16 3 2" xfId="5085" xr:uid="{00000000-0005-0000-0000-000062400000}"/>
    <cellStyle name="Estilo 16 4" xfId="5086" xr:uid="{00000000-0005-0000-0000-000063400000}"/>
    <cellStyle name="Estilo 17" xfId="5087" xr:uid="{00000000-0005-0000-0000-000064400000}"/>
    <cellStyle name="Estilo 18" xfId="5088" xr:uid="{00000000-0005-0000-0000-000065400000}"/>
    <cellStyle name="Estilo 19" xfId="5089" xr:uid="{00000000-0005-0000-0000-000066400000}"/>
    <cellStyle name="Estilo 2" xfId="5090" xr:uid="{00000000-0005-0000-0000-000067400000}"/>
    <cellStyle name="Estilo 2 2" xfId="5091" xr:uid="{00000000-0005-0000-0000-000068400000}"/>
    <cellStyle name="Estilo 2 2 2" xfId="5092" xr:uid="{00000000-0005-0000-0000-000069400000}"/>
    <cellStyle name="Estilo 2 2 2 2" xfId="5093" xr:uid="{00000000-0005-0000-0000-00006A400000}"/>
    <cellStyle name="Estilo 2 2 3" xfId="5094" xr:uid="{00000000-0005-0000-0000-00006B400000}"/>
    <cellStyle name="Estilo 2 3" xfId="5095" xr:uid="{00000000-0005-0000-0000-00006C400000}"/>
    <cellStyle name="Estilo 2 3 2" xfId="5096" xr:uid="{00000000-0005-0000-0000-00006D400000}"/>
    <cellStyle name="Estilo 2 4" xfId="5097" xr:uid="{00000000-0005-0000-0000-00006E400000}"/>
    <cellStyle name="Estilo 20" xfId="5098" xr:uid="{00000000-0005-0000-0000-00006F400000}"/>
    <cellStyle name="Estilo 21" xfId="5099" xr:uid="{00000000-0005-0000-0000-000070400000}"/>
    <cellStyle name="Estilo 22" xfId="5100" xr:uid="{00000000-0005-0000-0000-000071400000}"/>
    <cellStyle name="Estilo 23" xfId="5101" xr:uid="{00000000-0005-0000-0000-000072400000}"/>
    <cellStyle name="Estilo 24" xfId="5102" xr:uid="{00000000-0005-0000-0000-000073400000}"/>
    <cellStyle name="Estilo 25" xfId="5103" xr:uid="{00000000-0005-0000-0000-000074400000}"/>
    <cellStyle name="Estilo 26" xfId="5104" xr:uid="{00000000-0005-0000-0000-000075400000}"/>
    <cellStyle name="Estilo 27" xfId="5105" xr:uid="{00000000-0005-0000-0000-000076400000}"/>
    <cellStyle name="Estilo 27 2" xfId="5106" xr:uid="{00000000-0005-0000-0000-000077400000}"/>
    <cellStyle name="Estilo 27 2 2" xfId="5107" xr:uid="{00000000-0005-0000-0000-000078400000}"/>
    <cellStyle name="Estilo 27 2 2 2" xfId="5108" xr:uid="{00000000-0005-0000-0000-000079400000}"/>
    <cellStyle name="Estilo 27 2 3" xfId="5109" xr:uid="{00000000-0005-0000-0000-00007A400000}"/>
    <cellStyle name="Estilo 27 3" xfId="5110" xr:uid="{00000000-0005-0000-0000-00007B400000}"/>
    <cellStyle name="Estilo 27 3 2" xfId="5111" xr:uid="{00000000-0005-0000-0000-00007C400000}"/>
    <cellStyle name="Estilo 27 4" xfId="5112" xr:uid="{00000000-0005-0000-0000-00007D400000}"/>
    <cellStyle name="Estilo 28" xfId="5113" xr:uid="{00000000-0005-0000-0000-00007E400000}"/>
    <cellStyle name="Estilo 29" xfId="5114" xr:uid="{00000000-0005-0000-0000-00007F400000}"/>
    <cellStyle name="Estilo 3" xfId="5115" xr:uid="{00000000-0005-0000-0000-000080400000}"/>
    <cellStyle name="Estilo 4" xfId="5116" xr:uid="{00000000-0005-0000-0000-000081400000}"/>
    <cellStyle name="Estilo 5" xfId="5117" xr:uid="{00000000-0005-0000-0000-000082400000}"/>
    <cellStyle name="Estilo 6" xfId="5118" xr:uid="{00000000-0005-0000-0000-000083400000}"/>
    <cellStyle name="Estilo 6 2" xfId="5119" xr:uid="{00000000-0005-0000-0000-000084400000}"/>
    <cellStyle name="Estilo 6 2 2" xfId="5120" xr:uid="{00000000-0005-0000-0000-000085400000}"/>
    <cellStyle name="Estilo 6 2 2 2" xfId="5121" xr:uid="{00000000-0005-0000-0000-000086400000}"/>
    <cellStyle name="Estilo 6 2 3" xfId="5122" xr:uid="{00000000-0005-0000-0000-000087400000}"/>
    <cellStyle name="Estilo 6 3" xfId="5123" xr:uid="{00000000-0005-0000-0000-000088400000}"/>
    <cellStyle name="Estilo 6 3 2" xfId="5124" xr:uid="{00000000-0005-0000-0000-000089400000}"/>
    <cellStyle name="Estilo 6 4" xfId="5125" xr:uid="{00000000-0005-0000-0000-00008A400000}"/>
    <cellStyle name="Estilo 7" xfId="5126" xr:uid="{00000000-0005-0000-0000-00008B400000}"/>
    <cellStyle name="Estilo 8" xfId="5127" xr:uid="{00000000-0005-0000-0000-00008C400000}"/>
    <cellStyle name="Estilo 9" xfId="5128" xr:uid="{00000000-0005-0000-0000-00008D400000}"/>
    <cellStyle name="Estimated_Data" xfId="1125" xr:uid="{00000000-0005-0000-0000-00008E400000}"/>
    <cellStyle name="Euro" xfId="1126" xr:uid="{00000000-0005-0000-0000-00008F400000}"/>
    <cellStyle name="Euro 2" xfId="1127" xr:uid="{00000000-0005-0000-0000-000090400000}"/>
    <cellStyle name="Euro 2 2" xfId="1128" xr:uid="{00000000-0005-0000-0000-000091400000}"/>
    <cellStyle name="Euro 2 2 2" xfId="5129" xr:uid="{00000000-0005-0000-0000-000092400000}"/>
    <cellStyle name="Euro 2 2 2 2" xfId="5130" xr:uid="{00000000-0005-0000-0000-000093400000}"/>
    <cellStyle name="Euro 2 2 3" xfId="5131" xr:uid="{00000000-0005-0000-0000-000094400000}"/>
    <cellStyle name="Euro 2 2 4" xfId="2456" xr:uid="{00000000-0005-0000-0000-000095400000}"/>
    <cellStyle name="Euro 2 3" xfId="1129" xr:uid="{00000000-0005-0000-0000-000096400000}"/>
    <cellStyle name="Euro 2 3 2" xfId="5132" xr:uid="{00000000-0005-0000-0000-000097400000}"/>
    <cellStyle name="Euro 2 3 3" xfId="2457" xr:uid="{00000000-0005-0000-0000-000098400000}"/>
    <cellStyle name="Euro 2 4" xfId="5133" xr:uid="{00000000-0005-0000-0000-000099400000}"/>
    <cellStyle name="Euro 2 5" xfId="2455" xr:uid="{00000000-0005-0000-0000-00009A400000}"/>
    <cellStyle name="Euro 3" xfId="1130" xr:uid="{00000000-0005-0000-0000-00009B400000}"/>
    <cellStyle name="Euro 3 2" xfId="5134" xr:uid="{00000000-0005-0000-0000-00009C400000}"/>
    <cellStyle name="Euro 3 2 2" xfId="5135" xr:uid="{00000000-0005-0000-0000-00009D400000}"/>
    <cellStyle name="Euro 3 2 2 2" xfId="5136" xr:uid="{00000000-0005-0000-0000-00009E400000}"/>
    <cellStyle name="Euro 3 2 3" xfId="5137" xr:uid="{00000000-0005-0000-0000-00009F400000}"/>
    <cellStyle name="Euro 3 3" xfId="5138" xr:uid="{00000000-0005-0000-0000-0000A0400000}"/>
    <cellStyle name="Euro 3 3 2" xfId="5139" xr:uid="{00000000-0005-0000-0000-0000A1400000}"/>
    <cellStyle name="Euro 3 4" xfId="5140" xr:uid="{00000000-0005-0000-0000-0000A2400000}"/>
    <cellStyle name="Euro 3 5" xfId="5141" xr:uid="{00000000-0005-0000-0000-0000A3400000}"/>
    <cellStyle name="Euro 4" xfId="5142" xr:uid="{00000000-0005-0000-0000-0000A4400000}"/>
    <cellStyle name="Euro 4 2" xfId="5143" xr:uid="{00000000-0005-0000-0000-0000A5400000}"/>
    <cellStyle name="Euro 4 2 2" xfId="5144" xr:uid="{00000000-0005-0000-0000-0000A6400000}"/>
    <cellStyle name="Euro 4 2 2 2" xfId="5145" xr:uid="{00000000-0005-0000-0000-0000A7400000}"/>
    <cellStyle name="Euro 4 2 3" xfId="5146" xr:uid="{00000000-0005-0000-0000-0000A8400000}"/>
    <cellStyle name="Euro 4 3" xfId="5147" xr:uid="{00000000-0005-0000-0000-0000A9400000}"/>
    <cellStyle name="Euro 4 3 2" xfId="5148" xr:uid="{00000000-0005-0000-0000-0000AA400000}"/>
    <cellStyle name="Euro 4 4" xfId="5149" xr:uid="{00000000-0005-0000-0000-0000AB400000}"/>
    <cellStyle name="Euro 5" xfId="5150" xr:uid="{00000000-0005-0000-0000-0000AC400000}"/>
    <cellStyle name="Euro 5 2" xfId="5151" xr:uid="{00000000-0005-0000-0000-0000AD400000}"/>
    <cellStyle name="Explanatory Text" xfId="1761" xr:uid="{00000000-0005-0000-0000-0000AE400000}"/>
    <cellStyle name="Explanatory Text 2" xfId="5152" xr:uid="{00000000-0005-0000-0000-0000AF400000}"/>
    <cellStyle name="Fill" xfId="1131" xr:uid="{00000000-0005-0000-0000-0000B0400000}"/>
    <cellStyle name="Financier" xfId="5153" xr:uid="{00000000-0005-0000-0000-0000B1400000}"/>
    <cellStyle name="Financier0" xfId="1132" xr:uid="{00000000-0005-0000-0000-0000B2400000}"/>
    <cellStyle name="Financier0 2" xfId="5154" xr:uid="{00000000-0005-0000-0000-0000B3400000}"/>
    <cellStyle name="Financier0 2 2" xfId="5155" xr:uid="{00000000-0005-0000-0000-0000B4400000}"/>
    <cellStyle name="Fixed" xfId="1133" xr:uid="{00000000-0005-0000-0000-0000B5400000}"/>
    <cellStyle name="Fixed 2" xfId="1134" xr:uid="{00000000-0005-0000-0000-0000B6400000}"/>
    <cellStyle name="Fixed 3" xfId="1135" xr:uid="{00000000-0005-0000-0000-0000B7400000}"/>
    <cellStyle name="Fixed 3 2" xfId="1136" xr:uid="{00000000-0005-0000-0000-0000B8400000}"/>
    <cellStyle name="Fixed 4" xfId="1137" xr:uid="{00000000-0005-0000-0000-0000B9400000}"/>
    <cellStyle name="Fixed 4 2" xfId="2458" xr:uid="{00000000-0005-0000-0000-0000BA400000}"/>
    <cellStyle name="ƒnƒCƒp[ƒŠƒ“ƒN" xfId="1138" xr:uid="{00000000-0005-0000-0000-0000BB400000}"/>
    <cellStyle name="ƒnƒCƒp[ƒŠƒ“ƒN 2" xfId="5156" xr:uid="{00000000-0005-0000-0000-0000BC400000}"/>
    <cellStyle name="Followed Hyperlink" xfId="1139" xr:uid="{00000000-0005-0000-0000-0000BD400000}"/>
    <cellStyle name="Forecast_Data" xfId="1140" xr:uid="{00000000-0005-0000-0000-0000BE400000}"/>
    <cellStyle name="Gekoppelde cel" xfId="1141" xr:uid="{00000000-0005-0000-0000-0000BF400000}"/>
    <cellStyle name="General" xfId="1142" xr:uid="{00000000-0005-0000-0000-0000C0400000}"/>
    <cellStyle name="Goed" xfId="1143" xr:uid="{00000000-0005-0000-0000-0000C1400000}"/>
    <cellStyle name="Good" xfId="1669" xr:uid="{00000000-0005-0000-0000-0000C2400000}"/>
    <cellStyle name="Good 2" xfId="5157" xr:uid="{00000000-0005-0000-0000-0000C3400000}"/>
    <cellStyle name="Grey" xfId="1144" xr:uid="{00000000-0005-0000-0000-0000C4400000}"/>
    <cellStyle name="Grey 2" xfId="1145" xr:uid="{00000000-0005-0000-0000-0000C5400000}"/>
    <cellStyle name="Group" xfId="1146" xr:uid="{00000000-0005-0000-0000-0000C6400000}"/>
    <cellStyle name="Gut" xfId="1147" xr:uid="{00000000-0005-0000-0000-0000C7400000}"/>
    <cellStyle name="gv" xfId="1148" xr:uid="{00000000-0005-0000-0000-0000C8400000}"/>
    <cellStyle name="HEADER" xfId="1149" xr:uid="{00000000-0005-0000-0000-0000C9400000}"/>
    <cellStyle name="Header #1" xfId="1150" xr:uid="{00000000-0005-0000-0000-0000CA400000}"/>
    <cellStyle name="Header #2" xfId="1151" xr:uid="{00000000-0005-0000-0000-0000CB400000}"/>
    <cellStyle name="Header1" xfId="1152" xr:uid="{00000000-0005-0000-0000-0000CC400000}"/>
    <cellStyle name="Header1 10" xfId="5158" xr:uid="{00000000-0005-0000-0000-0000CD400000}"/>
    <cellStyle name="Header1 10 2" xfId="5159" xr:uid="{00000000-0005-0000-0000-0000CE400000}"/>
    <cellStyle name="Header1 10 2 2" xfId="9224" xr:uid="{00000000-0005-0000-0000-0000CF400000}"/>
    <cellStyle name="Header1 10 2 2 2" xfId="13949" xr:uid="{00000000-0005-0000-0000-0000D0400000}"/>
    <cellStyle name="Header1 10 2 3" xfId="10095" xr:uid="{00000000-0005-0000-0000-0000D1400000}"/>
    <cellStyle name="Header1 10 3" xfId="9223" xr:uid="{00000000-0005-0000-0000-0000D2400000}"/>
    <cellStyle name="Header1 10 3 2" xfId="13948" xr:uid="{00000000-0005-0000-0000-0000D3400000}"/>
    <cellStyle name="Header1 10 4" xfId="10094" xr:uid="{00000000-0005-0000-0000-0000D4400000}"/>
    <cellStyle name="Header1 11" xfId="5160" xr:uid="{00000000-0005-0000-0000-0000D5400000}"/>
    <cellStyle name="Header1 11 2" xfId="9225" xr:uid="{00000000-0005-0000-0000-0000D6400000}"/>
    <cellStyle name="Header1 11 2 2" xfId="13950" xr:uid="{00000000-0005-0000-0000-0000D7400000}"/>
    <cellStyle name="Header1 11 3" xfId="10096" xr:uid="{00000000-0005-0000-0000-0000D8400000}"/>
    <cellStyle name="Header1 12" xfId="9220" xr:uid="{00000000-0005-0000-0000-0000D9400000}"/>
    <cellStyle name="Header1 12 2" xfId="13947" xr:uid="{00000000-0005-0000-0000-0000DA400000}"/>
    <cellStyle name="Header1 13" xfId="9301" xr:uid="{00000000-0005-0000-0000-0000DB400000}"/>
    <cellStyle name="Header1 2" xfId="5161" xr:uid="{00000000-0005-0000-0000-0000DC400000}"/>
    <cellStyle name="Header1 2 10" xfId="5162" xr:uid="{00000000-0005-0000-0000-0000DD400000}"/>
    <cellStyle name="Header1 2 10 2" xfId="9227" xr:uid="{00000000-0005-0000-0000-0000DE400000}"/>
    <cellStyle name="Header1 2 10 2 2" xfId="13952" xr:uid="{00000000-0005-0000-0000-0000DF400000}"/>
    <cellStyle name="Header1 2 10 3" xfId="10098" xr:uid="{00000000-0005-0000-0000-0000E0400000}"/>
    <cellStyle name="Header1 2 11" xfId="9226" xr:uid="{00000000-0005-0000-0000-0000E1400000}"/>
    <cellStyle name="Header1 2 11 2" xfId="13951" xr:uid="{00000000-0005-0000-0000-0000E2400000}"/>
    <cellStyle name="Header1 2 12" xfId="10097" xr:uid="{00000000-0005-0000-0000-0000E3400000}"/>
    <cellStyle name="Header1 2 2" xfId="5163" xr:uid="{00000000-0005-0000-0000-0000E4400000}"/>
    <cellStyle name="Header1 2 2 2" xfId="5164" xr:uid="{00000000-0005-0000-0000-0000E5400000}"/>
    <cellStyle name="Header1 2 2 2 2" xfId="9229" xr:uid="{00000000-0005-0000-0000-0000E6400000}"/>
    <cellStyle name="Header1 2 2 2 2 2" xfId="13954" xr:uid="{00000000-0005-0000-0000-0000E7400000}"/>
    <cellStyle name="Header1 2 2 2 3" xfId="10100" xr:uid="{00000000-0005-0000-0000-0000E8400000}"/>
    <cellStyle name="Header1 2 2 3" xfId="9228" xr:uid="{00000000-0005-0000-0000-0000E9400000}"/>
    <cellStyle name="Header1 2 2 3 2" xfId="13953" xr:uid="{00000000-0005-0000-0000-0000EA400000}"/>
    <cellStyle name="Header1 2 2 4" xfId="10099" xr:uid="{00000000-0005-0000-0000-0000EB400000}"/>
    <cellStyle name="Header1 2 3" xfId="5165" xr:uid="{00000000-0005-0000-0000-0000EC400000}"/>
    <cellStyle name="Header1 2 3 2" xfId="5166" xr:uid="{00000000-0005-0000-0000-0000ED400000}"/>
    <cellStyle name="Header1 2 3 2 2" xfId="9231" xr:uid="{00000000-0005-0000-0000-0000EE400000}"/>
    <cellStyle name="Header1 2 3 2 2 2" xfId="13956" xr:uid="{00000000-0005-0000-0000-0000EF400000}"/>
    <cellStyle name="Header1 2 3 2 3" xfId="10102" xr:uid="{00000000-0005-0000-0000-0000F0400000}"/>
    <cellStyle name="Header1 2 3 3" xfId="9230" xr:uid="{00000000-0005-0000-0000-0000F1400000}"/>
    <cellStyle name="Header1 2 3 3 2" xfId="13955" xr:uid="{00000000-0005-0000-0000-0000F2400000}"/>
    <cellStyle name="Header1 2 3 4" xfId="10101" xr:uid="{00000000-0005-0000-0000-0000F3400000}"/>
    <cellStyle name="Header1 2 4" xfId="5167" xr:uid="{00000000-0005-0000-0000-0000F4400000}"/>
    <cellStyle name="Header1 2 4 2" xfId="5168" xr:uid="{00000000-0005-0000-0000-0000F5400000}"/>
    <cellStyle name="Header1 2 4 2 2" xfId="9233" xr:uid="{00000000-0005-0000-0000-0000F6400000}"/>
    <cellStyle name="Header1 2 4 2 2 2" xfId="13958" xr:uid="{00000000-0005-0000-0000-0000F7400000}"/>
    <cellStyle name="Header1 2 4 2 3" xfId="10104" xr:uid="{00000000-0005-0000-0000-0000F8400000}"/>
    <cellStyle name="Header1 2 4 3" xfId="9232" xr:uid="{00000000-0005-0000-0000-0000F9400000}"/>
    <cellStyle name="Header1 2 4 3 2" xfId="13957" xr:uid="{00000000-0005-0000-0000-0000FA400000}"/>
    <cellStyle name="Header1 2 4 4" xfId="10103" xr:uid="{00000000-0005-0000-0000-0000FB400000}"/>
    <cellStyle name="Header1 2 5" xfId="5169" xr:uid="{00000000-0005-0000-0000-0000FC400000}"/>
    <cellStyle name="Header1 2 5 2" xfId="5170" xr:uid="{00000000-0005-0000-0000-0000FD400000}"/>
    <cellStyle name="Header1 2 5 2 2" xfId="9235" xr:uid="{00000000-0005-0000-0000-0000FE400000}"/>
    <cellStyle name="Header1 2 5 2 2 2" xfId="13960" xr:uid="{00000000-0005-0000-0000-0000FF400000}"/>
    <cellStyle name="Header1 2 5 2 3" xfId="10106" xr:uid="{00000000-0005-0000-0000-000000410000}"/>
    <cellStyle name="Header1 2 5 3" xfId="9234" xr:uid="{00000000-0005-0000-0000-000001410000}"/>
    <cellStyle name="Header1 2 5 3 2" xfId="13959" xr:uid="{00000000-0005-0000-0000-000002410000}"/>
    <cellStyle name="Header1 2 5 4" xfId="10105" xr:uid="{00000000-0005-0000-0000-000003410000}"/>
    <cellStyle name="Header1 2 6" xfId="5171" xr:uid="{00000000-0005-0000-0000-000004410000}"/>
    <cellStyle name="Header1 2 6 2" xfId="5172" xr:uid="{00000000-0005-0000-0000-000005410000}"/>
    <cellStyle name="Header1 2 6 2 2" xfId="9237" xr:uid="{00000000-0005-0000-0000-000006410000}"/>
    <cellStyle name="Header1 2 6 2 2 2" xfId="13962" xr:uid="{00000000-0005-0000-0000-000007410000}"/>
    <cellStyle name="Header1 2 6 2 3" xfId="10108" xr:uid="{00000000-0005-0000-0000-000008410000}"/>
    <cellStyle name="Header1 2 6 3" xfId="9236" xr:uid="{00000000-0005-0000-0000-000009410000}"/>
    <cellStyle name="Header1 2 6 3 2" xfId="13961" xr:uid="{00000000-0005-0000-0000-00000A410000}"/>
    <cellStyle name="Header1 2 6 4" xfId="10107" xr:uid="{00000000-0005-0000-0000-00000B410000}"/>
    <cellStyle name="Header1 2 7" xfId="5173" xr:uid="{00000000-0005-0000-0000-00000C410000}"/>
    <cellStyle name="Header1 2 7 2" xfId="5174" xr:uid="{00000000-0005-0000-0000-00000D410000}"/>
    <cellStyle name="Header1 2 7 2 2" xfId="9239" xr:uid="{00000000-0005-0000-0000-00000E410000}"/>
    <cellStyle name="Header1 2 7 2 2 2" xfId="13964" xr:uid="{00000000-0005-0000-0000-00000F410000}"/>
    <cellStyle name="Header1 2 7 2 3" xfId="10110" xr:uid="{00000000-0005-0000-0000-000010410000}"/>
    <cellStyle name="Header1 2 7 3" xfId="9238" xr:uid="{00000000-0005-0000-0000-000011410000}"/>
    <cellStyle name="Header1 2 7 3 2" xfId="13963" xr:uid="{00000000-0005-0000-0000-000012410000}"/>
    <cellStyle name="Header1 2 7 4" xfId="10109" xr:uid="{00000000-0005-0000-0000-000013410000}"/>
    <cellStyle name="Header1 2 8" xfId="5175" xr:uid="{00000000-0005-0000-0000-000014410000}"/>
    <cellStyle name="Header1 2 8 2" xfId="5176" xr:uid="{00000000-0005-0000-0000-000015410000}"/>
    <cellStyle name="Header1 2 8 2 2" xfId="9241" xr:uid="{00000000-0005-0000-0000-000016410000}"/>
    <cellStyle name="Header1 2 8 2 2 2" xfId="13966" xr:uid="{00000000-0005-0000-0000-000017410000}"/>
    <cellStyle name="Header1 2 8 2 3" xfId="10112" xr:uid="{00000000-0005-0000-0000-000018410000}"/>
    <cellStyle name="Header1 2 8 3" xfId="9240" xr:uid="{00000000-0005-0000-0000-000019410000}"/>
    <cellStyle name="Header1 2 8 3 2" xfId="13965" xr:uid="{00000000-0005-0000-0000-00001A410000}"/>
    <cellStyle name="Header1 2 8 4" xfId="10111" xr:uid="{00000000-0005-0000-0000-00001B410000}"/>
    <cellStyle name="Header1 2 9" xfId="5177" xr:uid="{00000000-0005-0000-0000-00001C410000}"/>
    <cellStyle name="Header1 2 9 2" xfId="9242" xr:uid="{00000000-0005-0000-0000-00001D410000}"/>
    <cellStyle name="Header1 2 9 2 2" xfId="13967" xr:uid="{00000000-0005-0000-0000-00001E410000}"/>
    <cellStyle name="Header1 2 9 3" xfId="10113" xr:uid="{00000000-0005-0000-0000-00001F410000}"/>
    <cellStyle name="Header1 3" xfId="5178" xr:uid="{00000000-0005-0000-0000-000020410000}"/>
    <cellStyle name="Header1 3 10" xfId="9243" xr:uid="{00000000-0005-0000-0000-000021410000}"/>
    <cellStyle name="Header1 3 10 2" xfId="13968" xr:uid="{00000000-0005-0000-0000-000022410000}"/>
    <cellStyle name="Header1 3 11" xfId="10114" xr:uid="{00000000-0005-0000-0000-000023410000}"/>
    <cellStyle name="Header1 3 2" xfId="5179" xr:uid="{00000000-0005-0000-0000-000024410000}"/>
    <cellStyle name="Header1 3 2 2" xfId="5180" xr:uid="{00000000-0005-0000-0000-000025410000}"/>
    <cellStyle name="Header1 3 2 2 2" xfId="9245" xr:uid="{00000000-0005-0000-0000-000026410000}"/>
    <cellStyle name="Header1 3 2 2 2 2" xfId="13970" xr:uid="{00000000-0005-0000-0000-000027410000}"/>
    <cellStyle name="Header1 3 2 2 3" xfId="10116" xr:uid="{00000000-0005-0000-0000-000028410000}"/>
    <cellStyle name="Header1 3 2 3" xfId="9244" xr:uid="{00000000-0005-0000-0000-000029410000}"/>
    <cellStyle name="Header1 3 2 3 2" xfId="13969" xr:uid="{00000000-0005-0000-0000-00002A410000}"/>
    <cellStyle name="Header1 3 2 4" xfId="10115" xr:uid="{00000000-0005-0000-0000-00002B410000}"/>
    <cellStyle name="Header1 3 3" xfId="5181" xr:uid="{00000000-0005-0000-0000-00002C410000}"/>
    <cellStyle name="Header1 3 3 2" xfId="5182" xr:uid="{00000000-0005-0000-0000-00002D410000}"/>
    <cellStyle name="Header1 3 3 2 2" xfId="9247" xr:uid="{00000000-0005-0000-0000-00002E410000}"/>
    <cellStyle name="Header1 3 3 2 2 2" xfId="13972" xr:uid="{00000000-0005-0000-0000-00002F410000}"/>
    <cellStyle name="Header1 3 3 2 3" xfId="10118" xr:uid="{00000000-0005-0000-0000-000030410000}"/>
    <cellStyle name="Header1 3 3 3" xfId="9246" xr:uid="{00000000-0005-0000-0000-000031410000}"/>
    <cellStyle name="Header1 3 3 3 2" xfId="13971" xr:uid="{00000000-0005-0000-0000-000032410000}"/>
    <cellStyle name="Header1 3 3 4" xfId="10117" xr:uid="{00000000-0005-0000-0000-000033410000}"/>
    <cellStyle name="Header1 3 4" xfId="5183" xr:uid="{00000000-0005-0000-0000-000034410000}"/>
    <cellStyle name="Header1 3 4 2" xfId="5184" xr:uid="{00000000-0005-0000-0000-000035410000}"/>
    <cellStyle name="Header1 3 4 2 2" xfId="9249" xr:uid="{00000000-0005-0000-0000-000036410000}"/>
    <cellStyle name="Header1 3 4 2 2 2" xfId="13974" xr:uid="{00000000-0005-0000-0000-000037410000}"/>
    <cellStyle name="Header1 3 4 2 3" xfId="10120" xr:uid="{00000000-0005-0000-0000-000038410000}"/>
    <cellStyle name="Header1 3 4 3" xfId="9248" xr:uid="{00000000-0005-0000-0000-000039410000}"/>
    <cellStyle name="Header1 3 4 3 2" xfId="13973" xr:uid="{00000000-0005-0000-0000-00003A410000}"/>
    <cellStyle name="Header1 3 4 4" xfId="10119" xr:uid="{00000000-0005-0000-0000-00003B410000}"/>
    <cellStyle name="Header1 3 5" xfId="5185" xr:uid="{00000000-0005-0000-0000-00003C410000}"/>
    <cellStyle name="Header1 3 5 2" xfId="5186" xr:uid="{00000000-0005-0000-0000-00003D410000}"/>
    <cellStyle name="Header1 3 5 2 2" xfId="9251" xr:uid="{00000000-0005-0000-0000-00003E410000}"/>
    <cellStyle name="Header1 3 5 2 2 2" xfId="13976" xr:uid="{00000000-0005-0000-0000-00003F410000}"/>
    <cellStyle name="Header1 3 5 2 3" xfId="10122" xr:uid="{00000000-0005-0000-0000-000040410000}"/>
    <cellStyle name="Header1 3 5 3" xfId="9250" xr:uid="{00000000-0005-0000-0000-000041410000}"/>
    <cellStyle name="Header1 3 5 3 2" xfId="13975" xr:uid="{00000000-0005-0000-0000-000042410000}"/>
    <cellStyle name="Header1 3 5 4" xfId="10121" xr:uid="{00000000-0005-0000-0000-000043410000}"/>
    <cellStyle name="Header1 3 6" xfId="5187" xr:uid="{00000000-0005-0000-0000-000044410000}"/>
    <cellStyle name="Header1 3 6 2" xfId="5188" xr:uid="{00000000-0005-0000-0000-000045410000}"/>
    <cellStyle name="Header1 3 6 2 2" xfId="9253" xr:uid="{00000000-0005-0000-0000-000046410000}"/>
    <cellStyle name="Header1 3 6 2 2 2" xfId="13978" xr:uid="{00000000-0005-0000-0000-000047410000}"/>
    <cellStyle name="Header1 3 6 2 3" xfId="10124" xr:uid="{00000000-0005-0000-0000-000048410000}"/>
    <cellStyle name="Header1 3 6 3" xfId="9252" xr:uid="{00000000-0005-0000-0000-000049410000}"/>
    <cellStyle name="Header1 3 6 3 2" xfId="13977" xr:uid="{00000000-0005-0000-0000-00004A410000}"/>
    <cellStyle name="Header1 3 6 4" xfId="10123" xr:uid="{00000000-0005-0000-0000-00004B410000}"/>
    <cellStyle name="Header1 3 7" xfId="5189" xr:uid="{00000000-0005-0000-0000-00004C410000}"/>
    <cellStyle name="Header1 3 7 2" xfId="5190" xr:uid="{00000000-0005-0000-0000-00004D410000}"/>
    <cellStyle name="Header1 3 7 2 2" xfId="9255" xr:uid="{00000000-0005-0000-0000-00004E410000}"/>
    <cellStyle name="Header1 3 7 2 2 2" xfId="13980" xr:uid="{00000000-0005-0000-0000-00004F410000}"/>
    <cellStyle name="Header1 3 7 2 3" xfId="10126" xr:uid="{00000000-0005-0000-0000-000050410000}"/>
    <cellStyle name="Header1 3 7 3" xfId="9254" xr:uid="{00000000-0005-0000-0000-000051410000}"/>
    <cellStyle name="Header1 3 7 3 2" xfId="13979" xr:uid="{00000000-0005-0000-0000-000052410000}"/>
    <cellStyle name="Header1 3 7 4" xfId="10125" xr:uid="{00000000-0005-0000-0000-000053410000}"/>
    <cellStyle name="Header1 3 8" xfId="5191" xr:uid="{00000000-0005-0000-0000-000054410000}"/>
    <cellStyle name="Header1 3 8 2" xfId="5192" xr:uid="{00000000-0005-0000-0000-000055410000}"/>
    <cellStyle name="Header1 3 8 2 2" xfId="9257" xr:uid="{00000000-0005-0000-0000-000056410000}"/>
    <cellStyle name="Header1 3 8 2 2 2" xfId="13982" xr:uid="{00000000-0005-0000-0000-000057410000}"/>
    <cellStyle name="Header1 3 8 2 3" xfId="10128" xr:uid="{00000000-0005-0000-0000-000058410000}"/>
    <cellStyle name="Header1 3 8 3" xfId="9256" xr:uid="{00000000-0005-0000-0000-000059410000}"/>
    <cellStyle name="Header1 3 8 3 2" xfId="13981" xr:uid="{00000000-0005-0000-0000-00005A410000}"/>
    <cellStyle name="Header1 3 8 4" xfId="10127" xr:uid="{00000000-0005-0000-0000-00005B410000}"/>
    <cellStyle name="Header1 3 9" xfId="5193" xr:uid="{00000000-0005-0000-0000-00005C410000}"/>
    <cellStyle name="Header1 3 9 2" xfId="9258" xr:uid="{00000000-0005-0000-0000-00005D410000}"/>
    <cellStyle name="Header1 3 9 2 2" xfId="13983" xr:uid="{00000000-0005-0000-0000-00005E410000}"/>
    <cellStyle name="Header1 3 9 3" xfId="10129" xr:uid="{00000000-0005-0000-0000-00005F410000}"/>
    <cellStyle name="Header1 4" xfId="5194" xr:uid="{00000000-0005-0000-0000-000060410000}"/>
    <cellStyle name="Header1 4 2" xfId="5195" xr:uid="{00000000-0005-0000-0000-000061410000}"/>
    <cellStyle name="Header1 4 2 2" xfId="9260" xr:uid="{00000000-0005-0000-0000-000062410000}"/>
    <cellStyle name="Header1 4 2 2 2" xfId="13985" xr:uid="{00000000-0005-0000-0000-000063410000}"/>
    <cellStyle name="Header1 4 2 3" xfId="10131" xr:uid="{00000000-0005-0000-0000-000064410000}"/>
    <cellStyle name="Header1 4 3" xfId="9259" xr:uid="{00000000-0005-0000-0000-000065410000}"/>
    <cellStyle name="Header1 4 3 2" xfId="13984" xr:uid="{00000000-0005-0000-0000-000066410000}"/>
    <cellStyle name="Header1 4 4" xfId="10130" xr:uid="{00000000-0005-0000-0000-000067410000}"/>
    <cellStyle name="Header1 5" xfId="5196" xr:uid="{00000000-0005-0000-0000-000068410000}"/>
    <cellStyle name="Header1 5 2" xfId="5197" xr:uid="{00000000-0005-0000-0000-000069410000}"/>
    <cellStyle name="Header1 5 2 2" xfId="9262" xr:uid="{00000000-0005-0000-0000-00006A410000}"/>
    <cellStyle name="Header1 5 2 2 2" xfId="13987" xr:uid="{00000000-0005-0000-0000-00006B410000}"/>
    <cellStyle name="Header1 5 2 3" xfId="10133" xr:uid="{00000000-0005-0000-0000-00006C410000}"/>
    <cellStyle name="Header1 5 3" xfId="9261" xr:uid="{00000000-0005-0000-0000-00006D410000}"/>
    <cellStyle name="Header1 5 3 2" xfId="13986" xr:uid="{00000000-0005-0000-0000-00006E410000}"/>
    <cellStyle name="Header1 5 4" xfId="10132" xr:uid="{00000000-0005-0000-0000-00006F410000}"/>
    <cellStyle name="Header1 6" xfId="5198" xr:uid="{00000000-0005-0000-0000-000070410000}"/>
    <cellStyle name="Header1 6 2" xfId="5199" xr:uid="{00000000-0005-0000-0000-000071410000}"/>
    <cellStyle name="Header1 6 2 2" xfId="9264" xr:uid="{00000000-0005-0000-0000-000072410000}"/>
    <cellStyle name="Header1 6 2 2 2" xfId="13989" xr:uid="{00000000-0005-0000-0000-000073410000}"/>
    <cellStyle name="Header1 6 2 3" xfId="10135" xr:uid="{00000000-0005-0000-0000-000074410000}"/>
    <cellStyle name="Header1 6 3" xfId="9263" xr:uid="{00000000-0005-0000-0000-000075410000}"/>
    <cellStyle name="Header1 6 3 2" xfId="13988" xr:uid="{00000000-0005-0000-0000-000076410000}"/>
    <cellStyle name="Header1 6 4" xfId="10134" xr:uid="{00000000-0005-0000-0000-000077410000}"/>
    <cellStyle name="Header1 7" xfId="5200" xr:uid="{00000000-0005-0000-0000-000078410000}"/>
    <cellStyle name="Header1 7 2" xfId="5201" xr:uid="{00000000-0005-0000-0000-000079410000}"/>
    <cellStyle name="Header1 7 2 2" xfId="9266" xr:uid="{00000000-0005-0000-0000-00007A410000}"/>
    <cellStyle name="Header1 7 2 2 2" xfId="13991" xr:uid="{00000000-0005-0000-0000-00007B410000}"/>
    <cellStyle name="Header1 7 2 3" xfId="10137" xr:uid="{00000000-0005-0000-0000-00007C410000}"/>
    <cellStyle name="Header1 7 3" xfId="9265" xr:uid="{00000000-0005-0000-0000-00007D410000}"/>
    <cellStyle name="Header1 7 3 2" xfId="13990" xr:uid="{00000000-0005-0000-0000-00007E410000}"/>
    <cellStyle name="Header1 7 4" xfId="10136" xr:uid="{00000000-0005-0000-0000-00007F410000}"/>
    <cellStyle name="Header1 8" xfId="5202" xr:uid="{00000000-0005-0000-0000-000080410000}"/>
    <cellStyle name="Header1 8 2" xfId="5203" xr:uid="{00000000-0005-0000-0000-000081410000}"/>
    <cellStyle name="Header1 8 2 2" xfId="9268" xr:uid="{00000000-0005-0000-0000-000082410000}"/>
    <cellStyle name="Header1 8 2 2 2" xfId="13993" xr:uid="{00000000-0005-0000-0000-000083410000}"/>
    <cellStyle name="Header1 8 2 3" xfId="10139" xr:uid="{00000000-0005-0000-0000-000084410000}"/>
    <cellStyle name="Header1 8 3" xfId="9267" xr:uid="{00000000-0005-0000-0000-000085410000}"/>
    <cellStyle name="Header1 8 3 2" xfId="13992" xr:uid="{00000000-0005-0000-0000-000086410000}"/>
    <cellStyle name="Header1 8 4" xfId="10138" xr:uid="{00000000-0005-0000-0000-000087410000}"/>
    <cellStyle name="Header1 9" xfId="5204" xr:uid="{00000000-0005-0000-0000-000088410000}"/>
    <cellStyle name="Header1 9 2" xfId="5205" xr:uid="{00000000-0005-0000-0000-000089410000}"/>
    <cellStyle name="Header1 9 2 2" xfId="9270" xr:uid="{00000000-0005-0000-0000-00008A410000}"/>
    <cellStyle name="Header1 9 2 2 2" xfId="13995" xr:uid="{00000000-0005-0000-0000-00008B410000}"/>
    <cellStyle name="Header1 9 2 3" xfId="10141" xr:uid="{00000000-0005-0000-0000-00008C410000}"/>
    <cellStyle name="Header1 9 3" xfId="9269" xr:uid="{00000000-0005-0000-0000-00008D410000}"/>
    <cellStyle name="Header1 9 3 2" xfId="13994" xr:uid="{00000000-0005-0000-0000-00008E410000}"/>
    <cellStyle name="Header1 9 4" xfId="10140" xr:uid="{00000000-0005-0000-0000-00008F410000}"/>
    <cellStyle name="Header2" xfId="1153" xr:uid="{00000000-0005-0000-0000-000090410000}"/>
    <cellStyle name="Heading 1" xfId="1804" xr:uid="{00000000-0005-0000-0000-000091410000}"/>
    <cellStyle name="Heading 1 2" xfId="1154" xr:uid="{00000000-0005-0000-0000-000092410000}"/>
    <cellStyle name="Heading 1 3" xfId="1155" xr:uid="{00000000-0005-0000-0000-000093410000}"/>
    <cellStyle name="Heading 1 3 2" xfId="1156" xr:uid="{00000000-0005-0000-0000-000094410000}"/>
    <cellStyle name="Heading 1 4" xfId="1157" xr:uid="{00000000-0005-0000-0000-000095410000}"/>
    <cellStyle name="Heading 1 4 2" xfId="2459" xr:uid="{00000000-0005-0000-0000-000096410000}"/>
    <cellStyle name="Heading 1 5" xfId="5206" xr:uid="{00000000-0005-0000-0000-000097410000}"/>
    <cellStyle name="Heading 2" xfId="1805" xr:uid="{00000000-0005-0000-0000-000098410000}"/>
    <cellStyle name="Heading 2 2" xfId="1158" xr:uid="{00000000-0005-0000-0000-000099410000}"/>
    <cellStyle name="Heading 2 3" xfId="1159" xr:uid="{00000000-0005-0000-0000-00009A410000}"/>
    <cellStyle name="Heading 2 3 2" xfId="1160" xr:uid="{00000000-0005-0000-0000-00009B410000}"/>
    <cellStyle name="Heading 2 4" xfId="1161" xr:uid="{00000000-0005-0000-0000-00009C410000}"/>
    <cellStyle name="Heading 2 4 2" xfId="2460" xr:uid="{00000000-0005-0000-0000-00009D410000}"/>
    <cellStyle name="Heading 2 5" xfId="5207" xr:uid="{00000000-0005-0000-0000-00009E410000}"/>
    <cellStyle name="Heading 3" xfId="1806" xr:uid="{00000000-0005-0000-0000-00009F410000}"/>
    <cellStyle name="Heading 3 2" xfId="5208" xr:uid="{00000000-0005-0000-0000-0000A0410000}"/>
    <cellStyle name="Heading 4" xfId="1807" xr:uid="{00000000-0005-0000-0000-0000A1410000}"/>
    <cellStyle name="Heading 4 2" xfId="5209" xr:uid="{00000000-0005-0000-0000-0000A2410000}"/>
    <cellStyle name="HEADING1" xfId="1162" xr:uid="{00000000-0005-0000-0000-0000A3410000}"/>
    <cellStyle name="HEADING2" xfId="1163" xr:uid="{00000000-0005-0000-0000-0000A4410000}"/>
    <cellStyle name="Hipervínculo 2" xfId="42648" xr:uid="{00000000-0005-0000-0000-0000A5410000}"/>
    <cellStyle name="Hyperlink" xfId="42657" xr:uid="{00000000-0005-0000-0000-0000A6410000}"/>
    <cellStyle name="i" xfId="1164" xr:uid="{00000000-0005-0000-0000-0000A7410000}"/>
    <cellStyle name="Incorrecto 2" xfId="2462" xr:uid="{00000000-0005-0000-0000-0000A8410000}"/>
    <cellStyle name="Incorrecto 3" xfId="22953" xr:uid="{00000000-0005-0000-0000-0000A9410000}"/>
    <cellStyle name="Indicateur2" xfId="5210" xr:uid="{00000000-0005-0000-0000-0000AA410000}"/>
    <cellStyle name="indicateurs" xfId="5211" xr:uid="{00000000-0005-0000-0000-0000AB410000}"/>
    <cellStyle name="initial" xfId="1165" xr:uid="{00000000-0005-0000-0000-0000AC410000}"/>
    <cellStyle name="initial 2" xfId="5212" xr:uid="{00000000-0005-0000-0000-0000AD410000}"/>
    <cellStyle name="initial 2 2" xfId="5213" xr:uid="{00000000-0005-0000-0000-0000AE410000}"/>
    <cellStyle name="initial 2 2 2" xfId="5214" xr:uid="{00000000-0005-0000-0000-0000AF410000}"/>
    <cellStyle name="initial 2 3" xfId="5215" xr:uid="{00000000-0005-0000-0000-0000B0410000}"/>
    <cellStyle name="initial 3" xfId="5216" xr:uid="{00000000-0005-0000-0000-0000B1410000}"/>
    <cellStyle name="initial 3 2" xfId="5217" xr:uid="{00000000-0005-0000-0000-0000B2410000}"/>
    <cellStyle name="initial 4" xfId="5218" xr:uid="{00000000-0005-0000-0000-0000B3410000}"/>
    <cellStyle name="initial 5" xfId="2461" xr:uid="{00000000-0005-0000-0000-0000B4410000}"/>
    <cellStyle name="Input" xfId="1166" builtinId="20" customBuiltin="1"/>
    <cellStyle name="Input [yellow]" xfId="1167" xr:uid="{00000000-0005-0000-0000-0000B6410000}"/>
    <cellStyle name="Input [yellow] 2" xfId="1168" xr:uid="{00000000-0005-0000-0000-0000B7410000}"/>
    <cellStyle name="Input 2" xfId="5219" xr:uid="{00000000-0005-0000-0000-0000B8410000}"/>
    <cellStyle name="Input 3" xfId="5220" xr:uid="{00000000-0005-0000-0000-0000B9410000}"/>
    <cellStyle name="Input 4" xfId="5221" xr:uid="{00000000-0005-0000-0000-0000BA410000}"/>
    <cellStyle name="Input 5" xfId="5222" xr:uid="{00000000-0005-0000-0000-0000BB410000}"/>
    <cellStyle name="Insatisfaisant 2" xfId="5223" xr:uid="{00000000-0005-0000-0000-0000BE410000}"/>
    <cellStyle name="interdit" xfId="5224" xr:uid="{00000000-0005-0000-0000-0000BF410000}"/>
    <cellStyle name="Invoer" xfId="1170" xr:uid="{00000000-0005-0000-0000-0000C0410000}"/>
    <cellStyle name="Item_Current" xfId="1171" xr:uid="{00000000-0005-0000-0000-0000C1410000}"/>
    <cellStyle name="Kop 1" xfId="1172" xr:uid="{00000000-0005-0000-0000-0000C2410000}"/>
    <cellStyle name="Kop 2" xfId="1173" xr:uid="{00000000-0005-0000-0000-0000C3410000}"/>
    <cellStyle name="Kop 3" xfId="1174" xr:uid="{00000000-0005-0000-0000-0000C4410000}"/>
    <cellStyle name="Kop 4" xfId="1175" xr:uid="{00000000-0005-0000-0000-0000C5410000}"/>
    <cellStyle name="Level01" xfId="5225" xr:uid="{00000000-0005-0000-0000-0000C6410000}"/>
    <cellStyle name="Level01 2" xfId="5226" xr:uid="{00000000-0005-0000-0000-0000C7410000}"/>
    <cellStyle name="Level02" xfId="5227" xr:uid="{00000000-0005-0000-0000-0000C8410000}"/>
    <cellStyle name="Level1" xfId="5228" xr:uid="{00000000-0005-0000-0000-0000C9410000}"/>
    <cellStyle name="Level1 2" xfId="5229" xr:uid="{00000000-0005-0000-0000-0000CA410000}"/>
    <cellStyle name="Level2" xfId="5230" xr:uid="{00000000-0005-0000-0000-0000CB410000}"/>
    <cellStyle name="Lien hypertexte 2" xfId="1176" xr:uid="{00000000-0005-0000-0000-0000CD410000}"/>
    <cellStyle name="Lien hypertexte 2 2" xfId="5231" xr:uid="{00000000-0005-0000-0000-0000CE410000}"/>
    <cellStyle name="Lien hypertexte 2 3" xfId="5232" xr:uid="{00000000-0005-0000-0000-0000CF410000}"/>
    <cellStyle name="Lien hypertexte 2 4" xfId="5233" xr:uid="{00000000-0005-0000-0000-0000D0410000}"/>
    <cellStyle name="Lien hypertexte 3" xfId="5234" xr:uid="{00000000-0005-0000-0000-0000D1410000}"/>
    <cellStyle name="Lien hypertexte 3 2" xfId="42652" xr:uid="{00000000-0005-0000-0000-0000D2410000}"/>
    <cellStyle name="Lien hypertexte 3 2 2" xfId="42653" xr:uid="{00000000-0005-0000-0000-0000D3410000}"/>
    <cellStyle name="Lien hypertexte 4" xfId="42654" xr:uid="{00000000-0005-0000-0000-0000D4410000}"/>
    <cellStyle name="Lien hypertexte à venir" xfId="1177" xr:uid="{00000000-0005-0000-0000-0000D5410000}"/>
    <cellStyle name="Ligne detail" xfId="1178" xr:uid="{00000000-0005-0000-0000-0000D6410000}"/>
    <cellStyle name="Ligne détail" xfId="1179" xr:uid="{00000000-0005-0000-0000-0000D7410000}"/>
    <cellStyle name="Ligne detail 10" xfId="1180" xr:uid="{00000000-0005-0000-0000-0000D8410000}"/>
    <cellStyle name="Ligne détail 10" xfId="1181" xr:uid="{00000000-0005-0000-0000-0000D9410000}"/>
    <cellStyle name="Ligne detail 100" xfId="21935" xr:uid="{00000000-0005-0000-0000-0000DA410000}"/>
    <cellStyle name="Ligne detail 101" xfId="21991" xr:uid="{00000000-0005-0000-0000-0000DB410000}"/>
    <cellStyle name="Ligne detail 102" xfId="22046" xr:uid="{00000000-0005-0000-0000-0000DC410000}"/>
    <cellStyle name="Ligne detail 103" xfId="22100" xr:uid="{00000000-0005-0000-0000-0000DD410000}"/>
    <cellStyle name="Ligne detail 104" xfId="22153" xr:uid="{00000000-0005-0000-0000-0000DE410000}"/>
    <cellStyle name="Ligne detail 105" xfId="22205" xr:uid="{00000000-0005-0000-0000-0000DF410000}"/>
    <cellStyle name="Ligne detail 106" xfId="22256" xr:uid="{00000000-0005-0000-0000-0000E0410000}"/>
    <cellStyle name="Ligne detail 107" xfId="22306" xr:uid="{00000000-0005-0000-0000-0000E1410000}"/>
    <cellStyle name="Ligne detail 108" xfId="22356" xr:uid="{00000000-0005-0000-0000-0000E2410000}"/>
    <cellStyle name="Ligne detail 109" xfId="22406" xr:uid="{00000000-0005-0000-0000-0000E3410000}"/>
    <cellStyle name="Ligne detail 11" xfId="1182" xr:uid="{00000000-0005-0000-0000-0000E4410000}"/>
    <cellStyle name="Ligne détail 11" xfId="1183" xr:uid="{00000000-0005-0000-0000-0000E5410000}"/>
    <cellStyle name="Ligne detail 110" xfId="22454" xr:uid="{00000000-0005-0000-0000-0000E6410000}"/>
    <cellStyle name="Ligne detail 111" xfId="22954" xr:uid="{00000000-0005-0000-0000-0000E7410000}"/>
    <cellStyle name="Ligne detail 112" xfId="26265" xr:uid="{00000000-0005-0000-0000-0000E8410000}"/>
    <cellStyle name="Ligne detail 113" xfId="29623" xr:uid="{00000000-0005-0000-0000-0000E9410000}"/>
    <cellStyle name="Ligne detail 114" xfId="36181" xr:uid="{00000000-0005-0000-0000-0000EA410000}"/>
    <cellStyle name="Ligne detail 12" xfId="1184" xr:uid="{00000000-0005-0000-0000-0000EB410000}"/>
    <cellStyle name="Ligne détail 12" xfId="1185" xr:uid="{00000000-0005-0000-0000-0000EC410000}"/>
    <cellStyle name="Ligne detail 12 10" xfId="15356" xr:uid="{00000000-0005-0000-0000-0000ED410000}"/>
    <cellStyle name="Ligne detail 12 11" xfId="15164" xr:uid="{00000000-0005-0000-0000-0000EE410000}"/>
    <cellStyle name="Ligne detail 12 12" xfId="16467" xr:uid="{00000000-0005-0000-0000-0000EF410000}"/>
    <cellStyle name="Ligne detail 12 13" xfId="15191" xr:uid="{00000000-0005-0000-0000-0000F0410000}"/>
    <cellStyle name="Ligne detail 12 14" xfId="16458" xr:uid="{00000000-0005-0000-0000-0000F1410000}"/>
    <cellStyle name="Ligne detail 12 15" xfId="16437" xr:uid="{00000000-0005-0000-0000-0000F2410000}"/>
    <cellStyle name="Ligne detail 12 16" xfId="14336" xr:uid="{00000000-0005-0000-0000-0000F3410000}"/>
    <cellStyle name="Ligne detail 12 17" xfId="15820" xr:uid="{00000000-0005-0000-0000-0000F4410000}"/>
    <cellStyle name="Ligne detail 12 18" xfId="17018" xr:uid="{00000000-0005-0000-0000-0000F5410000}"/>
    <cellStyle name="Ligne detail 12 19" xfId="17112" xr:uid="{00000000-0005-0000-0000-0000F6410000}"/>
    <cellStyle name="Ligne detail 12 2" xfId="2464" xr:uid="{00000000-0005-0000-0000-0000F7410000}"/>
    <cellStyle name="Ligne detail 12 20" xfId="17206" xr:uid="{00000000-0005-0000-0000-0000F8410000}"/>
    <cellStyle name="Ligne detail 12 21" xfId="17300" xr:uid="{00000000-0005-0000-0000-0000F9410000}"/>
    <cellStyle name="Ligne detail 12 22" xfId="17394" xr:uid="{00000000-0005-0000-0000-0000FA410000}"/>
    <cellStyle name="Ligne detail 12 23" xfId="17488" xr:uid="{00000000-0005-0000-0000-0000FB410000}"/>
    <cellStyle name="Ligne detail 12 24" xfId="17582" xr:uid="{00000000-0005-0000-0000-0000FC410000}"/>
    <cellStyle name="Ligne detail 12 25" xfId="17676" xr:uid="{00000000-0005-0000-0000-0000FD410000}"/>
    <cellStyle name="Ligne detail 12 26" xfId="17770" xr:uid="{00000000-0005-0000-0000-0000FE410000}"/>
    <cellStyle name="Ligne detail 12 27" xfId="17864" xr:uid="{00000000-0005-0000-0000-0000FF410000}"/>
    <cellStyle name="Ligne detail 12 28" xfId="17958" xr:uid="{00000000-0005-0000-0000-000000420000}"/>
    <cellStyle name="Ligne detail 12 29" xfId="18052" xr:uid="{00000000-0005-0000-0000-000001420000}"/>
    <cellStyle name="Ligne detail 12 3" xfId="9303" xr:uid="{00000000-0005-0000-0000-000002420000}"/>
    <cellStyle name="Ligne detail 12 30" xfId="18146" xr:uid="{00000000-0005-0000-0000-000003420000}"/>
    <cellStyle name="Ligne detail 12 31" xfId="18240" xr:uid="{00000000-0005-0000-0000-000004420000}"/>
    <cellStyle name="Ligne detail 12 32" xfId="18334" xr:uid="{00000000-0005-0000-0000-000005420000}"/>
    <cellStyle name="Ligne detail 12 33" xfId="18428" xr:uid="{00000000-0005-0000-0000-000006420000}"/>
    <cellStyle name="Ligne detail 12 34" xfId="18521" xr:uid="{00000000-0005-0000-0000-000007420000}"/>
    <cellStyle name="Ligne detail 12 35" xfId="18614" xr:uid="{00000000-0005-0000-0000-000008420000}"/>
    <cellStyle name="Ligne detail 12 36" xfId="18706" xr:uid="{00000000-0005-0000-0000-000009420000}"/>
    <cellStyle name="Ligne detail 12 37" xfId="18798" xr:uid="{00000000-0005-0000-0000-00000A420000}"/>
    <cellStyle name="Ligne detail 12 38" xfId="18890" xr:uid="{00000000-0005-0000-0000-00000B420000}"/>
    <cellStyle name="Ligne detail 12 39" xfId="18982" xr:uid="{00000000-0005-0000-0000-00000C420000}"/>
    <cellStyle name="Ligne detail 12 4" xfId="10507" xr:uid="{00000000-0005-0000-0000-00000D420000}"/>
    <cellStyle name="Ligne detail 12 40" xfId="19074" xr:uid="{00000000-0005-0000-0000-00000E420000}"/>
    <cellStyle name="Ligne detail 12 41" xfId="19166" xr:uid="{00000000-0005-0000-0000-00000F420000}"/>
    <cellStyle name="Ligne detail 12 42" xfId="19258" xr:uid="{00000000-0005-0000-0000-000010420000}"/>
    <cellStyle name="Ligne detail 12 43" xfId="19349" xr:uid="{00000000-0005-0000-0000-000011420000}"/>
    <cellStyle name="Ligne detail 12 44" xfId="19440" xr:uid="{00000000-0005-0000-0000-000012420000}"/>
    <cellStyle name="Ligne detail 12 45" xfId="19530" xr:uid="{00000000-0005-0000-0000-000013420000}"/>
    <cellStyle name="Ligne detail 12 46" xfId="19619" xr:uid="{00000000-0005-0000-0000-000014420000}"/>
    <cellStyle name="Ligne detail 12 47" xfId="19708" xr:uid="{00000000-0005-0000-0000-000015420000}"/>
    <cellStyle name="Ligne detail 12 48" xfId="19797" xr:uid="{00000000-0005-0000-0000-000016420000}"/>
    <cellStyle name="Ligne detail 12 49" xfId="19885" xr:uid="{00000000-0005-0000-0000-000017420000}"/>
    <cellStyle name="Ligne detail 12 5" xfId="10546" xr:uid="{00000000-0005-0000-0000-000018420000}"/>
    <cellStyle name="Ligne detail 12 50" xfId="19973" xr:uid="{00000000-0005-0000-0000-000019420000}"/>
    <cellStyle name="Ligne detail 12 51" xfId="20060" xr:uid="{00000000-0005-0000-0000-00001A420000}"/>
    <cellStyle name="Ligne detail 12 52" xfId="20147" xr:uid="{00000000-0005-0000-0000-00001B420000}"/>
    <cellStyle name="Ligne detail 12 53" xfId="20234" xr:uid="{00000000-0005-0000-0000-00001C420000}"/>
    <cellStyle name="Ligne detail 12 54" xfId="20320" xr:uid="{00000000-0005-0000-0000-00001D420000}"/>
    <cellStyle name="Ligne detail 12 55" xfId="20405" xr:uid="{00000000-0005-0000-0000-00001E420000}"/>
    <cellStyle name="Ligne detail 12 56" xfId="20489" xr:uid="{00000000-0005-0000-0000-00001F420000}"/>
    <cellStyle name="Ligne detail 12 57" xfId="20571" xr:uid="{00000000-0005-0000-0000-000020420000}"/>
    <cellStyle name="Ligne detail 12 58" xfId="20651" xr:uid="{00000000-0005-0000-0000-000021420000}"/>
    <cellStyle name="Ligne detail 12 59" xfId="20729" xr:uid="{00000000-0005-0000-0000-000022420000}"/>
    <cellStyle name="Ligne detail 12 6" xfId="11217" xr:uid="{00000000-0005-0000-0000-000023420000}"/>
    <cellStyle name="Ligne detail 12 60" xfId="20807" xr:uid="{00000000-0005-0000-0000-000024420000}"/>
    <cellStyle name="Ligne detail 12 61" xfId="20883" xr:uid="{00000000-0005-0000-0000-000025420000}"/>
    <cellStyle name="Ligne detail 12 62" xfId="20958" xr:uid="{00000000-0005-0000-0000-000026420000}"/>
    <cellStyle name="Ligne detail 12 63" xfId="21031" xr:uid="{00000000-0005-0000-0000-000027420000}"/>
    <cellStyle name="Ligne detail 12 64" xfId="21104" xr:uid="{00000000-0005-0000-0000-000028420000}"/>
    <cellStyle name="Ligne detail 12 65" xfId="21177" xr:uid="{00000000-0005-0000-0000-000029420000}"/>
    <cellStyle name="Ligne detail 12 66" xfId="21249" xr:uid="{00000000-0005-0000-0000-00002A420000}"/>
    <cellStyle name="Ligne detail 12 67" xfId="21320" xr:uid="{00000000-0005-0000-0000-00002B420000}"/>
    <cellStyle name="Ligne detail 12 68" xfId="21389" xr:uid="{00000000-0005-0000-0000-00002C420000}"/>
    <cellStyle name="Ligne detail 12 69" xfId="21457" xr:uid="{00000000-0005-0000-0000-00002D420000}"/>
    <cellStyle name="Ligne detail 12 7" xfId="14069" xr:uid="{00000000-0005-0000-0000-00002E420000}"/>
    <cellStyle name="Ligne detail 12 70" xfId="21525" xr:uid="{00000000-0005-0000-0000-00002F420000}"/>
    <cellStyle name="Ligne detail 12 71" xfId="21592" xr:uid="{00000000-0005-0000-0000-000030420000}"/>
    <cellStyle name="Ligne detail 12 72" xfId="21658" xr:uid="{00000000-0005-0000-0000-000031420000}"/>
    <cellStyle name="Ligne detail 12 73" xfId="21723" xr:uid="{00000000-0005-0000-0000-000032420000}"/>
    <cellStyle name="Ligne detail 12 74" xfId="21787" xr:uid="{00000000-0005-0000-0000-000033420000}"/>
    <cellStyle name="Ligne detail 12 75" xfId="21848" xr:uid="{00000000-0005-0000-0000-000034420000}"/>
    <cellStyle name="Ligne detail 12 76" xfId="21908" xr:uid="{00000000-0005-0000-0000-000035420000}"/>
    <cellStyle name="Ligne detail 12 77" xfId="21965" xr:uid="{00000000-0005-0000-0000-000036420000}"/>
    <cellStyle name="Ligne detail 12 78" xfId="22020" xr:uid="{00000000-0005-0000-0000-000037420000}"/>
    <cellStyle name="Ligne detail 12 79" xfId="22074" xr:uid="{00000000-0005-0000-0000-000038420000}"/>
    <cellStyle name="Ligne detail 12 8" xfId="10401" xr:uid="{00000000-0005-0000-0000-000039420000}"/>
    <cellStyle name="Ligne detail 12 80" xfId="22128" xr:uid="{00000000-0005-0000-0000-00003A420000}"/>
    <cellStyle name="Ligne detail 12 81" xfId="22180" xr:uid="{00000000-0005-0000-0000-00003B420000}"/>
    <cellStyle name="Ligne detail 12 82" xfId="22232" xr:uid="{00000000-0005-0000-0000-00003C420000}"/>
    <cellStyle name="Ligne detail 12 83" xfId="22282" xr:uid="{00000000-0005-0000-0000-00003D420000}"/>
    <cellStyle name="Ligne detail 12 84" xfId="22332" xr:uid="{00000000-0005-0000-0000-00003E420000}"/>
    <cellStyle name="Ligne detail 12 85" xfId="22382" xr:uid="{00000000-0005-0000-0000-00003F420000}"/>
    <cellStyle name="Ligne detail 12 86" xfId="22430" xr:uid="{00000000-0005-0000-0000-000040420000}"/>
    <cellStyle name="Ligne detail 12 87" xfId="22478" xr:uid="{00000000-0005-0000-0000-000041420000}"/>
    <cellStyle name="Ligne detail 12 88" xfId="22521" xr:uid="{00000000-0005-0000-0000-000042420000}"/>
    <cellStyle name="Ligne detail 12 89" xfId="22560" xr:uid="{00000000-0005-0000-0000-000043420000}"/>
    <cellStyle name="Ligne detail 12 9" xfId="14000" xr:uid="{00000000-0005-0000-0000-000044420000}"/>
    <cellStyle name="Ligne detail 12 90" xfId="22596" xr:uid="{00000000-0005-0000-0000-000045420000}"/>
    <cellStyle name="Ligne detail 12 91" xfId="22631" xr:uid="{00000000-0005-0000-0000-000046420000}"/>
    <cellStyle name="Ligne detail 12 92" xfId="22662" xr:uid="{00000000-0005-0000-0000-000047420000}"/>
    <cellStyle name="Ligne detail 12 93" xfId="22693" xr:uid="{00000000-0005-0000-0000-000048420000}"/>
    <cellStyle name="Ligne detail 12 94" xfId="22721" xr:uid="{00000000-0005-0000-0000-000049420000}"/>
    <cellStyle name="Ligne detail 12 95" xfId="22748" xr:uid="{00000000-0005-0000-0000-00004A420000}"/>
    <cellStyle name="Ligne detail 12 96" xfId="22955" xr:uid="{00000000-0005-0000-0000-00004B420000}"/>
    <cellStyle name="Ligne detail 12 97" xfId="26226" xr:uid="{00000000-0005-0000-0000-00004C420000}"/>
    <cellStyle name="Ligne detail 12 98" xfId="29624" xr:uid="{00000000-0005-0000-0000-00004D420000}"/>
    <cellStyle name="Ligne detail 12 99" xfId="36182" xr:uid="{00000000-0005-0000-0000-00004E420000}"/>
    <cellStyle name="Ligne detail 13" xfId="5235" xr:uid="{00000000-0005-0000-0000-00004F420000}"/>
    <cellStyle name="Ligne détail 13" xfId="5236" xr:uid="{00000000-0005-0000-0000-000050420000}"/>
    <cellStyle name="Ligne detail 14" xfId="5237" xr:uid="{00000000-0005-0000-0000-000051420000}"/>
    <cellStyle name="Ligne détail 14" xfId="5238" xr:uid="{00000000-0005-0000-0000-000052420000}"/>
    <cellStyle name="Ligne detail 15" xfId="5239" xr:uid="{00000000-0005-0000-0000-000053420000}"/>
    <cellStyle name="Ligne détail 15" xfId="5240" xr:uid="{00000000-0005-0000-0000-000054420000}"/>
    <cellStyle name="Ligne detail 16" xfId="5241" xr:uid="{00000000-0005-0000-0000-000055420000}"/>
    <cellStyle name="Ligne détail 16" xfId="5242" xr:uid="{00000000-0005-0000-0000-000056420000}"/>
    <cellStyle name="Ligne detail 17" xfId="2463" xr:uid="{00000000-0005-0000-0000-000057420000}"/>
    <cellStyle name="Ligne detail 18" xfId="9302" xr:uid="{00000000-0005-0000-0000-000058420000}"/>
    <cellStyle name="Ligne detail 19" xfId="10506" xr:uid="{00000000-0005-0000-0000-000059420000}"/>
    <cellStyle name="Ligne detail 2" xfId="1186" xr:uid="{00000000-0005-0000-0000-00005A420000}"/>
    <cellStyle name="Ligne détail 2" xfId="1187" xr:uid="{00000000-0005-0000-0000-00005B420000}"/>
    <cellStyle name="Ligne detail 20" xfId="10547" xr:uid="{00000000-0005-0000-0000-00005C420000}"/>
    <cellStyle name="Ligne detail 21" xfId="11216" xr:uid="{00000000-0005-0000-0000-00005D420000}"/>
    <cellStyle name="Ligne detail 22" xfId="14068" xr:uid="{00000000-0005-0000-0000-00005E420000}"/>
    <cellStyle name="Ligne detail 23" xfId="10400" xr:uid="{00000000-0005-0000-0000-00005F420000}"/>
    <cellStyle name="Ligne detail 24" xfId="14186" xr:uid="{00000000-0005-0000-0000-000060420000}"/>
    <cellStyle name="Ligne detail 25" xfId="15350" xr:uid="{00000000-0005-0000-0000-000061420000}"/>
    <cellStyle name="Ligne detail 26" xfId="16413" xr:uid="{00000000-0005-0000-0000-000062420000}"/>
    <cellStyle name="Ligne detail 27" xfId="16047" xr:uid="{00000000-0005-0000-0000-000063420000}"/>
    <cellStyle name="Ligne detail 28" xfId="16801" xr:uid="{00000000-0005-0000-0000-000064420000}"/>
    <cellStyle name="Ligne detail 29" xfId="14816" xr:uid="{00000000-0005-0000-0000-000065420000}"/>
    <cellStyle name="Ligne detail 3" xfId="1188" xr:uid="{00000000-0005-0000-0000-000066420000}"/>
    <cellStyle name="Ligne détail 3" xfId="1189" xr:uid="{00000000-0005-0000-0000-000067420000}"/>
    <cellStyle name="Ligne detail 30" xfId="15491" xr:uid="{00000000-0005-0000-0000-000068420000}"/>
    <cellStyle name="Ligne detail 31" xfId="16343" xr:uid="{00000000-0005-0000-0000-000069420000}"/>
    <cellStyle name="Ligne detail 32" xfId="15355" xr:uid="{00000000-0005-0000-0000-00006A420000}"/>
    <cellStyle name="Ligne detail 33" xfId="15121" xr:uid="{00000000-0005-0000-0000-00006B420000}"/>
    <cellStyle name="Ligne detail 34" xfId="14373" xr:uid="{00000000-0005-0000-0000-00006C420000}"/>
    <cellStyle name="Ligne detail 35" xfId="14654" xr:uid="{00000000-0005-0000-0000-00006D420000}"/>
    <cellStyle name="Ligne detail 36" xfId="16689" xr:uid="{00000000-0005-0000-0000-00006E420000}"/>
    <cellStyle name="Ligne detail 37" xfId="16908" xr:uid="{00000000-0005-0000-0000-00006F420000}"/>
    <cellStyle name="Ligne detail 38" xfId="16148" xr:uid="{00000000-0005-0000-0000-000070420000}"/>
    <cellStyle name="Ligne detail 39" xfId="15608" xr:uid="{00000000-0005-0000-0000-000071420000}"/>
    <cellStyle name="Ligne detail 4" xfId="1190" xr:uid="{00000000-0005-0000-0000-000072420000}"/>
    <cellStyle name="Ligne détail 4" xfId="1191" xr:uid="{00000000-0005-0000-0000-000073420000}"/>
    <cellStyle name="Ligne detail 40" xfId="16896" xr:uid="{00000000-0005-0000-0000-000074420000}"/>
    <cellStyle name="Ligne detail 41" xfId="15941" xr:uid="{00000000-0005-0000-0000-000075420000}"/>
    <cellStyle name="Ligne detail 42" xfId="17062" xr:uid="{00000000-0005-0000-0000-000076420000}"/>
    <cellStyle name="Ligne detail 43" xfId="17156" xr:uid="{00000000-0005-0000-0000-000077420000}"/>
    <cellStyle name="Ligne detail 44" xfId="17250" xr:uid="{00000000-0005-0000-0000-000078420000}"/>
    <cellStyle name="Ligne detail 45" xfId="17344" xr:uid="{00000000-0005-0000-0000-000079420000}"/>
    <cellStyle name="Ligne detail 46" xfId="17438" xr:uid="{00000000-0005-0000-0000-00007A420000}"/>
    <cellStyle name="Ligne detail 47" xfId="17532" xr:uid="{00000000-0005-0000-0000-00007B420000}"/>
    <cellStyle name="Ligne detail 48" xfId="17626" xr:uid="{00000000-0005-0000-0000-00007C420000}"/>
    <cellStyle name="Ligne detail 49" xfId="17720" xr:uid="{00000000-0005-0000-0000-00007D420000}"/>
    <cellStyle name="Ligne detail 5" xfId="1192" xr:uid="{00000000-0005-0000-0000-00007E420000}"/>
    <cellStyle name="Ligne détail 5" xfId="1193" xr:uid="{00000000-0005-0000-0000-00007F420000}"/>
    <cellStyle name="Ligne detail 5 10" xfId="14214" xr:uid="{00000000-0005-0000-0000-000080420000}"/>
    <cellStyle name="Ligne detail 5 100" xfId="36183" xr:uid="{00000000-0005-0000-0000-000081420000}"/>
    <cellStyle name="Ligne detail 5 11" xfId="15364" xr:uid="{00000000-0005-0000-0000-000082420000}"/>
    <cellStyle name="Ligne detail 5 12" xfId="15161" xr:uid="{00000000-0005-0000-0000-000083420000}"/>
    <cellStyle name="Ligne detail 5 13" xfId="15255" xr:uid="{00000000-0005-0000-0000-000084420000}"/>
    <cellStyle name="Ligne detail 5 14" xfId="15187" xr:uid="{00000000-0005-0000-0000-000085420000}"/>
    <cellStyle name="Ligne detail 5 15" xfId="15235" xr:uid="{00000000-0005-0000-0000-000086420000}"/>
    <cellStyle name="Ligne detail 5 16" xfId="15204" xr:uid="{00000000-0005-0000-0000-000087420000}"/>
    <cellStyle name="Ligne detail 5 17" xfId="14337" xr:uid="{00000000-0005-0000-0000-000088420000}"/>
    <cellStyle name="Ligne detail 5 18" xfId="15819" xr:uid="{00000000-0005-0000-0000-000089420000}"/>
    <cellStyle name="Ligne detail 5 19" xfId="14791" xr:uid="{00000000-0005-0000-0000-00008A420000}"/>
    <cellStyle name="Ligne detail 5 2" xfId="1194" xr:uid="{00000000-0005-0000-0000-00008B420000}"/>
    <cellStyle name="Ligne detail 5 20" xfId="15497" xr:uid="{00000000-0005-0000-0000-00008C420000}"/>
    <cellStyle name="Ligne detail 5 21" xfId="14230" xr:uid="{00000000-0005-0000-0000-00008D420000}"/>
    <cellStyle name="Ligne detail 5 22" xfId="15906" xr:uid="{00000000-0005-0000-0000-00008E420000}"/>
    <cellStyle name="Ligne detail 5 23" xfId="16195" xr:uid="{00000000-0005-0000-0000-00008F420000}"/>
    <cellStyle name="Ligne detail 5 24" xfId="15989" xr:uid="{00000000-0005-0000-0000-000090420000}"/>
    <cellStyle name="Ligne detail 5 25" xfId="15000" xr:uid="{00000000-0005-0000-0000-000091420000}"/>
    <cellStyle name="Ligne detail 5 26" xfId="14421" xr:uid="{00000000-0005-0000-0000-000092420000}"/>
    <cellStyle name="Ligne detail 5 27" xfId="15765" xr:uid="{00000000-0005-0000-0000-000093420000}"/>
    <cellStyle name="Ligne detail 5 28" xfId="14850" xr:uid="{00000000-0005-0000-0000-000094420000}"/>
    <cellStyle name="Ligne detail 5 29" xfId="16571" xr:uid="{00000000-0005-0000-0000-000095420000}"/>
    <cellStyle name="Ligne detail 5 3" xfId="2465" xr:uid="{00000000-0005-0000-0000-000096420000}"/>
    <cellStyle name="Ligne detail 5 30" xfId="16006" xr:uid="{00000000-0005-0000-0000-000097420000}"/>
    <cellStyle name="Ligne detail 5 31" xfId="15894" xr:uid="{00000000-0005-0000-0000-000098420000}"/>
    <cellStyle name="Ligne detail 5 32" xfId="14521" xr:uid="{00000000-0005-0000-0000-000099420000}"/>
    <cellStyle name="Ligne detail 5 33" xfId="15684" xr:uid="{00000000-0005-0000-0000-00009A420000}"/>
    <cellStyle name="Ligne detail 5 34" xfId="16959" xr:uid="{00000000-0005-0000-0000-00009B420000}"/>
    <cellStyle name="Ligne detail 5 35" xfId="15975" xr:uid="{00000000-0005-0000-0000-00009C420000}"/>
    <cellStyle name="Ligne detail 5 36" xfId="16164" xr:uid="{00000000-0005-0000-0000-00009D420000}"/>
    <cellStyle name="Ligne detail 5 37" xfId="15595" xr:uid="{00000000-0005-0000-0000-00009E420000}"/>
    <cellStyle name="Ligne detail 5 38" xfId="16887" xr:uid="{00000000-0005-0000-0000-00009F420000}"/>
    <cellStyle name="Ligne detail 5 39" xfId="16143" xr:uid="{00000000-0005-0000-0000-0000A0420000}"/>
    <cellStyle name="Ligne detail 5 4" xfId="9304" xr:uid="{00000000-0005-0000-0000-0000A1420000}"/>
    <cellStyle name="Ligne detail 5 40" xfId="16678" xr:uid="{00000000-0005-0000-0000-0000A2420000}"/>
    <cellStyle name="Ligne detail 5 41" xfId="14954" xr:uid="{00000000-0005-0000-0000-0000A3420000}"/>
    <cellStyle name="Ligne detail 5 42" xfId="16512" xr:uid="{00000000-0005-0000-0000-0000A4420000}"/>
    <cellStyle name="Ligne detail 5 43" xfId="15096" xr:uid="{00000000-0005-0000-0000-0000A5420000}"/>
    <cellStyle name="Ligne detail 5 44" xfId="15310" xr:uid="{00000000-0005-0000-0000-0000A6420000}"/>
    <cellStyle name="Ligne detail 5 45" xfId="16397" xr:uid="{00000000-0005-0000-0000-0000A7420000}"/>
    <cellStyle name="Ligne detail 5 46" xfId="14358" xr:uid="{00000000-0005-0000-0000-0000A8420000}"/>
    <cellStyle name="Ligne detail 5 47" xfId="15794" xr:uid="{00000000-0005-0000-0000-0000A9420000}"/>
    <cellStyle name="Ligne detail 5 48" xfId="16234" xr:uid="{00000000-0005-0000-0000-0000AA420000}"/>
    <cellStyle name="Ligne detail 5 49" xfId="15485" xr:uid="{00000000-0005-0000-0000-0000AB420000}"/>
    <cellStyle name="Ligne detail 5 5" xfId="10508" xr:uid="{00000000-0005-0000-0000-0000AC420000}"/>
    <cellStyle name="Ligne detail 5 50" xfId="16348" xr:uid="{00000000-0005-0000-0000-0000AD420000}"/>
    <cellStyle name="Ligne detail 5 51" xfId="14410" xr:uid="{00000000-0005-0000-0000-0000AE420000}"/>
    <cellStyle name="Ligne detail 5 52" xfId="16778" xr:uid="{00000000-0005-0000-0000-0000AF420000}"/>
    <cellStyle name="Ligne detail 5 53" xfId="14840" xr:uid="{00000000-0005-0000-0000-0000B0420000}"/>
    <cellStyle name="Ligne detail 5 54" xfId="16572" xr:uid="{00000000-0005-0000-0000-0000B1420000}"/>
    <cellStyle name="Ligne detail 5 55" xfId="14242" xr:uid="{00000000-0005-0000-0000-0000B2420000}"/>
    <cellStyle name="Ligne detail 5 56" xfId="15896" xr:uid="{00000000-0005-0000-0000-0000B3420000}"/>
    <cellStyle name="Ligne detail 5 57" xfId="17053" xr:uid="{00000000-0005-0000-0000-0000B4420000}"/>
    <cellStyle name="Ligne detail 5 58" xfId="17147" xr:uid="{00000000-0005-0000-0000-0000B5420000}"/>
    <cellStyle name="Ligne detail 5 59" xfId="17241" xr:uid="{00000000-0005-0000-0000-0000B6420000}"/>
    <cellStyle name="Ligne detail 5 6" xfId="10545" xr:uid="{00000000-0005-0000-0000-0000B7420000}"/>
    <cellStyle name="Ligne detail 5 60" xfId="17335" xr:uid="{00000000-0005-0000-0000-0000B8420000}"/>
    <cellStyle name="Ligne detail 5 61" xfId="17429" xr:uid="{00000000-0005-0000-0000-0000B9420000}"/>
    <cellStyle name="Ligne detail 5 62" xfId="17523" xr:uid="{00000000-0005-0000-0000-0000BA420000}"/>
    <cellStyle name="Ligne detail 5 63" xfId="17617" xr:uid="{00000000-0005-0000-0000-0000BB420000}"/>
    <cellStyle name="Ligne detail 5 64" xfId="17711" xr:uid="{00000000-0005-0000-0000-0000BC420000}"/>
    <cellStyle name="Ligne detail 5 65" xfId="17805" xr:uid="{00000000-0005-0000-0000-0000BD420000}"/>
    <cellStyle name="Ligne detail 5 66" xfId="17899" xr:uid="{00000000-0005-0000-0000-0000BE420000}"/>
    <cellStyle name="Ligne detail 5 67" xfId="17993" xr:uid="{00000000-0005-0000-0000-0000BF420000}"/>
    <cellStyle name="Ligne detail 5 68" xfId="18087" xr:uid="{00000000-0005-0000-0000-0000C0420000}"/>
    <cellStyle name="Ligne detail 5 69" xfId="18181" xr:uid="{00000000-0005-0000-0000-0000C1420000}"/>
    <cellStyle name="Ligne detail 5 7" xfId="13400" xr:uid="{00000000-0005-0000-0000-0000C2420000}"/>
    <cellStyle name="Ligne detail 5 70" xfId="18275" xr:uid="{00000000-0005-0000-0000-0000C3420000}"/>
    <cellStyle name="Ligne detail 5 71" xfId="18369" xr:uid="{00000000-0005-0000-0000-0000C4420000}"/>
    <cellStyle name="Ligne detail 5 72" xfId="18463" xr:uid="{00000000-0005-0000-0000-0000C5420000}"/>
    <cellStyle name="Ligne detail 5 73" xfId="18556" xr:uid="{00000000-0005-0000-0000-0000C6420000}"/>
    <cellStyle name="Ligne detail 5 74" xfId="18648" xr:uid="{00000000-0005-0000-0000-0000C7420000}"/>
    <cellStyle name="Ligne detail 5 75" xfId="18740" xr:uid="{00000000-0005-0000-0000-0000C8420000}"/>
    <cellStyle name="Ligne detail 5 76" xfId="18832" xr:uid="{00000000-0005-0000-0000-0000C9420000}"/>
    <cellStyle name="Ligne detail 5 77" xfId="18924" xr:uid="{00000000-0005-0000-0000-0000CA420000}"/>
    <cellStyle name="Ligne detail 5 78" xfId="19016" xr:uid="{00000000-0005-0000-0000-0000CB420000}"/>
    <cellStyle name="Ligne detail 5 79" xfId="19108" xr:uid="{00000000-0005-0000-0000-0000CC420000}"/>
    <cellStyle name="Ligne detail 5 8" xfId="14119" xr:uid="{00000000-0005-0000-0000-0000CD420000}"/>
    <cellStyle name="Ligne detail 5 80" xfId="19200" xr:uid="{00000000-0005-0000-0000-0000CE420000}"/>
    <cellStyle name="Ligne detail 5 81" xfId="19291" xr:uid="{00000000-0005-0000-0000-0000CF420000}"/>
    <cellStyle name="Ligne detail 5 82" xfId="19382" xr:uid="{00000000-0005-0000-0000-0000D0420000}"/>
    <cellStyle name="Ligne detail 5 83" xfId="19473" xr:uid="{00000000-0005-0000-0000-0000D1420000}"/>
    <cellStyle name="Ligne detail 5 84" xfId="19562" xr:uid="{00000000-0005-0000-0000-0000D2420000}"/>
    <cellStyle name="Ligne detail 5 85" xfId="19651" xr:uid="{00000000-0005-0000-0000-0000D3420000}"/>
    <cellStyle name="Ligne detail 5 86" xfId="19740" xr:uid="{00000000-0005-0000-0000-0000D4420000}"/>
    <cellStyle name="Ligne detail 5 87" xfId="19829" xr:uid="{00000000-0005-0000-0000-0000D5420000}"/>
    <cellStyle name="Ligne detail 5 88" xfId="19917" xr:uid="{00000000-0005-0000-0000-0000D6420000}"/>
    <cellStyle name="Ligne detail 5 89" xfId="20005" xr:uid="{00000000-0005-0000-0000-0000D7420000}"/>
    <cellStyle name="Ligne detail 5 9" xfId="14183" xr:uid="{00000000-0005-0000-0000-0000D8420000}"/>
    <cellStyle name="Ligne detail 5 90" xfId="20092" xr:uid="{00000000-0005-0000-0000-0000D9420000}"/>
    <cellStyle name="Ligne detail 5 91" xfId="20179" xr:uid="{00000000-0005-0000-0000-0000DA420000}"/>
    <cellStyle name="Ligne detail 5 92" xfId="20265" xr:uid="{00000000-0005-0000-0000-0000DB420000}"/>
    <cellStyle name="Ligne detail 5 93" xfId="20350" xr:uid="{00000000-0005-0000-0000-0000DC420000}"/>
    <cellStyle name="Ligne detail 5 94" xfId="20435" xr:uid="{00000000-0005-0000-0000-0000DD420000}"/>
    <cellStyle name="Ligne detail 5 95" xfId="20518" xr:uid="{00000000-0005-0000-0000-0000DE420000}"/>
    <cellStyle name="Ligne detail 5 96" xfId="20599" xr:uid="{00000000-0005-0000-0000-0000DF420000}"/>
    <cellStyle name="Ligne detail 5 97" xfId="22956" xr:uid="{00000000-0005-0000-0000-0000E0420000}"/>
    <cellStyle name="Ligne detail 5 98" xfId="26225" xr:uid="{00000000-0005-0000-0000-0000E1420000}"/>
    <cellStyle name="Ligne detail 5 99" xfId="29625" xr:uid="{00000000-0005-0000-0000-0000E2420000}"/>
    <cellStyle name="Ligne detail 50" xfId="17814" xr:uid="{00000000-0005-0000-0000-0000E3420000}"/>
    <cellStyle name="Ligne detail 51" xfId="17908" xr:uid="{00000000-0005-0000-0000-0000E4420000}"/>
    <cellStyle name="Ligne detail 52" xfId="18002" xr:uid="{00000000-0005-0000-0000-0000E5420000}"/>
    <cellStyle name="Ligne detail 53" xfId="18096" xr:uid="{00000000-0005-0000-0000-0000E6420000}"/>
    <cellStyle name="Ligne detail 54" xfId="18190" xr:uid="{00000000-0005-0000-0000-0000E7420000}"/>
    <cellStyle name="Ligne detail 55" xfId="18284" xr:uid="{00000000-0005-0000-0000-0000E8420000}"/>
    <cellStyle name="Ligne detail 56" xfId="18378" xr:uid="{00000000-0005-0000-0000-0000E9420000}"/>
    <cellStyle name="Ligne detail 57" xfId="18472" xr:uid="{00000000-0005-0000-0000-0000EA420000}"/>
    <cellStyle name="Ligne detail 58" xfId="18565" xr:uid="{00000000-0005-0000-0000-0000EB420000}"/>
    <cellStyle name="Ligne detail 59" xfId="18657" xr:uid="{00000000-0005-0000-0000-0000EC420000}"/>
    <cellStyle name="Ligne detail 6" xfId="1195" xr:uid="{00000000-0005-0000-0000-0000ED420000}"/>
    <cellStyle name="Ligne détail 6" xfId="1196" xr:uid="{00000000-0005-0000-0000-0000EE420000}"/>
    <cellStyle name="Ligne detail 6 10" xfId="10734" xr:uid="{00000000-0005-0000-0000-0000EF420000}"/>
    <cellStyle name="Ligne detail 6 100" xfId="36184" xr:uid="{00000000-0005-0000-0000-0000F0420000}"/>
    <cellStyle name="Ligne detail 6 11" xfId="15367" xr:uid="{00000000-0005-0000-0000-0000F1420000}"/>
    <cellStyle name="Ligne detail 6 12" xfId="16405" xr:uid="{00000000-0005-0000-0000-0000F2420000}"/>
    <cellStyle name="Ligne detail 6 13" xfId="14345" xr:uid="{00000000-0005-0000-0000-0000F3420000}"/>
    <cellStyle name="Ligne detail 6 14" xfId="15809" xr:uid="{00000000-0005-0000-0000-0000F4420000}"/>
    <cellStyle name="Ligne detail 6 15" xfId="14821" xr:uid="{00000000-0005-0000-0000-0000F5420000}"/>
    <cellStyle name="Ligne detail 6 16" xfId="14507" xr:uid="{00000000-0005-0000-0000-0000F6420000}"/>
    <cellStyle name="Ligne detail 6 17" xfId="16747" xr:uid="{00000000-0005-0000-0000-0000F7420000}"/>
    <cellStyle name="Ligne detail 6 18" xfId="14901" xr:uid="{00000000-0005-0000-0000-0000F8420000}"/>
    <cellStyle name="Ligne detail 6 19" xfId="16546" xr:uid="{00000000-0005-0000-0000-0000F9420000}"/>
    <cellStyle name="Ligne detail 6 2" xfId="1197" xr:uid="{00000000-0005-0000-0000-0000FA420000}"/>
    <cellStyle name="Ligne detail 6 20" xfId="16008" xr:uid="{00000000-0005-0000-0000-0000FB420000}"/>
    <cellStyle name="Ligne detail 6 21" xfId="15881" xr:uid="{00000000-0005-0000-0000-0000FC420000}"/>
    <cellStyle name="Ligne detail 6 22" xfId="14763" xr:uid="{00000000-0005-0000-0000-0000FD420000}"/>
    <cellStyle name="Ligne detail 6 23" xfId="15529" xr:uid="{00000000-0005-0000-0000-0000FE420000}"/>
    <cellStyle name="Ligne detail 6 24" xfId="16863" xr:uid="{00000000-0005-0000-0000-0000FF420000}"/>
    <cellStyle name="Ligne detail 6 25" xfId="15917" xr:uid="{00000000-0005-0000-0000-000000430000}"/>
    <cellStyle name="Ligne detail 6 26" xfId="16190" xr:uid="{00000000-0005-0000-0000-000001430000}"/>
    <cellStyle name="Ligne detail 6 27" xfId="15574" xr:uid="{00000000-0005-0000-0000-000002430000}"/>
    <cellStyle name="Ligne detail 6 28" xfId="16310" xr:uid="{00000000-0005-0000-0000-000003430000}"/>
    <cellStyle name="Ligne detail 6 29" xfId="15392" xr:uid="{00000000-0005-0000-0000-000004430000}"/>
    <cellStyle name="Ligne detail 6 3" xfId="2466" xr:uid="{00000000-0005-0000-0000-000005430000}"/>
    <cellStyle name="Ligne detail 6 30" xfId="15108" xr:uid="{00000000-0005-0000-0000-000006430000}"/>
    <cellStyle name="Ligne detail 6 31" xfId="14376" xr:uid="{00000000-0005-0000-0000-000007430000}"/>
    <cellStyle name="Ligne detail 6 32" xfId="15784" xr:uid="{00000000-0005-0000-0000-000008430000}"/>
    <cellStyle name="Ligne detail 6 33" xfId="16235" xr:uid="{00000000-0005-0000-0000-000009430000}"/>
    <cellStyle name="Ligne detail 6 34" xfId="15481" xr:uid="{00000000-0005-0000-0000-00000A430000}"/>
    <cellStyle name="Ligne detail 6 35" xfId="16351" xr:uid="{00000000-0005-0000-0000-00000B430000}"/>
    <cellStyle name="Ligne detail 6 36" xfId="15349" xr:uid="{00000000-0005-0000-0000-00000C430000}"/>
    <cellStyle name="Ligne detail 6 37" xfId="16388" xr:uid="{00000000-0005-0000-0000-00000D430000}"/>
    <cellStyle name="Ligne detail 6 38" xfId="15284" xr:uid="{00000000-0005-0000-0000-00000E430000}"/>
    <cellStyle name="Ligne detail 6 39" xfId="14324" xr:uid="{00000000-0005-0000-0000-00000F430000}"/>
    <cellStyle name="Ligne detail 6 4" xfId="9305" xr:uid="{00000000-0005-0000-0000-000010430000}"/>
    <cellStyle name="Ligne detail 6 40" xfId="15832" xr:uid="{00000000-0005-0000-0000-000011430000}"/>
    <cellStyle name="Ligne detail 6 41" xfId="14801" xr:uid="{00000000-0005-0000-0000-000012430000}"/>
    <cellStyle name="Ligne detail 6 42" xfId="15503" xr:uid="{00000000-0005-0000-0000-000013430000}"/>
    <cellStyle name="Ligne detail 6 43" xfId="15998" xr:uid="{00000000-0005-0000-0000-000014430000}"/>
    <cellStyle name="Ligne detail 6 44" xfId="16844" xr:uid="{00000000-0005-0000-0000-000015430000}"/>
    <cellStyle name="Ligne detail 6 45" xfId="14748" xr:uid="{00000000-0005-0000-0000-000016430000}"/>
    <cellStyle name="Ligne detail 6 46" xfId="16860" xr:uid="{00000000-0005-0000-0000-000017430000}"/>
    <cellStyle name="Ligne detail 6 47" xfId="16869" xr:uid="{00000000-0005-0000-0000-000018430000}"/>
    <cellStyle name="Ligne detail 6 48" xfId="15924" xr:uid="{00000000-0005-0000-0000-000019430000}"/>
    <cellStyle name="Ligne detail 6 49" xfId="16187" xr:uid="{00000000-0005-0000-0000-00001A430000}"/>
    <cellStyle name="Ligne detail 6 5" xfId="10509" xr:uid="{00000000-0005-0000-0000-00001B430000}"/>
    <cellStyle name="Ligne detail 6 50" xfId="15569" xr:uid="{00000000-0005-0000-0000-00001C430000}"/>
    <cellStyle name="Ligne detail 6 51" xfId="16316" xr:uid="{00000000-0005-0000-0000-00001D430000}"/>
    <cellStyle name="Ligne detail 6 52" xfId="16063" xr:uid="{00000000-0005-0000-0000-00001E430000}"/>
    <cellStyle name="Ligne detail 6 53" xfId="14643" xr:uid="{00000000-0005-0000-0000-00001F430000}"/>
    <cellStyle name="Ligne detail 6 54" xfId="15638" xr:uid="{00000000-0005-0000-0000-000020430000}"/>
    <cellStyle name="Ligne detail 6 55" xfId="16914" xr:uid="{00000000-0005-0000-0000-000021430000}"/>
    <cellStyle name="Ligne detail 6 56" xfId="15947" xr:uid="{00000000-0005-0000-0000-000022430000}"/>
    <cellStyle name="Ligne detail 6 57" xfId="16179" xr:uid="{00000000-0005-0000-0000-000023430000}"/>
    <cellStyle name="Ligne detail 6 58" xfId="16661" xr:uid="{00000000-0005-0000-0000-000024430000}"/>
    <cellStyle name="Ligne detail 6 59" xfId="16307" xr:uid="{00000000-0005-0000-0000-000025430000}"/>
    <cellStyle name="Ligne detail 6 6" xfId="10634" xr:uid="{00000000-0005-0000-0000-000026430000}"/>
    <cellStyle name="Ligne detail 6 60" xfId="16062" xr:uid="{00000000-0005-0000-0000-000027430000}"/>
    <cellStyle name="Ligne detail 6 61" xfId="14644" xr:uid="{00000000-0005-0000-0000-000028430000}"/>
    <cellStyle name="Ligne detail 6 62" xfId="16692" xr:uid="{00000000-0005-0000-0000-000029430000}"/>
    <cellStyle name="Ligne detail 6 63" xfId="16283" xr:uid="{00000000-0005-0000-0000-00002A430000}"/>
    <cellStyle name="Ligne detail 6 64" xfId="14446" xr:uid="{00000000-0005-0000-0000-00002B430000}"/>
    <cellStyle name="Ligne detail 6 65" xfId="15743" xr:uid="{00000000-0005-0000-0000-00002C430000}"/>
    <cellStyle name="Ligne detail 6 66" xfId="14867" xr:uid="{00000000-0005-0000-0000-00002D430000}"/>
    <cellStyle name="Ligne detail 6 67" xfId="16079" xr:uid="{00000000-0005-0000-0000-00002E430000}"/>
    <cellStyle name="Ligne detail 6 68" xfId="15698" xr:uid="{00000000-0005-0000-0000-00002F430000}"/>
    <cellStyle name="Ligne detail 6 69" xfId="16973" xr:uid="{00000000-0005-0000-0000-000030430000}"/>
    <cellStyle name="Ligne detail 6 7" xfId="11218" xr:uid="{00000000-0005-0000-0000-000031430000}"/>
    <cellStyle name="Ligne detail 6 70" xfId="14696" xr:uid="{00000000-0005-0000-0000-000032430000}"/>
    <cellStyle name="Ligne detail 6 71" xfId="14565" xr:uid="{00000000-0005-0000-0000-000033430000}"/>
    <cellStyle name="Ligne detail 6 72" xfId="16107" xr:uid="{00000000-0005-0000-0000-000034430000}"/>
    <cellStyle name="Ligne detail 6 73" xfId="14605" xr:uid="{00000000-0005-0000-0000-000035430000}"/>
    <cellStyle name="Ligne detail 6 74" xfId="16100" xr:uid="{00000000-0005-0000-0000-000036430000}"/>
    <cellStyle name="Ligne detail 6 75" xfId="16098" xr:uid="{00000000-0005-0000-0000-000037430000}"/>
    <cellStyle name="Ligne detail 6 76" xfId="16710" xr:uid="{00000000-0005-0000-0000-000038430000}"/>
    <cellStyle name="Ligne detail 6 77" xfId="16857" xr:uid="{00000000-0005-0000-0000-000039430000}"/>
    <cellStyle name="Ligne detail 6 78" xfId="15433" xr:uid="{00000000-0005-0000-0000-00003A430000}"/>
    <cellStyle name="Ligne detail 6 79" xfId="15080" xr:uid="{00000000-0005-0000-0000-00003B430000}"/>
    <cellStyle name="Ligne detail 6 8" xfId="11219" xr:uid="{00000000-0005-0000-0000-00003C430000}"/>
    <cellStyle name="Ligne detail 6 80" xfId="15320" xr:uid="{00000000-0005-0000-0000-00003D430000}"/>
    <cellStyle name="Ligne detail 6 81" xfId="14316" xr:uid="{00000000-0005-0000-0000-00003E430000}"/>
    <cellStyle name="Ligne detail 6 82" xfId="14657" xr:uid="{00000000-0005-0000-0000-00003F430000}"/>
    <cellStyle name="Ligne detail 6 83" xfId="15628" xr:uid="{00000000-0005-0000-0000-000040430000}"/>
    <cellStyle name="Ligne detail 6 84" xfId="14943" xr:uid="{00000000-0005-0000-0000-000041430000}"/>
    <cellStyle name="Ligne detail 6 85" xfId="14440" xr:uid="{00000000-0005-0000-0000-000042430000}"/>
    <cellStyle name="Ligne detail 6 86" xfId="15749" xr:uid="{00000000-0005-0000-0000-000043430000}"/>
    <cellStyle name="Ligne detail 6 87" xfId="16248" xr:uid="{00000000-0005-0000-0000-000044430000}"/>
    <cellStyle name="Ligne detail 6 88" xfId="16077" xr:uid="{00000000-0005-0000-0000-000045430000}"/>
    <cellStyle name="Ligne detail 6 89" xfId="16752" xr:uid="{00000000-0005-0000-0000-000046430000}"/>
    <cellStyle name="Ligne detail 6 9" xfId="10587" xr:uid="{00000000-0005-0000-0000-000047430000}"/>
    <cellStyle name="Ligne detail 6 90" xfId="14898" xr:uid="{00000000-0005-0000-0000-000048430000}"/>
    <cellStyle name="Ligne detail 6 91" xfId="16069" xr:uid="{00000000-0005-0000-0000-000049430000}"/>
    <cellStyle name="Ligne detail 6 92" xfId="15708" xr:uid="{00000000-0005-0000-0000-00004A430000}"/>
    <cellStyle name="Ligne detail 6 93" xfId="14889" xr:uid="{00000000-0005-0000-0000-00004B430000}"/>
    <cellStyle name="Ligne detail 6 94" xfId="14487" xr:uid="{00000000-0005-0000-0000-00004C430000}"/>
    <cellStyle name="Ligne detail 6 95" xfId="16118" xr:uid="{00000000-0005-0000-0000-00004D430000}"/>
    <cellStyle name="Ligne detail 6 96" xfId="14598" xr:uid="{00000000-0005-0000-0000-00004E430000}"/>
    <cellStyle name="Ligne detail 6 97" xfId="22957" xr:uid="{00000000-0005-0000-0000-00004F430000}"/>
    <cellStyle name="Ligne detail 6 98" xfId="26224" xr:uid="{00000000-0005-0000-0000-000050430000}"/>
    <cellStyle name="Ligne detail 6 99" xfId="29626" xr:uid="{00000000-0005-0000-0000-000051430000}"/>
    <cellStyle name="Ligne detail 60" xfId="18749" xr:uid="{00000000-0005-0000-0000-000052430000}"/>
    <cellStyle name="Ligne detail 61" xfId="18841" xr:uid="{00000000-0005-0000-0000-000053430000}"/>
    <cellStyle name="Ligne detail 62" xfId="18933" xr:uid="{00000000-0005-0000-0000-000054430000}"/>
    <cellStyle name="Ligne detail 63" xfId="19025" xr:uid="{00000000-0005-0000-0000-000055430000}"/>
    <cellStyle name="Ligne detail 64" xfId="19117" xr:uid="{00000000-0005-0000-0000-000056430000}"/>
    <cellStyle name="Ligne detail 65" xfId="19209" xr:uid="{00000000-0005-0000-0000-000057430000}"/>
    <cellStyle name="Ligne detail 66" xfId="19300" xr:uid="{00000000-0005-0000-0000-000058430000}"/>
    <cellStyle name="Ligne detail 67" xfId="19391" xr:uid="{00000000-0005-0000-0000-000059430000}"/>
    <cellStyle name="Ligne detail 68" xfId="19482" xr:uid="{00000000-0005-0000-0000-00005A430000}"/>
    <cellStyle name="Ligne detail 69" xfId="19571" xr:uid="{00000000-0005-0000-0000-00005B430000}"/>
    <cellStyle name="Ligne detail 7" xfId="1198" xr:uid="{00000000-0005-0000-0000-00005C430000}"/>
    <cellStyle name="Ligne détail 7" xfId="1199" xr:uid="{00000000-0005-0000-0000-00005D430000}"/>
    <cellStyle name="Ligne detail 70" xfId="19660" xr:uid="{00000000-0005-0000-0000-00005E430000}"/>
    <cellStyle name="Ligne detail 71" xfId="19749" xr:uid="{00000000-0005-0000-0000-00005F430000}"/>
    <cellStyle name="Ligne detail 72" xfId="19838" xr:uid="{00000000-0005-0000-0000-000060430000}"/>
    <cellStyle name="Ligne detail 73" xfId="19926" xr:uid="{00000000-0005-0000-0000-000061430000}"/>
    <cellStyle name="Ligne detail 74" xfId="20014" xr:uid="{00000000-0005-0000-0000-000062430000}"/>
    <cellStyle name="Ligne detail 75" xfId="20101" xr:uid="{00000000-0005-0000-0000-000063430000}"/>
    <cellStyle name="Ligne detail 76" xfId="20188" xr:uid="{00000000-0005-0000-0000-000064430000}"/>
    <cellStyle name="Ligne detail 77" xfId="20274" xr:uid="{00000000-0005-0000-0000-000065430000}"/>
    <cellStyle name="Ligne detail 78" xfId="20359" xr:uid="{00000000-0005-0000-0000-000066430000}"/>
    <cellStyle name="Ligne detail 79" xfId="20444" xr:uid="{00000000-0005-0000-0000-000067430000}"/>
    <cellStyle name="Ligne detail 8" xfId="1200" xr:uid="{00000000-0005-0000-0000-000068430000}"/>
    <cellStyle name="Ligne détail 8" xfId="1201" xr:uid="{00000000-0005-0000-0000-000069430000}"/>
    <cellStyle name="Ligne detail 80" xfId="20527" xr:uid="{00000000-0005-0000-0000-00006A430000}"/>
    <cellStyle name="Ligne detail 81" xfId="20608" xr:uid="{00000000-0005-0000-0000-00006B430000}"/>
    <cellStyle name="Ligne detail 82" xfId="20686" xr:uid="{00000000-0005-0000-0000-00006C430000}"/>
    <cellStyle name="Ligne detail 83" xfId="20764" xr:uid="{00000000-0005-0000-0000-00006D430000}"/>
    <cellStyle name="Ligne detail 84" xfId="20841" xr:uid="{00000000-0005-0000-0000-00006E430000}"/>
    <cellStyle name="Ligne detail 85" xfId="20917" xr:uid="{00000000-0005-0000-0000-00006F430000}"/>
    <cellStyle name="Ligne detail 86" xfId="20991" xr:uid="{00000000-0005-0000-0000-000070430000}"/>
    <cellStyle name="Ligne detail 87" xfId="21064" xr:uid="{00000000-0005-0000-0000-000071430000}"/>
    <cellStyle name="Ligne detail 88" xfId="21137" xr:uid="{00000000-0005-0000-0000-000072430000}"/>
    <cellStyle name="Ligne detail 89" xfId="21210" xr:uid="{00000000-0005-0000-0000-000073430000}"/>
    <cellStyle name="Ligne detail 9" xfId="1202" xr:uid="{00000000-0005-0000-0000-000074430000}"/>
    <cellStyle name="Ligne détail 9" xfId="1203" xr:uid="{00000000-0005-0000-0000-000075430000}"/>
    <cellStyle name="Ligne detail 90" xfId="21282" xr:uid="{00000000-0005-0000-0000-000076430000}"/>
    <cellStyle name="Ligne detail 91" xfId="21351" xr:uid="{00000000-0005-0000-0000-000077430000}"/>
    <cellStyle name="Ligne detail 92" xfId="21419" xr:uid="{00000000-0005-0000-0000-000078430000}"/>
    <cellStyle name="Ligne detail 93" xfId="21487" xr:uid="{00000000-0005-0000-0000-000079430000}"/>
    <cellStyle name="Ligne detail 94" xfId="21554" xr:uid="{00000000-0005-0000-0000-00007A430000}"/>
    <cellStyle name="Ligne detail 95" xfId="21621" xr:uid="{00000000-0005-0000-0000-00007B430000}"/>
    <cellStyle name="Ligne detail 96" xfId="21687" xr:uid="{00000000-0005-0000-0000-00007C430000}"/>
    <cellStyle name="Ligne detail 97" xfId="21752" xr:uid="{00000000-0005-0000-0000-00007D430000}"/>
    <cellStyle name="Ligne detail 98" xfId="21815" xr:uid="{00000000-0005-0000-0000-00007E430000}"/>
    <cellStyle name="Ligne detail 99" xfId="21876" xr:uid="{00000000-0005-0000-0000-00007F430000}"/>
    <cellStyle name="Ligne detail_~1649184" xfId="1204" xr:uid="{00000000-0005-0000-0000-000080430000}"/>
    <cellStyle name="Ligne détail_B78_Liste_pieces" xfId="5243" xr:uid="{00000000-0005-0000-0000-000081430000}"/>
    <cellStyle name="Ligne detail_B78_Liste_pieces 10" xfId="5244" xr:uid="{00000000-0005-0000-0000-000082430000}"/>
    <cellStyle name="Ligne détail_Brouillon" xfId="1205" xr:uid="{00000000-0005-0000-0000-000083430000}"/>
    <cellStyle name="Ligne detail_Hoja1" xfId="5245" xr:uid="{00000000-0005-0000-0000-000084430000}"/>
    <cellStyle name="Ligne détail_Hoja1" xfId="5246" xr:uid="{00000000-0005-0000-0000-000085430000}"/>
    <cellStyle name="Ligne detail_Hoja1 10" xfId="5247" xr:uid="{00000000-0005-0000-0000-000086430000}"/>
    <cellStyle name="Ligne détail_Liste CPA" xfId="5248" xr:uid="{00000000-0005-0000-0000-000087430000}"/>
    <cellStyle name="Ligne detail_Liste CPA " xfId="5249" xr:uid="{00000000-0005-0000-0000-000088430000}"/>
    <cellStyle name="Ligne détail_Liste CPA " xfId="5250" xr:uid="{00000000-0005-0000-0000-000089430000}"/>
    <cellStyle name="Ligne detail_Liste CPA  10" xfId="5251" xr:uid="{00000000-0005-0000-0000-00008A430000}"/>
    <cellStyle name="Ligne détail_Liste CPA  10" xfId="5252" xr:uid="{00000000-0005-0000-0000-00008B430000}"/>
    <cellStyle name="Ligne detail_Liste CPA  11" xfId="5253" xr:uid="{00000000-0005-0000-0000-00008C430000}"/>
    <cellStyle name="Ligne détail_Liste CPA  11" xfId="5254" xr:uid="{00000000-0005-0000-0000-00008D430000}"/>
    <cellStyle name="Ligne detail_Liste CPA  12" xfId="5255" xr:uid="{00000000-0005-0000-0000-00008E430000}"/>
    <cellStyle name="Ligne détail_Liste CPA  12" xfId="5256" xr:uid="{00000000-0005-0000-0000-00008F430000}"/>
    <cellStyle name="Ligne detail_Liste CPA  13" xfId="5257" xr:uid="{00000000-0005-0000-0000-000090430000}"/>
    <cellStyle name="Ligne détail_Liste CPA  13" xfId="5258" xr:uid="{00000000-0005-0000-0000-000091430000}"/>
    <cellStyle name="Ligne detail_Liste CPA  14" xfId="5259" xr:uid="{00000000-0005-0000-0000-000092430000}"/>
    <cellStyle name="Ligne détail_Liste CPA  14" xfId="5260" xr:uid="{00000000-0005-0000-0000-000093430000}"/>
    <cellStyle name="Ligne detail_Liste CPA  15" xfId="5261" xr:uid="{00000000-0005-0000-0000-000094430000}"/>
    <cellStyle name="Ligne détail_Liste CPA  15" xfId="5262" xr:uid="{00000000-0005-0000-0000-000095430000}"/>
    <cellStyle name="Ligne detail_Liste CPA  16" xfId="5263" xr:uid="{00000000-0005-0000-0000-000096430000}"/>
    <cellStyle name="Ligne détail_Liste CPA  16" xfId="5264" xr:uid="{00000000-0005-0000-0000-000097430000}"/>
    <cellStyle name="Ligne detail_Liste CPA  17" xfId="5265" xr:uid="{00000000-0005-0000-0000-000098430000}"/>
    <cellStyle name="Ligne détail_Liste CPA  17" xfId="5266" xr:uid="{00000000-0005-0000-0000-000099430000}"/>
    <cellStyle name="Ligne detail_Liste CPA  18" xfId="5267" xr:uid="{00000000-0005-0000-0000-00009A430000}"/>
    <cellStyle name="Ligne détail_Liste CPA  18" xfId="5268" xr:uid="{00000000-0005-0000-0000-00009B430000}"/>
    <cellStyle name="Ligne detail_Liste CPA  19" xfId="5269" xr:uid="{00000000-0005-0000-0000-00009C430000}"/>
    <cellStyle name="Ligne détail_Liste CPA  19" xfId="5270" xr:uid="{00000000-0005-0000-0000-00009D430000}"/>
    <cellStyle name="Ligne detail_Liste CPA  2" xfId="5271" xr:uid="{00000000-0005-0000-0000-00009E430000}"/>
    <cellStyle name="Ligne détail_Liste CPA  2" xfId="5272" xr:uid="{00000000-0005-0000-0000-00009F430000}"/>
    <cellStyle name="Ligne detail_Liste CPA  20" xfId="5273" xr:uid="{00000000-0005-0000-0000-0000A0430000}"/>
    <cellStyle name="Ligne détail_Liste CPA  20" xfId="5274" xr:uid="{00000000-0005-0000-0000-0000A1430000}"/>
    <cellStyle name="Ligne detail_Liste CPA  21" xfId="5275" xr:uid="{00000000-0005-0000-0000-0000A2430000}"/>
    <cellStyle name="Ligne détail_Liste CPA  21" xfId="5276" xr:uid="{00000000-0005-0000-0000-0000A3430000}"/>
    <cellStyle name="Ligne detail_Liste CPA  22" xfId="5277" xr:uid="{00000000-0005-0000-0000-0000A4430000}"/>
    <cellStyle name="Ligne détail_Liste CPA  22" xfId="5278" xr:uid="{00000000-0005-0000-0000-0000A5430000}"/>
    <cellStyle name="Ligne detail_Liste CPA  23" xfId="5279" xr:uid="{00000000-0005-0000-0000-0000A6430000}"/>
    <cellStyle name="Ligne détail_Liste CPA  23" xfId="5280" xr:uid="{00000000-0005-0000-0000-0000A7430000}"/>
    <cellStyle name="Ligne detail_Liste CPA  24" xfId="5281" xr:uid="{00000000-0005-0000-0000-0000A8430000}"/>
    <cellStyle name="Ligne détail_Liste CPA  24" xfId="5282" xr:uid="{00000000-0005-0000-0000-0000A9430000}"/>
    <cellStyle name="Ligne detail_Liste CPA  25" xfId="5283" xr:uid="{00000000-0005-0000-0000-0000AA430000}"/>
    <cellStyle name="Ligne détail_Liste CPA  25" xfId="5284" xr:uid="{00000000-0005-0000-0000-0000AB430000}"/>
    <cellStyle name="Ligne detail_Liste CPA  26" xfId="5285" xr:uid="{00000000-0005-0000-0000-0000AC430000}"/>
    <cellStyle name="Ligne détail_Liste CPA  26" xfId="5286" xr:uid="{00000000-0005-0000-0000-0000AD430000}"/>
    <cellStyle name="Ligne detail_Liste CPA  27" xfId="5287" xr:uid="{00000000-0005-0000-0000-0000AE430000}"/>
    <cellStyle name="Ligne détail_Liste CPA  27" xfId="5288" xr:uid="{00000000-0005-0000-0000-0000AF430000}"/>
    <cellStyle name="Ligne detail_Liste CPA  28" xfId="5289" xr:uid="{00000000-0005-0000-0000-0000B0430000}"/>
    <cellStyle name="Ligne détail_Liste CPA  28" xfId="5290" xr:uid="{00000000-0005-0000-0000-0000B1430000}"/>
    <cellStyle name="Ligne detail_Liste CPA  29" xfId="5291" xr:uid="{00000000-0005-0000-0000-0000B2430000}"/>
    <cellStyle name="Ligne détail_Liste CPA  29" xfId="5292" xr:uid="{00000000-0005-0000-0000-0000B3430000}"/>
    <cellStyle name="Ligne detail_Liste CPA  3" xfId="5293" xr:uid="{00000000-0005-0000-0000-0000B4430000}"/>
    <cellStyle name="Ligne détail_Liste CPA  3" xfId="5294" xr:uid="{00000000-0005-0000-0000-0000B5430000}"/>
    <cellStyle name="Ligne detail_Liste CPA  30" xfId="5295" xr:uid="{00000000-0005-0000-0000-0000B6430000}"/>
    <cellStyle name="Ligne détail_Liste CPA  30" xfId="5296" xr:uid="{00000000-0005-0000-0000-0000B7430000}"/>
    <cellStyle name="Ligne detail_Liste CPA  31" xfId="5297" xr:uid="{00000000-0005-0000-0000-0000B8430000}"/>
    <cellStyle name="Ligne détail_Liste CPA  31" xfId="5298" xr:uid="{00000000-0005-0000-0000-0000B9430000}"/>
    <cellStyle name="Ligne detail_Liste CPA  32" xfId="5299" xr:uid="{00000000-0005-0000-0000-0000BA430000}"/>
    <cellStyle name="Ligne détail_Liste CPA  32" xfId="5300" xr:uid="{00000000-0005-0000-0000-0000BB430000}"/>
    <cellStyle name="Ligne detail_Liste CPA  33" xfId="5301" xr:uid="{00000000-0005-0000-0000-0000BC430000}"/>
    <cellStyle name="Ligne détail_Liste CPA  33" xfId="5302" xr:uid="{00000000-0005-0000-0000-0000BD430000}"/>
    <cellStyle name="Ligne detail_Liste CPA  34" xfId="5303" xr:uid="{00000000-0005-0000-0000-0000BE430000}"/>
    <cellStyle name="Ligne détail_Liste CPA  34" xfId="5304" xr:uid="{00000000-0005-0000-0000-0000BF430000}"/>
    <cellStyle name="Ligne detail_Liste CPA  35" xfId="5305" xr:uid="{00000000-0005-0000-0000-0000C0430000}"/>
    <cellStyle name="Ligne détail_Liste CPA  35" xfId="5306" xr:uid="{00000000-0005-0000-0000-0000C1430000}"/>
    <cellStyle name="Ligne detail_Liste CPA  36" xfId="5307" xr:uid="{00000000-0005-0000-0000-0000C2430000}"/>
    <cellStyle name="Ligne détail_Liste CPA  36" xfId="5308" xr:uid="{00000000-0005-0000-0000-0000C3430000}"/>
    <cellStyle name="Ligne detail_Liste CPA  37" xfId="5309" xr:uid="{00000000-0005-0000-0000-0000C4430000}"/>
    <cellStyle name="Ligne détail_Liste CPA  37" xfId="5310" xr:uid="{00000000-0005-0000-0000-0000C5430000}"/>
    <cellStyle name="Ligne detail_Liste CPA  38" xfId="5311" xr:uid="{00000000-0005-0000-0000-0000C6430000}"/>
    <cellStyle name="Ligne détail_Liste CPA  38" xfId="5312" xr:uid="{00000000-0005-0000-0000-0000C7430000}"/>
    <cellStyle name="Ligne detail_Liste CPA  39" xfId="5313" xr:uid="{00000000-0005-0000-0000-0000C8430000}"/>
    <cellStyle name="Ligne détail_Liste CPA  39" xfId="5314" xr:uid="{00000000-0005-0000-0000-0000C9430000}"/>
    <cellStyle name="Ligne detail_Liste CPA  4" xfId="5315" xr:uid="{00000000-0005-0000-0000-0000CA430000}"/>
    <cellStyle name="Ligne détail_Liste CPA  4" xfId="5316" xr:uid="{00000000-0005-0000-0000-0000CB430000}"/>
    <cellStyle name="Ligne detail_Liste CPA  40" xfId="5317" xr:uid="{00000000-0005-0000-0000-0000CC430000}"/>
    <cellStyle name="Ligne détail_Liste CPA  40" xfId="5318" xr:uid="{00000000-0005-0000-0000-0000CD430000}"/>
    <cellStyle name="Ligne detail_Liste CPA  41" xfId="5319" xr:uid="{00000000-0005-0000-0000-0000CE430000}"/>
    <cellStyle name="Ligne détail_Liste CPA  41" xfId="5320" xr:uid="{00000000-0005-0000-0000-0000CF430000}"/>
    <cellStyle name="Ligne detail_Liste CPA  42" xfId="5321" xr:uid="{00000000-0005-0000-0000-0000D0430000}"/>
    <cellStyle name="Ligne détail_Liste CPA  42" xfId="5322" xr:uid="{00000000-0005-0000-0000-0000D1430000}"/>
    <cellStyle name="Ligne detail_Liste CPA  43" xfId="5323" xr:uid="{00000000-0005-0000-0000-0000D2430000}"/>
    <cellStyle name="Ligne détail_Liste CPA  43" xfId="5324" xr:uid="{00000000-0005-0000-0000-0000D3430000}"/>
    <cellStyle name="Ligne detail_Liste CPA  44" xfId="5325" xr:uid="{00000000-0005-0000-0000-0000D4430000}"/>
    <cellStyle name="Ligne détail_Liste CPA  44" xfId="5326" xr:uid="{00000000-0005-0000-0000-0000D5430000}"/>
    <cellStyle name="Ligne detail_Liste CPA  45" xfId="5327" xr:uid="{00000000-0005-0000-0000-0000D6430000}"/>
    <cellStyle name="Ligne détail_Liste CPA  45" xfId="5328" xr:uid="{00000000-0005-0000-0000-0000D7430000}"/>
    <cellStyle name="Ligne detail_Liste CPA  46" xfId="5329" xr:uid="{00000000-0005-0000-0000-0000D8430000}"/>
    <cellStyle name="Ligne détail_Liste CPA  46" xfId="5330" xr:uid="{00000000-0005-0000-0000-0000D9430000}"/>
    <cellStyle name="Ligne detail_Liste CPA  47" xfId="5331" xr:uid="{00000000-0005-0000-0000-0000DA430000}"/>
    <cellStyle name="Ligne détail_Liste CPA  47" xfId="5332" xr:uid="{00000000-0005-0000-0000-0000DB430000}"/>
    <cellStyle name="Ligne detail_Liste CPA  48" xfId="5333" xr:uid="{00000000-0005-0000-0000-0000DC430000}"/>
    <cellStyle name="Ligne détail_Liste CPA  48" xfId="5334" xr:uid="{00000000-0005-0000-0000-0000DD430000}"/>
    <cellStyle name="Ligne detail_Liste CPA  49" xfId="5335" xr:uid="{00000000-0005-0000-0000-0000DE430000}"/>
    <cellStyle name="Ligne détail_Liste CPA  49" xfId="5336" xr:uid="{00000000-0005-0000-0000-0000DF430000}"/>
    <cellStyle name="Ligne detail_Liste CPA  5" xfId="5337" xr:uid="{00000000-0005-0000-0000-0000E0430000}"/>
    <cellStyle name="Ligne détail_Liste CPA  5" xfId="5338" xr:uid="{00000000-0005-0000-0000-0000E1430000}"/>
    <cellStyle name="Ligne detail_Liste CPA  50" xfId="5339" xr:uid="{00000000-0005-0000-0000-0000E2430000}"/>
    <cellStyle name="Ligne détail_Liste CPA  50" xfId="5340" xr:uid="{00000000-0005-0000-0000-0000E3430000}"/>
    <cellStyle name="Ligne detail_Liste CPA  51" xfId="5341" xr:uid="{00000000-0005-0000-0000-0000E4430000}"/>
    <cellStyle name="Ligne détail_Liste CPA  51" xfId="5342" xr:uid="{00000000-0005-0000-0000-0000E5430000}"/>
    <cellStyle name="Ligne detail_Liste CPA  6" xfId="5343" xr:uid="{00000000-0005-0000-0000-0000E6430000}"/>
    <cellStyle name="Ligne détail_Liste CPA  6" xfId="5344" xr:uid="{00000000-0005-0000-0000-0000E7430000}"/>
    <cellStyle name="Ligne detail_Liste CPA  7" xfId="5345" xr:uid="{00000000-0005-0000-0000-0000E8430000}"/>
    <cellStyle name="Ligne détail_Liste CPA  7" xfId="5346" xr:uid="{00000000-0005-0000-0000-0000E9430000}"/>
    <cellStyle name="Ligne detail_Liste CPA  8" xfId="5347" xr:uid="{00000000-0005-0000-0000-0000EA430000}"/>
    <cellStyle name="Ligne détail_Liste CPA  8" xfId="5348" xr:uid="{00000000-0005-0000-0000-0000EB430000}"/>
    <cellStyle name="Ligne detail_Liste CPA  9" xfId="5349" xr:uid="{00000000-0005-0000-0000-0000EC430000}"/>
    <cellStyle name="Ligne détail_Liste CPA  9" xfId="5350" xr:uid="{00000000-0005-0000-0000-0000ED430000}"/>
    <cellStyle name="Ligne detail_Liste CPA _Liste de piece" xfId="5351" xr:uid="{00000000-0005-0000-0000-0000EE430000}"/>
    <cellStyle name="Ligne détail_Liste CPA _Liste de piece" xfId="5352" xr:uid="{00000000-0005-0000-0000-0000EF430000}"/>
    <cellStyle name="Ligne detail_Liste CPA _Liste de piece 10" xfId="5353" xr:uid="{00000000-0005-0000-0000-0000F0430000}"/>
    <cellStyle name="Ligne détail_Liste CPA _Liste de piece 10" xfId="5354" xr:uid="{00000000-0005-0000-0000-0000F1430000}"/>
    <cellStyle name="Ligne detail_Liste CPA _Liste de piece 11" xfId="5355" xr:uid="{00000000-0005-0000-0000-0000F2430000}"/>
    <cellStyle name="Ligne détail_Liste CPA _Liste de piece 11" xfId="5356" xr:uid="{00000000-0005-0000-0000-0000F3430000}"/>
    <cellStyle name="Ligne detail_Liste CPA _Liste de piece 12" xfId="5357" xr:uid="{00000000-0005-0000-0000-0000F4430000}"/>
    <cellStyle name="Ligne détail_Liste CPA _Liste de piece 12" xfId="5358" xr:uid="{00000000-0005-0000-0000-0000F5430000}"/>
    <cellStyle name="Ligne detail_Liste CPA _Liste de piece 13" xfId="5359" xr:uid="{00000000-0005-0000-0000-0000F6430000}"/>
    <cellStyle name="Ligne détail_Liste CPA _Liste de piece 13" xfId="5360" xr:uid="{00000000-0005-0000-0000-0000F7430000}"/>
    <cellStyle name="Ligne detail_Liste CPA _Liste de piece 14" xfId="5361" xr:uid="{00000000-0005-0000-0000-0000F8430000}"/>
    <cellStyle name="Ligne détail_Liste CPA _Liste de piece 14" xfId="5362" xr:uid="{00000000-0005-0000-0000-0000F9430000}"/>
    <cellStyle name="Ligne detail_Liste CPA _Liste de piece 15" xfId="5363" xr:uid="{00000000-0005-0000-0000-0000FA430000}"/>
    <cellStyle name="Ligne détail_Liste CPA _Liste de piece 15" xfId="5364" xr:uid="{00000000-0005-0000-0000-0000FB430000}"/>
    <cellStyle name="Ligne detail_Liste CPA _Liste de piece 16" xfId="5365" xr:uid="{00000000-0005-0000-0000-0000FC430000}"/>
    <cellStyle name="Ligne détail_Liste CPA _Liste de piece 16" xfId="5366" xr:uid="{00000000-0005-0000-0000-0000FD430000}"/>
    <cellStyle name="Ligne detail_Liste CPA _Liste de piece 17" xfId="5367" xr:uid="{00000000-0005-0000-0000-0000FE430000}"/>
    <cellStyle name="Ligne détail_Liste CPA _Liste de piece 17" xfId="5368" xr:uid="{00000000-0005-0000-0000-0000FF430000}"/>
    <cellStyle name="Ligne detail_Liste CPA _Liste de piece 18" xfId="5369" xr:uid="{00000000-0005-0000-0000-000000440000}"/>
    <cellStyle name="Ligne détail_Liste CPA _Liste de piece 18" xfId="5370" xr:uid="{00000000-0005-0000-0000-000001440000}"/>
    <cellStyle name="Ligne detail_Liste CPA _Liste de piece 19" xfId="5371" xr:uid="{00000000-0005-0000-0000-000002440000}"/>
    <cellStyle name="Ligne détail_Liste CPA _Liste de piece 19" xfId="5372" xr:uid="{00000000-0005-0000-0000-000003440000}"/>
    <cellStyle name="Ligne detail_Liste CPA _Liste de piece 2" xfId="5373" xr:uid="{00000000-0005-0000-0000-000004440000}"/>
    <cellStyle name="Ligne détail_Liste CPA _Liste de piece 2" xfId="5374" xr:uid="{00000000-0005-0000-0000-000005440000}"/>
    <cellStyle name="Ligne detail_Liste CPA _Liste de piece 20" xfId="5375" xr:uid="{00000000-0005-0000-0000-000006440000}"/>
    <cellStyle name="Ligne détail_Liste CPA _Liste de piece 20" xfId="5376" xr:uid="{00000000-0005-0000-0000-000007440000}"/>
    <cellStyle name="Ligne detail_Liste CPA _Liste de piece 21" xfId="5377" xr:uid="{00000000-0005-0000-0000-000008440000}"/>
    <cellStyle name="Ligne détail_Liste CPA _Liste de piece 21" xfId="5378" xr:uid="{00000000-0005-0000-0000-000009440000}"/>
    <cellStyle name="Ligne detail_Liste CPA _Liste de piece 22" xfId="5379" xr:uid="{00000000-0005-0000-0000-00000A440000}"/>
    <cellStyle name="Ligne détail_Liste CPA _Liste de piece 22" xfId="5380" xr:uid="{00000000-0005-0000-0000-00000B440000}"/>
    <cellStyle name="Ligne detail_Liste CPA _Liste de piece 23" xfId="5381" xr:uid="{00000000-0005-0000-0000-00000C440000}"/>
    <cellStyle name="Ligne détail_Liste CPA _Liste de piece 23" xfId="5382" xr:uid="{00000000-0005-0000-0000-00000D440000}"/>
    <cellStyle name="Ligne detail_Liste CPA _Liste de piece 24" xfId="5383" xr:uid="{00000000-0005-0000-0000-00000E440000}"/>
    <cellStyle name="Ligne détail_Liste CPA _Liste de piece 24" xfId="5384" xr:uid="{00000000-0005-0000-0000-00000F440000}"/>
    <cellStyle name="Ligne detail_Liste CPA _Liste de piece 25" xfId="5385" xr:uid="{00000000-0005-0000-0000-000010440000}"/>
    <cellStyle name="Ligne détail_Liste CPA _Liste de piece 25" xfId="5386" xr:uid="{00000000-0005-0000-0000-000011440000}"/>
    <cellStyle name="Ligne detail_Liste CPA _Liste de piece 26" xfId="5387" xr:uid="{00000000-0005-0000-0000-000012440000}"/>
    <cellStyle name="Ligne détail_Liste CPA _Liste de piece 26" xfId="5388" xr:uid="{00000000-0005-0000-0000-000013440000}"/>
    <cellStyle name="Ligne detail_Liste CPA _Liste de piece 27" xfId="5389" xr:uid="{00000000-0005-0000-0000-000014440000}"/>
    <cellStyle name="Ligne détail_Liste CPA _Liste de piece 27" xfId="5390" xr:uid="{00000000-0005-0000-0000-000015440000}"/>
    <cellStyle name="Ligne detail_Liste CPA _Liste de piece 28" xfId="5391" xr:uid="{00000000-0005-0000-0000-000016440000}"/>
    <cellStyle name="Ligne détail_Liste CPA _Liste de piece 28" xfId="5392" xr:uid="{00000000-0005-0000-0000-000017440000}"/>
    <cellStyle name="Ligne detail_Liste CPA _Liste de piece 29" xfId="5393" xr:uid="{00000000-0005-0000-0000-000018440000}"/>
    <cellStyle name="Ligne détail_Liste CPA _Liste de piece 29" xfId="5394" xr:uid="{00000000-0005-0000-0000-000019440000}"/>
    <cellStyle name="Ligne detail_Liste CPA _Liste de piece 3" xfId="5395" xr:uid="{00000000-0005-0000-0000-00001A440000}"/>
    <cellStyle name="Ligne détail_Liste CPA _Liste de piece 3" xfId="5396" xr:uid="{00000000-0005-0000-0000-00001B440000}"/>
    <cellStyle name="Ligne detail_Liste CPA _Liste de piece 30" xfId="5397" xr:uid="{00000000-0005-0000-0000-00001C440000}"/>
    <cellStyle name="Ligne détail_Liste CPA _Liste de piece 30" xfId="5398" xr:uid="{00000000-0005-0000-0000-00001D440000}"/>
    <cellStyle name="Ligne detail_Liste CPA _Liste de piece 31" xfId="5399" xr:uid="{00000000-0005-0000-0000-00001E440000}"/>
    <cellStyle name="Ligne détail_Liste CPA _Liste de piece 31" xfId="5400" xr:uid="{00000000-0005-0000-0000-00001F440000}"/>
    <cellStyle name="Ligne detail_Liste CPA _Liste de piece 32" xfId="5401" xr:uid="{00000000-0005-0000-0000-000020440000}"/>
    <cellStyle name="Ligne détail_Liste CPA _Liste de piece 32" xfId="5402" xr:uid="{00000000-0005-0000-0000-000021440000}"/>
    <cellStyle name="Ligne detail_Liste CPA _Liste de piece 33" xfId="5403" xr:uid="{00000000-0005-0000-0000-000022440000}"/>
    <cellStyle name="Ligne détail_Liste CPA _Liste de piece 33" xfId="5404" xr:uid="{00000000-0005-0000-0000-000023440000}"/>
    <cellStyle name="Ligne detail_Liste CPA _Liste de piece 34" xfId="5405" xr:uid="{00000000-0005-0000-0000-000024440000}"/>
    <cellStyle name="Ligne détail_Liste CPA _Liste de piece 34" xfId="5406" xr:uid="{00000000-0005-0000-0000-000025440000}"/>
    <cellStyle name="Ligne detail_Liste CPA _Liste de piece 35" xfId="5407" xr:uid="{00000000-0005-0000-0000-000026440000}"/>
    <cellStyle name="Ligne détail_Liste CPA _Liste de piece 35" xfId="5408" xr:uid="{00000000-0005-0000-0000-000027440000}"/>
    <cellStyle name="Ligne detail_Liste CPA _Liste de piece 36" xfId="5409" xr:uid="{00000000-0005-0000-0000-000028440000}"/>
    <cellStyle name="Ligne détail_Liste CPA _Liste de piece 36" xfId="5410" xr:uid="{00000000-0005-0000-0000-000029440000}"/>
    <cellStyle name="Ligne detail_Liste CPA _Liste de piece 37" xfId="5411" xr:uid="{00000000-0005-0000-0000-00002A440000}"/>
    <cellStyle name="Ligne détail_Liste CPA _Liste de piece 37" xfId="5412" xr:uid="{00000000-0005-0000-0000-00002B440000}"/>
    <cellStyle name="Ligne detail_Liste CPA _Liste de piece 38" xfId="5413" xr:uid="{00000000-0005-0000-0000-00002C440000}"/>
    <cellStyle name="Ligne détail_Liste CPA _Liste de piece 38" xfId="5414" xr:uid="{00000000-0005-0000-0000-00002D440000}"/>
    <cellStyle name="Ligne detail_Liste CPA _Liste de piece 39" xfId="5415" xr:uid="{00000000-0005-0000-0000-00002E440000}"/>
    <cellStyle name="Ligne détail_Liste CPA _Liste de piece 39" xfId="5416" xr:uid="{00000000-0005-0000-0000-00002F440000}"/>
    <cellStyle name="Ligne detail_Liste CPA _Liste de piece 4" xfId="5417" xr:uid="{00000000-0005-0000-0000-000030440000}"/>
    <cellStyle name="Ligne détail_Liste CPA _Liste de piece 4" xfId="5418" xr:uid="{00000000-0005-0000-0000-000031440000}"/>
    <cellStyle name="Ligne detail_Liste CPA _Liste de piece 40" xfId="5419" xr:uid="{00000000-0005-0000-0000-000032440000}"/>
    <cellStyle name="Ligne détail_Liste CPA _Liste de piece 40" xfId="5420" xr:uid="{00000000-0005-0000-0000-000033440000}"/>
    <cellStyle name="Ligne detail_Liste CPA _Liste de piece 41" xfId="5421" xr:uid="{00000000-0005-0000-0000-000034440000}"/>
    <cellStyle name="Ligne détail_Liste CPA _Liste de piece 41" xfId="5422" xr:uid="{00000000-0005-0000-0000-000035440000}"/>
    <cellStyle name="Ligne detail_Liste CPA _Liste de piece 42" xfId="5423" xr:uid="{00000000-0005-0000-0000-000036440000}"/>
    <cellStyle name="Ligne détail_Liste CPA _Liste de piece 42" xfId="5424" xr:uid="{00000000-0005-0000-0000-000037440000}"/>
    <cellStyle name="Ligne detail_Liste CPA _Liste de piece 43" xfId="5425" xr:uid="{00000000-0005-0000-0000-000038440000}"/>
    <cellStyle name="Ligne détail_Liste CPA _Liste de piece 43" xfId="5426" xr:uid="{00000000-0005-0000-0000-000039440000}"/>
    <cellStyle name="Ligne detail_Liste CPA _Liste de piece 44" xfId="5427" xr:uid="{00000000-0005-0000-0000-00003A440000}"/>
    <cellStyle name="Ligne détail_Liste CPA _Liste de piece 44" xfId="5428" xr:uid="{00000000-0005-0000-0000-00003B440000}"/>
    <cellStyle name="Ligne detail_Liste CPA _Liste de piece 45" xfId="5429" xr:uid="{00000000-0005-0000-0000-00003C440000}"/>
    <cellStyle name="Ligne détail_Liste CPA _Liste de piece 45" xfId="5430" xr:uid="{00000000-0005-0000-0000-00003D440000}"/>
    <cellStyle name="Ligne detail_Liste CPA _Liste de piece 46" xfId="5431" xr:uid="{00000000-0005-0000-0000-00003E440000}"/>
    <cellStyle name="Ligne détail_Liste CPA _Liste de piece 46" xfId="5432" xr:uid="{00000000-0005-0000-0000-00003F440000}"/>
    <cellStyle name="Ligne detail_Liste CPA _Liste de piece 47" xfId="5433" xr:uid="{00000000-0005-0000-0000-000040440000}"/>
    <cellStyle name="Ligne détail_Liste CPA _Liste de piece 47" xfId="5434" xr:uid="{00000000-0005-0000-0000-000041440000}"/>
    <cellStyle name="Ligne detail_Liste CPA _Liste de piece 48" xfId="5435" xr:uid="{00000000-0005-0000-0000-000042440000}"/>
    <cellStyle name="Ligne détail_Liste CPA _Liste de piece 48" xfId="5436" xr:uid="{00000000-0005-0000-0000-000043440000}"/>
    <cellStyle name="Ligne detail_Liste CPA _Liste de piece 49" xfId="5437" xr:uid="{00000000-0005-0000-0000-000044440000}"/>
    <cellStyle name="Ligne détail_Liste CPA _Liste de piece 49" xfId="5438" xr:uid="{00000000-0005-0000-0000-000045440000}"/>
    <cellStyle name="Ligne detail_Liste CPA _Liste de piece 5" xfId="5439" xr:uid="{00000000-0005-0000-0000-000046440000}"/>
    <cellStyle name="Ligne détail_Liste CPA _Liste de piece 5" xfId="5440" xr:uid="{00000000-0005-0000-0000-000047440000}"/>
    <cellStyle name="Ligne detail_Liste CPA _Liste de piece 50" xfId="5441" xr:uid="{00000000-0005-0000-0000-000048440000}"/>
    <cellStyle name="Ligne détail_Liste CPA _Liste de piece 50" xfId="5442" xr:uid="{00000000-0005-0000-0000-000049440000}"/>
    <cellStyle name="Ligne detail_Liste CPA _Liste de piece 51" xfId="5443" xr:uid="{00000000-0005-0000-0000-00004A440000}"/>
    <cellStyle name="Ligne détail_Liste CPA _Liste de piece 51" xfId="5444" xr:uid="{00000000-0005-0000-0000-00004B440000}"/>
    <cellStyle name="Ligne detail_Liste CPA _Liste de piece 6" xfId="5445" xr:uid="{00000000-0005-0000-0000-00004C440000}"/>
    <cellStyle name="Ligne détail_Liste CPA _Liste de piece 6" xfId="5446" xr:uid="{00000000-0005-0000-0000-00004D440000}"/>
    <cellStyle name="Ligne detail_Liste CPA _Liste de piece 7" xfId="5447" xr:uid="{00000000-0005-0000-0000-00004E440000}"/>
    <cellStyle name="Ligne détail_Liste CPA _Liste de piece 7" xfId="5448" xr:uid="{00000000-0005-0000-0000-00004F440000}"/>
    <cellStyle name="Ligne detail_Liste CPA _Liste de piece 8" xfId="5449" xr:uid="{00000000-0005-0000-0000-000050440000}"/>
    <cellStyle name="Ligne détail_Liste CPA _Liste de piece 8" xfId="5450" xr:uid="{00000000-0005-0000-0000-000051440000}"/>
    <cellStyle name="Ligne detail_Liste CPA _Liste de piece 9" xfId="5451" xr:uid="{00000000-0005-0000-0000-000052440000}"/>
    <cellStyle name="Ligne détail_Liste CPA _Liste de piece 9" xfId="5452" xr:uid="{00000000-0005-0000-0000-000053440000}"/>
    <cellStyle name="Ligne detail_Liste CPA 2" xfId="5453" xr:uid="{00000000-0005-0000-0000-000054440000}"/>
    <cellStyle name="Ligne détail_Liste CPA 2" xfId="5454" xr:uid="{00000000-0005-0000-0000-000055440000}"/>
    <cellStyle name="Ligne detail_Liste CPA 3" xfId="5455" xr:uid="{00000000-0005-0000-0000-000056440000}"/>
    <cellStyle name="Ligne détail_Liste CPA 3" xfId="5456" xr:uid="{00000000-0005-0000-0000-000057440000}"/>
    <cellStyle name="Ligne detail_Liste CPA_Liste de piece" xfId="5457" xr:uid="{00000000-0005-0000-0000-000058440000}"/>
    <cellStyle name="Ligne détail_Liste CPA_Liste de piece" xfId="5458" xr:uid="{00000000-0005-0000-0000-000059440000}"/>
    <cellStyle name="Ligne detail_Liste CPA_Liste de piece 10" xfId="5459" xr:uid="{00000000-0005-0000-0000-00005A440000}"/>
    <cellStyle name="Ligne détail_Liste CPA_Liste de piece 10" xfId="5460" xr:uid="{00000000-0005-0000-0000-00005B440000}"/>
    <cellStyle name="Ligne detail_Liste CPA_Liste de piece 11" xfId="5461" xr:uid="{00000000-0005-0000-0000-00005C440000}"/>
    <cellStyle name="Ligne détail_Liste CPA_Liste de piece 11" xfId="5462" xr:uid="{00000000-0005-0000-0000-00005D440000}"/>
    <cellStyle name="Ligne detail_Liste CPA_Liste de piece 12" xfId="5463" xr:uid="{00000000-0005-0000-0000-00005E440000}"/>
    <cellStyle name="Ligne détail_Liste CPA_Liste de piece 12" xfId="5464" xr:uid="{00000000-0005-0000-0000-00005F440000}"/>
    <cellStyle name="Ligne detail_Liste CPA_Liste de piece 13" xfId="5465" xr:uid="{00000000-0005-0000-0000-000060440000}"/>
    <cellStyle name="Ligne détail_Liste CPA_Liste de piece 13" xfId="5466" xr:uid="{00000000-0005-0000-0000-000061440000}"/>
    <cellStyle name="Ligne detail_Liste CPA_Liste de piece 14" xfId="5467" xr:uid="{00000000-0005-0000-0000-000062440000}"/>
    <cellStyle name="Ligne détail_Liste CPA_Liste de piece 14" xfId="5468" xr:uid="{00000000-0005-0000-0000-000063440000}"/>
    <cellStyle name="Ligne detail_Liste CPA_Liste de piece 15" xfId="5469" xr:uid="{00000000-0005-0000-0000-000064440000}"/>
    <cellStyle name="Ligne détail_Liste CPA_Liste de piece 15" xfId="5470" xr:uid="{00000000-0005-0000-0000-000065440000}"/>
    <cellStyle name="Ligne detail_Liste CPA_Liste de piece 16" xfId="5471" xr:uid="{00000000-0005-0000-0000-000066440000}"/>
    <cellStyle name="Ligne détail_Liste CPA_Liste de piece 16" xfId="5472" xr:uid="{00000000-0005-0000-0000-000067440000}"/>
    <cellStyle name="Ligne detail_Liste CPA_Liste de piece 17" xfId="5473" xr:uid="{00000000-0005-0000-0000-000068440000}"/>
    <cellStyle name="Ligne détail_Liste CPA_Liste de piece 17" xfId="5474" xr:uid="{00000000-0005-0000-0000-000069440000}"/>
    <cellStyle name="Ligne detail_Liste CPA_Liste de piece 18" xfId="5475" xr:uid="{00000000-0005-0000-0000-00006A440000}"/>
    <cellStyle name="Ligne détail_Liste CPA_Liste de piece 18" xfId="5476" xr:uid="{00000000-0005-0000-0000-00006B440000}"/>
    <cellStyle name="Ligne detail_Liste CPA_Liste de piece 19" xfId="5477" xr:uid="{00000000-0005-0000-0000-00006C440000}"/>
    <cellStyle name="Ligne détail_Liste CPA_Liste de piece 19" xfId="5478" xr:uid="{00000000-0005-0000-0000-00006D440000}"/>
    <cellStyle name="Ligne detail_Liste CPA_Liste de piece 2" xfId="5479" xr:uid="{00000000-0005-0000-0000-00006E440000}"/>
    <cellStyle name="Ligne détail_Liste CPA_Liste de piece 2" xfId="5480" xr:uid="{00000000-0005-0000-0000-00006F440000}"/>
    <cellStyle name="Ligne detail_Liste CPA_Liste de piece 20" xfId="5481" xr:uid="{00000000-0005-0000-0000-000070440000}"/>
    <cellStyle name="Ligne détail_Liste CPA_Liste de piece 20" xfId="5482" xr:uid="{00000000-0005-0000-0000-000071440000}"/>
    <cellStyle name="Ligne detail_Liste CPA_Liste de piece 21" xfId="5483" xr:uid="{00000000-0005-0000-0000-000072440000}"/>
    <cellStyle name="Ligne détail_Liste CPA_Liste de piece 21" xfId="5484" xr:uid="{00000000-0005-0000-0000-000073440000}"/>
    <cellStyle name="Ligne detail_Liste CPA_Liste de piece 22" xfId="5485" xr:uid="{00000000-0005-0000-0000-000074440000}"/>
    <cellStyle name="Ligne détail_Liste CPA_Liste de piece 22" xfId="5486" xr:uid="{00000000-0005-0000-0000-000075440000}"/>
    <cellStyle name="Ligne detail_Liste CPA_Liste de piece 23" xfId="5487" xr:uid="{00000000-0005-0000-0000-000076440000}"/>
    <cellStyle name="Ligne détail_Liste CPA_Liste de piece 23" xfId="5488" xr:uid="{00000000-0005-0000-0000-000077440000}"/>
    <cellStyle name="Ligne detail_Liste CPA_Liste de piece 24" xfId="5489" xr:uid="{00000000-0005-0000-0000-000078440000}"/>
    <cellStyle name="Ligne détail_Liste CPA_Liste de piece 24" xfId="5490" xr:uid="{00000000-0005-0000-0000-000079440000}"/>
    <cellStyle name="Ligne detail_Liste CPA_Liste de piece 25" xfId="5491" xr:uid="{00000000-0005-0000-0000-00007A440000}"/>
    <cellStyle name="Ligne détail_Liste CPA_Liste de piece 25" xfId="5492" xr:uid="{00000000-0005-0000-0000-00007B440000}"/>
    <cellStyle name="Ligne detail_Liste CPA_Liste de piece 26" xfId="5493" xr:uid="{00000000-0005-0000-0000-00007C440000}"/>
    <cellStyle name="Ligne détail_Liste CPA_Liste de piece 26" xfId="5494" xr:uid="{00000000-0005-0000-0000-00007D440000}"/>
    <cellStyle name="Ligne detail_Liste CPA_Liste de piece 27" xfId="5495" xr:uid="{00000000-0005-0000-0000-00007E440000}"/>
    <cellStyle name="Ligne détail_Liste CPA_Liste de piece 27" xfId="5496" xr:uid="{00000000-0005-0000-0000-00007F440000}"/>
    <cellStyle name="Ligne detail_Liste CPA_Liste de piece 28" xfId="5497" xr:uid="{00000000-0005-0000-0000-000080440000}"/>
    <cellStyle name="Ligne détail_Liste CPA_Liste de piece 28" xfId="5498" xr:uid="{00000000-0005-0000-0000-000081440000}"/>
    <cellStyle name="Ligne detail_Liste CPA_Liste de piece 29" xfId="5499" xr:uid="{00000000-0005-0000-0000-000082440000}"/>
    <cellStyle name="Ligne détail_Liste CPA_Liste de piece 29" xfId="5500" xr:uid="{00000000-0005-0000-0000-000083440000}"/>
    <cellStyle name="Ligne detail_Liste CPA_Liste de piece 3" xfId="5501" xr:uid="{00000000-0005-0000-0000-000084440000}"/>
    <cellStyle name="Ligne détail_Liste CPA_Liste de piece 3" xfId="5502" xr:uid="{00000000-0005-0000-0000-000085440000}"/>
    <cellStyle name="Ligne detail_Liste CPA_Liste de piece 30" xfId="5503" xr:uid="{00000000-0005-0000-0000-000086440000}"/>
    <cellStyle name="Ligne détail_Liste CPA_Liste de piece 30" xfId="5504" xr:uid="{00000000-0005-0000-0000-000087440000}"/>
    <cellStyle name="Ligne detail_Liste CPA_Liste de piece 31" xfId="5505" xr:uid="{00000000-0005-0000-0000-000088440000}"/>
    <cellStyle name="Ligne détail_Liste CPA_Liste de piece 31" xfId="5506" xr:uid="{00000000-0005-0000-0000-000089440000}"/>
    <cellStyle name="Ligne detail_Liste CPA_Liste de piece 32" xfId="5507" xr:uid="{00000000-0005-0000-0000-00008A440000}"/>
    <cellStyle name="Ligne détail_Liste CPA_Liste de piece 32" xfId="5508" xr:uid="{00000000-0005-0000-0000-00008B440000}"/>
    <cellStyle name="Ligne detail_Liste CPA_Liste de piece 33" xfId="5509" xr:uid="{00000000-0005-0000-0000-00008C440000}"/>
    <cellStyle name="Ligne détail_Liste CPA_Liste de piece 33" xfId="5510" xr:uid="{00000000-0005-0000-0000-00008D440000}"/>
    <cellStyle name="Ligne detail_Liste CPA_Liste de piece 34" xfId="5511" xr:uid="{00000000-0005-0000-0000-00008E440000}"/>
    <cellStyle name="Ligne détail_Liste CPA_Liste de piece 34" xfId="5512" xr:uid="{00000000-0005-0000-0000-00008F440000}"/>
    <cellStyle name="Ligne detail_Liste CPA_Liste de piece 35" xfId="5513" xr:uid="{00000000-0005-0000-0000-000090440000}"/>
    <cellStyle name="Ligne détail_Liste CPA_Liste de piece 35" xfId="5514" xr:uid="{00000000-0005-0000-0000-000091440000}"/>
    <cellStyle name="Ligne detail_Liste CPA_Liste de piece 36" xfId="5515" xr:uid="{00000000-0005-0000-0000-000092440000}"/>
    <cellStyle name="Ligne détail_Liste CPA_Liste de piece 36" xfId="5516" xr:uid="{00000000-0005-0000-0000-000093440000}"/>
    <cellStyle name="Ligne detail_Liste CPA_Liste de piece 37" xfId="5517" xr:uid="{00000000-0005-0000-0000-000094440000}"/>
    <cellStyle name="Ligne détail_Liste CPA_Liste de piece 37" xfId="5518" xr:uid="{00000000-0005-0000-0000-000095440000}"/>
    <cellStyle name="Ligne detail_Liste CPA_Liste de piece 38" xfId="5519" xr:uid="{00000000-0005-0000-0000-000096440000}"/>
    <cellStyle name="Ligne détail_Liste CPA_Liste de piece 38" xfId="5520" xr:uid="{00000000-0005-0000-0000-000097440000}"/>
    <cellStyle name="Ligne detail_Liste CPA_Liste de piece 39" xfId="5521" xr:uid="{00000000-0005-0000-0000-000098440000}"/>
    <cellStyle name="Ligne détail_Liste CPA_Liste de piece 39" xfId="5522" xr:uid="{00000000-0005-0000-0000-000099440000}"/>
    <cellStyle name="Ligne detail_Liste CPA_Liste de piece 4" xfId="5523" xr:uid="{00000000-0005-0000-0000-00009A440000}"/>
    <cellStyle name="Ligne détail_Liste CPA_Liste de piece 4" xfId="5524" xr:uid="{00000000-0005-0000-0000-00009B440000}"/>
    <cellStyle name="Ligne detail_Liste CPA_Liste de piece 40" xfId="5525" xr:uid="{00000000-0005-0000-0000-00009C440000}"/>
    <cellStyle name="Ligne détail_Liste CPA_Liste de piece 40" xfId="5526" xr:uid="{00000000-0005-0000-0000-00009D440000}"/>
    <cellStyle name="Ligne detail_Liste CPA_Liste de piece 41" xfId="5527" xr:uid="{00000000-0005-0000-0000-00009E440000}"/>
    <cellStyle name="Ligne détail_Liste CPA_Liste de piece 41" xfId="5528" xr:uid="{00000000-0005-0000-0000-00009F440000}"/>
    <cellStyle name="Ligne detail_Liste CPA_Liste de piece 42" xfId="5529" xr:uid="{00000000-0005-0000-0000-0000A0440000}"/>
    <cellStyle name="Ligne détail_Liste CPA_Liste de piece 42" xfId="5530" xr:uid="{00000000-0005-0000-0000-0000A1440000}"/>
    <cellStyle name="Ligne detail_Liste CPA_Liste de piece 43" xfId="5531" xr:uid="{00000000-0005-0000-0000-0000A2440000}"/>
    <cellStyle name="Ligne détail_Liste CPA_Liste de piece 43" xfId="5532" xr:uid="{00000000-0005-0000-0000-0000A3440000}"/>
    <cellStyle name="Ligne detail_Liste CPA_Liste de piece 44" xfId="5533" xr:uid="{00000000-0005-0000-0000-0000A4440000}"/>
    <cellStyle name="Ligne détail_Liste CPA_Liste de piece 44" xfId="5534" xr:uid="{00000000-0005-0000-0000-0000A5440000}"/>
    <cellStyle name="Ligne detail_Liste CPA_Liste de piece 45" xfId="5535" xr:uid="{00000000-0005-0000-0000-0000A6440000}"/>
    <cellStyle name="Ligne détail_Liste CPA_Liste de piece 45" xfId="5536" xr:uid="{00000000-0005-0000-0000-0000A7440000}"/>
    <cellStyle name="Ligne detail_Liste CPA_Liste de piece 46" xfId="5537" xr:uid="{00000000-0005-0000-0000-0000A8440000}"/>
    <cellStyle name="Ligne détail_Liste CPA_Liste de piece 46" xfId="5538" xr:uid="{00000000-0005-0000-0000-0000A9440000}"/>
    <cellStyle name="Ligne detail_Liste CPA_Liste de piece 47" xfId="5539" xr:uid="{00000000-0005-0000-0000-0000AA440000}"/>
    <cellStyle name="Ligne détail_Liste CPA_Liste de piece 47" xfId="5540" xr:uid="{00000000-0005-0000-0000-0000AB440000}"/>
    <cellStyle name="Ligne detail_Liste CPA_Liste de piece 48" xfId="5541" xr:uid="{00000000-0005-0000-0000-0000AC440000}"/>
    <cellStyle name="Ligne détail_Liste CPA_Liste de piece 48" xfId="5542" xr:uid="{00000000-0005-0000-0000-0000AD440000}"/>
    <cellStyle name="Ligne detail_Liste CPA_Liste de piece 49" xfId="5543" xr:uid="{00000000-0005-0000-0000-0000AE440000}"/>
    <cellStyle name="Ligne détail_Liste CPA_Liste de piece 49" xfId="5544" xr:uid="{00000000-0005-0000-0000-0000AF440000}"/>
    <cellStyle name="Ligne detail_Liste CPA_Liste de piece 5" xfId="5545" xr:uid="{00000000-0005-0000-0000-0000B0440000}"/>
    <cellStyle name="Ligne détail_Liste CPA_Liste de piece 5" xfId="5546" xr:uid="{00000000-0005-0000-0000-0000B1440000}"/>
    <cellStyle name="Ligne detail_Liste CPA_Liste de piece 50" xfId="5547" xr:uid="{00000000-0005-0000-0000-0000B2440000}"/>
    <cellStyle name="Ligne détail_Liste CPA_Liste de piece 50" xfId="5548" xr:uid="{00000000-0005-0000-0000-0000B3440000}"/>
    <cellStyle name="Ligne detail_Liste CPA_Liste de piece 51" xfId="5549" xr:uid="{00000000-0005-0000-0000-0000B4440000}"/>
    <cellStyle name="Ligne détail_Liste CPA_Liste de piece 51" xfId="5550" xr:uid="{00000000-0005-0000-0000-0000B5440000}"/>
    <cellStyle name="Ligne detail_Liste CPA_Liste de piece 6" xfId="5551" xr:uid="{00000000-0005-0000-0000-0000B6440000}"/>
    <cellStyle name="Ligne détail_Liste CPA_Liste de piece 6" xfId="5552" xr:uid="{00000000-0005-0000-0000-0000B7440000}"/>
    <cellStyle name="Ligne detail_Liste CPA_Liste de piece 7" xfId="5553" xr:uid="{00000000-0005-0000-0000-0000B8440000}"/>
    <cellStyle name="Ligne détail_Liste CPA_Liste de piece 7" xfId="5554" xr:uid="{00000000-0005-0000-0000-0000B9440000}"/>
    <cellStyle name="Ligne detail_Liste CPA_Liste de piece 8" xfId="5555" xr:uid="{00000000-0005-0000-0000-0000BA440000}"/>
    <cellStyle name="Ligne détail_Liste CPA_Liste de piece 8" xfId="5556" xr:uid="{00000000-0005-0000-0000-0000BB440000}"/>
    <cellStyle name="Ligne detail_Liste CPA_Liste de piece 9" xfId="5557" xr:uid="{00000000-0005-0000-0000-0000BC440000}"/>
    <cellStyle name="Ligne détail_Liste CPA_Liste de piece 9" xfId="5558" xr:uid="{00000000-0005-0000-0000-0000BD440000}"/>
    <cellStyle name="Ligne detail_Liste de piece" xfId="5559" xr:uid="{00000000-0005-0000-0000-0000BE440000}"/>
    <cellStyle name="Ligne détail_Liste de pièce" xfId="5560" xr:uid="{00000000-0005-0000-0000-0000BF440000}"/>
    <cellStyle name="Ligne detail_Liste de piece 10" xfId="5561" xr:uid="{00000000-0005-0000-0000-0000C0440000}"/>
    <cellStyle name="Ligne détail_Liste de pièce 10" xfId="5562" xr:uid="{00000000-0005-0000-0000-0000C1440000}"/>
    <cellStyle name="Ligne detail_Liste de piece 11" xfId="5563" xr:uid="{00000000-0005-0000-0000-0000C2440000}"/>
    <cellStyle name="Ligne détail_Liste de pièce 11" xfId="5564" xr:uid="{00000000-0005-0000-0000-0000C3440000}"/>
    <cellStyle name="Ligne detail_Liste de piece 12" xfId="5565" xr:uid="{00000000-0005-0000-0000-0000C4440000}"/>
    <cellStyle name="Ligne détail_Liste de pièce 12" xfId="5566" xr:uid="{00000000-0005-0000-0000-0000C5440000}"/>
    <cellStyle name="Ligne detail_Liste de piece 13" xfId="5567" xr:uid="{00000000-0005-0000-0000-0000C6440000}"/>
    <cellStyle name="Ligne détail_Liste de pièce 13" xfId="5568" xr:uid="{00000000-0005-0000-0000-0000C7440000}"/>
    <cellStyle name="Ligne detail_Liste de piece 14" xfId="5569" xr:uid="{00000000-0005-0000-0000-0000C8440000}"/>
    <cellStyle name="Ligne détail_Liste de pièce 14" xfId="5570" xr:uid="{00000000-0005-0000-0000-0000C9440000}"/>
    <cellStyle name="Ligne detail_Liste de piece 15" xfId="5571" xr:uid="{00000000-0005-0000-0000-0000CA440000}"/>
    <cellStyle name="Ligne détail_Liste de pièce 15" xfId="5572" xr:uid="{00000000-0005-0000-0000-0000CB440000}"/>
    <cellStyle name="Ligne detail_Liste de piece 16" xfId="5573" xr:uid="{00000000-0005-0000-0000-0000CC440000}"/>
    <cellStyle name="Ligne détail_Liste de pièce 16" xfId="5574" xr:uid="{00000000-0005-0000-0000-0000CD440000}"/>
    <cellStyle name="Ligne detail_Liste de piece 17" xfId="5575" xr:uid="{00000000-0005-0000-0000-0000CE440000}"/>
    <cellStyle name="Ligne détail_Liste de pièce 17" xfId="5576" xr:uid="{00000000-0005-0000-0000-0000CF440000}"/>
    <cellStyle name="Ligne detail_Liste de piece 18" xfId="5577" xr:uid="{00000000-0005-0000-0000-0000D0440000}"/>
    <cellStyle name="Ligne détail_Liste de pièce 18" xfId="5578" xr:uid="{00000000-0005-0000-0000-0000D1440000}"/>
    <cellStyle name="Ligne detail_Liste de piece 19" xfId="5579" xr:uid="{00000000-0005-0000-0000-0000D2440000}"/>
    <cellStyle name="Ligne détail_Liste de pièce 19" xfId="5580" xr:uid="{00000000-0005-0000-0000-0000D3440000}"/>
    <cellStyle name="Ligne detail_Liste de piece 2" xfId="5581" xr:uid="{00000000-0005-0000-0000-0000D4440000}"/>
    <cellStyle name="Ligne détail_Liste de pièce 2" xfId="5582" xr:uid="{00000000-0005-0000-0000-0000D5440000}"/>
    <cellStyle name="Ligne detail_Liste de piece 20" xfId="5583" xr:uid="{00000000-0005-0000-0000-0000D6440000}"/>
    <cellStyle name="Ligne détail_Liste de pièce 20" xfId="5584" xr:uid="{00000000-0005-0000-0000-0000D7440000}"/>
    <cellStyle name="Ligne detail_Liste de piece 21" xfId="5585" xr:uid="{00000000-0005-0000-0000-0000D8440000}"/>
    <cellStyle name="Ligne détail_Liste de pièce 21" xfId="5586" xr:uid="{00000000-0005-0000-0000-0000D9440000}"/>
    <cellStyle name="Ligne detail_Liste de piece 22" xfId="5587" xr:uid="{00000000-0005-0000-0000-0000DA440000}"/>
    <cellStyle name="Ligne détail_Liste de pièce 22" xfId="5588" xr:uid="{00000000-0005-0000-0000-0000DB440000}"/>
    <cellStyle name="Ligne detail_Liste de piece 23" xfId="5589" xr:uid="{00000000-0005-0000-0000-0000DC440000}"/>
    <cellStyle name="Ligne détail_Liste de pièce 23" xfId="5590" xr:uid="{00000000-0005-0000-0000-0000DD440000}"/>
    <cellStyle name="Ligne detail_Liste de piece 24" xfId="5591" xr:uid="{00000000-0005-0000-0000-0000DE440000}"/>
    <cellStyle name="Ligne détail_Liste de pièce 24" xfId="5592" xr:uid="{00000000-0005-0000-0000-0000DF440000}"/>
    <cellStyle name="Ligne detail_Liste de piece 25" xfId="5593" xr:uid="{00000000-0005-0000-0000-0000E0440000}"/>
    <cellStyle name="Ligne détail_Liste de pièce 25" xfId="5594" xr:uid="{00000000-0005-0000-0000-0000E1440000}"/>
    <cellStyle name="Ligne detail_Liste de piece 26" xfId="5595" xr:uid="{00000000-0005-0000-0000-0000E2440000}"/>
    <cellStyle name="Ligne détail_Liste de pièce 26" xfId="5596" xr:uid="{00000000-0005-0000-0000-0000E3440000}"/>
    <cellStyle name="Ligne detail_Liste de piece 27" xfId="5597" xr:uid="{00000000-0005-0000-0000-0000E4440000}"/>
    <cellStyle name="Ligne détail_Liste de pièce 27" xfId="5598" xr:uid="{00000000-0005-0000-0000-0000E5440000}"/>
    <cellStyle name="Ligne detail_Liste de piece 28" xfId="5599" xr:uid="{00000000-0005-0000-0000-0000E6440000}"/>
    <cellStyle name="Ligne détail_Liste de pièce 28" xfId="5600" xr:uid="{00000000-0005-0000-0000-0000E7440000}"/>
    <cellStyle name="Ligne detail_Liste de piece 29" xfId="5601" xr:uid="{00000000-0005-0000-0000-0000E8440000}"/>
    <cellStyle name="Ligne détail_Liste de pièce 29" xfId="5602" xr:uid="{00000000-0005-0000-0000-0000E9440000}"/>
    <cellStyle name="Ligne detail_Liste de piece 3" xfId="5603" xr:uid="{00000000-0005-0000-0000-0000EA440000}"/>
    <cellStyle name="Ligne détail_Liste de pièce 3" xfId="5604" xr:uid="{00000000-0005-0000-0000-0000EB440000}"/>
    <cellStyle name="Ligne detail_Liste de piece 30" xfId="5605" xr:uid="{00000000-0005-0000-0000-0000EC440000}"/>
    <cellStyle name="Ligne détail_Liste de pièce 30" xfId="5606" xr:uid="{00000000-0005-0000-0000-0000ED440000}"/>
    <cellStyle name="Ligne detail_Liste de piece 31" xfId="5607" xr:uid="{00000000-0005-0000-0000-0000EE440000}"/>
    <cellStyle name="Ligne détail_Liste de pièce 31" xfId="5608" xr:uid="{00000000-0005-0000-0000-0000EF440000}"/>
    <cellStyle name="Ligne detail_Liste de piece 32" xfId="5609" xr:uid="{00000000-0005-0000-0000-0000F0440000}"/>
    <cellStyle name="Ligne détail_Liste de pièce 32" xfId="5610" xr:uid="{00000000-0005-0000-0000-0000F1440000}"/>
    <cellStyle name="Ligne detail_Liste de piece 33" xfId="5611" xr:uid="{00000000-0005-0000-0000-0000F2440000}"/>
    <cellStyle name="Ligne détail_Liste de pièce 33" xfId="5612" xr:uid="{00000000-0005-0000-0000-0000F3440000}"/>
    <cellStyle name="Ligne detail_Liste de piece 34" xfId="5613" xr:uid="{00000000-0005-0000-0000-0000F4440000}"/>
    <cellStyle name="Ligne détail_Liste de pièce 34" xfId="5614" xr:uid="{00000000-0005-0000-0000-0000F5440000}"/>
    <cellStyle name="Ligne detail_Liste de piece 35" xfId="5615" xr:uid="{00000000-0005-0000-0000-0000F6440000}"/>
    <cellStyle name="Ligne détail_Liste de pièce 35" xfId="5616" xr:uid="{00000000-0005-0000-0000-0000F7440000}"/>
    <cellStyle name="Ligne detail_Liste de piece 36" xfId="5617" xr:uid="{00000000-0005-0000-0000-0000F8440000}"/>
    <cellStyle name="Ligne détail_Liste de pièce 36" xfId="5618" xr:uid="{00000000-0005-0000-0000-0000F9440000}"/>
    <cellStyle name="Ligne detail_Liste de piece 37" xfId="5619" xr:uid="{00000000-0005-0000-0000-0000FA440000}"/>
    <cellStyle name="Ligne détail_Liste de pièce 37" xfId="5620" xr:uid="{00000000-0005-0000-0000-0000FB440000}"/>
    <cellStyle name="Ligne detail_Liste de piece 38" xfId="5621" xr:uid="{00000000-0005-0000-0000-0000FC440000}"/>
    <cellStyle name="Ligne détail_Liste de pièce 38" xfId="5622" xr:uid="{00000000-0005-0000-0000-0000FD440000}"/>
    <cellStyle name="Ligne detail_Liste de piece 39" xfId="5623" xr:uid="{00000000-0005-0000-0000-0000FE440000}"/>
    <cellStyle name="Ligne détail_Liste de pièce 39" xfId="5624" xr:uid="{00000000-0005-0000-0000-0000FF440000}"/>
    <cellStyle name="Ligne detail_Liste de piece 4" xfId="5625" xr:uid="{00000000-0005-0000-0000-000000450000}"/>
    <cellStyle name="Ligne détail_Liste de pièce 4" xfId="5626" xr:uid="{00000000-0005-0000-0000-000001450000}"/>
    <cellStyle name="Ligne detail_Liste de piece 40" xfId="5627" xr:uid="{00000000-0005-0000-0000-000002450000}"/>
    <cellStyle name="Ligne détail_Liste de pièce 40" xfId="5628" xr:uid="{00000000-0005-0000-0000-000003450000}"/>
    <cellStyle name="Ligne detail_Liste de piece 41" xfId="5629" xr:uid="{00000000-0005-0000-0000-000004450000}"/>
    <cellStyle name="Ligne détail_Liste de pièce 41" xfId="5630" xr:uid="{00000000-0005-0000-0000-000005450000}"/>
    <cellStyle name="Ligne detail_Liste de piece 42" xfId="5631" xr:uid="{00000000-0005-0000-0000-000006450000}"/>
    <cellStyle name="Ligne détail_Liste de pièce 42" xfId="5632" xr:uid="{00000000-0005-0000-0000-000007450000}"/>
    <cellStyle name="Ligne detail_Liste de piece 43" xfId="5633" xr:uid="{00000000-0005-0000-0000-000008450000}"/>
    <cellStyle name="Ligne détail_Liste de pièce 43" xfId="5634" xr:uid="{00000000-0005-0000-0000-000009450000}"/>
    <cellStyle name="Ligne detail_Liste de piece 44" xfId="5635" xr:uid="{00000000-0005-0000-0000-00000A450000}"/>
    <cellStyle name="Ligne détail_Liste de pièce 44" xfId="5636" xr:uid="{00000000-0005-0000-0000-00000B450000}"/>
    <cellStyle name="Ligne detail_Liste de piece 45" xfId="5637" xr:uid="{00000000-0005-0000-0000-00000C450000}"/>
    <cellStyle name="Ligne détail_Liste de pièce 45" xfId="5638" xr:uid="{00000000-0005-0000-0000-00000D450000}"/>
    <cellStyle name="Ligne detail_Liste de piece 46" xfId="5639" xr:uid="{00000000-0005-0000-0000-00000E450000}"/>
    <cellStyle name="Ligne détail_Liste de pièce 46" xfId="5640" xr:uid="{00000000-0005-0000-0000-00000F450000}"/>
    <cellStyle name="Ligne detail_Liste de piece 47" xfId="5641" xr:uid="{00000000-0005-0000-0000-000010450000}"/>
    <cellStyle name="Ligne détail_Liste de pièce 47" xfId="5642" xr:uid="{00000000-0005-0000-0000-000011450000}"/>
    <cellStyle name="Ligne detail_Liste de piece 48" xfId="5643" xr:uid="{00000000-0005-0000-0000-000012450000}"/>
    <cellStyle name="Ligne détail_Liste de pièce 48" xfId="5644" xr:uid="{00000000-0005-0000-0000-000013450000}"/>
    <cellStyle name="Ligne detail_Liste de piece 49" xfId="5645" xr:uid="{00000000-0005-0000-0000-000014450000}"/>
    <cellStyle name="Ligne détail_Liste de pièce 49" xfId="5646" xr:uid="{00000000-0005-0000-0000-000015450000}"/>
    <cellStyle name="Ligne detail_Liste de piece 5" xfId="5647" xr:uid="{00000000-0005-0000-0000-000016450000}"/>
    <cellStyle name="Ligne détail_Liste de pièce 5" xfId="5648" xr:uid="{00000000-0005-0000-0000-000017450000}"/>
    <cellStyle name="Ligne detail_Liste de piece 50" xfId="5649" xr:uid="{00000000-0005-0000-0000-000018450000}"/>
    <cellStyle name="Ligne détail_Liste de pièce 50" xfId="5650" xr:uid="{00000000-0005-0000-0000-000019450000}"/>
    <cellStyle name="Ligne detail_Liste de piece 51" xfId="5651" xr:uid="{00000000-0005-0000-0000-00001A450000}"/>
    <cellStyle name="Ligne détail_Liste de pièce 51" xfId="5652" xr:uid="{00000000-0005-0000-0000-00001B450000}"/>
    <cellStyle name="Ligne detail_Liste de piece 6" xfId="5653" xr:uid="{00000000-0005-0000-0000-00001C450000}"/>
    <cellStyle name="Ligne détail_Liste de pièce 6" xfId="5654" xr:uid="{00000000-0005-0000-0000-00001D450000}"/>
    <cellStyle name="Ligne detail_Liste de piece 7" xfId="5655" xr:uid="{00000000-0005-0000-0000-00001E450000}"/>
    <cellStyle name="Ligne détail_Liste de pièce 7" xfId="5656" xr:uid="{00000000-0005-0000-0000-00001F450000}"/>
    <cellStyle name="Ligne detail_Liste de piece 8" xfId="5657" xr:uid="{00000000-0005-0000-0000-000020450000}"/>
    <cellStyle name="Ligne détail_Liste de pièce 8" xfId="5658" xr:uid="{00000000-0005-0000-0000-000021450000}"/>
    <cellStyle name="Ligne detail_Liste de piece 9" xfId="5659" xr:uid="{00000000-0005-0000-0000-000022450000}"/>
    <cellStyle name="Ligne détail_Liste de pièce 9" xfId="5660" xr:uid="{00000000-0005-0000-0000-000023450000}"/>
    <cellStyle name="Ligne detail_Liste de Pieces" xfId="5661" xr:uid="{00000000-0005-0000-0000-000024450000}"/>
    <cellStyle name="Ligne détail_Liste de Pieces" xfId="5662" xr:uid="{00000000-0005-0000-0000-000025450000}"/>
    <cellStyle name="Ligne detail_Liste de Pieces 10" xfId="5663" xr:uid="{00000000-0005-0000-0000-000026450000}"/>
    <cellStyle name="Ligne détail_OBJECTIFS" xfId="5664" xr:uid="{00000000-0005-0000-0000-000027450000}"/>
    <cellStyle name="Ligne detail_OBJECTIFS 2" xfId="5665" xr:uid="{00000000-0005-0000-0000-000028450000}"/>
    <cellStyle name="Ligne détail_OBJECTIFS 2" xfId="5666" xr:uid="{00000000-0005-0000-0000-000029450000}"/>
    <cellStyle name="Ligne detail_OBJECTIFS 3" xfId="5667" xr:uid="{00000000-0005-0000-0000-00002A450000}"/>
    <cellStyle name="Ligne détail_OBJECTIFS 3" xfId="5668" xr:uid="{00000000-0005-0000-0000-00002B450000}"/>
    <cellStyle name="Ligne detail_Vol A9 scénario de juillet 2007 vente et prod pour envoi" xfId="5669" xr:uid="{00000000-0005-0000-0000-00002C450000}"/>
    <cellStyle name="Ligne détail_Vol A9 scénario de juillet 2007 vente et prod pour envoi" xfId="5670" xr:uid="{00000000-0005-0000-0000-00002D450000}"/>
    <cellStyle name="Ligne detail_Vol A9 scénario de juillet 2007 vente et prod pour envoi 10" xfId="5671" xr:uid="{00000000-0005-0000-0000-00002E450000}"/>
    <cellStyle name="Ligne détail_Vol A9 scénario de juillet 2007 vente et prod pour envoi 10" xfId="5672" xr:uid="{00000000-0005-0000-0000-00002F450000}"/>
    <cellStyle name="Ligne detail_Vol A9 scénario de juillet 2007 vente et prod pour envoi 11" xfId="5673" xr:uid="{00000000-0005-0000-0000-000030450000}"/>
    <cellStyle name="Ligne détail_Vol A9 scénario de juillet 2007 vente et prod pour envoi 11" xfId="5674" xr:uid="{00000000-0005-0000-0000-000031450000}"/>
    <cellStyle name="Ligne detail_Vol A9 scénario de juillet 2007 vente et prod pour envoi 12" xfId="5675" xr:uid="{00000000-0005-0000-0000-000032450000}"/>
    <cellStyle name="Ligne détail_Vol A9 scénario de juillet 2007 vente et prod pour envoi 12" xfId="5676" xr:uid="{00000000-0005-0000-0000-000033450000}"/>
    <cellStyle name="Ligne detail_Vol A9 scénario de juillet 2007 vente et prod pour envoi 13" xfId="5677" xr:uid="{00000000-0005-0000-0000-000034450000}"/>
    <cellStyle name="Ligne détail_Vol A9 scénario de juillet 2007 vente et prod pour envoi 13" xfId="5678" xr:uid="{00000000-0005-0000-0000-000035450000}"/>
    <cellStyle name="Ligne detail_Vol A9 scénario de juillet 2007 vente et prod pour envoi 14" xfId="5679" xr:uid="{00000000-0005-0000-0000-000036450000}"/>
    <cellStyle name="Ligne détail_Vol A9 scénario de juillet 2007 vente et prod pour envoi 14" xfId="5680" xr:uid="{00000000-0005-0000-0000-000037450000}"/>
    <cellStyle name="Ligne detail_Vol A9 scénario de juillet 2007 vente et prod pour envoi 15" xfId="5681" xr:uid="{00000000-0005-0000-0000-000038450000}"/>
    <cellStyle name="Ligne détail_Vol A9 scénario de juillet 2007 vente et prod pour envoi 15" xfId="5682" xr:uid="{00000000-0005-0000-0000-000039450000}"/>
    <cellStyle name="Ligne detail_Vol A9 scénario de juillet 2007 vente et prod pour envoi 16" xfId="5683" xr:uid="{00000000-0005-0000-0000-00003A450000}"/>
    <cellStyle name="Ligne détail_Vol A9 scénario de juillet 2007 vente et prod pour envoi 16" xfId="5684" xr:uid="{00000000-0005-0000-0000-00003B450000}"/>
    <cellStyle name="Ligne detail_Vol A9 scénario de juillet 2007 vente et prod pour envoi 17" xfId="5685" xr:uid="{00000000-0005-0000-0000-00003C450000}"/>
    <cellStyle name="Ligne détail_Vol A9 scénario de juillet 2007 vente et prod pour envoi 17" xfId="5686" xr:uid="{00000000-0005-0000-0000-00003D450000}"/>
    <cellStyle name="Ligne detail_Vol A9 scénario de juillet 2007 vente et prod pour envoi 18" xfId="5687" xr:uid="{00000000-0005-0000-0000-00003E450000}"/>
    <cellStyle name="Ligne détail_Vol A9 scénario de juillet 2007 vente et prod pour envoi 18" xfId="5688" xr:uid="{00000000-0005-0000-0000-00003F450000}"/>
    <cellStyle name="Ligne detail_Vol A9 scénario de juillet 2007 vente et prod pour envoi 19" xfId="5689" xr:uid="{00000000-0005-0000-0000-000040450000}"/>
    <cellStyle name="Ligne détail_Vol A9 scénario de juillet 2007 vente et prod pour envoi 19" xfId="5690" xr:uid="{00000000-0005-0000-0000-000041450000}"/>
    <cellStyle name="Ligne detail_Vol A9 scénario de juillet 2007 vente et prod pour envoi 2" xfId="5691" xr:uid="{00000000-0005-0000-0000-000042450000}"/>
    <cellStyle name="Ligne détail_Vol A9 scénario de juillet 2007 vente et prod pour envoi 2" xfId="5692" xr:uid="{00000000-0005-0000-0000-000043450000}"/>
    <cellStyle name="Ligne detail_Vol A9 scénario de juillet 2007 vente et prod pour envoi 20" xfId="5693" xr:uid="{00000000-0005-0000-0000-000044450000}"/>
    <cellStyle name="Ligne détail_Vol A9 scénario de juillet 2007 vente et prod pour envoi 20" xfId="5694" xr:uid="{00000000-0005-0000-0000-000045450000}"/>
    <cellStyle name="Ligne detail_Vol A9 scénario de juillet 2007 vente et prod pour envoi 21" xfId="5695" xr:uid="{00000000-0005-0000-0000-000046450000}"/>
    <cellStyle name="Ligne détail_Vol A9 scénario de juillet 2007 vente et prod pour envoi 21" xfId="5696" xr:uid="{00000000-0005-0000-0000-000047450000}"/>
    <cellStyle name="Ligne detail_Vol A9 scénario de juillet 2007 vente et prod pour envoi 22" xfId="5697" xr:uid="{00000000-0005-0000-0000-000048450000}"/>
    <cellStyle name="Ligne détail_Vol A9 scénario de juillet 2007 vente et prod pour envoi 22" xfId="5698" xr:uid="{00000000-0005-0000-0000-000049450000}"/>
    <cellStyle name="Ligne detail_Vol A9 scénario de juillet 2007 vente et prod pour envoi 23" xfId="5699" xr:uid="{00000000-0005-0000-0000-00004A450000}"/>
    <cellStyle name="Ligne détail_Vol A9 scénario de juillet 2007 vente et prod pour envoi 23" xfId="5700" xr:uid="{00000000-0005-0000-0000-00004B450000}"/>
    <cellStyle name="Ligne detail_Vol A9 scénario de juillet 2007 vente et prod pour envoi 24" xfId="5701" xr:uid="{00000000-0005-0000-0000-00004C450000}"/>
    <cellStyle name="Ligne détail_Vol A9 scénario de juillet 2007 vente et prod pour envoi 24" xfId="5702" xr:uid="{00000000-0005-0000-0000-00004D450000}"/>
    <cellStyle name="Ligne detail_Vol A9 scénario de juillet 2007 vente et prod pour envoi 25" xfId="5703" xr:uid="{00000000-0005-0000-0000-00004E450000}"/>
    <cellStyle name="Ligne détail_Vol A9 scénario de juillet 2007 vente et prod pour envoi 25" xfId="5704" xr:uid="{00000000-0005-0000-0000-00004F450000}"/>
    <cellStyle name="Ligne detail_Vol A9 scénario de juillet 2007 vente et prod pour envoi 26" xfId="5705" xr:uid="{00000000-0005-0000-0000-000050450000}"/>
    <cellStyle name="Ligne détail_Vol A9 scénario de juillet 2007 vente et prod pour envoi 26" xfId="5706" xr:uid="{00000000-0005-0000-0000-000051450000}"/>
    <cellStyle name="Ligne detail_Vol A9 scénario de juillet 2007 vente et prod pour envoi 27" xfId="5707" xr:uid="{00000000-0005-0000-0000-000052450000}"/>
    <cellStyle name="Ligne détail_Vol A9 scénario de juillet 2007 vente et prod pour envoi 27" xfId="5708" xr:uid="{00000000-0005-0000-0000-000053450000}"/>
    <cellStyle name="Ligne detail_Vol A9 scénario de juillet 2007 vente et prod pour envoi 28" xfId="5709" xr:uid="{00000000-0005-0000-0000-000054450000}"/>
    <cellStyle name="Ligne détail_Vol A9 scénario de juillet 2007 vente et prod pour envoi 28" xfId="5710" xr:uid="{00000000-0005-0000-0000-000055450000}"/>
    <cellStyle name="Ligne detail_Vol A9 scénario de juillet 2007 vente et prod pour envoi 29" xfId="5711" xr:uid="{00000000-0005-0000-0000-000056450000}"/>
    <cellStyle name="Ligne détail_Vol A9 scénario de juillet 2007 vente et prod pour envoi 29" xfId="5712" xr:uid="{00000000-0005-0000-0000-000057450000}"/>
    <cellStyle name="Ligne detail_Vol A9 scénario de juillet 2007 vente et prod pour envoi 3" xfId="5713" xr:uid="{00000000-0005-0000-0000-000058450000}"/>
    <cellStyle name="Ligne détail_Vol A9 scénario de juillet 2007 vente et prod pour envoi 3" xfId="5714" xr:uid="{00000000-0005-0000-0000-000059450000}"/>
    <cellStyle name="Ligne detail_Vol A9 scénario de juillet 2007 vente et prod pour envoi 30" xfId="5715" xr:uid="{00000000-0005-0000-0000-00005A450000}"/>
    <cellStyle name="Ligne détail_Vol A9 scénario de juillet 2007 vente et prod pour envoi 30" xfId="5716" xr:uid="{00000000-0005-0000-0000-00005B450000}"/>
    <cellStyle name="Ligne detail_Vol A9 scénario de juillet 2007 vente et prod pour envoi 31" xfId="5717" xr:uid="{00000000-0005-0000-0000-00005C450000}"/>
    <cellStyle name="Ligne détail_Vol A9 scénario de juillet 2007 vente et prod pour envoi 31" xfId="5718" xr:uid="{00000000-0005-0000-0000-00005D450000}"/>
    <cellStyle name="Ligne detail_Vol A9 scénario de juillet 2007 vente et prod pour envoi 32" xfId="5719" xr:uid="{00000000-0005-0000-0000-00005E450000}"/>
    <cellStyle name="Ligne détail_Vol A9 scénario de juillet 2007 vente et prod pour envoi 32" xfId="5720" xr:uid="{00000000-0005-0000-0000-00005F450000}"/>
    <cellStyle name="Ligne detail_Vol A9 scénario de juillet 2007 vente et prod pour envoi 33" xfId="5721" xr:uid="{00000000-0005-0000-0000-000060450000}"/>
    <cellStyle name="Ligne détail_Vol A9 scénario de juillet 2007 vente et prod pour envoi 33" xfId="5722" xr:uid="{00000000-0005-0000-0000-000061450000}"/>
    <cellStyle name="Ligne detail_Vol A9 scénario de juillet 2007 vente et prod pour envoi 34" xfId="5723" xr:uid="{00000000-0005-0000-0000-000062450000}"/>
    <cellStyle name="Ligne détail_Vol A9 scénario de juillet 2007 vente et prod pour envoi 34" xfId="5724" xr:uid="{00000000-0005-0000-0000-000063450000}"/>
    <cellStyle name="Ligne detail_Vol A9 scénario de juillet 2007 vente et prod pour envoi 35" xfId="5725" xr:uid="{00000000-0005-0000-0000-000064450000}"/>
    <cellStyle name="Ligne détail_Vol A9 scénario de juillet 2007 vente et prod pour envoi 35" xfId="5726" xr:uid="{00000000-0005-0000-0000-000065450000}"/>
    <cellStyle name="Ligne detail_Vol A9 scénario de juillet 2007 vente et prod pour envoi 36" xfId="5727" xr:uid="{00000000-0005-0000-0000-000066450000}"/>
    <cellStyle name="Ligne détail_Vol A9 scénario de juillet 2007 vente et prod pour envoi 36" xfId="5728" xr:uid="{00000000-0005-0000-0000-000067450000}"/>
    <cellStyle name="Ligne detail_Vol A9 scénario de juillet 2007 vente et prod pour envoi 37" xfId="5729" xr:uid="{00000000-0005-0000-0000-000068450000}"/>
    <cellStyle name="Ligne détail_Vol A9 scénario de juillet 2007 vente et prod pour envoi 37" xfId="5730" xr:uid="{00000000-0005-0000-0000-000069450000}"/>
    <cellStyle name="Ligne detail_Vol A9 scénario de juillet 2007 vente et prod pour envoi 38" xfId="5731" xr:uid="{00000000-0005-0000-0000-00006A450000}"/>
    <cellStyle name="Ligne détail_Vol A9 scénario de juillet 2007 vente et prod pour envoi 38" xfId="5732" xr:uid="{00000000-0005-0000-0000-00006B450000}"/>
    <cellStyle name="Ligne detail_Vol A9 scénario de juillet 2007 vente et prod pour envoi 39" xfId="5733" xr:uid="{00000000-0005-0000-0000-00006C450000}"/>
    <cellStyle name="Ligne détail_Vol A9 scénario de juillet 2007 vente et prod pour envoi 39" xfId="5734" xr:uid="{00000000-0005-0000-0000-00006D450000}"/>
    <cellStyle name="Ligne detail_Vol A9 scénario de juillet 2007 vente et prod pour envoi 4" xfId="5735" xr:uid="{00000000-0005-0000-0000-00006E450000}"/>
    <cellStyle name="Ligne détail_Vol A9 scénario de juillet 2007 vente et prod pour envoi 4" xfId="5736" xr:uid="{00000000-0005-0000-0000-00006F450000}"/>
    <cellStyle name="Ligne detail_Vol A9 scénario de juillet 2007 vente et prod pour envoi 40" xfId="5737" xr:uid="{00000000-0005-0000-0000-000070450000}"/>
    <cellStyle name="Ligne détail_Vol A9 scénario de juillet 2007 vente et prod pour envoi 40" xfId="5738" xr:uid="{00000000-0005-0000-0000-000071450000}"/>
    <cellStyle name="Ligne detail_Vol A9 scénario de juillet 2007 vente et prod pour envoi 41" xfId="5739" xr:uid="{00000000-0005-0000-0000-000072450000}"/>
    <cellStyle name="Ligne détail_Vol A9 scénario de juillet 2007 vente et prod pour envoi 41" xfId="5740" xr:uid="{00000000-0005-0000-0000-000073450000}"/>
    <cellStyle name="Ligne detail_Vol A9 scénario de juillet 2007 vente et prod pour envoi 42" xfId="5741" xr:uid="{00000000-0005-0000-0000-000074450000}"/>
    <cellStyle name="Ligne détail_Vol A9 scénario de juillet 2007 vente et prod pour envoi 42" xfId="5742" xr:uid="{00000000-0005-0000-0000-000075450000}"/>
    <cellStyle name="Ligne detail_Vol A9 scénario de juillet 2007 vente et prod pour envoi 43" xfId="5743" xr:uid="{00000000-0005-0000-0000-000076450000}"/>
    <cellStyle name="Ligne détail_Vol A9 scénario de juillet 2007 vente et prod pour envoi 43" xfId="5744" xr:uid="{00000000-0005-0000-0000-000077450000}"/>
    <cellStyle name="Ligne detail_Vol A9 scénario de juillet 2007 vente et prod pour envoi 44" xfId="5745" xr:uid="{00000000-0005-0000-0000-000078450000}"/>
    <cellStyle name="Ligne détail_Vol A9 scénario de juillet 2007 vente et prod pour envoi 44" xfId="5746" xr:uid="{00000000-0005-0000-0000-000079450000}"/>
    <cellStyle name="Ligne detail_Vol A9 scénario de juillet 2007 vente et prod pour envoi 45" xfId="5747" xr:uid="{00000000-0005-0000-0000-00007A450000}"/>
    <cellStyle name="Ligne détail_Vol A9 scénario de juillet 2007 vente et prod pour envoi 45" xfId="5748" xr:uid="{00000000-0005-0000-0000-00007B450000}"/>
    <cellStyle name="Ligne detail_Vol A9 scénario de juillet 2007 vente et prod pour envoi 46" xfId="5749" xr:uid="{00000000-0005-0000-0000-00007C450000}"/>
    <cellStyle name="Ligne détail_Vol A9 scénario de juillet 2007 vente et prod pour envoi 46" xfId="5750" xr:uid="{00000000-0005-0000-0000-00007D450000}"/>
    <cellStyle name="Ligne detail_Vol A9 scénario de juillet 2007 vente et prod pour envoi 47" xfId="5751" xr:uid="{00000000-0005-0000-0000-00007E450000}"/>
    <cellStyle name="Ligne détail_Vol A9 scénario de juillet 2007 vente et prod pour envoi 47" xfId="5752" xr:uid="{00000000-0005-0000-0000-00007F450000}"/>
    <cellStyle name="Ligne detail_Vol A9 scénario de juillet 2007 vente et prod pour envoi 48" xfId="5753" xr:uid="{00000000-0005-0000-0000-000080450000}"/>
    <cellStyle name="Ligne détail_Vol A9 scénario de juillet 2007 vente et prod pour envoi 48" xfId="5754" xr:uid="{00000000-0005-0000-0000-000081450000}"/>
    <cellStyle name="Ligne detail_Vol A9 scénario de juillet 2007 vente et prod pour envoi 49" xfId="5755" xr:uid="{00000000-0005-0000-0000-000082450000}"/>
    <cellStyle name="Ligne détail_Vol A9 scénario de juillet 2007 vente et prod pour envoi 49" xfId="5756" xr:uid="{00000000-0005-0000-0000-000083450000}"/>
    <cellStyle name="Ligne detail_Vol A9 scénario de juillet 2007 vente et prod pour envoi 5" xfId="5757" xr:uid="{00000000-0005-0000-0000-000084450000}"/>
    <cellStyle name="Ligne détail_Vol A9 scénario de juillet 2007 vente et prod pour envoi 5" xfId="5758" xr:uid="{00000000-0005-0000-0000-000085450000}"/>
    <cellStyle name="Ligne detail_Vol A9 scénario de juillet 2007 vente et prod pour envoi 50" xfId="5759" xr:uid="{00000000-0005-0000-0000-000086450000}"/>
    <cellStyle name="Ligne détail_Vol A9 scénario de juillet 2007 vente et prod pour envoi 50" xfId="5760" xr:uid="{00000000-0005-0000-0000-000087450000}"/>
    <cellStyle name="Ligne detail_Vol A9 scénario de juillet 2007 vente et prod pour envoi 51" xfId="5761" xr:uid="{00000000-0005-0000-0000-000088450000}"/>
    <cellStyle name="Ligne détail_Vol A9 scénario de juillet 2007 vente et prod pour envoi 51" xfId="5762" xr:uid="{00000000-0005-0000-0000-000089450000}"/>
    <cellStyle name="Ligne detail_Vol A9 scénario de juillet 2007 vente et prod pour envoi 6" xfId="5763" xr:uid="{00000000-0005-0000-0000-00008A450000}"/>
    <cellStyle name="Ligne détail_Vol A9 scénario de juillet 2007 vente et prod pour envoi 6" xfId="5764" xr:uid="{00000000-0005-0000-0000-00008B450000}"/>
    <cellStyle name="Ligne detail_Vol A9 scénario de juillet 2007 vente et prod pour envoi 7" xfId="5765" xr:uid="{00000000-0005-0000-0000-00008C450000}"/>
    <cellStyle name="Ligne détail_Vol A9 scénario de juillet 2007 vente et prod pour envoi 7" xfId="5766" xr:uid="{00000000-0005-0000-0000-00008D450000}"/>
    <cellStyle name="Ligne detail_Vol A9 scénario de juillet 2007 vente et prod pour envoi 8" xfId="5767" xr:uid="{00000000-0005-0000-0000-00008E450000}"/>
    <cellStyle name="Ligne détail_Vol A9 scénario de juillet 2007 vente et prod pour envoi 8" xfId="5768" xr:uid="{00000000-0005-0000-0000-00008F450000}"/>
    <cellStyle name="Ligne detail_Vol A9 scénario de juillet 2007 vente et prod pour envoi 9" xfId="5769" xr:uid="{00000000-0005-0000-0000-000090450000}"/>
    <cellStyle name="Ligne détail_Vol A9 scénario de juillet 2007 vente et prod pour envoi 9" xfId="5770" xr:uid="{00000000-0005-0000-0000-000091450000}"/>
    <cellStyle name="Link Currency (0)" xfId="1206" xr:uid="{00000000-0005-0000-0000-000092450000}"/>
    <cellStyle name="Link Currency (0) 2" xfId="1207" xr:uid="{00000000-0005-0000-0000-000093450000}"/>
    <cellStyle name="Link Currency (0) 2 2" xfId="1208" xr:uid="{00000000-0005-0000-0000-000094450000}"/>
    <cellStyle name="Link Currency (0) 2 2 2" xfId="5771" xr:uid="{00000000-0005-0000-0000-000095450000}"/>
    <cellStyle name="Link Currency (0) 2 2 2 2" xfId="5772" xr:uid="{00000000-0005-0000-0000-000096450000}"/>
    <cellStyle name="Link Currency (0) 2 2 2 3" xfId="16496" xr:uid="{00000000-0005-0000-0000-000097450000}"/>
    <cellStyle name="Link Currency (0) 2 2 3" xfId="5773" xr:uid="{00000000-0005-0000-0000-000098450000}"/>
    <cellStyle name="Link Currency (0) 2 2 4" xfId="5774" xr:uid="{00000000-0005-0000-0000-000099450000}"/>
    <cellStyle name="Link Currency (0) 2 2 5" xfId="2468" xr:uid="{00000000-0005-0000-0000-00009A450000}"/>
    <cellStyle name="Link Currency (0) 2 3" xfId="5775" xr:uid="{00000000-0005-0000-0000-00009B450000}"/>
    <cellStyle name="Link Currency (0) 2 3 2" xfId="5776" xr:uid="{00000000-0005-0000-0000-00009C450000}"/>
    <cellStyle name="Link Currency (0) 2 3 3" xfId="16495" xr:uid="{00000000-0005-0000-0000-00009D450000}"/>
    <cellStyle name="Link Currency (0) 2 4" xfId="5777" xr:uid="{00000000-0005-0000-0000-00009E450000}"/>
    <cellStyle name="Link Currency (0) 2 5" xfId="5778" xr:uid="{00000000-0005-0000-0000-00009F450000}"/>
    <cellStyle name="Link Currency (0) 2 6" xfId="2467" xr:uid="{00000000-0005-0000-0000-0000A0450000}"/>
    <cellStyle name="Link Currency (0) 3" xfId="1209" xr:uid="{00000000-0005-0000-0000-0000A1450000}"/>
    <cellStyle name="Link Currency (0) 3 2" xfId="5779" xr:uid="{00000000-0005-0000-0000-0000A2450000}"/>
    <cellStyle name="Link Currency (0) 3 2 2" xfId="5780" xr:uid="{00000000-0005-0000-0000-0000A3450000}"/>
    <cellStyle name="Link Currency (0) 3 2 2 2" xfId="5781" xr:uid="{00000000-0005-0000-0000-0000A4450000}"/>
    <cellStyle name="Link Currency (0) 3 2 3" xfId="5782" xr:uid="{00000000-0005-0000-0000-0000A5450000}"/>
    <cellStyle name="Link Currency (0) 3 2 4" xfId="16497" xr:uid="{00000000-0005-0000-0000-0000A6450000}"/>
    <cellStyle name="Link Currency (0) 3 3" xfId="5783" xr:uid="{00000000-0005-0000-0000-0000A7450000}"/>
    <cellStyle name="Link Currency (0) 3 3 2" xfId="5784" xr:uid="{00000000-0005-0000-0000-0000A8450000}"/>
    <cellStyle name="Link Currency (0) 3 4" xfId="5785" xr:uid="{00000000-0005-0000-0000-0000A9450000}"/>
    <cellStyle name="Link Currency (0) 3 5" xfId="5786" xr:uid="{00000000-0005-0000-0000-0000AA450000}"/>
    <cellStyle name="Link Currency (0) 3 6" xfId="2469" xr:uid="{00000000-0005-0000-0000-0000AB450000}"/>
    <cellStyle name="Link Currency (0) 4" xfId="5787" xr:uid="{00000000-0005-0000-0000-0000AC450000}"/>
    <cellStyle name="Link Currency (0) 4 2" xfId="5788" xr:uid="{00000000-0005-0000-0000-0000AD450000}"/>
    <cellStyle name="Link Currency (0) 5" xfId="5789" xr:uid="{00000000-0005-0000-0000-0000AE450000}"/>
    <cellStyle name="Link Currency (2)" xfId="1210" xr:uid="{00000000-0005-0000-0000-0000AF450000}"/>
    <cellStyle name="Link Currency (2) 2" xfId="5790" xr:uid="{00000000-0005-0000-0000-0000B0450000}"/>
    <cellStyle name="Link Units (0)" xfId="1211" xr:uid="{00000000-0005-0000-0000-0000B1450000}"/>
    <cellStyle name="Link Units (0) 2" xfId="1212" xr:uid="{00000000-0005-0000-0000-0000B2450000}"/>
    <cellStyle name="Link Units (0) 2 2" xfId="1213" xr:uid="{00000000-0005-0000-0000-0000B3450000}"/>
    <cellStyle name="Link Units (0) 2 2 2" xfId="5791" xr:uid="{00000000-0005-0000-0000-0000B4450000}"/>
    <cellStyle name="Link Units (0) 2 2 2 2" xfId="5792" xr:uid="{00000000-0005-0000-0000-0000B5450000}"/>
    <cellStyle name="Link Units (0) 2 2 2 3" xfId="16499" xr:uid="{00000000-0005-0000-0000-0000B6450000}"/>
    <cellStyle name="Link Units (0) 2 2 3" xfId="5793" xr:uid="{00000000-0005-0000-0000-0000B7450000}"/>
    <cellStyle name="Link Units (0) 2 2 4" xfId="5794" xr:uid="{00000000-0005-0000-0000-0000B8450000}"/>
    <cellStyle name="Link Units (0) 2 2 5" xfId="2471" xr:uid="{00000000-0005-0000-0000-0000B9450000}"/>
    <cellStyle name="Link Units (0) 2 3" xfId="5795" xr:uid="{00000000-0005-0000-0000-0000BA450000}"/>
    <cellStyle name="Link Units (0) 2 3 2" xfId="5796" xr:uid="{00000000-0005-0000-0000-0000BB450000}"/>
    <cellStyle name="Link Units (0) 2 3 3" xfId="16498" xr:uid="{00000000-0005-0000-0000-0000BC450000}"/>
    <cellStyle name="Link Units (0) 2 4" xfId="5797" xr:uid="{00000000-0005-0000-0000-0000BD450000}"/>
    <cellStyle name="Link Units (0) 2 5" xfId="5798" xr:uid="{00000000-0005-0000-0000-0000BE450000}"/>
    <cellStyle name="Link Units (0) 2 6" xfId="2470" xr:uid="{00000000-0005-0000-0000-0000BF450000}"/>
    <cellStyle name="Link Units (0) 3" xfId="1214" xr:uid="{00000000-0005-0000-0000-0000C0450000}"/>
    <cellStyle name="Link Units (0) 3 2" xfId="5799" xr:uid="{00000000-0005-0000-0000-0000C1450000}"/>
    <cellStyle name="Link Units (0) 3 2 2" xfId="5800" xr:uid="{00000000-0005-0000-0000-0000C2450000}"/>
    <cellStyle name="Link Units (0) 3 2 2 2" xfId="5801" xr:uid="{00000000-0005-0000-0000-0000C3450000}"/>
    <cellStyle name="Link Units (0) 3 2 3" xfId="5802" xr:uid="{00000000-0005-0000-0000-0000C4450000}"/>
    <cellStyle name="Link Units (0) 3 2 4" xfId="16500" xr:uid="{00000000-0005-0000-0000-0000C5450000}"/>
    <cellStyle name="Link Units (0) 3 3" xfId="5803" xr:uid="{00000000-0005-0000-0000-0000C6450000}"/>
    <cellStyle name="Link Units (0) 3 3 2" xfId="5804" xr:uid="{00000000-0005-0000-0000-0000C7450000}"/>
    <cellStyle name="Link Units (0) 3 4" xfId="5805" xr:uid="{00000000-0005-0000-0000-0000C8450000}"/>
    <cellStyle name="Link Units (0) 3 5" xfId="5806" xr:uid="{00000000-0005-0000-0000-0000C9450000}"/>
    <cellStyle name="Link Units (0) 3 6" xfId="2472" xr:uid="{00000000-0005-0000-0000-0000CA450000}"/>
    <cellStyle name="Link Units (0) 4" xfId="5807" xr:uid="{00000000-0005-0000-0000-0000CB450000}"/>
    <cellStyle name="Link Units (0) 4 2" xfId="5808" xr:uid="{00000000-0005-0000-0000-0000CC450000}"/>
    <cellStyle name="Link Units (0) 5" xfId="5809" xr:uid="{00000000-0005-0000-0000-0000CD450000}"/>
    <cellStyle name="Link Units (1)" xfId="1215" xr:uid="{00000000-0005-0000-0000-0000CE450000}"/>
    <cellStyle name="Link Units (1) 2" xfId="5810" xr:uid="{00000000-0005-0000-0000-0000CF450000}"/>
    <cellStyle name="Link Units (2)" xfId="1216" xr:uid="{00000000-0005-0000-0000-0000D0450000}"/>
    <cellStyle name="Link Units (2) 2" xfId="5811" xr:uid="{00000000-0005-0000-0000-0000D1450000}"/>
    <cellStyle name="Linked Cell" xfId="1217" builtinId="24" customBuiltin="1"/>
    <cellStyle name="Linked Cell 2" xfId="5812" xr:uid="{00000000-0005-0000-0000-0000D3450000}"/>
    <cellStyle name="mart Two-Step Locking" xfId="1218" xr:uid="{00000000-0005-0000-0000-0000D4450000}"/>
    <cellStyle name="MEV1" xfId="1219" xr:uid="{00000000-0005-0000-0000-0000D5450000}"/>
    <cellStyle name="MEV1 2" xfId="1220" xr:uid="{00000000-0005-0000-0000-0000D6450000}"/>
    <cellStyle name="MEV1 3" xfId="5813" xr:uid="{00000000-0005-0000-0000-0000D7450000}"/>
    <cellStyle name="MEV2" xfId="1221" xr:uid="{00000000-0005-0000-0000-0000D8450000}"/>
    <cellStyle name="MEV2 2" xfId="1222" xr:uid="{00000000-0005-0000-0000-0000D9450000}"/>
    <cellStyle name="MEV2 3" xfId="5814" xr:uid="{00000000-0005-0000-0000-0000DA450000}"/>
    <cellStyle name="MEV3" xfId="1223" xr:uid="{00000000-0005-0000-0000-0000DB450000}"/>
    <cellStyle name="MEV3 2" xfId="5815" xr:uid="{00000000-0005-0000-0000-0000DC450000}"/>
    <cellStyle name="Migliaia (0)_1.1.provaK SUV" xfId="1224" xr:uid="{00000000-0005-0000-0000-0000DD450000}"/>
    <cellStyle name="Migliaia_ Foglio2" xfId="1225" xr:uid="{00000000-0005-0000-0000-0000DE450000}"/>
    <cellStyle name="Milliers 2" xfId="1226" xr:uid="{00000000-0005-0000-0000-0000DF450000}"/>
    <cellStyle name="Milliers 2 2" xfId="2473" xr:uid="{00000000-0005-0000-0000-0000E0450000}"/>
    <cellStyle name="Milliers3" xfId="1227" xr:uid="{00000000-0005-0000-0000-0000E1450000}"/>
    <cellStyle name="Million Monétaire" xfId="1228" xr:uid="{00000000-0005-0000-0000-0000E2450000}"/>
    <cellStyle name="Million Monétaire 2" xfId="1229" xr:uid="{00000000-0005-0000-0000-0000E3450000}"/>
    <cellStyle name="Million Monétaire 2 2" xfId="1230" xr:uid="{00000000-0005-0000-0000-0000E4450000}"/>
    <cellStyle name="Million Monétaire 2 2 2" xfId="5816" xr:uid="{00000000-0005-0000-0000-0000E5450000}"/>
    <cellStyle name="Million Monétaire 2 2 2 2" xfId="5817" xr:uid="{00000000-0005-0000-0000-0000E6450000}"/>
    <cellStyle name="Million Monétaire 2 2 3" xfId="5818" xr:uid="{00000000-0005-0000-0000-0000E7450000}"/>
    <cellStyle name="Million Monétaire 2 2 4" xfId="2475" xr:uid="{00000000-0005-0000-0000-0000E8450000}"/>
    <cellStyle name="Million Monétaire 2 3" xfId="5819" xr:uid="{00000000-0005-0000-0000-0000E9450000}"/>
    <cellStyle name="Million Monétaire 2 3 2" xfId="5820" xr:uid="{00000000-0005-0000-0000-0000EA450000}"/>
    <cellStyle name="Million Monétaire 2 4" xfId="5821" xr:uid="{00000000-0005-0000-0000-0000EB450000}"/>
    <cellStyle name="Million Monétaire 2 5" xfId="2474" xr:uid="{00000000-0005-0000-0000-0000EC450000}"/>
    <cellStyle name="Million Monétaire 3" xfId="1231" xr:uid="{00000000-0005-0000-0000-0000ED450000}"/>
    <cellStyle name="Million Monétaire 3 2" xfId="5822" xr:uid="{00000000-0005-0000-0000-0000EE450000}"/>
    <cellStyle name="Million Monétaire 3 2 2" xfId="5823" xr:uid="{00000000-0005-0000-0000-0000EF450000}"/>
    <cellStyle name="Million Monétaire 3 2 2 2" xfId="5824" xr:uid="{00000000-0005-0000-0000-0000F0450000}"/>
    <cellStyle name="Million Monétaire 3 2 3" xfId="5825" xr:uid="{00000000-0005-0000-0000-0000F1450000}"/>
    <cellStyle name="Million Monétaire 3 3" xfId="5826" xr:uid="{00000000-0005-0000-0000-0000F2450000}"/>
    <cellStyle name="Million Monétaire 3 3 2" xfId="5827" xr:uid="{00000000-0005-0000-0000-0000F3450000}"/>
    <cellStyle name="Million Monétaire 3 4" xfId="5828" xr:uid="{00000000-0005-0000-0000-0000F4450000}"/>
    <cellStyle name="Million Monétaire 3 5" xfId="2476" xr:uid="{00000000-0005-0000-0000-0000F5450000}"/>
    <cellStyle name="Million Monétaire 4" xfId="5829" xr:uid="{00000000-0005-0000-0000-0000F6450000}"/>
    <cellStyle name="Million Monétaire 4 2" xfId="5830" xr:uid="{00000000-0005-0000-0000-0000F7450000}"/>
    <cellStyle name="Model" xfId="1232" xr:uid="{00000000-0005-0000-0000-0000F8450000}"/>
    <cellStyle name="Moeda [0]_INVPERF2.XLS" xfId="1233" xr:uid="{00000000-0005-0000-0000-0000F9450000}"/>
    <cellStyle name="Moeda_CW170_8" xfId="1234" xr:uid="{00000000-0005-0000-0000-0000FA450000}"/>
    <cellStyle name="Mon‚taire" xfId="5831" xr:uid="{00000000-0005-0000-0000-0000FB450000}"/>
    <cellStyle name="Mon‚taire0" xfId="5832" xr:uid="{00000000-0005-0000-0000-0000FC450000}"/>
    <cellStyle name="Monétaire 10" xfId="1235" xr:uid="{00000000-0005-0000-0000-0000FE450000}"/>
    <cellStyle name="Monétaire 11" xfId="1236" xr:uid="{00000000-0005-0000-0000-0000FF450000}"/>
    <cellStyle name="Monétaire 11 2" xfId="2477" xr:uid="{00000000-0005-0000-0000-000000460000}"/>
    <cellStyle name="Monétaire 12" xfId="1237" xr:uid="{00000000-0005-0000-0000-000001460000}"/>
    <cellStyle name="Monétaire 12 2" xfId="2478" xr:uid="{00000000-0005-0000-0000-000002460000}"/>
    <cellStyle name="Monétaire 13" xfId="1238" xr:uid="{00000000-0005-0000-0000-000003460000}"/>
    <cellStyle name="Monétaire 13 2" xfId="2479" xr:uid="{00000000-0005-0000-0000-000004460000}"/>
    <cellStyle name="Monétaire 14" xfId="1239" xr:uid="{00000000-0005-0000-0000-000005460000}"/>
    <cellStyle name="Monétaire 14 2" xfId="2480" xr:uid="{00000000-0005-0000-0000-000006460000}"/>
    <cellStyle name="Monétaire 15" xfId="1240" xr:uid="{00000000-0005-0000-0000-000007460000}"/>
    <cellStyle name="Monétaire 15 2" xfId="2481" xr:uid="{00000000-0005-0000-0000-000008460000}"/>
    <cellStyle name="Monétaire 16" xfId="1241" xr:uid="{00000000-0005-0000-0000-000009460000}"/>
    <cellStyle name="Monétaire 16 2" xfId="2482" xr:uid="{00000000-0005-0000-0000-00000A460000}"/>
    <cellStyle name="Monétaire 17" xfId="1242" xr:uid="{00000000-0005-0000-0000-00000B460000}"/>
    <cellStyle name="Monétaire 17 2" xfId="2483" xr:uid="{00000000-0005-0000-0000-00000C460000}"/>
    <cellStyle name="Monétaire 18" xfId="1243" xr:uid="{00000000-0005-0000-0000-00000D460000}"/>
    <cellStyle name="Monétaire 18 2" xfId="2484" xr:uid="{00000000-0005-0000-0000-00000E460000}"/>
    <cellStyle name="Monétaire 19" xfId="1244" xr:uid="{00000000-0005-0000-0000-00000F460000}"/>
    <cellStyle name="Monétaire 19 2" xfId="2485" xr:uid="{00000000-0005-0000-0000-000010460000}"/>
    <cellStyle name="Monétaire 2" xfId="1245" xr:uid="{00000000-0005-0000-0000-000011460000}"/>
    <cellStyle name="Monétaire 2 10" xfId="1246" xr:uid="{00000000-0005-0000-0000-000012460000}"/>
    <cellStyle name="Monétaire 2 10 2" xfId="2487" xr:uid="{00000000-0005-0000-0000-000013460000}"/>
    <cellStyle name="Monétaire 2 11" xfId="1247" xr:uid="{00000000-0005-0000-0000-000014460000}"/>
    <cellStyle name="Monétaire 2 11 2" xfId="2488" xr:uid="{00000000-0005-0000-0000-000015460000}"/>
    <cellStyle name="Monétaire 2 12" xfId="1248" xr:uid="{00000000-0005-0000-0000-000016460000}"/>
    <cellStyle name="Monétaire 2 12 2" xfId="2489" xr:uid="{00000000-0005-0000-0000-000017460000}"/>
    <cellStyle name="Monétaire 2 13" xfId="1249" xr:uid="{00000000-0005-0000-0000-000018460000}"/>
    <cellStyle name="Monétaire 2 13 2" xfId="2490" xr:uid="{00000000-0005-0000-0000-000019460000}"/>
    <cellStyle name="Monétaire 2 14" xfId="1250" xr:uid="{00000000-0005-0000-0000-00001A460000}"/>
    <cellStyle name="Monétaire 2 14 2" xfId="2491" xr:uid="{00000000-0005-0000-0000-00001B460000}"/>
    <cellStyle name="Monétaire 2 15" xfId="1251" xr:uid="{00000000-0005-0000-0000-00001C460000}"/>
    <cellStyle name="Monétaire 2 15 2" xfId="2492" xr:uid="{00000000-0005-0000-0000-00001D460000}"/>
    <cellStyle name="Monétaire 2 16" xfId="1252" xr:uid="{00000000-0005-0000-0000-00001E460000}"/>
    <cellStyle name="Monétaire 2 16 2" xfId="2493" xr:uid="{00000000-0005-0000-0000-00001F460000}"/>
    <cellStyle name="Monétaire 2 17" xfId="1253" xr:uid="{00000000-0005-0000-0000-000020460000}"/>
    <cellStyle name="Monétaire 2 17 2" xfId="2494" xr:uid="{00000000-0005-0000-0000-000021460000}"/>
    <cellStyle name="Monétaire 2 18" xfId="1254" xr:uid="{00000000-0005-0000-0000-000022460000}"/>
    <cellStyle name="Monétaire 2 18 2" xfId="2495" xr:uid="{00000000-0005-0000-0000-000023460000}"/>
    <cellStyle name="Monétaire 2 19" xfId="1255" xr:uid="{00000000-0005-0000-0000-000024460000}"/>
    <cellStyle name="Monétaire 2 19 2" xfId="2496" xr:uid="{00000000-0005-0000-0000-000025460000}"/>
    <cellStyle name="Monétaire 2 2" xfId="1256" xr:uid="{00000000-0005-0000-0000-000026460000}"/>
    <cellStyle name="Monétaire 2 2 2" xfId="2497" xr:uid="{00000000-0005-0000-0000-000027460000}"/>
    <cellStyle name="Monétaire 2 20" xfId="1257" xr:uid="{00000000-0005-0000-0000-000028460000}"/>
    <cellStyle name="Monétaire 2 20 2" xfId="2498" xr:uid="{00000000-0005-0000-0000-000029460000}"/>
    <cellStyle name="Monétaire 2 21" xfId="1258" xr:uid="{00000000-0005-0000-0000-00002A460000}"/>
    <cellStyle name="Monétaire 2 21 2" xfId="2499" xr:uid="{00000000-0005-0000-0000-00002B460000}"/>
    <cellStyle name="Monétaire 2 22" xfId="1259" xr:uid="{00000000-0005-0000-0000-00002C460000}"/>
    <cellStyle name="Monétaire 2 22 2" xfId="2500" xr:uid="{00000000-0005-0000-0000-00002D460000}"/>
    <cellStyle name="Monétaire 2 23" xfId="1260" xr:uid="{00000000-0005-0000-0000-00002E460000}"/>
    <cellStyle name="Monétaire 2 23 2" xfId="2501" xr:uid="{00000000-0005-0000-0000-00002F460000}"/>
    <cellStyle name="Monétaire 2 24" xfId="1261" xr:uid="{00000000-0005-0000-0000-000030460000}"/>
    <cellStyle name="Monétaire 2 24 2" xfId="2502" xr:uid="{00000000-0005-0000-0000-000031460000}"/>
    <cellStyle name="Monétaire 2 25" xfId="1262" xr:uid="{00000000-0005-0000-0000-000032460000}"/>
    <cellStyle name="Monétaire 2 25 2" xfId="2503" xr:uid="{00000000-0005-0000-0000-000033460000}"/>
    <cellStyle name="Monétaire 2 26" xfId="1263" xr:uid="{00000000-0005-0000-0000-000034460000}"/>
    <cellStyle name="Monétaire 2 26 2" xfId="2504" xr:uid="{00000000-0005-0000-0000-000035460000}"/>
    <cellStyle name="Monétaire 2 27" xfId="1264" xr:uid="{00000000-0005-0000-0000-000036460000}"/>
    <cellStyle name="Monétaire 2 27 2" xfId="2505" xr:uid="{00000000-0005-0000-0000-000037460000}"/>
    <cellStyle name="Monétaire 2 28" xfId="1265" xr:uid="{00000000-0005-0000-0000-000038460000}"/>
    <cellStyle name="Monétaire 2 28 2" xfId="2506" xr:uid="{00000000-0005-0000-0000-000039460000}"/>
    <cellStyle name="Monétaire 2 29" xfId="1266" xr:uid="{00000000-0005-0000-0000-00003A460000}"/>
    <cellStyle name="Monétaire 2 29 2" xfId="2507" xr:uid="{00000000-0005-0000-0000-00003B460000}"/>
    <cellStyle name="Monétaire 2 3" xfId="1267" xr:uid="{00000000-0005-0000-0000-00003C460000}"/>
    <cellStyle name="Monétaire 2 3 2" xfId="2508" xr:uid="{00000000-0005-0000-0000-00003D460000}"/>
    <cellStyle name="Monétaire 2 30" xfId="1268" xr:uid="{00000000-0005-0000-0000-00003E460000}"/>
    <cellStyle name="Monétaire 2 30 2" xfId="2509" xr:uid="{00000000-0005-0000-0000-00003F460000}"/>
    <cellStyle name="Monétaire 2 31" xfId="1269" xr:uid="{00000000-0005-0000-0000-000040460000}"/>
    <cellStyle name="Monétaire 2 31 2" xfId="2510" xr:uid="{00000000-0005-0000-0000-000041460000}"/>
    <cellStyle name="Monétaire 2 32" xfId="1270" xr:uid="{00000000-0005-0000-0000-000042460000}"/>
    <cellStyle name="Monétaire 2 32 2" xfId="2511" xr:uid="{00000000-0005-0000-0000-000043460000}"/>
    <cellStyle name="Monétaire 2 33" xfId="1271" xr:uid="{00000000-0005-0000-0000-000044460000}"/>
    <cellStyle name="Monétaire 2 33 2" xfId="2512" xr:uid="{00000000-0005-0000-0000-000045460000}"/>
    <cellStyle name="Monétaire 2 34" xfId="1272" xr:uid="{00000000-0005-0000-0000-000046460000}"/>
    <cellStyle name="Monétaire 2 34 2" xfId="2513" xr:uid="{00000000-0005-0000-0000-000047460000}"/>
    <cellStyle name="Monétaire 2 35" xfId="1273" xr:uid="{00000000-0005-0000-0000-000048460000}"/>
    <cellStyle name="Monétaire 2 35 2" xfId="2514" xr:uid="{00000000-0005-0000-0000-000049460000}"/>
    <cellStyle name="Monétaire 2 36" xfId="1274" xr:uid="{00000000-0005-0000-0000-00004A460000}"/>
    <cellStyle name="Monétaire 2 36 2" xfId="2515" xr:uid="{00000000-0005-0000-0000-00004B460000}"/>
    <cellStyle name="Monétaire 2 37" xfId="1275" xr:uid="{00000000-0005-0000-0000-00004C460000}"/>
    <cellStyle name="Monétaire 2 37 2" xfId="2516" xr:uid="{00000000-0005-0000-0000-00004D460000}"/>
    <cellStyle name="Monétaire 2 38" xfId="1276" xr:uid="{00000000-0005-0000-0000-00004E460000}"/>
    <cellStyle name="Monétaire 2 38 2" xfId="2517" xr:uid="{00000000-0005-0000-0000-00004F460000}"/>
    <cellStyle name="Monétaire 2 39" xfId="1277" xr:uid="{00000000-0005-0000-0000-000050460000}"/>
    <cellStyle name="Monétaire 2 39 2" xfId="2518" xr:uid="{00000000-0005-0000-0000-000051460000}"/>
    <cellStyle name="Monétaire 2 4" xfId="1278" xr:uid="{00000000-0005-0000-0000-000052460000}"/>
    <cellStyle name="Monétaire 2 4 2" xfId="2519" xr:uid="{00000000-0005-0000-0000-000053460000}"/>
    <cellStyle name="Monétaire 2 40" xfId="1279" xr:uid="{00000000-0005-0000-0000-000054460000}"/>
    <cellStyle name="Monétaire 2 40 2" xfId="2520" xr:uid="{00000000-0005-0000-0000-000055460000}"/>
    <cellStyle name="Monétaire 2 41" xfId="1280" xr:uid="{00000000-0005-0000-0000-000056460000}"/>
    <cellStyle name="Monétaire 2 41 2" xfId="2521" xr:uid="{00000000-0005-0000-0000-000057460000}"/>
    <cellStyle name="Monétaire 2 42" xfId="1281" xr:uid="{00000000-0005-0000-0000-000058460000}"/>
    <cellStyle name="Monétaire 2 42 2" xfId="2522" xr:uid="{00000000-0005-0000-0000-000059460000}"/>
    <cellStyle name="Monétaire 2 43" xfId="5833" xr:uid="{00000000-0005-0000-0000-00005A460000}"/>
    <cellStyle name="Monétaire 2 44" xfId="2486" xr:uid="{00000000-0005-0000-0000-00005B460000}"/>
    <cellStyle name="Monétaire 2 5" xfId="1282" xr:uid="{00000000-0005-0000-0000-00005C460000}"/>
    <cellStyle name="Monétaire 2 5 2" xfId="2523" xr:uid="{00000000-0005-0000-0000-00005D460000}"/>
    <cellStyle name="Monétaire 2 6" xfId="1283" xr:uid="{00000000-0005-0000-0000-00005E460000}"/>
    <cellStyle name="Monétaire 2 6 2" xfId="2524" xr:uid="{00000000-0005-0000-0000-00005F460000}"/>
    <cellStyle name="Monétaire 2 7" xfId="1284" xr:uid="{00000000-0005-0000-0000-000060460000}"/>
    <cellStyle name="Monétaire 2 7 2" xfId="2525" xr:uid="{00000000-0005-0000-0000-000061460000}"/>
    <cellStyle name="Monétaire 2 8" xfId="1285" xr:uid="{00000000-0005-0000-0000-000062460000}"/>
    <cellStyle name="Monétaire 2 8 2" xfId="2526" xr:uid="{00000000-0005-0000-0000-000063460000}"/>
    <cellStyle name="Monétaire 2 9" xfId="1286" xr:uid="{00000000-0005-0000-0000-000064460000}"/>
    <cellStyle name="Monétaire 2 9 2" xfId="2527" xr:uid="{00000000-0005-0000-0000-000065460000}"/>
    <cellStyle name="Monétaire 20" xfId="1287" xr:uid="{00000000-0005-0000-0000-000066460000}"/>
    <cellStyle name="Monétaire 20 2" xfId="2528" xr:uid="{00000000-0005-0000-0000-000067460000}"/>
    <cellStyle name="Monétaire 21" xfId="1288" xr:uid="{00000000-0005-0000-0000-000068460000}"/>
    <cellStyle name="Monétaire 21 2" xfId="2529" xr:uid="{00000000-0005-0000-0000-000069460000}"/>
    <cellStyle name="Monétaire 22" xfId="1289" xr:uid="{00000000-0005-0000-0000-00006A460000}"/>
    <cellStyle name="Monétaire 22 2" xfId="2530" xr:uid="{00000000-0005-0000-0000-00006B460000}"/>
    <cellStyle name="Monétaire 23" xfId="1290" xr:uid="{00000000-0005-0000-0000-00006C460000}"/>
    <cellStyle name="Monétaire 23 2" xfId="2531" xr:uid="{00000000-0005-0000-0000-00006D460000}"/>
    <cellStyle name="Monétaire 24" xfId="1291" xr:uid="{00000000-0005-0000-0000-00006E460000}"/>
    <cellStyle name="Monétaire 24 2" xfId="2532" xr:uid="{00000000-0005-0000-0000-00006F460000}"/>
    <cellStyle name="Monétaire 25" xfId="1292" xr:uid="{00000000-0005-0000-0000-000070460000}"/>
    <cellStyle name="Monétaire 25 2" xfId="2533" xr:uid="{00000000-0005-0000-0000-000071460000}"/>
    <cellStyle name="Monétaire 26" xfId="1293" xr:uid="{00000000-0005-0000-0000-000072460000}"/>
    <cellStyle name="Monétaire 26 2" xfId="2534" xr:uid="{00000000-0005-0000-0000-000073460000}"/>
    <cellStyle name="Monétaire 27" xfId="1294" xr:uid="{00000000-0005-0000-0000-000074460000}"/>
    <cellStyle name="Monétaire 27 2" xfId="2535" xr:uid="{00000000-0005-0000-0000-000075460000}"/>
    <cellStyle name="Monétaire 28" xfId="1295" xr:uid="{00000000-0005-0000-0000-000076460000}"/>
    <cellStyle name="Monétaire 28 2" xfId="2536" xr:uid="{00000000-0005-0000-0000-000077460000}"/>
    <cellStyle name="Monétaire 29" xfId="1296" xr:uid="{00000000-0005-0000-0000-000078460000}"/>
    <cellStyle name="Monétaire 29 2" xfId="2537" xr:uid="{00000000-0005-0000-0000-000079460000}"/>
    <cellStyle name="Monétaire 3" xfId="1297" xr:uid="{00000000-0005-0000-0000-00007A460000}"/>
    <cellStyle name="Monétaire 3 2" xfId="2538" xr:uid="{00000000-0005-0000-0000-00007B460000}"/>
    <cellStyle name="Monétaire 30" xfId="1298" xr:uid="{00000000-0005-0000-0000-00007C460000}"/>
    <cellStyle name="Monétaire 30 2" xfId="2539" xr:uid="{00000000-0005-0000-0000-00007D460000}"/>
    <cellStyle name="Monétaire 31" xfId="1299" xr:uid="{00000000-0005-0000-0000-00007E460000}"/>
    <cellStyle name="Monétaire 31 2" xfId="2540" xr:uid="{00000000-0005-0000-0000-00007F460000}"/>
    <cellStyle name="Monétaire 32" xfId="1300" xr:uid="{00000000-0005-0000-0000-000080460000}"/>
    <cellStyle name="Monétaire 32 2" xfId="2541" xr:uid="{00000000-0005-0000-0000-000081460000}"/>
    <cellStyle name="Monétaire 33" xfId="1301" xr:uid="{00000000-0005-0000-0000-000082460000}"/>
    <cellStyle name="Monétaire 33 2" xfId="2542" xr:uid="{00000000-0005-0000-0000-000083460000}"/>
    <cellStyle name="Monétaire 34" xfId="1302" xr:uid="{00000000-0005-0000-0000-000084460000}"/>
    <cellStyle name="Monétaire 34 2" xfId="2543" xr:uid="{00000000-0005-0000-0000-000085460000}"/>
    <cellStyle name="Monétaire 35" xfId="1303" xr:uid="{00000000-0005-0000-0000-000086460000}"/>
    <cellStyle name="Monétaire 35 2" xfId="2544" xr:uid="{00000000-0005-0000-0000-000087460000}"/>
    <cellStyle name="Monétaire 4" xfId="1304" xr:uid="{00000000-0005-0000-0000-000088460000}"/>
    <cellStyle name="Monétaire 4 2" xfId="2545" xr:uid="{00000000-0005-0000-0000-000089460000}"/>
    <cellStyle name="Monétaire 5" xfId="1305" xr:uid="{00000000-0005-0000-0000-00008A460000}"/>
    <cellStyle name="Monétaire 5 2" xfId="2546" xr:uid="{00000000-0005-0000-0000-00008B460000}"/>
    <cellStyle name="Monétaire 6" xfId="1306" xr:uid="{00000000-0005-0000-0000-00008C460000}"/>
    <cellStyle name="Monétaire 6 2" xfId="2547" xr:uid="{00000000-0005-0000-0000-00008D460000}"/>
    <cellStyle name="Monétaire 7" xfId="1307" xr:uid="{00000000-0005-0000-0000-00008E460000}"/>
    <cellStyle name="Monétaire 7 2" xfId="2548" xr:uid="{00000000-0005-0000-0000-00008F460000}"/>
    <cellStyle name="Monétaire 8" xfId="1308" xr:uid="{00000000-0005-0000-0000-000090460000}"/>
    <cellStyle name="Monétaire 8 2" xfId="2549" xr:uid="{00000000-0005-0000-0000-000091460000}"/>
    <cellStyle name="Monétaire 9" xfId="1309" xr:uid="{00000000-0005-0000-0000-000092460000}"/>
    <cellStyle name="Monétaire 9 2" xfId="2550" xr:uid="{00000000-0005-0000-0000-000093460000}"/>
    <cellStyle name="Monétaire0" xfId="1310" xr:uid="{00000000-0005-0000-0000-000094460000}"/>
    <cellStyle name="Monétaire0 2" xfId="5834" xr:uid="{00000000-0005-0000-0000-000095460000}"/>
    <cellStyle name="Monétaire0 2 2" xfId="5835" xr:uid="{00000000-0005-0000-0000-000096460000}"/>
    <cellStyle name="MYRIAM" xfId="1311" xr:uid="{00000000-0005-0000-0000-000097460000}"/>
    <cellStyle name="MYRIAM 2" xfId="1312" xr:uid="{00000000-0005-0000-0000-000098460000}"/>
    <cellStyle name="MYRIAM 2 2" xfId="1313" xr:uid="{00000000-0005-0000-0000-000099460000}"/>
    <cellStyle name="MYRIAM 2 2 2" xfId="2552" xr:uid="{00000000-0005-0000-0000-00009A460000}"/>
    <cellStyle name="MYRIAM 2 3" xfId="2551" xr:uid="{00000000-0005-0000-0000-00009B460000}"/>
    <cellStyle name="MYRIAM 3" xfId="1314" xr:uid="{00000000-0005-0000-0000-00009C460000}"/>
    <cellStyle name="MYRIAM 3 2" xfId="2553" xr:uid="{00000000-0005-0000-0000-00009D460000}"/>
    <cellStyle name="NbEclat" xfId="1315" xr:uid="{00000000-0005-0000-0000-00009E460000}"/>
    <cellStyle name="NbEclat 2" xfId="1316" xr:uid="{00000000-0005-0000-0000-00009F460000}"/>
    <cellStyle name="NbEclat 2 2" xfId="1317" xr:uid="{00000000-0005-0000-0000-0000A0460000}"/>
    <cellStyle name="NbEclat 2 2 2" xfId="2555" xr:uid="{00000000-0005-0000-0000-0000A1460000}"/>
    <cellStyle name="NbEclat 2 3" xfId="1318" xr:uid="{00000000-0005-0000-0000-0000A2460000}"/>
    <cellStyle name="NbEclat 2 3 2" xfId="2556" xr:uid="{00000000-0005-0000-0000-0000A3460000}"/>
    <cellStyle name="NbEclat 2 4" xfId="2554" xr:uid="{00000000-0005-0000-0000-0000A4460000}"/>
    <cellStyle name="NbEclat 3" xfId="1319" xr:uid="{00000000-0005-0000-0000-0000A5460000}"/>
    <cellStyle name="NbEclat 3 2" xfId="1320" xr:uid="{00000000-0005-0000-0000-0000A6460000}"/>
    <cellStyle name="NbEclat 3 2 2" xfId="2558" xr:uid="{00000000-0005-0000-0000-0000A7460000}"/>
    <cellStyle name="NbEclat 3 3" xfId="2557" xr:uid="{00000000-0005-0000-0000-0000A8460000}"/>
    <cellStyle name="NbEclat 4" xfId="1321" xr:uid="{00000000-0005-0000-0000-0000A9460000}"/>
    <cellStyle name="NbEclat 4 2" xfId="2559" xr:uid="{00000000-0005-0000-0000-0000AA460000}"/>
    <cellStyle name="Neutraal" xfId="1322" xr:uid="{00000000-0005-0000-0000-0000AB460000}"/>
    <cellStyle name="Neutral" xfId="1323" xr:uid="{00000000-0005-0000-0000-0000AC460000}"/>
    <cellStyle name="Neutral 2" xfId="2560" xr:uid="{00000000-0005-0000-0000-0000AD460000}"/>
    <cellStyle name="Neutral 3" xfId="22958" xr:uid="{00000000-0005-0000-0000-0000AE460000}"/>
    <cellStyle name="Neutre 2" xfId="5836" xr:uid="{00000000-0005-0000-0000-0000AF460000}"/>
    <cellStyle name="New Times Roman" xfId="1324" xr:uid="{00000000-0005-0000-0000-0000B0460000}"/>
    <cellStyle name="no dec" xfId="1325" xr:uid="{00000000-0005-0000-0000-0000B1460000}"/>
    <cellStyle name="NomB" xfId="1326" xr:uid="{00000000-0005-0000-0000-0000B2460000}"/>
    <cellStyle name="Non_definito" xfId="5837" xr:uid="{00000000-0005-0000-0000-0000B3460000}"/>
    <cellStyle name="Normal" xfId="0" builtinId="0"/>
    <cellStyle name="Normal - Style1" xfId="1327" xr:uid="{00000000-0005-0000-0000-0000B5460000}"/>
    <cellStyle name="Normal - Style1 2" xfId="5838" xr:uid="{00000000-0005-0000-0000-0000B6460000}"/>
    <cellStyle name="Normal - Style1 2 2" xfId="5839" xr:uid="{00000000-0005-0000-0000-0000B7460000}"/>
    <cellStyle name="Normal - Style1 2 2 2" xfId="5840" xr:uid="{00000000-0005-0000-0000-0000B8460000}"/>
    <cellStyle name="Normal - Style1 2 2 2 2" xfId="5841" xr:uid="{00000000-0005-0000-0000-0000B9460000}"/>
    <cellStyle name="Normal - Style1 2 2 3" xfId="5842" xr:uid="{00000000-0005-0000-0000-0000BA460000}"/>
    <cellStyle name="Normal - Style1 2 3" xfId="5843" xr:uid="{00000000-0005-0000-0000-0000BB460000}"/>
    <cellStyle name="Normal - Style1 2 3 2" xfId="5844" xr:uid="{00000000-0005-0000-0000-0000BC460000}"/>
    <cellStyle name="Normal - Style1 2 4" xfId="5845" xr:uid="{00000000-0005-0000-0000-0000BD460000}"/>
    <cellStyle name="Normal - Style1 3" xfId="5846" xr:uid="{00000000-0005-0000-0000-0000BE460000}"/>
    <cellStyle name="Normal - Style1 3 2" xfId="5847" xr:uid="{00000000-0005-0000-0000-0000BF460000}"/>
    <cellStyle name="Normal - Style1 3 2 2" xfId="5848" xr:uid="{00000000-0005-0000-0000-0000C0460000}"/>
    <cellStyle name="Normal - Style1 3 2 2 2" xfId="5849" xr:uid="{00000000-0005-0000-0000-0000C1460000}"/>
    <cellStyle name="Normal - Style1 3 2 3" xfId="5850" xr:uid="{00000000-0005-0000-0000-0000C2460000}"/>
    <cellStyle name="Normal - Style1 3 3" xfId="5851" xr:uid="{00000000-0005-0000-0000-0000C3460000}"/>
    <cellStyle name="Normal - Style1 3 3 2" xfId="5852" xr:uid="{00000000-0005-0000-0000-0000C4460000}"/>
    <cellStyle name="Normal - Style1 3 4" xfId="5853" xr:uid="{00000000-0005-0000-0000-0000C5460000}"/>
    <cellStyle name="Normal - Style1 4" xfId="5854" xr:uid="{00000000-0005-0000-0000-0000C6460000}"/>
    <cellStyle name="Normal - Style1 4 2" xfId="5855" xr:uid="{00000000-0005-0000-0000-0000C7460000}"/>
    <cellStyle name="Normal - Style1 5" xfId="5856" xr:uid="{00000000-0005-0000-0000-0000C8460000}"/>
    <cellStyle name="Normal 10" xfId="1328" xr:uid="{00000000-0005-0000-0000-0000C9460000}"/>
    <cellStyle name="Normal 10 2" xfId="5857" xr:uid="{00000000-0005-0000-0000-0000CA460000}"/>
    <cellStyle name="Normal 10 3" xfId="2561" xr:uid="{00000000-0005-0000-0000-0000CB460000}"/>
    <cellStyle name="Normal 100" xfId="2899" xr:uid="{00000000-0005-0000-0000-0000CC460000}"/>
    <cellStyle name="Normal 100 2" xfId="5858" xr:uid="{00000000-0005-0000-0000-0000CD460000}"/>
    <cellStyle name="Normal 100 2 2" xfId="11236" xr:uid="{00000000-0005-0000-0000-0000CE460000}"/>
    <cellStyle name="Normal 100 2 2 2" xfId="26850" xr:uid="{00000000-0005-0000-0000-0000CF460000}"/>
    <cellStyle name="Normal 100 2 2 3" xfId="33409" xr:uid="{00000000-0005-0000-0000-0000D0460000}"/>
    <cellStyle name="Normal 100 2 2 4" xfId="39967" xr:uid="{00000000-0005-0000-0000-0000D1460000}"/>
    <cellStyle name="Normal 100 2 3" xfId="23585" xr:uid="{00000000-0005-0000-0000-0000D2460000}"/>
    <cellStyle name="Normal 100 2 4" xfId="30201" xr:uid="{00000000-0005-0000-0000-0000D3460000}"/>
    <cellStyle name="Normal 100 2 5" xfId="36759" xr:uid="{00000000-0005-0000-0000-0000D4460000}"/>
    <cellStyle name="Normal 100 3" xfId="5859" xr:uid="{00000000-0005-0000-0000-0000D5460000}"/>
    <cellStyle name="Normal 100 4" xfId="10693" xr:uid="{00000000-0005-0000-0000-0000D6460000}"/>
    <cellStyle name="Normal 100 4 2" xfId="26366" xr:uid="{00000000-0005-0000-0000-0000D7460000}"/>
    <cellStyle name="Normal 100 4 3" xfId="32925" xr:uid="{00000000-0005-0000-0000-0000D8460000}"/>
    <cellStyle name="Normal 100 4 4" xfId="39483" xr:uid="{00000000-0005-0000-0000-0000D9460000}"/>
    <cellStyle name="Normal 100 5" xfId="23101" xr:uid="{00000000-0005-0000-0000-0000DA460000}"/>
    <cellStyle name="Normal 100 6" xfId="29717" xr:uid="{00000000-0005-0000-0000-0000DB460000}"/>
    <cellStyle name="Normal 100 7" xfId="36275" xr:uid="{00000000-0005-0000-0000-0000DC460000}"/>
    <cellStyle name="Normal 101" xfId="2861" xr:uid="{00000000-0005-0000-0000-0000DD460000}"/>
    <cellStyle name="Normal 101 2" xfId="5860" xr:uid="{00000000-0005-0000-0000-0000DE460000}"/>
    <cellStyle name="Normal 101 2 2" xfId="11237" xr:uid="{00000000-0005-0000-0000-0000DF460000}"/>
    <cellStyle name="Normal 101 2 2 2" xfId="26851" xr:uid="{00000000-0005-0000-0000-0000E0460000}"/>
    <cellStyle name="Normal 101 2 2 3" xfId="33410" xr:uid="{00000000-0005-0000-0000-0000E1460000}"/>
    <cellStyle name="Normal 101 2 2 4" xfId="39968" xr:uid="{00000000-0005-0000-0000-0000E2460000}"/>
    <cellStyle name="Normal 101 2 3" xfId="23586" xr:uid="{00000000-0005-0000-0000-0000E3460000}"/>
    <cellStyle name="Normal 101 2 4" xfId="30202" xr:uid="{00000000-0005-0000-0000-0000E4460000}"/>
    <cellStyle name="Normal 101 2 5" xfId="36760" xr:uid="{00000000-0005-0000-0000-0000E5460000}"/>
    <cellStyle name="Normal 101 3" xfId="5861" xr:uid="{00000000-0005-0000-0000-0000E6460000}"/>
    <cellStyle name="Normal 101 4" xfId="10656" xr:uid="{00000000-0005-0000-0000-0000E7460000}"/>
    <cellStyle name="Normal 101 4 2" xfId="26329" xr:uid="{00000000-0005-0000-0000-0000E8460000}"/>
    <cellStyle name="Normal 101 4 3" xfId="32888" xr:uid="{00000000-0005-0000-0000-0000E9460000}"/>
    <cellStyle name="Normal 101 4 4" xfId="39446" xr:uid="{00000000-0005-0000-0000-0000EA460000}"/>
    <cellStyle name="Normal 101 5" xfId="23064" xr:uid="{00000000-0005-0000-0000-0000EB460000}"/>
    <cellStyle name="Normal 101 6" xfId="29680" xr:uid="{00000000-0005-0000-0000-0000EC460000}"/>
    <cellStyle name="Normal 101 7" xfId="36238" xr:uid="{00000000-0005-0000-0000-0000ED460000}"/>
    <cellStyle name="Normal 102" xfId="2864" xr:uid="{00000000-0005-0000-0000-0000EE460000}"/>
    <cellStyle name="Normal 102 2" xfId="5862" xr:uid="{00000000-0005-0000-0000-0000EF460000}"/>
    <cellStyle name="Normal 102 2 2" xfId="11238" xr:uid="{00000000-0005-0000-0000-0000F0460000}"/>
    <cellStyle name="Normal 102 2 2 2" xfId="26852" xr:uid="{00000000-0005-0000-0000-0000F1460000}"/>
    <cellStyle name="Normal 102 2 2 3" xfId="33411" xr:uid="{00000000-0005-0000-0000-0000F2460000}"/>
    <cellStyle name="Normal 102 2 2 4" xfId="39969" xr:uid="{00000000-0005-0000-0000-0000F3460000}"/>
    <cellStyle name="Normal 102 2 3" xfId="23587" xr:uid="{00000000-0005-0000-0000-0000F4460000}"/>
    <cellStyle name="Normal 102 2 4" xfId="30203" xr:uid="{00000000-0005-0000-0000-0000F5460000}"/>
    <cellStyle name="Normal 102 2 5" xfId="36761" xr:uid="{00000000-0005-0000-0000-0000F6460000}"/>
    <cellStyle name="Normal 102 3" xfId="5863" xr:uid="{00000000-0005-0000-0000-0000F7460000}"/>
    <cellStyle name="Normal 102 4" xfId="10658" xr:uid="{00000000-0005-0000-0000-0000F8460000}"/>
    <cellStyle name="Normal 102 4 2" xfId="26331" xr:uid="{00000000-0005-0000-0000-0000F9460000}"/>
    <cellStyle name="Normal 102 4 3" xfId="32890" xr:uid="{00000000-0005-0000-0000-0000FA460000}"/>
    <cellStyle name="Normal 102 4 4" xfId="39448" xr:uid="{00000000-0005-0000-0000-0000FB460000}"/>
    <cellStyle name="Normal 102 5" xfId="23066" xr:uid="{00000000-0005-0000-0000-0000FC460000}"/>
    <cellStyle name="Normal 102 6" xfId="29682" xr:uid="{00000000-0005-0000-0000-0000FD460000}"/>
    <cellStyle name="Normal 102 7" xfId="36240" xr:uid="{00000000-0005-0000-0000-0000FE460000}"/>
    <cellStyle name="Normal 103" xfId="2902" xr:uid="{00000000-0005-0000-0000-0000FF460000}"/>
    <cellStyle name="Normal 103 2" xfId="5864" xr:uid="{00000000-0005-0000-0000-000000470000}"/>
    <cellStyle name="Normal 103 2 2" xfId="11239" xr:uid="{00000000-0005-0000-0000-000001470000}"/>
    <cellStyle name="Normal 103 2 2 2" xfId="26853" xr:uid="{00000000-0005-0000-0000-000002470000}"/>
    <cellStyle name="Normal 103 2 2 3" xfId="33412" xr:uid="{00000000-0005-0000-0000-000003470000}"/>
    <cellStyle name="Normal 103 2 2 4" xfId="39970" xr:uid="{00000000-0005-0000-0000-000004470000}"/>
    <cellStyle name="Normal 103 2 3" xfId="23588" xr:uid="{00000000-0005-0000-0000-000005470000}"/>
    <cellStyle name="Normal 103 2 4" xfId="30204" xr:uid="{00000000-0005-0000-0000-000006470000}"/>
    <cellStyle name="Normal 103 2 5" xfId="36762" xr:uid="{00000000-0005-0000-0000-000007470000}"/>
    <cellStyle name="Normal 103 3" xfId="5865" xr:uid="{00000000-0005-0000-0000-000008470000}"/>
    <cellStyle name="Normal 103 4" xfId="10696" xr:uid="{00000000-0005-0000-0000-000009470000}"/>
    <cellStyle name="Normal 103 4 2" xfId="26369" xr:uid="{00000000-0005-0000-0000-00000A470000}"/>
    <cellStyle name="Normal 103 4 3" xfId="32928" xr:uid="{00000000-0005-0000-0000-00000B470000}"/>
    <cellStyle name="Normal 103 4 4" xfId="39486" xr:uid="{00000000-0005-0000-0000-00000C470000}"/>
    <cellStyle name="Normal 103 5" xfId="23104" xr:uid="{00000000-0005-0000-0000-00000D470000}"/>
    <cellStyle name="Normal 103 6" xfId="29720" xr:uid="{00000000-0005-0000-0000-00000E470000}"/>
    <cellStyle name="Normal 103 7" xfId="36278" xr:uid="{00000000-0005-0000-0000-00000F470000}"/>
    <cellStyle name="Normal 104" xfId="2903" xr:uid="{00000000-0005-0000-0000-000010470000}"/>
    <cellStyle name="Normal 104 2" xfId="5866" xr:uid="{00000000-0005-0000-0000-000011470000}"/>
    <cellStyle name="Normal 104 2 2" xfId="11240" xr:uid="{00000000-0005-0000-0000-000012470000}"/>
    <cellStyle name="Normal 104 2 2 2" xfId="26854" xr:uid="{00000000-0005-0000-0000-000013470000}"/>
    <cellStyle name="Normal 104 2 2 3" xfId="33413" xr:uid="{00000000-0005-0000-0000-000014470000}"/>
    <cellStyle name="Normal 104 2 2 4" xfId="39971" xr:uid="{00000000-0005-0000-0000-000015470000}"/>
    <cellStyle name="Normal 104 2 3" xfId="23589" xr:uid="{00000000-0005-0000-0000-000016470000}"/>
    <cellStyle name="Normal 104 2 4" xfId="30205" xr:uid="{00000000-0005-0000-0000-000017470000}"/>
    <cellStyle name="Normal 104 2 5" xfId="36763" xr:uid="{00000000-0005-0000-0000-000018470000}"/>
    <cellStyle name="Normal 104 3" xfId="5867" xr:uid="{00000000-0005-0000-0000-000019470000}"/>
    <cellStyle name="Normal 104 4" xfId="10697" xr:uid="{00000000-0005-0000-0000-00001A470000}"/>
    <cellStyle name="Normal 104 4 2" xfId="26370" xr:uid="{00000000-0005-0000-0000-00001B470000}"/>
    <cellStyle name="Normal 104 4 3" xfId="32929" xr:uid="{00000000-0005-0000-0000-00001C470000}"/>
    <cellStyle name="Normal 104 4 4" xfId="39487" xr:uid="{00000000-0005-0000-0000-00001D470000}"/>
    <cellStyle name="Normal 104 5" xfId="23105" xr:uid="{00000000-0005-0000-0000-00001E470000}"/>
    <cellStyle name="Normal 104 6" xfId="29721" xr:uid="{00000000-0005-0000-0000-00001F470000}"/>
    <cellStyle name="Normal 104 7" xfId="36279" xr:uid="{00000000-0005-0000-0000-000020470000}"/>
    <cellStyle name="Normal 105" xfId="2904" xr:uid="{00000000-0005-0000-0000-000021470000}"/>
    <cellStyle name="Normal 105 2" xfId="5868" xr:uid="{00000000-0005-0000-0000-000022470000}"/>
    <cellStyle name="Normal 105 2 2" xfId="11241" xr:uid="{00000000-0005-0000-0000-000023470000}"/>
    <cellStyle name="Normal 105 2 2 2" xfId="26855" xr:uid="{00000000-0005-0000-0000-000024470000}"/>
    <cellStyle name="Normal 105 2 2 3" xfId="33414" xr:uid="{00000000-0005-0000-0000-000025470000}"/>
    <cellStyle name="Normal 105 2 2 4" xfId="39972" xr:uid="{00000000-0005-0000-0000-000026470000}"/>
    <cellStyle name="Normal 105 2 3" xfId="23590" xr:uid="{00000000-0005-0000-0000-000027470000}"/>
    <cellStyle name="Normal 105 2 4" xfId="30206" xr:uid="{00000000-0005-0000-0000-000028470000}"/>
    <cellStyle name="Normal 105 2 5" xfId="36764" xr:uid="{00000000-0005-0000-0000-000029470000}"/>
    <cellStyle name="Normal 105 3" xfId="5869" xr:uid="{00000000-0005-0000-0000-00002A470000}"/>
    <cellStyle name="Normal 105 4" xfId="10698" xr:uid="{00000000-0005-0000-0000-00002B470000}"/>
    <cellStyle name="Normal 105 4 2" xfId="26371" xr:uid="{00000000-0005-0000-0000-00002C470000}"/>
    <cellStyle name="Normal 105 4 3" xfId="32930" xr:uid="{00000000-0005-0000-0000-00002D470000}"/>
    <cellStyle name="Normal 105 4 4" xfId="39488" xr:uid="{00000000-0005-0000-0000-00002E470000}"/>
    <cellStyle name="Normal 105 5" xfId="23106" xr:uid="{00000000-0005-0000-0000-00002F470000}"/>
    <cellStyle name="Normal 105 6" xfId="29722" xr:uid="{00000000-0005-0000-0000-000030470000}"/>
    <cellStyle name="Normal 105 7" xfId="36280" xr:uid="{00000000-0005-0000-0000-000031470000}"/>
    <cellStyle name="Normal 106" xfId="2917" xr:uid="{00000000-0005-0000-0000-000032470000}"/>
    <cellStyle name="Normal 106 2" xfId="5870" xr:uid="{00000000-0005-0000-0000-000033470000}"/>
    <cellStyle name="Normal 106 2 2" xfId="11242" xr:uid="{00000000-0005-0000-0000-000034470000}"/>
    <cellStyle name="Normal 106 2 2 2" xfId="26856" xr:uid="{00000000-0005-0000-0000-000035470000}"/>
    <cellStyle name="Normal 106 2 2 3" xfId="33415" xr:uid="{00000000-0005-0000-0000-000036470000}"/>
    <cellStyle name="Normal 106 2 2 4" xfId="39973" xr:uid="{00000000-0005-0000-0000-000037470000}"/>
    <cellStyle name="Normal 106 2 3" xfId="23591" xr:uid="{00000000-0005-0000-0000-000038470000}"/>
    <cellStyle name="Normal 106 2 4" xfId="30207" xr:uid="{00000000-0005-0000-0000-000039470000}"/>
    <cellStyle name="Normal 106 2 5" xfId="36765" xr:uid="{00000000-0005-0000-0000-00003A470000}"/>
    <cellStyle name="Normal 106 3" xfId="5871" xr:uid="{00000000-0005-0000-0000-00003B470000}"/>
    <cellStyle name="Normal 106 4" xfId="10711" xr:uid="{00000000-0005-0000-0000-00003C470000}"/>
    <cellStyle name="Normal 106 4 2" xfId="26384" xr:uid="{00000000-0005-0000-0000-00003D470000}"/>
    <cellStyle name="Normal 106 4 3" xfId="32943" xr:uid="{00000000-0005-0000-0000-00003E470000}"/>
    <cellStyle name="Normal 106 4 4" xfId="39501" xr:uid="{00000000-0005-0000-0000-00003F470000}"/>
    <cellStyle name="Normal 106 5" xfId="23119" xr:uid="{00000000-0005-0000-0000-000040470000}"/>
    <cellStyle name="Normal 106 6" xfId="29735" xr:uid="{00000000-0005-0000-0000-000041470000}"/>
    <cellStyle name="Normal 106 7" xfId="36293" xr:uid="{00000000-0005-0000-0000-000042470000}"/>
    <cellStyle name="Normal 107" xfId="2918" xr:uid="{00000000-0005-0000-0000-000043470000}"/>
    <cellStyle name="Normal 107 2" xfId="10712" xr:uid="{00000000-0005-0000-0000-000044470000}"/>
    <cellStyle name="Normal 107 2 2" xfId="26385" xr:uid="{00000000-0005-0000-0000-000045470000}"/>
    <cellStyle name="Normal 107 2 3" xfId="32944" xr:uid="{00000000-0005-0000-0000-000046470000}"/>
    <cellStyle name="Normal 107 2 4" xfId="39502" xr:uid="{00000000-0005-0000-0000-000047470000}"/>
    <cellStyle name="Normal 107 3" xfId="23120" xr:uid="{00000000-0005-0000-0000-000048470000}"/>
    <cellStyle name="Normal 107 4" xfId="29736" xr:uid="{00000000-0005-0000-0000-000049470000}"/>
    <cellStyle name="Normal 107 5" xfId="36294" xr:uid="{00000000-0005-0000-0000-00004A470000}"/>
    <cellStyle name="Normal 108" xfId="2905" xr:uid="{00000000-0005-0000-0000-00004B470000}"/>
    <cellStyle name="Normal 108 2" xfId="10699" xr:uid="{00000000-0005-0000-0000-00004C470000}"/>
    <cellStyle name="Normal 108 2 2" xfId="26372" xr:uid="{00000000-0005-0000-0000-00004D470000}"/>
    <cellStyle name="Normal 108 2 3" xfId="32931" xr:uid="{00000000-0005-0000-0000-00004E470000}"/>
    <cellStyle name="Normal 108 2 4" xfId="39489" xr:uid="{00000000-0005-0000-0000-00004F470000}"/>
    <cellStyle name="Normal 108 3" xfId="23107" xr:uid="{00000000-0005-0000-0000-000050470000}"/>
    <cellStyle name="Normal 108 4" xfId="29723" xr:uid="{00000000-0005-0000-0000-000051470000}"/>
    <cellStyle name="Normal 108 5" xfId="36281" xr:uid="{00000000-0005-0000-0000-000052470000}"/>
    <cellStyle name="Normal 109" xfId="2906" xr:uid="{00000000-0005-0000-0000-000053470000}"/>
    <cellStyle name="Normal 109 2" xfId="10700" xr:uid="{00000000-0005-0000-0000-000054470000}"/>
    <cellStyle name="Normal 109 2 2" xfId="26373" xr:uid="{00000000-0005-0000-0000-000055470000}"/>
    <cellStyle name="Normal 109 2 3" xfId="32932" xr:uid="{00000000-0005-0000-0000-000056470000}"/>
    <cellStyle name="Normal 109 2 4" xfId="39490" xr:uid="{00000000-0005-0000-0000-000057470000}"/>
    <cellStyle name="Normal 109 3" xfId="23108" xr:uid="{00000000-0005-0000-0000-000058470000}"/>
    <cellStyle name="Normal 109 4" xfId="29724" xr:uid="{00000000-0005-0000-0000-000059470000}"/>
    <cellStyle name="Normal 109 5" xfId="36282" xr:uid="{00000000-0005-0000-0000-00005A470000}"/>
    <cellStyle name="Normal 11" xfId="1329" xr:uid="{00000000-0005-0000-0000-00005B470000}"/>
    <cellStyle name="Normal 11 10" xfId="2562" xr:uid="{00000000-0005-0000-0000-00005C470000}"/>
    <cellStyle name="Normal 11 2" xfId="5872" xr:uid="{00000000-0005-0000-0000-00005D470000}"/>
    <cellStyle name="Normal 11 2 10" xfId="23592" xr:uid="{00000000-0005-0000-0000-00005E470000}"/>
    <cellStyle name="Normal 11 2 11" xfId="30208" xr:uid="{00000000-0005-0000-0000-00005F470000}"/>
    <cellStyle name="Normal 11 2 12" xfId="36766" xr:uid="{00000000-0005-0000-0000-000060470000}"/>
    <cellStyle name="Normal 11 2 2" xfId="5873" xr:uid="{00000000-0005-0000-0000-000061470000}"/>
    <cellStyle name="Normal 11 2 2 10" xfId="36767" xr:uid="{00000000-0005-0000-0000-000062470000}"/>
    <cellStyle name="Normal 11 2 2 2" xfId="5874" xr:uid="{00000000-0005-0000-0000-000063470000}"/>
    <cellStyle name="Normal 11 2 2 2 2" xfId="5875" xr:uid="{00000000-0005-0000-0000-000064470000}"/>
    <cellStyle name="Normal 11 2 2 2 2 2" xfId="5876" xr:uid="{00000000-0005-0000-0000-000065470000}"/>
    <cellStyle name="Normal 11 2 2 2 2 2 2" xfId="11247" xr:uid="{00000000-0005-0000-0000-000066470000}"/>
    <cellStyle name="Normal 11 2 2 2 2 2 2 2" xfId="26861" xr:uid="{00000000-0005-0000-0000-000067470000}"/>
    <cellStyle name="Normal 11 2 2 2 2 2 2 3" xfId="33420" xr:uid="{00000000-0005-0000-0000-000068470000}"/>
    <cellStyle name="Normal 11 2 2 2 2 2 2 4" xfId="39978" xr:uid="{00000000-0005-0000-0000-000069470000}"/>
    <cellStyle name="Normal 11 2 2 2 2 2 3" xfId="23596" xr:uid="{00000000-0005-0000-0000-00006A470000}"/>
    <cellStyle name="Normal 11 2 2 2 2 2 4" xfId="30212" xr:uid="{00000000-0005-0000-0000-00006B470000}"/>
    <cellStyle name="Normal 11 2 2 2 2 2 5" xfId="36770" xr:uid="{00000000-0005-0000-0000-00006C470000}"/>
    <cellStyle name="Normal 11 2 2 2 2 3" xfId="5877" xr:uid="{00000000-0005-0000-0000-00006D470000}"/>
    <cellStyle name="Normal 11 2 2 2 2 3 2" xfId="11248" xr:uid="{00000000-0005-0000-0000-00006E470000}"/>
    <cellStyle name="Normal 11 2 2 2 2 3 2 2" xfId="26862" xr:uid="{00000000-0005-0000-0000-00006F470000}"/>
    <cellStyle name="Normal 11 2 2 2 2 3 2 3" xfId="33421" xr:uid="{00000000-0005-0000-0000-000070470000}"/>
    <cellStyle name="Normal 11 2 2 2 2 3 2 4" xfId="39979" xr:uid="{00000000-0005-0000-0000-000071470000}"/>
    <cellStyle name="Normal 11 2 2 2 2 3 3" xfId="23597" xr:uid="{00000000-0005-0000-0000-000072470000}"/>
    <cellStyle name="Normal 11 2 2 2 2 3 4" xfId="30213" xr:uid="{00000000-0005-0000-0000-000073470000}"/>
    <cellStyle name="Normal 11 2 2 2 2 3 5" xfId="36771" xr:uid="{00000000-0005-0000-0000-000074470000}"/>
    <cellStyle name="Normal 11 2 2 2 2 4" xfId="11246" xr:uid="{00000000-0005-0000-0000-000075470000}"/>
    <cellStyle name="Normal 11 2 2 2 2 4 2" xfId="26860" xr:uid="{00000000-0005-0000-0000-000076470000}"/>
    <cellStyle name="Normal 11 2 2 2 2 4 3" xfId="33419" xr:uid="{00000000-0005-0000-0000-000077470000}"/>
    <cellStyle name="Normal 11 2 2 2 2 4 4" xfId="39977" xr:uid="{00000000-0005-0000-0000-000078470000}"/>
    <cellStyle name="Normal 11 2 2 2 2 5" xfId="23595" xr:uid="{00000000-0005-0000-0000-000079470000}"/>
    <cellStyle name="Normal 11 2 2 2 2 6" xfId="30211" xr:uid="{00000000-0005-0000-0000-00007A470000}"/>
    <cellStyle name="Normal 11 2 2 2 2 7" xfId="36769" xr:uid="{00000000-0005-0000-0000-00007B470000}"/>
    <cellStyle name="Normal 11 2 2 2 3" xfId="5878" xr:uid="{00000000-0005-0000-0000-00007C470000}"/>
    <cellStyle name="Normal 11 2 2 2 3 2" xfId="5879" xr:uid="{00000000-0005-0000-0000-00007D470000}"/>
    <cellStyle name="Normal 11 2 2 2 3 2 2" xfId="11250" xr:uid="{00000000-0005-0000-0000-00007E470000}"/>
    <cellStyle name="Normal 11 2 2 2 3 2 2 2" xfId="26864" xr:uid="{00000000-0005-0000-0000-00007F470000}"/>
    <cellStyle name="Normal 11 2 2 2 3 2 2 3" xfId="33423" xr:uid="{00000000-0005-0000-0000-000080470000}"/>
    <cellStyle name="Normal 11 2 2 2 3 2 2 4" xfId="39981" xr:uid="{00000000-0005-0000-0000-000081470000}"/>
    <cellStyle name="Normal 11 2 2 2 3 2 3" xfId="23599" xr:uid="{00000000-0005-0000-0000-000082470000}"/>
    <cellStyle name="Normal 11 2 2 2 3 2 4" xfId="30215" xr:uid="{00000000-0005-0000-0000-000083470000}"/>
    <cellStyle name="Normal 11 2 2 2 3 2 5" xfId="36773" xr:uid="{00000000-0005-0000-0000-000084470000}"/>
    <cellStyle name="Normal 11 2 2 2 3 3" xfId="5880" xr:uid="{00000000-0005-0000-0000-000085470000}"/>
    <cellStyle name="Normal 11 2 2 2 3 3 2" xfId="11251" xr:uid="{00000000-0005-0000-0000-000086470000}"/>
    <cellStyle name="Normal 11 2 2 2 3 3 2 2" xfId="26865" xr:uid="{00000000-0005-0000-0000-000087470000}"/>
    <cellStyle name="Normal 11 2 2 2 3 3 2 3" xfId="33424" xr:uid="{00000000-0005-0000-0000-000088470000}"/>
    <cellStyle name="Normal 11 2 2 2 3 3 2 4" xfId="39982" xr:uid="{00000000-0005-0000-0000-000089470000}"/>
    <cellStyle name="Normal 11 2 2 2 3 3 3" xfId="23600" xr:uid="{00000000-0005-0000-0000-00008A470000}"/>
    <cellStyle name="Normal 11 2 2 2 3 3 4" xfId="30216" xr:uid="{00000000-0005-0000-0000-00008B470000}"/>
    <cellStyle name="Normal 11 2 2 2 3 3 5" xfId="36774" xr:uid="{00000000-0005-0000-0000-00008C470000}"/>
    <cellStyle name="Normal 11 2 2 2 3 4" xfId="11249" xr:uid="{00000000-0005-0000-0000-00008D470000}"/>
    <cellStyle name="Normal 11 2 2 2 3 4 2" xfId="26863" xr:uid="{00000000-0005-0000-0000-00008E470000}"/>
    <cellStyle name="Normal 11 2 2 2 3 4 3" xfId="33422" xr:uid="{00000000-0005-0000-0000-00008F470000}"/>
    <cellStyle name="Normal 11 2 2 2 3 4 4" xfId="39980" xr:uid="{00000000-0005-0000-0000-000090470000}"/>
    <cellStyle name="Normal 11 2 2 2 3 5" xfId="23598" xr:uid="{00000000-0005-0000-0000-000091470000}"/>
    <cellStyle name="Normal 11 2 2 2 3 6" xfId="30214" xr:uid="{00000000-0005-0000-0000-000092470000}"/>
    <cellStyle name="Normal 11 2 2 2 3 7" xfId="36772" xr:uid="{00000000-0005-0000-0000-000093470000}"/>
    <cellStyle name="Normal 11 2 2 2 4" xfId="5881" xr:uid="{00000000-0005-0000-0000-000094470000}"/>
    <cellStyle name="Normal 11 2 2 2 4 2" xfId="11252" xr:uid="{00000000-0005-0000-0000-000095470000}"/>
    <cellStyle name="Normal 11 2 2 2 4 2 2" xfId="26866" xr:uid="{00000000-0005-0000-0000-000096470000}"/>
    <cellStyle name="Normal 11 2 2 2 4 2 3" xfId="33425" xr:uid="{00000000-0005-0000-0000-000097470000}"/>
    <cellStyle name="Normal 11 2 2 2 4 2 4" xfId="39983" xr:uid="{00000000-0005-0000-0000-000098470000}"/>
    <cellStyle name="Normal 11 2 2 2 4 3" xfId="23601" xr:uid="{00000000-0005-0000-0000-000099470000}"/>
    <cellStyle name="Normal 11 2 2 2 4 4" xfId="30217" xr:uid="{00000000-0005-0000-0000-00009A470000}"/>
    <cellStyle name="Normal 11 2 2 2 4 5" xfId="36775" xr:uid="{00000000-0005-0000-0000-00009B470000}"/>
    <cellStyle name="Normal 11 2 2 2 5" xfId="5882" xr:uid="{00000000-0005-0000-0000-00009C470000}"/>
    <cellStyle name="Normal 11 2 2 2 5 2" xfId="11253" xr:uid="{00000000-0005-0000-0000-00009D470000}"/>
    <cellStyle name="Normal 11 2 2 2 5 2 2" xfId="26867" xr:uid="{00000000-0005-0000-0000-00009E470000}"/>
    <cellStyle name="Normal 11 2 2 2 5 2 3" xfId="33426" xr:uid="{00000000-0005-0000-0000-00009F470000}"/>
    <cellStyle name="Normal 11 2 2 2 5 2 4" xfId="39984" xr:uid="{00000000-0005-0000-0000-0000A0470000}"/>
    <cellStyle name="Normal 11 2 2 2 5 3" xfId="23602" xr:uid="{00000000-0005-0000-0000-0000A1470000}"/>
    <cellStyle name="Normal 11 2 2 2 5 4" xfId="30218" xr:uid="{00000000-0005-0000-0000-0000A2470000}"/>
    <cellStyle name="Normal 11 2 2 2 5 5" xfId="36776" xr:uid="{00000000-0005-0000-0000-0000A3470000}"/>
    <cellStyle name="Normal 11 2 2 2 6" xfId="11245" xr:uid="{00000000-0005-0000-0000-0000A4470000}"/>
    <cellStyle name="Normal 11 2 2 2 6 2" xfId="26859" xr:uid="{00000000-0005-0000-0000-0000A5470000}"/>
    <cellStyle name="Normal 11 2 2 2 6 3" xfId="33418" xr:uid="{00000000-0005-0000-0000-0000A6470000}"/>
    <cellStyle name="Normal 11 2 2 2 6 4" xfId="39976" xr:uid="{00000000-0005-0000-0000-0000A7470000}"/>
    <cellStyle name="Normal 11 2 2 2 7" xfId="23594" xr:uid="{00000000-0005-0000-0000-0000A8470000}"/>
    <cellStyle name="Normal 11 2 2 2 8" xfId="30210" xr:uid="{00000000-0005-0000-0000-0000A9470000}"/>
    <cellStyle name="Normal 11 2 2 2 9" xfId="36768" xr:uid="{00000000-0005-0000-0000-0000AA470000}"/>
    <cellStyle name="Normal 11 2 2 3" xfId="5883" xr:uid="{00000000-0005-0000-0000-0000AB470000}"/>
    <cellStyle name="Normal 11 2 2 3 2" xfId="5884" xr:uid="{00000000-0005-0000-0000-0000AC470000}"/>
    <cellStyle name="Normal 11 2 2 3 2 2" xfId="11255" xr:uid="{00000000-0005-0000-0000-0000AD470000}"/>
    <cellStyle name="Normal 11 2 2 3 2 2 2" xfId="26869" xr:uid="{00000000-0005-0000-0000-0000AE470000}"/>
    <cellStyle name="Normal 11 2 2 3 2 2 3" xfId="33428" xr:uid="{00000000-0005-0000-0000-0000AF470000}"/>
    <cellStyle name="Normal 11 2 2 3 2 2 4" xfId="39986" xr:uid="{00000000-0005-0000-0000-0000B0470000}"/>
    <cellStyle name="Normal 11 2 2 3 2 3" xfId="23604" xr:uid="{00000000-0005-0000-0000-0000B1470000}"/>
    <cellStyle name="Normal 11 2 2 3 2 4" xfId="30220" xr:uid="{00000000-0005-0000-0000-0000B2470000}"/>
    <cellStyle name="Normal 11 2 2 3 2 5" xfId="36778" xr:uid="{00000000-0005-0000-0000-0000B3470000}"/>
    <cellStyle name="Normal 11 2 2 3 3" xfId="5885" xr:uid="{00000000-0005-0000-0000-0000B4470000}"/>
    <cellStyle name="Normal 11 2 2 3 3 2" xfId="11256" xr:uid="{00000000-0005-0000-0000-0000B5470000}"/>
    <cellStyle name="Normal 11 2 2 3 3 2 2" xfId="26870" xr:uid="{00000000-0005-0000-0000-0000B6470000}"/>
    <cellStyle name="Normal 11 2 2 3 3 2 3" xfId="33429" xr:uid="{00000000-0005-0000-0000-0000B7470000}"/>
    <cellStyle name="Normal 11 2 2 3 3 2 4" xfId="39987" xr:uid="{00000000-0005-0000-0000-0000B8470000}"/>
    <cellStyle name="Normal 11 2 2 3 3 3" xfId="23605" xr:uid="{00000000-0005-0000-0000-0000B9470000}"/>
    <cellStyle name="Normal 11 2 2 3 3 4" xfId="30221" xr:uid="{00000000-0005-0000-0000-0000BA470000}"/>
    <cellStyle name="Normal 11 2 2 3 3 5" xfId="36779" xr:uid="{00000000-0005-0000-0000-0000BB470000}"/>
    <cellStyle name="Normal 11 2 2 3 4" xfId="11254" xr:uid="{00000000-0005-0000-0000-0000BC470000}"/>
    <cellStyle name="Normal 11 2 2 3 4 2" xfId="26868" xr:uid="{00000000-0005-0000-0000-0000BD470000}"/>
    <cellStyle name="Normal 11 2 2 3 4 3" xfId="33427" xr:uid="{00000000-0005-0000-0000-0000BE470000}"/>
    <cellStyle name="Normal 11 2 2 3 4 4" xfId="39985" xr:uid="{00000000-0005-0000-0000-0000BF470000}"/>
    <cellStyle name="Normal 11 2 2 3 5" xfId="23603" xr:uid="{00000000-0005-0000-0000-0000C0470000}"/>
    <cellStyle name="Normal 11 2 2 3 6" xfId="30219" xr:uid="{00000000-0005-0000-0000-0000C1470000}"/>
    <cellStyle name="Normal 11 2 2 3 7" xfId="36777" xr:uid="{00000000-0005-0000-0000-0000C2470000}"/>
    <cellStyle name="Normal 11 2 2 4" xfId="5886" xr:uid="{00000000-0005-0000-0000-0000C3470000}"/>
    <cellStyle name="Normal 11 2 2 4 2" xfId="5887" xr:uid="{00000000-0005-0000-0000-0000C4470000}"/>
    <cellStyle name="Normal 11 2 2 4 2 2" xfId="11258" xr:uid="{00000000-0005-0000-0000-0000C5470000}"/>
    <cellStyle name="Normal 11 2 2 4 2 2 2" xfId="26872" xr:uid="{00000000-0005-0000-0000-0000C6470000}"/>
    <cellStyle name="Normal 11 2 2 4 2 2 3" xfId="33431" xr:uid="{00000000-0005-0000-0000-0000C7470000}"/>
    <cellStyle name="Normal 11 2 2 4 2 2 4" xfId="39989" xr:uid="{00000000-0005-0000-0000-0000C8470000}"/>
    <cellStyle name="Normal 11 2 2 4 2 3" xfId="23607" xr:uid="{00000000-0005-0000-0000-0000C9470000}"/>
    <cellStyle name="Normal 11 2 2 4 2 4" xfId="30223" xr:uid="{00000000-0005-0000-0000-0000CA470000}"/>
    <cellStyle name="Normal 11 2 2 4 2 5" xfId="36781" xr:uid="{00000000-0005-0000-0000-0000CB470000}"/>
    <cellStyle name="Normal 11 2 2 4 3" xfId="5888" xr:uid="{00000000-0005-0000-0000-0000CC470000}"/>
    <cellStyle name="Normal 11 2 2 4 3 2" xfId="11259" xr:uid="{00000000-0005-0000-0000-0000CD470000}"/>
    <cellStyle name="Normal 11 2 2 4 3 2 2" xfId="26873" xr:uid="{00000000-0005-0000-0000-0000CE470000}"/>
    <cellStyle name="Normal 11 2 2 4 3 2 3" xfId="33432" xr:uid="{00000000-0005-0000-0000-0000CF470000}"/>
    <cellStyle name="Normal 11 2 2 4 3 2 4" xfId="39990" xr:uid="{00000000-0005-0000-0000-0000D0470000}"/>
    <cellStyle name="Normal 11 2 2 4 3 3" xfId="23608" xr:uid="{00000000-0005-0000-0000-0000D1470000}"/>
    <cellStyle name="Normal 11 2 2 4 3 4" xfId="30224" xr:uid="{00000000-0005-0000-0000-0000D2470000}"/>
    <cellStyle name="Normal 11 2 2 4 3 5" xfId="36782" xr:uid="{00000000-0005-0000-0000-0000D3470000}"/>
    <cellStyle name="Normal 11 2 2 4 4" xfId="11257" xr:uid="{00000000-0005-0000-0000-0000D4470000}"/>
    <cellStyle name="Normal 11 2 2 4 4 2" xfId="26871" xr:uid="{00000000-0005-0000-0000-0000D5470000}"/>
    <cellStyle name="Normal 11 2 2 4 4 3" xfId="33430" xr:uid="{00000000-0005-0000-0000-0000D6470000}"/>
    <cellStyle name="Normal 11 2 2 4 4 4" xfId="39988" xr:uid="{00000000-0005-0000-0000-0000D7470000}"/>
    <cellStyle name="Normal 11 2 2 4 5" xfId="23606" xr:uid="{00000000-0005-0000-0000-0000D8470000}"/>
    <cellStyle name="Normal 11 2 2 4 6" xfId="30222" xr:uid="{00000000-0005-0000-0000-0000D9470000}"/>
    <cellStyle name="Normal 11 2 2 4 7" xfId="36780" xr:uid="{00000000-0005-0000-0000-0000DA470000}"/>
    <cellStyle name="Normal 11 2 2 5" xfId="5889" xr:uid="{00000000-0005-0000-0000-0000DB470000}"/>
    <cellStyle name="Normal 11 2 2 5 2" xfId="11260" xr:uid="{00000000-0005-0000-0000-0000DC470000}"/>
    <cellStyle name="Normal 11 2 2 5 2 2" xfId="26874" xr:uid="{00000000-0005-0000-0000-0000DD470000}"/>
    <cellStyle name="Normal 11 2 2 5 2 3" xfId="33433" xr:uid="{00000000-0005-0000-0000-0000DE470000}"/>
    <cellStyle name="Normal 11 2 2 5 2 4" xfId="39991" xr:uid="{00000000-0005-0000-0000-0000DF470000}"/>
    <cellStyle name="Normal 11 2 2 5 3" xfId="23609" xr:uid="{00000000-0005-0000-0000-0000E0470000}"/>
    <cellStyle name="Normal 11 2 2 5 4" xfId="30225" xr:uid="{00000000-0005-0000-0000-0000E1470000}"/>
    <cellStyle name="Normal 11 2 2 5 5" xfId="36783" xr:uid="{00000000-0005-0000-0000-0000E2470000}"/>
    <cellStyle name="Normal 11 2 2 6" xfId="5890" xr:uid="{00000000-0005-0000-0000-0000E3470000}"/>
    <cellStyle name="Normal 11 2 2 6 2" xfId="11261" xr:uid="{00000000-0005-0000-0000-0000E4470000}"/>
    <cellStyle name="Normal 11 2 2 6 2 2" xfId="26875" xr:uid="{00000000-0005-0000-0000-0000E5470000}"/>
    <cellStyle name="Normal 11 2 2 6 2 3" xfId="33434" xr:uid="{00000000-0005-0000-0000-0000E6470000}"/>
    <cellStyle name="Normal 11 2 2 6 2 4" xfId="39992" xr:uid="{00000000-0005-0000-0000-0000E7470000}"/>
    <cellStyle name="Normal 11 2 2 6 3" xfId="23610" xr:uid="{00000000-0005-0000-0000-0000E8470000}"/>
    <cellStyle name="Normal 11 2 2 6 4" xfId="30226" xr:uid="{00000000-0005-0000-0000-0000E9470000}"/>
    <cellStyle name="Normal 11 2 2 6 5" xfId="36784" xr:uid="{00000000-0005-0000-0000-0000EA470000}"/>
    <cellStyle name="Normal 11 2 2 7" xfId="11244" xr:uid="{00000000-0005-0000-0000-0000EB470000}"/>
    <cellStyle name="Normal 11 2 2 7 2" xfId="26858" xr:uid="{00000000-0005-0000-0000-0000EC470000}"/>
    <cellStyle name="Normal 11 2 2 7 3" xfId="33417" xr:uid="{00000000-0005-0000-0000-0000ED470000}"/>
    <cellStyle name="Normal 11 2 2 7 4" xfId="39975" xr:uid="{00000000-0005-0000-0000-0000EE470000}"/>
    <cellStyle name="Normal 11 2 2 8" xfId="23593" xr:uid="{00000000-0005-0000-0000-0000EF470000}"/>
    <cellStyle name="Normal 11 2 2 9" xfId="30209" xr:uid="{00000000-0005-0000-0000-0000F0470000}"/>
    <cellStyle name="Normal 11 2 3" xfId="5891" xr:uid="{00000000-0005-0000-0000-0000F1470000}"/>
    <cellStyle name="Normal 11 2 3 2" xfId="5892" xr:uid="{00000000-0005-0000-0000-0000F2470000}"/>
    <cellStyle name="Normal 11 2 3 2 2" xfId="5893" xr:uid="{00000000-0005-0000-0000-0000F3470000}"/>
    <cellStyle name="Normal 11 2 3 2 2 2" xfId="11264" xr:uid="{00000000-0005-0000-0000-0000F4470000}"/>
    <cellStyle name="Normal 11 2 3 2 2 2 2" xfId="26878" xr:uid="{00000000-0005-0000-0000-0000F5470000}"/>
    <cellStyle name="Normal 11 2 3 2 2 2 3" xfId="33437" xr:uid="{00000000-0005-0000-0000-0000F6470000}"/>
    <cellStyle name="Normal 11 2 3 2 2 2 4" xfId="39995" xr:uid="{00000000-0005-0000-0000-0000F7470000}"/>
    <cellStyle name="Normal 11 2 3 2 2 3" xfId="23613" xr:uid="{00000000-0005-0000-0000-0000F8470000}"/>
    <cellStyle name="Normal 11 2 3 2 2 4" xfId="30229" xr:uid="{00000000-0005-0000-0000-0000F9470000}"/>
    <cellStyle name="Normal 11 2 3 2 2 5" xfId="36787" xr:uid="{00000000-0005-0000-0000-0000FA470000}"/>
    <cellStyle name="Normal 11 2 3 2 3" xfId="5894" xr:uid="{00000000-0005-0000-0000-0000FB470000}"/>
    <cellStyle name="Normal 11 2 3 2 3 2" xfId="11265" xr:uid="{00000000-0005-0000-0000-0000FC470000}"/>
    <cellStyle name="Normal 11 2 3 2 3 2 2" xfId="26879" xr:uid="{00000000-0005-0000-0000-0000FD470000}"/>
    <cellStyle name="Normal 11 2 3 2 3 2 3" xfId="33438" xr:uid="{00000000-0005-0000-0000-0000FE470000}"/>
    <cellStyle name="Normal 11 2 3 2 3 2 4" xfId="39996" xr:uid="{00000000-0005-0000-0000-0000FF470000}"/>
    <cellStyle name="Normal 11 2 3 2 3 3" xfId="23614" xr:uid="{00000000-0005-0000-0000-000000480000}"/>
    <cellStyle name="Normal 11 2 3 2 3 4" xfId="30230" xr:uid="{00000000-0005-0000-0000-000001480000}"/>
    <cellStyle name="Normal 11 2 3 2 3 5" xfId="36788" xr:uid="{00000000-0005-0000-0000-000002480000}"/>
    <cellStyle name="Normal 11 2 3 2 4" xfId="11263" xr:uid="{00000000-0005-0000-0000-000003480000}"/>
    <cellStyle name="Normal 11 2 3 2 4 2" xfId="26877" xr:uid="{00000000-0005-0000-0000-000004480000}"/>
    <cellStyle name="Normal 11 2 3 2 4 3" xfId="33436" xr:uid="{00000000-0005-0000-0000-000005480000}"/>
    <cellStyle name="Normal 11 2 3 2 4 4" xfId="39994" xr:uid="{00000000-0005-0000-0000-000006480000}"/>
    <cellStyle name="Normal 11 2 3 2 5" xfId="23612" xr:uid="{00000000-0005-0000-0000-000007480000}"/>
    <cellStyle name="Normal 11 2 3 2 6" xfId="30228" xr:uid="{00000000-0005-0000-0000-000008480000}"/>
    <cellStyle name="Normal 11 2 3 2 7" xfId="36786" xr:uid="{00000000-0005-0000-0000-000009480000}"/>
    <cellStyle name="Normal 11 2 3 3" xfId="5895" xr:uid="{00000000-0005-0000-0000-00000A480000}"/>
    <cellStyle name="Normal 11 2 3 3 2" xfId="5896" xr:uid="{00000000-0005-0000-0000-00000B480000}"/>
    <cellStyle name="Normal 11 2 3 3 2 2" xfId="11267" xr:uid="{00000000-0005-0000-0000-00000C480000}"/>
    <cellStyle name="Normal 11 2 3 3 2 2 2" xfId="26881" xr:uid="{00000000-0005-0000-0000-00000D480000}"/>
    <cellStyle name="Normal 11 2 3 3 2 2 3" xfId="33440" xr:uid="{00000000-0005-0000-0000-00000E480000}"/>
    <cellStyle name="Normal 11 2 3 3 2 2 4" xfId="39998" xr:uid="{00000000-0005-0000-0000-00000F480000}"/>
    <cellStyle name="Normal 11 2 3 3 2 3" xfId="23616" xr:uid="{00000000-0005-0000-0000-000010480000}"/>
    <cellStyle name="Normal 11 2 3 3 2 4" xfId="30232" xr:uid="{00000000-0005-0000-0000-000011480000}"/>
    <cellStyle name="Normal 11 2 3 3 2 5" xfId="36790" xr:uid="{00000000-0005-0000-0000-000012480000}"/>
    <cellStyle name="Normal 11 2 3 3 3" xfId="5897" xr:uid="{00000000-0005-0000-0000-000013480000}"/>
    <cellStyle name="Normal 11 2 3 3 3 2" xfId="11268" xr:uid="{00000000-0005-0000-0000-000014480000}"/>
    <cellStyle name="Normal 11 2 3 3 3 2 2" xfId="26882" xr:uid="{00000000-0005-0000-0000-000015480000}"/>
    <cellStyle name="Normal 11 2 3 3 3 2 3" xfId="33441" xr:uid="{00000000-0005-0000-0000-000016480000}"/>
    <cellStyle name="Normal 11 2 3 3 3 2 4" xfId="39999" xr:uid="{00000000-0005-0000-0000-000017480000}"/>
    <cellStyle name="Normal 11 2 3 3 3 3" xfId="23617" xr:uid="{00000000-0005-0000-0000-000018480000}"/>
    <cellStyle name="Normal 11 2 3 3 3 4" xfId="30233" xr:uid="{00000000-0005-0000-0000-000019480000}"/>
    <cellStyle name="Normal 11 2 3 3 3 5" xfId="36791" xr:uid="{00000000-0005-0000-0000-00001A480000}"/>
    <cellStyle name="Normal 11 2 3 3 4" xfId="11266" xr:uid="{00000000-0005-0000-0000-00001B480000}"/>
    <cellStyle name="Normal 11 2 3 3 4 2" xfId="26880" xr:uid="{00000000-0005-0000-0000-00001C480000}"/>
    <cellStyle name="Normal 11 2 3 3 4 3" xfId="33439" xr:uid="{00000000-0005-0000-0000-00001D480000}"/>
    <cellStyle name="Normal 11 2 3 3 4 4" xfId="39997" xr:uid="{00000000-0005-0000-0000-00001E480000}"/>
    <cellStyle name="Normal 11 2 3 3 5" xfId="23615" xr:uid="{00000000-0005-0000-0000-00001F480000}"/>
    <cellStyle name="Normal 11 2 3 3 6" xfId="30231" xr:uid="{00000000-0005-0000-0000-000020480000}"/>
    <cellStyle name="Normal 11 2 3 3 7" xfId="36789" xr:uid="{00000000-0005-0000-0000-000021480000}"/>
    <cellStyle name="Normal 11 2 3 4" xfId="5898" xr:uid="{00000000-0005-0000-0000-000022480000}"/>
    <cellStyle name="Normal 11 2 3 4 2" xfId="11269" xr:uid="{00000000-0005-0000-0000-000023480000}"/>
    <cellStyle name="Normal 11 2 3 4 2 2" xfId="26883" xr:uid="{00000000-0005-0000-0000-000024480000}"/>
    <cellStyle name="Normal 11 2 3 4 2 3" xfId="33442" xr:uid="{00000000-0005-0000-0000-000025480000}"/>
    <cellStyle name="Normal 11 2 3 4 2 4" xfId="40000" xr:uid="{00000000-0005-0000-0000-000026480000}"/>
    <cellStyle name="Normal 11 2 3 4 3" xfId="23618" xr:uid="{00000000-0005-0000-0000-000027480000}"/>
    <cellStyle name="Normal 11 2 3 4 4" xfId="30234" xr:uid="{00000000-0005-0000-0000-000028480000}"/>
    <cellStyle name="Normal 11 2 3 4 5" xfId="36792" xr:uid="{00000000-0005-0000-0000-000029480000}"/>
    <cellStyle name="Normal 11 2 3 5" xfId="5899" xr:uid="{00000000-0005-0000-0000-00002A480000}"/>
    <cellStyle name="Normal 11 2 3 5 2" xfId="11270" xr:uid="{00000000-0005-0000-0000-00002B480000}"/>
    <cellStyle name="Normal 11 2 3 5 2 2" xfId="26884" xr:uid="{00000000-0005-0000-0000-00002C480000}"/>
    <cellStyle name="Normal 11 2 3 5 2 3" xfId="33443" xr:uid="{00000000-0005-0000-0000-00002D480000}"/>
    <cellStyle name="Normal 11 2 3 5 2 4" xfId="40001" xr:uid="{00000000-0005-0000-0000-00002E480000}"/>
    <cellStyle name="Normal 11 2 3 5 3" xfId="23619" xr:uid="{00000000-0005-0000-0000-00002F480000}"/>
    <cellStyle name="Normal 11 2 3 5 4" xfId="30235" xr:uid="{00000000-0005-0000-0000-000030480000}"/>
    <cellStyle name="Normal 11 2 3 5 5" xfId="36793" xr:uid="{00000000-0005-0000-0000-000031480000}"/>
    <cellStyle name="Normal 11 2 3 6" xfId="11262" xr:uid="{00000000-0005-0000-0000-000032480000}"/>
    <cellStyle name="Normal 11 2 3 6 2" xfId="26876" xr:uid="{00000000-0005-0000-0000-000033480000}"/>
    <cellStyle name="Normal 11 2 3 6 3" xfId="33435" xr:uid="{00000000-0005-0000-0000-000034480000}"/>
    <cellStyle name="Normal 11 2 3 6 4" xfId="39993" xr:uid="{00000000-0005-0000-0000-000035480000}"/>
    <cellStyle name="Normal 11 2 3 7" xfId="23611" xr:uid="{00000000-0005-0000-0000-000036480000}"/>
    <cellStyle name="Normal 11 2 3 8" xfId="30227" xr:uid="{00000000-0005-0000-0000-000037480000}"/>
    <cellStyle name="Normal 11 2 3 9" xfId="36785" xr:uid="{00000000-0005-0000-0000-000038480000}"/>
    <cellStyle name="Normal 11 2 4" xfId="5900" xr:uid="{00000000-0005-0000-0000-000039480000}"/>
    <cellStyle name="Normal 11 2 4 2" xfId="5901" xr:uid="{00000000-0005-0000-0000-00003A480000}"/>
    <cellStyle name="Normal 11 2 4 2 2" xfId="11272" xr:uid="{00000000-0005-0000-0000-00003B480000}"/>
    <cellStyle name="Normal 11 2 4 2 2 2" xfId="26886" xr:uid="{00000000-0005-0000-0000-00003C480000}"/>
    <cellStyle name="Normal 11 2 4 2 2 3" xfId="33445" xr:uid="{00000000-0005-0000-0000-00003D480000}"/>
    <cellStyle name="Normal 11 2 4 2 2 4" xfId="40003" xr:uid="{00000000-0005-0000-0000-00003E480000}"/>
    <cellStyle name="Normal 11 2 4 2 3" xfId="23621" xr:uid="{00000000-0005-0000-0000-00003F480000}"/>
    <cellStyle name="Normal 11 2 4 2 4" xfId="30237" xr:uid="{00000000-0005-0000-0000-000040480000}"/>
    <cellStyle name="Normal 11 2 4 2 5" xfId="36795" xr:uid="{00000000-0005-0000-0000-000041480000}"/>
    <cellStyle name="Normal 11 2 4 3" xfId="5902" xr:uid="{00000000-0005-0000-0000-000042480000}"/>
    <cellStyle name="Normal 11 2 4 3 2" xfId="11273" xr:uid="{00000000-0005-0000-0000-000043480000}"/>
    <cellStyle name="Normal 11 2 4 3 2 2" xfId="26887" xr:uid="{00000000-0005-0000-0000-000044480000}"/>
    <cellStyle name="Normal 11 2 4 3 2 3" xfId="33446" xr:uid="{00000000-0005-0000-0000-000045480000}"/>
    <cellStyle name="Normal 11 2 4 3 2 4" xfId="40004" xr:uid="{00000000-0005-0000-0000-000046480000}"/>
    <cellStyle name="Normal 11 2 4 3 3" xfId="23622" xr:uid="{00000000-0005-0000-0000-000047480000}"/>
    <cellStyle name="Normal 11 2 4 3 4" xfId="30238" xr:uid="{00000000-0005-0000-0000-000048480000}"/>
    <cellStyle name="Normal 11 2 4 3 5" xfId="36796" xr:uid="{00000000-0005-0000-0000-000049480000}"/>
    <cellStyle name="Normal 11 2 4 4" xfId="11271" xr:uid="{00000000-0005-0000-0000-00004A480000}"/>
    <cellStyle name="Normal 11 2 4 4 2" xfId="26885" xr:uid="{00000000-0005-0000-0000-00004B480000}"/>
    <cellStyle name="Normal 11 2 4 4 3" xfId="33444" xr:uid="{00000000-0005-0000-0000-00004C480000}"/>
    <cellStyle name="Normal 11 2 4 4 4" xfId="40002" xr:uid="{00000000-0005-0000-0000-00004D480000}"/>
    <cellStyle name="Normal 11 2 4 5" xfId="23620" xr:uid="{00000000-0005-0000-0000-00004E480000}"/>
    <cellStyle name="Normal 11 2 4 6" xfId="30236" xr:uid="{00000000-0005-0000-0000-00004F480000}"/>
    <cellStyle name="Normal 11 2 4 7" xfId="36794" xr:uid="{00000000-0005-0000-0000-000050480000}"/>
    <cellStyle name="Normal 11 2 5" xfId="5903" xr:uid="{00000000-0005-0000-0000-000051480000}"/>
    <cellStyle name="Normal 11 2 5 2" xfId="5904" xr:uid="{00000000-0005-0000-0000-000052480000}"/>
    <cellStyle name="Normal 11 2 5 2 2" xfId="11275" xr:uid="{00000000-0005-0000-0000-000053480000}"/>
    <cellStyle name="Normal 11 2 5 2 2 2" xfId="26889" xr:uid="{00000000-0005-0000-0000-000054480000}"/>
    <cellStyle name="Normal 11 2 5 2 2 3" xfId="33448" xr:uid="{00000000-0005-0000-0000-000055480000}"/>
    <cellStyle name="Normal 11 2 5 2 2 4" xfId="40006" xr:uid="{00000000-0005-0000-0000-000056480000}"/>
    <cellStyle name="Normal 11 2 5 2 3" xfId="23624" xr:uid="{00000000-0005-0000-0000-000057480000}"/>
    <cellStyle name="Normal 11 2 5 2 4" xfId="30240" xr:uid="{00000000-0005-0000-0000-000058480000}"/>
    <cellStyle name="Normal 11 2 5 2 5" xfId="36798" xr:uid="{00000000-0005-0000-0000-000059480000}"/>
    <cellStyle name="Normal 11 2 5 3" xfId="5905" xr:uid="{00000000-0005-0000-0000-00005A480000}"/>
    <cellStyle name="Normal 11 2 5 3 2" xfId="11276" xr:uid="{00000000-0005-0000-0000-00005B480000}"/>
    <cellStyle name="Normal 11 2 5 3 2 2" xfId="26890" xr:uid="{00000000-0005-0000-0000-00005C480000}"/>
    <cellStyle name="Normal 11 2 5 3 2 3" xfId="33449" xr:uid="{00000000-0005-0000-0000-00005D480000}"/>
    <cellStyle name="Normal 11 2 5 3 2 4" xfId="40007" xr:uid="{00000000-0005-0000-0000-00005E480000}"/>
    <cellStyle name="Normal 11 2 5 3 3" xfId="23625" xr:uid="{00000000-0005-0000-0000-00005F480000}"/>
    <cellStyle name="Normal 11 2 5 3 4" xfId="30241" xr:uid="{00000000-0005-0000-0000-000060480000}"/>
    <cellStyle name="Normal 11 2 5 3 5" xfId="36799" xr:uid="{00000000-0005-0000-0000-000061480000}"/>
    <cellStyle name="Normal 11 2 5 4" xfId="11274" xr:uid="{00000000-0005-0000-0000-000062480000}"/>
    <cellStyle name="Normal 11 2 5 4 2" xfId="26888" xr:uid="{00000000-0005-0000-0000-000063480000}"/>
    <cellStyle name="Normal 11 2 5 4 3" xfId="33447" xr:uid="{00000000-0005-0000-0000-000064480000}"/>
    <cellStyle name="Normal 11 2 5 4 4" xfId="40005" xr:uid="{00000000-0005-0000-0000-000065480000}"/>
    <cellStyle name="Normal 11 2 5 5" xfId="23623" xr:uid="{00000000-0005-0000-0000-000066480000}"/>
    <cellStyle name="Normal 11 2 5 6" xfId="30239" xr:uid="{00000000-0005-0000-0000-000067480000}"/>
    <cellStyle name="Normal 11 2 5 7" xfId="36797" xr:uid="{00000000-0005-0000-0000-000068480000}"/>
    <cellStyle name="Normal 11 2 6" xfId="5906" xr:uid="{00000000-0005-0000-0000-000069480000}"/>
    <cellStyle name="Normal 11 2 6 2" xfId="11277" xr:uid="{00000000-0005-0000-0000-00006A480000}"/>
    <cellStyle name="Normal 11 2 6 2 2" xfId="26891" xr:uid="{00000000-0005-0000-0000-00006B480000}"/>
    <cellStyle name="Normal 11 2 6 2 3" xfId="33450" xr:uid="{00000000-0005-0000-0000-00006C480000}"/>
    <cellStyle name="Normal 11 2 6 2 4" xfId="40008" xr:uid="{00000000-0005-0000-0000-00006D480000}"/>
    <cellStyle name="Normal 11 2 6 3" xfId="23626" xr:uid="{00000000-0005-0000-0000-00006E480000}"/>
    <cellStyle name="Normal 11 2 6 4" xfId="30242" xr:uid="{00000000-0005-0000-0000-00006F480000}"/>
    <cellStyle name="Normal 11 2 6 5" xfId="36800" xr:uid="{00000000-0005-0000-0000-000070480000}"/>
    <cellStyle name="Normal 11 2 7" xfId="5907" xr:uid="{00000000-0005-0000-0000-000071480000}"/>
    <cellStyle name="Normal 11 2 7 2" xfId="11278" xr:uid="{00000000-0005-0000-0000-000072480000}"/>
    <cellStyle name="Normal 11 2 7 2 2" xfId="26892" xr:uid="{00000000-0005-0000-0000-000073480000}"/>
    <cellStyle name="Normal 11 2 7 2 3" xfId="33451" xr:uid="{00000000-0005-0000-0000-000074480000}"/>
    <cellStyle name="Normal 11 2 7 2 4" xfId="40009" xr:uid="{00000000-0005-0000-0000-000075480000}"/>
    <cellStyle name="Normal 11 2 7 3" xfId="23627" xr:uid="{00000000-0005-0000-0000-000076480000}"/>
    <cellStyle name="Normal 11 2 7 4" xfId="30243" xr:uid="{00000000-0005-0000-0000-000077480000}"/>
    <cellStyle name="Normal 11 2 7 5" xfId="36801" xr:uid="{00000000-0005-0000-0000-000078480000}"/>
    <cellStyle name="Normal 11 2 8" xfId="11243" xr:uid="{00000000-0005-0000-0000-000079480000}"/>
    <cellStyle name="Normal 11 2 8 2" xfId="26857" xr:uid="{00000000-0005-0000-0000-00007A480000}"/>
    <cellStyle name="Normal 11 2 8 3" xfId="33416" xr:uid="{00000000-0005-0000-0000-00007B480000}"/>
    <cellStyle name="Normal 11 2 8 4" xfId="39974" xr:uid="{00000000-0005-0000-0000-00007C480000}"/>
    <cellStyle name="Normal 11 2 9" xfId="16585" xr:uid="{00000000-0005-0000-0000-00007D480000}"/>
    <cellStyle name="Normal 11 3" xfId="5908" xr:uid="{00000000-0005-0000-0000-00007E480000}"/>
    <cellStyle name="Normal 11 3 10" xfId="36802" xr:uid="{00000000-0005-0000-0000-00007F480000}"/>
    <cellStyle name="Normal 11 3 2" xfId="5909" xr:uid="{00000000-0005-0000-0000-000080480000}"/>
    <cellStyle name="Normal 11 3 2 2" xfId="5910" xr:uid="{00000000-0005-0000-0000-000081480000}"/>
    <cellStyle name="Normal 11 3 2 2 2" xfId="5911" xr:uid="{00000000-0005-0000-0000-000082480000}"/>
    <cellStyle name="Normal 11 3 2 2 2 2" xfId="11282" xr:uid="{00000000-0005-0000-0000-000083480000}"/>
    <cellStyle name="Normal 11 3 2 2 2 2 2" xfId="26896" xr:uid="{00000000-0005-0000-0000-000084480000}"/>
    <cellStyle name="Normal 11 3 2 2 2 2 3" xfId="33455" xr:uid="{00000000-0005-0000-0000-000085480000}"/>
    <cellStyle name="Normal 11 3 2 2 2 2 4" xfId="40013" xr:uid="{00000000-0005-0000-0000-000086480000}"/>
    <cellStyle name="Normal 11 3 2 2 2 3" xfId="23631" xr:uid="{00000000-0005-0000-0000-000087480000}"/>
    <cellStyle name="Normal 11 3 2 2 2 4" xfId="30247" xr:uid="{00000000-0005-0000-0000-000088480000}"/>
    <cellStyle name="Normal 11 3 2 2 2 5" xfId="36805" xr:uid="{00000000-0005-0000-0000-000089480000}"/>
    <cellStyle name="Normal 11 3 2 2 3" xfId="5912" xr:uid="{00000000-0005-0000-0000-00008A480000}"/>
    <cellStyle name="Normal 11 3 2 2 3 2" xfId="11283" xr:uid="{00000000-0005-0000-0000-00008B480000}"/>
    <cellStyle name="Normal 11 3 2 2 3 2 2" xfId="26897" xr:uid="{00000000-0005-0000-0000-00008C480000}"/>
    <cellStyle name="Normal 11 3 2 2 3 2 3" xfId="33456" xr:uid="{00000000-0005-0000-0000-00008D480000}"/>
    <cellStyle name="Normal 11 3 2 2 3 2 4" xfId="40014" xr:uid="{00000000-0005-0000-0000-00008E480000}"/>
    <cellStyle name="Normal 11 3 2 2 3 3" xfId="23632" xr:uid="{00000000-0005-0000-0000-00008F480000}"/>
    <cellStyle name="Normal 11 3 2 2 3 4" xfId="30248" xr:uid="{00000000-0005-0000-0000-000090480000}"/>
    <cellStyle name="Normal 11 3 2 2 3 5" xfId="36806" xr:uid="{00000000-0005-0000-0000-000091480000}"/>
    <cellStyle name="Normal 11 3 2 2 4" xfId="11281" xr:uid="{00000000-0005-0000-0000-000092480000}"/>
    <cellStyle name="Normal 11 3 2 2 4 2" xfId="26895" xr:uid="{00000000-0005-0000-0000-000093480000}"/>
    <cellStyle name="Normal 11 3 2 2 4 3" xfId="33454" xr:uid="{00000000-0005-0000-0000-000094480000}"/>
    <cellStyle name="Normal 11 3 2 2 4 4" xfId="40012" xr:uid="{00000000-0005-0000-0000-000095480000}"/>
    <cellStyle name="Normal 11 3 2 2 5" xfId="23630" xr:uid="{00000000-0005-0000-0000-000096480000}"/>
    <cellStyle name="Normal 11 3 2 2 6" xfId="30246" xr:uid="{00000000-0005-0000-0000-000097480000}"/>
    <cellStyle name="Normal 11 3 2 2 7" xfId="36804" xr:uid="{00000000-0005-0000-0000-000098480000}"/>
    <cellStyle name="Normal 11 3 2 3" xfId="5913" xr:uid="{00000000-0005-0000-0000-000099480000}"/>
    <cellStyle name="Normal 11 3 2 3 2" xfId="5914" xr:uid="{00000000-0005-0000-0000-00009A480000}"/>
    <cellStyle name="Normal 11 3 2 3 2 2" xfId="11285" xr:uid="{00000000-0005-0000-0000-00009B480000}"/>
    <cellStyle name="Normal 11 3 2 3 2 2 2" xfId="26899" xr:uid="{00000000-0005-0000-0000-00009C480000}"/>
    <cellStyle name="Normal 11 3 2 3 2 2 3" xfId="33458" xr:uid="{00000000-0005-0000-0000-00009D480000}"/>
    <cellStyle name="Normal 11 3 2 3 2 2 4" xfId="40016" xr:uid="{00000000-0005-0000-0000-00009E480000}"/>
    <cellStyle name="Normal 11 3 2 3 2 3" xfId="23634" xr:uid="{00000000-0005-0000-0000-00009F480000}"/>
    <cellStyle name="Normal 11 3 2 3 2 4" xfId="30250" xr:uid="{00000000-0005-0000-0000-0000A0480000}"/>
    <cellStyle name="Normal 11 3 2 3 2 5" xfId="36808" xr:uid="{00000000-0005-0000-0000-0000A1480000}"/>
    <cellStyle name="Normal 11 3 2 3 3" xfId="5915" xr:uid="{00000000-0005-0000-0000-0000A2480000}"/>
    <cellStyle name="Normal 11 3 2 3 3 2" xfId="11286" xr:uid="{00000000-0005-0000-0000-0000A3480000}"/>
    <cellStyle name="Normal 11 3 2 3 3 2 2" xfId="26900" xr:uid="{00000000-0005-0000-0000-0000A4480000}"/>
    <cellStyle name="Normal 11 3 2 3 3 2 3" xfId="33459" xr:uid="{00000000-0005-0000-0000-0000A5480000}"/>
    <cellStyle name="Normal 11 3 2 3 3 2 4" xfId="40017" xr:uid="{00000000-0005-0000-0000-0000A6480000}"/>
    <cellStyle name="Normal 11 3 2 3 3 3" xfId="23635" xr:uid="{00000000-0005-0000-0000-0000A7480000}"/>
    <cellStyle name="Normal 11 3 2 3 3 4" xfId="30251" xr:uid="{00000000-0005-0000-0000-0000A8480000}"/>
    <cellStyle name="Normal 11 3 2 3 3 5" xfId="36809" xr:uid="{00000000-0005-0000-0000-0000A9480000}"/>
    <cellStyle name="Normal 11 3 2 3 4" xfId="11284" xr:uid="{00000000-0005-0000-0000-0000AA480000}"/>
    <cellStyle name="Normal 11 3 2 3 4 2" xfId="26898" xr:uid="{00000000-0005-0000-0000-0000AB480000}"/>
    <cellStyle name="Normal 11 3 2 3 4 3" xfId="33457" xr:uid="{00000000-0005-0000-0000-0000AC480000}"/>
    <cellStyle name="Normal 11 3 2 3 4 4" xfId="40015" xr:uid="{00000000-0005-0000-0000-0000AD480000}"/>
    <cellStyle name="Normal 11 3 2 3 5" xfId="23633" xr:uid="{00000000-0005-0000-0000-0000AE480000}"/>
    <cellStyle name="Normal 11 3 2 3 6" xfId="30249" xr:uid="{00000000-0005-0000-0000-0000AF480000}"/>
    <cellStyle name="Normal 11 3 2 3 7" xfId="36807" xr:uid="{00000000-0005-0000-0000-0000B0480000}"/>
    <cellStyle name="Normal 11 3 2 4" xfId="5916" xr:uid="{00000000-0005-0000-0000-0000B1480000}"/>
    <cellStyle name="Normal 11 3 2 4 2" xfId="11287" xr:uid="{00000000-0005-0000-0000-0000B2480000}"/>
    <cellStyle name="Normal 11 3 2 4 2 2" xfId="26901" xr:uid="{00000000-0005-0000-0000-0000B3480000}"/>
    <cellStyle name="Normal 11 3 2 4 2 3" xfId="33460" xr:uid="{00000000-0005-0000-0000-0000B4480000}"/>
    <cellStyle name="Normal 11 3 2 4 2 4" xfId="40018" xr:uid="{00000000-0005-0000-0000-0000B5480000}"/>
    <cellStyle name="Normal 11 3 2 4 3" xfId="23636" xr:uid="{00000000-0005-0000-0000-0000B6480000}"/>
    <cellStyle name="Normal 11 3 2 4 4" xfId="30252" xr:uid="{00000000-0005-0000-0000-0000B7480000}"/>
    <cellStyle name="Normal 11 3 2 4 5" xfId="36810" xr:uid="{00000000-0005-0000-0000-0000B8480000}"/>
    <cellStyle name="Normal 11 3 2 5" xfId="5917" xr:uid="{00000000-0005-0000-0000-0000B9480000}"/>
    <cellStyle name="Normal 11 3 2 5 2" xfId="11288" xr:uid="{00000000-0005-0000-0000-0000BA480000}"/>
    <cellStyle name="Normal 11 3 2 5 2 2" xfId="26902" xr:uid="{00000000-0005-0000-0000-0000BB480000}"/>
    <cellStyle name="Normal 11 3 2 5 2 3" xfId="33461" xr:uid="{00000000-0005-0000-0000-0000BC480000}"/>
    <cellStyle name="Normal 11 3 2 5 2 4" xfId="40019" xr:uid="{00000000-0005-0000-0000-0000BD480000}"/>
    <cellStyle name="Normal 11 3 2 5 3" xfId="23637" xr:uid="{00000000-0005-0000-0000-0000BE480000}"/>
    <cellStyle name="Normal 11 3 2 5 4" xfId="30253" xr:uid="{00000000-0005-0000-0000-0000BF480000}"/>
    <cellStyle name="Normal 11 3 2 5 5" xfId="36811" xr:uid="{00000000-0005-0000-0000-0000C0480000}"/>
    <cellStyle name="Normal 11 3 2 6" xfId="11280" xr:uid="{00000000-0005-0000-0000-0000C1480000}"/>
    <cellStyle name="Normal 11 3 2 6 2" xfId="26894" xr:uid="{00000000-0005-0000-0000-0000C2480000}"/>
    <cellStyle name="Normal 11 3 2 6 3" xfId="33453" xr:uid="{00000000-0005-0000-0000-0000C3480000}"/>
    <cellStyle name="Normal 11 3 2 6 4" xfId="40011" xr:uid="{00000000-0005-0000-0000-0000C4480000}"/>
    <cellStyle name="Normal 11 3 2 7" xfId="23629" xr:uid="{00000000-0005-0000-0000-0000C5480000}"/>
    <cellStyle name="Normal 11 3 2 8" xfId="30245" xr:uid="{00000000-0005-0000-0000-0000C6480000}"/>
    <cellStyle name="Normal 11 3 2 9" xfId="36803" xr:uid="{00000000-0005-0000-0000-0000C7480000}"/>
    <cellStyle name="Normal 11 3 3" xfId="5918" xr:uid="{00000000-0005-0000-0000-0000C8480000}"/>
    <cellStyle name="Normal 11 3 3 2" xfId="5919" xr:uid="{00000000-0005-0000-0000-0000C9480000}"/>
    <cellStyle name="Normal 11 3 3 2 2" xfId="11290" xr:uid="{00000000-0005-0000-0000-0000CA480000}"/>
    <cellStyle name="Normal 11 3 3 2 2 2" xfId="26904" xr:uid="{00000000-0005-0000-0000-0000CB480000}"/>
    <cellStyle name="Normal 11 3 3 2 2 3" xfId="33463" xr:uid="{00000000-0005-0000-0000-0000CC480000}"/>
    <cellStyle name="Normal 11 3 3 2 2 4" xfId="40021" xr:uid="{00000000-0005-0000-0000-0000CD480000}"/>
    <cellStyle name="Normal 11 3 3 2 3" xfId="23639" xr:uid="{00000000-0005-0000-0000-0000CE480000}"/>
    <cellStyle name="Normal 11 3 3 2 4" xfId="30255" xr:uid="{00000000-0005-0000-0000-0000CF480000}"/>
    <cellStyle name="Normal 11 3 3 2 5" xfId="36813" xr:uid="{00000000-0005-0000-0000-0000D0480000}"/>
    <cellStyle name="Normal 11 3 3 3" xfId="5920" xr:uid="{00000000-0005-0000-0000-0000D1480000}"/>
    <cellStyle name="Normal 11 3 3 3 2" xfId="11291" xr:uid="{00000000-0005-0000-0000-0000D2480000}"/>
    <cellStyle name="Normal 11 3 3 3 2 2" xfId="26905" xr:uid="{00000000-0005-0000-0000-0000D3480000}"/>
    <cellStyle name="Normal 11 3 3 3 2 3" xfId="33464" xr:uid="{00000000-0005-0000-0000-0000D4480000}"/>
    <cellStyle name="Normal 11 3 3 3 2 4" xfId="40022" xr:uid="{00000000-0005-0000-0000-0000D5480000}"/>
    <cellStyle name="Normal 11 3 3 3 3" xfId="23640" xr:uid="{00000000-0005-0000-0000-0000D6480000}"/>
    <cellStyle name="Normal 11 3 3 3 4" xfId="30256" xr:uid="{00000000-0005-0000-0000-0000D7480000}"/>
    <cellStyle name="Normal 11 3 3 3 5" xfId="36814" xr:uid="{00000000-0005-0000-0000-0000D8480000}"/>
    <cellStyle name="Normal 11 3 3 4" xfId="11289" xr:uid="{00000000-0005-0000-0000-0000D9480000}"/>
    <cellStyle name="Normal 11 3 3 4 2" xfId="26903" xr:uid="{00000000-0005-0000-0000-0000DA480000}"/>
    <cellStyle name="Normal 11 3 3 4 3" xfId="33462" xr:uid="{00000000-0005-0000-0000-0000DB480000}"/>
    <cellStyle name="Normal 11 3 3 4 4" xfId="40020" xr:uid="{00000000-0005-0000-0000-0000DC480000}"/>
    <cellStyle name="Normal 11 3 3 5" xfId="23638" xr:uid="{00000000-0005-0000-0000-0000DD480000}"/>
    <cellStyle name="Normal 11 3 3 6" xfId="30254" xr:uid="{00000000-0005-0000-0000-0000DE480000}"/>
    <cellStyle name="Normal 11 3 3 7" xfId="36812" xr:uid="{00000000-0005-0000-0000-0000DF480000}"/>
    <cellStyle name="Normal 11 3 4" xfId="5921" xr:uid="{00000000-0005-0000-0000-0000E0480000}"/>
    <cellStyle name="Normal 11 3 4 2" xfId="5922" xr:uid="{00000000-0005-0000-0000-0000E1480000}"/>
    <cellStyle name="Normal 11 3 4 2 2" xfId="11293" xr:uid="{00000000-0005-0000-0000-0000E2480000}"/>
    <cellStyle name="Normal 11 3 4 2 2 2" xfId="26907" xr:uid="{00000000-0005-0000-0000-0000E3480000}"/>
    <cellStyle name="Normal 11 3 4 2 2 3" xfId="33466" xr:uid="{00000000-0005-0000-0000-0000E4480000}"/>
    <cellStyle name="Normal 11 3 4 2 2 4" xfId="40024" xr:uid="{00000000-0005-0000-0000-0000E5480000}"/>
    <cellStyle name="Normal 11 3 4 2 3" xfId="23642" xr:uid="{00000000-0005-0000-0000-0000E6480000}"/>
    <cellStyle name="Normal 11 3 4 2 4" xfId="30258" xr:uid="{00000000-0005-0000-0000-0000E7480000}"/>
    <cellStyle name="Normal 11 3 4 2 5" xfId="36816" xr:uid="{00000000-0005-0000-0000-0000E8480000}"/>
    <cellStyle name="Normal 11 3 4 3" xfId="5923" xr:uid="{00000000-0005-0000-0000-0000E9480000}"/>
    <cellStyle name="Normal 11 3 4 3 2" xfId="11294" xr:uid="{00000000-0005-0000-0000-0000EA480000}"/>
    <cellStyle name="Normal 11 3 4 3 2 2" xfId="26908" xr:uid="{00000000-0005-0000-0000-0000EB480000}"/>
    <cellStyle name="Normal 11 3 4 3 2 3" xfId="33467" xr:uid="{00000000-0005-0000-0000-0000EC480000}"/>
    <cellStyle name="Normal 11 3 4 3 2 4" xfId="40025" xr:uid="{00000000-0005-0000-0000-0000ED480000}"/>
    <cellStyle name="Normal 11 3 4 3 3" xfId="23643" xr:uid="{00000000-0005-0000-0000-0000EE480000}"/>
    <cellStyle name="Normal 11 3 4 3 4" xfId="30259" xr:uid="{00000000-0005-0000-0000-0000EF480000}"/>
    <cellStyle name="Normal 11 3 4 3 5" xfId="36817" xr:uid="{00000000-0005-0000-0000-0000F0480000}"/>
    <cellStyle name="Normal 11 3 4 4" xfId="11292" xr:uid="{00000000-0005-0000-0000-0000F1480000}"/>
    <cellStyle name="Normal 11 3 4 4 2" xfId="26906" xr:uid="{00000000-0005-0000-0000-0000F2480000}"/>
    <cellStyle name="Normal 11 3 4 4 3" xfId="33465" xr:uid="{00000000-0005-0000-0000-0000F3480000}"/>
    <cellStyle name="Normal 11 3 4 4 4" xfId="40023" xr:uid="{00000000-0005-0000-0000-0000F4480000}"/>
    <cellStyle name="Normal 11 3 4 5" xfId="23641" xr:uid="{00000000-0005-0000-0000-0000F5480000}"/>
    <cellStyle name="Normal 11 3 4 6" xfId="30257" xr:uid="{00000000-0005-0000-0000-0000F6480000}"/>
    <cellStyle name="Normal 11 3 4 7" xfId="36815" xr:uid="{00000000-0005-0000-0000-0000F7480000}"/>
    <cellStyle name="Normal 11 3 5" xfId="5924" xr:uid="{00000000-0005-0000-0000-0000F8480000}"/>
    <cellStyle name="Normal 11 3 5 2" xfId="11295" xr:uid="{00000000-0005-0000-0000-0000F9480000}"/>
    <cellStyle name="Normal 11 3 5 2 2" xfId="26909" xr:uid="{00000000-0005-0000-0000-0000FA480000}"/>
    <cellStyle name="Normal 11 3 5 2 3" xfId="33468" xr:uid="{00000000-0005-0000-0000-0000FB480000}"/>
    <cellStyle name="Normal 11 3 5 2 4" xfId="40026" xr:uid="{00000000-0005-0000-0000-0000FC480000}"/>
    <cellStyle name="Normal 11 3 5 3" xfId="23644" xr:uid="{00000000-0005-0000-0000-0000FD480000}"/>
    <cellStyle name="Normal 11 3 5 4" xfId="30260" xr:uid="{00000000-0005-0000-0000-0000FE480000}"/>
    <cellStyle name="Normal 11 3 5 5" xfId="36818" xr:uid="{00000000-0005-0000-0000-0000FF480000}"/>
    <cellStyle name="Normal 11 3 6" xfId="5925" xr:uid="{00000000-0005-0000-0000-000000490000}"/>
    <cellStyle name="Normal 11 3 6 2" xfId="11296" xr:uid="{00000000-0005-0000-0000-000001490000}"/>
    <cellStyle name="Normal 11 3 6 2 2" xfId="26910" xr:uid="{00000000-0005-0000-0000-000002490000}"/>
    <cellStyle name="Normal 11 3 6 2 3" xfId="33469" xr:uid="{00000000-0005-0000-0000-000003490000}"/>
    <cellStyle name="Normal 11 3 6 2 4" xfId="40027" xr:uid="{00000000-0005-0000-0000-000004490000}"/>
    <cellStyle name="Normal 11 3 6 3" xfId="23645" xr:uid="{00000000-0005-0000-0000-000005490000}"/>
    <cellStyle name="Normal 11 3 6 4" xfId="30261" xr:uid="{00000000-0005-0000-0000-000006490000}"/>
    <cellStyle name="Normal 11 3 6 5" xfId="36819" xr:uid="{00000000-0005-0000-0000-000007490000}"/>
    <cellStyle name="Normal 11 3 7" xfId="11279" xr:uid="{00000000-0005-0000-0000-000008490000}"/>
    <cellStyle name="Normal 11 3 7 2" xfId="26893" xr:uid="{00000000-0005-0000-0000-000009490000}"/>
    <cellStyle name="Normal 11 3 7 3" xfId="33452" xr:uid="{00000000-0005-0000-0000-00000A490000}"/>
    <cellStyle name="Normal 11 3 7 4" xfId="40010" xr:uid="{00000000-0005-0000-0000-00000B490000}"/>
    <cellStyle name="Normal 11 3 8" xfId="23628" xr:uid="{00000000-0005-0000-0000-00000C490000}"/>
    <cellStyle name="Normal 11 3 9" xfId="30244" xr:uid="{00000000-0005-0000-0000-00000D490000}"/>
    <cellStyle name="Normal 11 4" xfId="5926" xr:uid="{00000000-0005-0000-0000-00000E490000}"/>
    <cellStyle name="Normal 11 4 2" xfId="5927" xr:uid="{00000000-0005-0000-0000-00000F490000}"/>
    <cellStyle name="Normal 11 4 2 2" xfId="5928" xr:uid="{00000000-0005-0000-0000-000010490000}"/>
    <cellStyle name="Normal 11 4 2 2 2" xfId="11299" xr:uid="{00000000-0005-0000-0000-000011490000}"/>
    <cellStyle name="Normal 11 4 2 2 2 2" xfId="26913" xr:uid="{00000000-0005-0000-0000-000012490000}"/>
    <cellStyle name="Normal 11 4 2 2 2 3" xfId="33472" xr:uid="{00000000-0005-0000-0000-000013490000}"/>
    <cellStyle name="Normal 11 4 2 2 2 4" xfId="40030" xr:uid="{00000000-0005-0000-0000-000014490000}"/>
    <cellStyle name="Normal 11 4 2 2 3" xfId="23648" xr:uid="{00000000-0005-0000-0000-000015490000}"/>
    <cellStyle name="Normal 11 4 2 2 4" xfId="30264" xr:uid="{00000000-0005-0000-0000-000016490000}"/>
    <cellStyle name="Normal 11 4 2 2 5" xfId="36822" xr:uid="{00000000-0005-0000-0000-000017490000}"/>
    <cellStyle name="Normal 11 4 2 3" xfId="5929" xr:uid="{00000000-0005-0000-0000-000018490000}"/>
    <cellStyle name="Normal 11 4 2 3 2" xfId="11300" xr:uid="{00000000-0005-0000-0000-000019490000}"/>
    <cellStyle name="Normal 11 4 2 3 2 2" xfId="26914" xr:uid="{00000000-0005-0000-0000-00001A490000}"/>
    <cellStyle name="Normal 11 4 2 3 2 3" xfId="33473" xr:uid="{00000000-0005-0000-0000-00001B490000}"/>
    <cellStyle name="Normal 11 4 2 3 2 4" xfId="40031" xr:uid="{00000000-0005-0000-0000-00001C490000}"/>
    <cellStyle name="Normal 11 4 2 3 3" xfId="23649" xr:uid="{00000000-0005-0000-0000-00001D490000}"/>
    <cellStyle name="Normal 11 4 2 3 4" xfId="30265" xr:uid="{00000000-0005-0000-0000-00001E490000}"/>
    <cellStyle name="Normal 11 4 2 3 5" xfId="36823" xr:uid="{00000000-0005-0000-0000-00001F490000}"/>
    <cellStyle name="Normal 11 4 2 4" xfId="11298" xr:uid="{00000000-0005-0000-0000-000020490000}"/>
    <cellStyle name="Normal 11 4 2 4 2" xfId="26912" xr:uid="{00000000-0005-0000-0000-000021490000}"/>
    <cellStyle name="Normal 11 4 2 4 3" xfId="33471" xr:uid="{00000000-0005-0000-0000-000022490000}"/>
    <cellStyle name="Normal 11 4 2 4 4" xfId="40029" xr:uid="{00000000-0005-0000-0000-000023490000}"/>
    <cellStyle name="Normal 11 4 2 5" xfId="23647" xr:uid="{00000000-0005-0000-0000-000024490000}"/>
    <cellStyle name="Normal 11 4 2 6" xfId="30263" xr:uid="{00000000-0005-0000-0000-000025490000}"/>
    <cellStyle name="Normal 11 4 2 7" xfId="36821" xr:uid="{00000000-0005-0000-0000-000026490000}"/>
    <cellStyle name="Normal 11 4 3" xfId="5930" xr:uid="{00000000-0005-0000-0000-000027490000}"/>
    <cellStyle name="Normal 11 4 3 2" xfId="5931" xr:uid="{00000000-0005-0000-0000-000028490000}"/>
    <cellStyle name="Normal 11 4 3 2 2" xfId="11302" xr:uid="{00000000-0005-0000-0000-000029490000}"/>
    <cellStyle name="Normal 11 4 3 2 2 2" xfId="26916" xr:uid="{00000000-0005-0000-0000-00002A490000}"/>
    <cellStyle name="Normal 11 4 3 2 2 3" xfId="33475" xr:uid="{00000000-0005-0000-0000-00002B490000}"/>
    <cellStyle name="Normal 11 4 3 2 2 4" xfId="40033" xr:uid="{00000000-0005-0000-0000-00002C490000}"/>
    <cellStyle name="Normal 11 4 3 2 3" xfId="23651" xr:uid="{00000000-0005-0000-0000-00002D490000}"/>
    <cellStyle name="Normal 11 4 3 2 4" xfId="30267" xr:uid="{00000000-0005-0000-0000-00002E490000}"/>
    <cellStyle name="Normal 11 4 3 2 5" xfId="36825" xr:uid="{00000000-0005-0000-0000-00002F490000}"/>
    <cellStyle name="Normal 11 4 3 3" xfId="5932" xr:uid="{00000000-0005-0000-0000-000030490000}"/>
    <cellStyle name="Normal 11 4 3 3 2" xfId="11303" xr:uid="{00000000-0005-0000-0000-000031490000}"/>
    <cellStyle name="Normal 11 4 3 3 2 2" xfId="26917" xr:uid="{00000000-0005-0000-0000-000032490000}"/>
    <cellStyle name="Normal 11 4 3 3 2 3" xfId="33476" xr:uid="{00000000-0005-0000-0000-000033490000}"/>
    <cellStyle name="Normal 11 4 3 3 2 4" xfId="40034" xr:uid="{00000000-0005-0000-0000-000034490000}"/>
    <cellStyle name="Normal 11 4 3 3 3" xfId="23652" xr:uid="{00000000-0005-0000-0000-000035490000}"/>
    <cellStyle name="Normal 11 4 3 3 4" xfId="30268" xr:uid="{00000000-0005-0000-0000-000036490000}"/>
    <cellStyle name="Normal 11 4 3 3 5" xfId="36826" xr:uid="{00000000-0005-0000-0000-000037490000}"/>
    <cellStyle name="Normal 11 4 3 4" xfId="11301" xr:uid="{00000000-0005-0000-0000-000038490000}"/>
    <cellStyle name="Normal 11 4 3 4 2" xfId="26915" xr:uid="{00000000-0005-0000-0000-000039490000}"/>
    <cellStyle name="Normal 11 4 3 4 3" xfId="33474" xr:uid="{00000000-0005-0000-0000-00003A490000}"/>
    <cellStyle name="Normal 11 4 3 4 4" xfId="40032" xr:uid="{00000000-0005-0000-0000-00003B490000}"/>
    <cellStyle name="Normal 11 4 3 5" xfId="23650" xr:uid="{00000000-0005-0000-0000-00003C490000}"/>
    <cellStyle name="Normal 11 4 3 6" xfId="30266" xr:uid="{00000000-0005-0000-0000-00003D490000}"/>
    <cellStyle name="Normal 11 4 3 7" xfId="36824" xr:uid="{00000000-0005-0000-0000-00003E490000}"/>
    <cellStyle name="Normal 11 4 4" xfId="5933" xr:uid="{00000000-0005-0000-0000-00003F490000}"/>
    <cellStyle name="Normal 11 4 4 2" xfId="11304" xr:uid="{00000000-0005-0000-0000-000040490000}"/>
    <cellStyle name="Normal 11 4 4 2 2" xfId="26918" xr:uid="{00000000-0005-0000-0000-000041490000}"/>
    <cellStyle name="Normal 11 4 4 2 3" xfId="33477" xr:uid="{00000000-0005-0000-0000-000042490000}"/>
    <cellStyle name="Normal 11 4 4 2 4" xfId="40035" xr:uid="{00000000-0005-0000-0000-000043490000}"/>
    <cellStyle name="Normal 11 4 4 3" xfId="23653" xr:uid="{00000000-0005-0000-0000-000044490000}"/>
    <cellStyle name="Normal 11 4 4 4" xfId="30269" xr:uid="{00000000-0005-0000-0000-000045490000}"/>
    <cellStyle name="Normal 11 4 4 5" xfId="36827" xr:uid="{00000000-0005-0000-0000-000046490000}"/>
    <cellStyle name="Normal 11 4 5" xfId="5934" xr:uid="{00000000-0005-0000-0000-000047490000}"/>
    <cellStyle name="Normal 11 4 5 2" xfId="11305" xr:uid="{00000000-0005-0000-0000-000048490000}"/>
    <cellStyle name="Normal 11 4 5 2 2" xfId="26919" xr:uid="{00000000-0005-0000-0000-000049490000}"/>
    <cellStyle name="Normal 11 4 5 2 3" xfId="33478" xr:uid="{00000000-0005-0000-0000-00004A490000}"/>
    <cellStyle name="Normal 11 4 5 2 4" xfId="40036" xr:uid="{00000000-0005-0000-0000-00004B490000}"/>
    <cellStyle name="Normal 11 4 5 3" xfId="23654" xr:uid="{00000000-0005-0000-0000-00004C490000}"/>
    <cellStyle name="Normal 11 4 5 4" xfId="30270" xr:uid="{00000000-0005-0000-0000-00004D490000}"/>
    <cellStyle name="Normal 11 4 5 5" xfId="36828" xr:uid="{00000000-0005-0000-0000-00004E490000}"/>
    <cellStyle name="Normal 11 4 6" xfId="11297" xr:uid="{00000000-0005-0000-0000-00004F490000}"/>
    <cellStyle name="Normal 11 4 6 2" xfId="26911" xr:uid="{00000000-0005-0000-0000-000050490000}"/>
    <cellStyle name="Normal 11 4 6 3" xfId="33470" xr:uid="{00000000-0005-0000-0000-000051490000}"/>
    <cellStyle name="Normal 11 4 6 4" xfId="40028" xr:uid="{00000000-0005-0000-0000-000052490000}"/>
    <cellStyle name="Normal 11 4 7" xfId="23646" xr:uid="{00000000-0005-0000-0000-000053490000}"/>
    <cellStyle name="Normal 11 4 8" xfId="30262" xr:uid="{00000000-0005-0000-0000-000054490000}"/>
    <cellStyle name="Normal 11 4 9" xfId="36820" xr:uid="{00000000-0005-0000-0000-000055490000}"/>
    <cellStyle name="Normal 11 5" xfId="5935" xr:uid="{00000000-0005-0000-0000-000056490000}"/>
    <cellStyle name="Normal 11 5 2" xfId="5936" xr:uid="{00000000-0005-0000-0000-000057490000}"/>
    <cellStyle name="Normal 11 5 2 2" xfId="11307" xr:uid="{00000000-0005-0000-0000-000058490000}"/>
    <cellStyle name="Normal 11 5 2 2 2" xfId="26921" xr:uid="{00000000-0005-0000-0000-000059490000}"/>
    <cellStyle name="Normal 11 5 2 2 3" xfId="33480" xr:uid="{00000000-0005-0000-0000-00005A490000}"/>
    <cellStyle name="Normal 11 5 2 2 4" xfId="40038" xr:uid="{00000000-0005-0000-0000-00005B490000}"/>
    <cellStyle name="Normal 11 5 2 3" xfId="23656" xr:uid="{00000000-0005-0000-0000-00005C490000}"/>
    <cellStyle name="Normal 11 5 2 4" xfId="30272" xr:uid="{00000000-0005-0000-0000-00005D490000}"/>
    <cellStyle name="Normal 11 5 2 5" xfId="36830" xr:uid="{00000000-0005-0000-0000-00005E490000}"/>
    <cellStyle name="Normal 11 5 3" xfId="5937" xr:uid="{00000000-0005-0000-0000-00005F490000}"/>
    <cellStyle name="Normal 11 5 3 2" xfId="11308" xr:uid="{00000000-0005-0000-0000-000060490000}"/>
    <cellStyle name="Normal 11 5 3 2 2" xfId="26922" xr:uid="{00000000-0005-0000-0000-000061490000}"/>
    <cellStyle name="Normal 11 5 3 2 3" xfId="33481" xr:uid="{00000000-0005-0000-0000-000062490000}"/>
    <cellStyle name="Normal 11 5 3 2 4" xfId="40039" xr:uid="{00000000-0005-0000-0000-000063490000}"/>
    <cellStyle name="Normal 11 5 3 3" xfId="23657" xr:uid="{00000000-0005-0000-0000-000064490000}"/>
    <cellStyle name="Normal 11 5 3 4" xfId="30273" xr:uid="{00000000-0005-0000-0000-000065490000}"/>
    <cellStyle name="Normal 11 5 3 5" xfId="36831" xr:uid="{00000000-0005-0000-0000-000066490000}"/>
    <cellStyle name="Normal 11 5 4" xfId="11306" xr:uid="{00000000-0005-0000-0000-000067490000}"/>
    <cellStyle name="Normal 11 5 4 2" xfId="26920" xr:uid="{00000000-0005-0000-0000-000068490000}"/>
    <cellStyle name="Normal 11 5 4 3" xfId="33479" xr:uid="{00000000-0005-0000-0000-000069490000}"/>
    <cellStyle name="Normal 11 5 4 4" xfId="40037" xr:uid="{00000000-0005-0000-0000-00006A490000}"/>
    <cellStyle name="Normal 11 5 5" xfId="23655" xr:uid="{00000000-0005-0000-0000-00006B490000}"/>
    <cellStyle name="Normal 11 5 6" xfId="30271" xr:uid="{00000000-0005-0000-0000-00006C490000}"/>
    <cellStyle name="Normal 11 5 7" xfId="36829" xr:uid="{00000000-0005-0000-0000-00006D490000}"/>
    <cellStyle name="Normal 11 6" xfId="5938" xr:uid="{00000000-0005-0000-0000-00006E490000}"/>
    <cellStyle name="Normal 11 6 2" xfId="5939" xr:uid="{00000000-0005-0000-0000-00006F490000}"/>
    <cellStyle name="Normal 11 6 2 2" xfId="11310" xr:uid="{00000000-0005-0000-0000-000070490000}"/>
    <cellStyle name="Normal 11 6 2 2 2" xfId="26924" xr:uid="{00000000-0005-0000-0000-000071490000}"/>
    <cellStyle name="Normal 11 6 2 2 3" xfId="33483" xr:uid="{00000000-0005-0000-0000-000072490000}"/>
    <cellStyle name="Normal 11 6 2 2 4" xfId="40041" xr:uid="{00000000-0005-0000-0000-000073490000}"/>
    <cellStyle name="Normal 11 6 2 3" xfId="23659" xr:uid="{00000000-0005-0000-0000-000074490000}"/>
    <cellStyle name="Normal 11 6 2 4" xfId="30275" xr:uid="{00000000-0005-0000-0000-000075490000}"/>
    <cellStyle name="Normal 11 6 2 5" xfId="36833" xr:uid="{00000000-0005-0000-0000-000076490000}"/>
    <cellStyle name="Normal 11 6 3" xfId="5940" xr:uid="{00000000-0005-0000-0000-000077490000}"/>
    <cellStyle name="Normal 11 6 3 2" xfId="11311" xr:uid="{00000000-0005-0000-0000-000078490000}"/>
    <cellStyle name="Normal 11 6 3 2 2" xfId="26925" xr:uid="{00000000-0005-0000-0000-000079490000}"/>
    <cellStyle name="Normal 11 6 3 2 3" xfId="33484" xr:uid="{00000000-0005-0000-0000-00007A490000}"/>
    <cellStyle name="Normal 11 6 3 2 4" xfId="40042" xr:uid="{00000000-0005-0000-0000-00007B490000}"/>
    <cellStyle name="Normal 11 6 3 3" xfId="23660" xr:uid="{00000000-0005-0000-0000-00007C490000}"/>
    <cellStyle name="Normal 11 6 3 4" xfId="30276" xr:uid="{00000000-0005-0000-0000-00007D490000}"/>
    <cellStyle name="Normal 11 6 3 5" xfId="36834" xr:uid="{00000000-0005-0000-0000-00007E490000}"/>
    <cellStyle name="Normal 11 6 4" xfId="11309" xr:uid="{00000000-0005-0000-0000-00007F490000}"/>
    <cellStyle name="Normal 11 6 4 2" xfId="26923" xr:uid="{00000000-0005-0000-0000-000080490000}"/>
    <cellStyle name="Normal 11 6 4 3" xfId="33482" xr:uid="{00000000-0005-0000-0000-000081490000}"/>
    <cellStyle name="Normal 11 6 4 4" xfId="40040" xr:uid="{00000000-0005-0000-0000-000082490000}"/>
    <cellStyle name="Normal 11 6 5" xfId="23658" xr:uid="{00000000-0005-0000-0000-000083490000}"/>
    <cellStyle name="Normal 11 6 6" xfId="30274" xr:uid="{00000000-0005-0000-0000-000084490000}"/>
    <cellStyle name="Normal 11 6 7" xfId="36832" xr:uid="{00000000-0005-0000-0000-000085490000}"/>
    <cellStyle name="Normal 11 7" xfId="5941" xr:uid="{00000000-0005-0000-0000-000086490000}"/>
    <cellStyle name="Normal 11 7 2" xfId="11312" xr:uid="{00000000-0005-0000-0000-000087490000}"/>
    <cellStyle name="Normal 11 7 2 2" xfId="26926" xr:uid="{00000000-0005-0000-0000-000088490000}"/>
    <cellStyle name="Normal 11 7 2 3" xfId="33485" xr:uid="{00000000-0005-0000-0000-000089490000}"/>
    <cellStyle name="Normal 11 7 2 4" xfId="40043" xr:uid="{00000000-0005-0000-0000-00008A490000}"/>
    <cellStyle name="Normal 11 7 3" xfId="23661" xr:uid="{00000000-0005-0000-0000-00008B490000}"/>
    <cellStyle name="Normal 11 7 4" xfId="30277" xr:uid="{00000000-0005-0000-0000-00008C490000}"/>
    <cellStyle name="Normal 11 7 5" xfId="36835" xr:uid="{00000000-0005-0000-0000-00008D490000}"/>
    <cellStyle name="Normal 11 8" xfId="5942" xr:uid="{00000000-0005-0000-0000-00008E490000}"/>
    <cellStyle name="Normal 11 8 2" xfId="11313" xr:uid="{00000000-0005-0000-0000-00008F490000}"/>
    <cellStyle name="Normal 11 8 2 2" xfId="26927" xr:uid="{00000000-0005-0000-0000-000090490000}"/>
    <cellStyle name="Normal 11 8 2 3" xfId="33486" xr:uid="{00000000-0005-0000-0000-000091490000}"/>
    <cellStyle name="Normal 11 8 2 4" xfId="40044" xr:uid="{00000000-0005-0000-0000-000092490000}"/>
    <cellStyle name="Normal 11 8 3" xfId="23662" xr:uid="{00000000-0005-0000-0000-000093490000}"/>
    <cellStyle name="Normal 11 8 4" xfId="30278" xr:uid="{00000000-0005-0000-0000-000094490000}"/>
    <cellStyle name="Normal 11 8 5" xfId="36836" xr:uid="{00000000-0005-0000-0000-000095490000}"/>
    <cellStyle name="Normal 11 9" xfId="5943" xr:uid="{00000000-0005-0000-0000-000096490000}"/>
    <cellStyle name="Normal 110" xfId="2907" xr:uid="{00000000-0005-0000-0000-000097490000}"/>
    <cellStyle name="Normal 110 2" xfId="10701" xr:uid="{00000000-0005-0000-0000-000098490000}"/>
    <cellStyle name="Normal 110 2 2" xfId="26374" xr:uid="{00000000-0005-0000-0000-000099490000}"/>
    <cellStyle name="Normal 110 2 3" xfId="32933" xr:uid="{00000000-0005-0000-0000-00009A490000}"/>
    <cellStyle name="Normal 110 2 4" xfId="39491" xr:uid="{00000000-0005-0000-0000-00009B490000}"/>
    <cellStyle name="Normal 110 3" xfId="23109" xr:uid="{00000000-0005-0000-0000-00009C490000}"/>
    <cellStyle name="Normal 110 4" xfId="29725" xr:uid="{00000000-0005-0000-0000-00009D490000}"/>
    <cellStyle name="Normal 110 5" xfId="36283" xr:uid="{00000000-0005-0000-0000-00009E490000}"/>
    <cellStyle name="Normal 111" xfId="2908" xr:uid="{00000000-0005-0000-0000-00009F490000}"/>
    <cellStyle name="Normal 111 2" xfId="10702" xr:uid="{00000000-0005-0000-0000-0000A0490000}"/>
    <cellStyle name="Normal 111 2 2" xfId="26375" xr:uid="{00000000-0005-0000-0000-0000A1490000}"/>
    <cellStyle name="Normal 111 2 3" xfId="32934" xr:uid="{00000000-0005-0000-0000-0000A2490000}"/>
    <cellStyle name="Normal 111 2 4" xfId="39492" xr:uid="{00000000-0005-0000-0000-0000A3490000}"/>
    <cellStyle name="Normal 111 3" xfId="23110" xr:uid="{00000000-0005-0000-0000-0000A4490000}"/>
    <cellStyle name="Normal 111 4" xfId="29726" xr:uid="{00000000-0005-0000-0000-0000A5490000}"/>
    <cellStyle name="Normal 111 5" xfId="36284" xr:uid="{00000000-0005-0000-0000-0000A6490000}"/>
    <cellStyle name="Normal 112" xfId="2909" xr:uid="{00000000-0005-0000-0000-0000A7490000}"/>
    <cellStyle name="Normal 112 2" xfId="10703" xr:uid="{00000000-0005-0000-0000-0000A8490000}"/>
    <cellStyle name="Normal 112 2 2" xfId="26376" xr:uid="{00000000-0005-0000-0000-0000A9490000}"/>
    <cellStyle name="Normal 112 2 3" xfId="32935" xr:uid="{00000000-0005-0000-0000-0000AA490000}"/>
    <cellStyle name="Normal 112 2 4" xfId="39493" xr:uid="{00000000-0005-0000-0000-0000AB490000}"/>
    <cellStyle name="Normal 112 3" xfId="23111" xr:uid="{00000000-0005-0000-0000-0000AC490000}"/>
    <cellStyle name="Normal 112 4" xfId="29727" xr:uid="{00000000-0005-0000-0000-0000AD490000}"/>
    <cellStyle name="Normal 112 5" xfId="36285" xr:uid="{00000000-0005-0000-0000-0000AE490000}"/>
    <cellStyle name="Normal 113" xfId="2910" xr:uid="{00000000-0005-0000-0000-0000AF490000}"/>
    <cellStyle name="Normal 113 2" xfId="10704" xr:uid="{00000000-0005-0000-0000-0000B0490000}"/>
    <cellStyle name="Normal 113 2 2" xfId="26377" xr:uid="{00000000-0005-0000-0000-0000B1490000}"/>
    <cellStyle name="Normal 113 2 3" xfId="32936" xr:uid="{00000000-0005-0000-0000-0000B2490000}"/>
    <cellStyle name="Normal 113 2 4" xfId="39494" xr:uid="{00000000-0005-0000-0000-0000B3490000}"/>
    <cellStyle name="Normal 113 3" xfId="23112" xr:uid="{00000000-0005-0000-0000-0000B4490000}"/>
    <cellStyle name="Normal 113 4" xfId="29728" xr:uid="{00000000-0005-0000-0000-0000B5490000}"/>
    <cellStyle name="Normal 113 5" xfId="36286" xr:uid="{00000000-0005-0000-0000-0000B6490000}"/>
    <cellStyle name="Normal 114" xfId="2911" xr:uid="{00000000-0005-0000-0000-0000B7490000}"/>
    <cellStyle name="Normal 114 2" xfId="10705" xr:uid="{00000000-0005-0000-0000-0000B8490000}"/>
    <cellStyle name="Normal 114 2 2" xfId="26378" xr:uid="{00000000-0005-0000-0000-0000B9490000}"/>
    <cellStyle name="Normal 114 2 3" xfId="32937" xr:uid="{00000000-0005-0000-0000-0000BA490000}"/>
    <cellStyle name="Normal 114 2 4" xfId="39495" xr:uid="{00000000-0005-0000-0000-0000BB490000}"/>
    <cellStyle name="Normal 114 3" xfId="23113" xr:uid="{00000000-0005-0000-0000-0000BC490000}"/>
    <cellStyle name="Normal 114 4" xfId="29729" xr:uid="{00000000-0005-0000-0000-0000BD490000}"/>
    <cellStyle name="Normal 114 5" xfId="36287" xr:uid="{00000000-0005-0000-0000-0000BE490000}"/>
    <cellStyle name="Normal 115" xfId="2912" xr:uid="{00000000-0005-0000-0000-0000BF490000}"/>
    <cellStyle name="Normal 115 2" xfId="10706" xr:uid="{00000000-0005-0000-0000-0000C0490000}"/>
    <cellStyle name="Normal 115 2 2" xfId="26379" xr:uid="{00000000-0005-0000-0000-0000C1490000}"/>
    <cellStyle name="Normal 115 2 3" xfId="32938" xr:uid="{00000000-0005-0000-0000-0000C2490000}"/>
    <cellStyle name="Normal 115 2 4" xfId="39496" xr:uid="{00000000-0005-0000-0000-0000C3490000}"/>
    <cellStyle name="Normal 115 3" xfId="23114" xr:uid="{00000000-0005-0000-0000-0000C4490000}"/>
    <cellStyle name="Normal 115 4" xfId="29730" xr:uid="{00000000-0005-0000-0000-0000C5490000}"/>
    <cellStyle name="Normal 115 5" xfId="36288" xr:uid="{00000000-0005-0000-0000-0000C6490000}"/>
    <cellStyle name="Normal 116" xfId="2913" xr:uid="{00000000-0005-0000-0000-0000C7490000}"/>
    <cellStyle name="Normal 116 2" xfId="10707" xr:uid="{00000000-0005-0000-0000-0000C8490000}"/>
    <cellStyle name="Normal 116 2 2" xfId="26380" xr:uid="{00000000-0005-0000-0000-0000C9490000}"/>
    <cellStyle name="Normal 116 2 3" xfId="32939" xr:uid="{00000000-0005-0000-0000-0000CA490000}"/>
    <cellStyle name="Normal 116 2 4" xfId="39497" xr:uid="{00000000-0005-0000-0000-0000CB490000}"/>
    <cellStyle name="Normal 116 3" xfId="23115" xr:uid="{00000000-0005-0000-0000-0000CC490000}"/>
    <cellStyle name="Normal 116 4" xfId="29731" xr:uid="{00000000-0005-0000-0000-0000CD490000}"/>
    <cellStyle name="Normal 116 5" xfId="36289" xr:uid="{00000000-0005-0000-0000-0000CE490000}"/>
    <cellStyle name="Normal 117" xfId="2914" xr:uid="{00000000-0005-0000-0000-0000CF490000}"/>
    <cellStyle name="Normal 117 2" xfId="10708" xr:uid="{00000000-0005-0000-0000-0000D0490000}"/>
    <cellStyle name="Normal 117 2 2" xfId="26381" xr:uid="{00000000-0005-0000-0000-0000D1490000}"/>
    <cellStyle name="Normal 117 2 3" xfId="32940" xr:uid="{00000000-0005-0000-0000-0000D2490000}"/>
    <cellStyle name="Normal 117 2 4" xfId="39498" xr:uid="{00000000-0005-0000-0000-0000D3490000}"/>
    <cellStyle name="Normal 117 3" xfId="23116" xr:uid="{00000000-0005-0000-0000-0000D4490000}"/>
    <cellStyle name="Normal 117 4" xfId="29732" xr:uid="{00000000-0005-0000-0000-0000D5490000}"/>
    <cellStyle name="Normal 117 5" xfId="36290" xr:uid="{00000000-0005-0000-0000-0000D6490000}"/>
    <cellStyle name="Normal 118" xfId="2915" xr:uid="{00000000-0005-0000-0000-0000D7490000}"/>
    <cellStyle name="Normal 118 2" xfId="10709" xr:uid="{00000000-0005-0000-0000-0000D8490000}"/>
    <cellStyle name="Normal 118 2 2" xfId="26382" xr:uid="{00000000-0005-0000-0000-0000D9490000}"/>
    <cellStyle name="Normal 118 2 3" xfId="32941" xr:uid="{00000000-0005-0000-0000-0000DA490000}"/>
    <cellStyle name="Normal 118 2 4" xfId="39499" xr:uid="{00000000-0005-0000-0000-0000DB490000}"/>
    <cellStyle name="Normal 118 3" xfId="23117" xr:uid="{00000000-0005-0000-0000-0000DC490000}"/>
    <cellStyle name="Normal 118 4" xfId="29733" xr:uid="{00000000-0005-0000-0000-0000DD490000}"/>
    <cellStyle name="Normal 118 5" xfId="36291" xr:uid="{00000000-0005-0000-0000-0000DE490000}"/>
    <cellStyle name="Normal 119" xfId="2916" xr:uid="{00000000-0005-0000-0000-0000DF490000}"/>
    <cellStyle name="Normal 119 2" xfId="10710" xr:uid="{00000000-0005-0000-0000-0000E0490000}"/>
    <cellStyle name="Normal 119 2 2" xfId="26383" xr:uid="{00000000-0005-0000-0000-0000E1490000}"/>
    <cellStyle name="Normal 119 2 3" xfId="32942" xr:uid="{00000000-0005-0000-0000-0000E2490000}"/>
    <cellStyle name="Normal 119 2 4" xfId="39500" xr:uid="{00000000-0005-0000-0000-0000E3490000}"/>
    <cellStyle name="Normal 119 3" xfId="23118" xr:uid="{00000000-0005-0000-0000-0000E4490000}"/>
    <cellStyle name="Normal 119 4" xfId="29734" xr:uid="{00000000-0005-0000-0000-0000E5490000}"/>
    <cellStyle name="Normal 119 5" xfId="36292" xr:uid="{00000000-0005-0000-0000-0000E6490000}"/>
    <cellStyle name="Normal 12" xfId="1330" xr:uid="{00000000-0005-0000-0000-0000E7490000}"/>
    <cellStyle name="Normal 12 10" xfId="2563" xr:uid="{00000000-0005-0000-0000-0000E8490000}"/>
    <cellStyle name="Normal 12 2" xfId="5944" xr:uid="{00000000-0005-0000-0000-0000E9490000}"/>
    <cellStyle name="Normal 12 2 10" xfId="23663" xr:uid="{00000000-0005-0000-0000-0000EA490000}"/>
    <cellStyle name="Normal 12 2 11" xfId="30279" xr:uid="{00000000-0005-0000-0000-0000EB490000}"/>
    <cellStyle name="Normal 12 2 12" xfId="36837" xr:uid="{00000000-0005-0000-0000-0000EC490000}"/>
    <cellStyle name="Normal 12 2 2" xfId="5945" xr:uid="{00000000-0005-0000-0000-0000ED490000}"/>
    <cellStyle name="Normal 12 2 2 10" xfId="36838" xr:uid="{00000000-0005-0000-0000-0000EE490000}"/>
    <cellStyle name="Normal 12 2 2 2" xfId="5946" xr:uid="{00000000-0005-0000-0000-0000EF490000}"/>
    <cellStyle name="Normal 12 2 2 2 2" xfId="5947" xr:uid="{00000000-0005-0000-0000-0000F0490000}"/>
    <cellStyle name="Normal 12 2 2 2 2 2" xfId="5948" xr:uid="{00000000-0005-0000-0000-0000F1490000}"/>
    <cellStyle name="Normal 12 2 2 2 2 2 2" xfId="11318" xr:uid="{00000000-0005-0000-0000-0000F2490000}"/>
    <cellStyle name="Normal 12 2 2 2 2 2 2 2" xfId="26932" xr:uid="{00000000-0005-0000-0000-0000F3490000}"/>
    <cellStyle name="Normal 12 2 2 2 2 2 2 3" xfId="33491" xr:uid="{00000000-0005-0000-0000-0000F4490000}"/>
    <cellStyle name="Normal 12 2 2 2 2 2 2 4" xfId="40049" xr:uid="{00000000-0005-0000-0000-0000F5490000}"/>
    <cellStyle name="Normal 12 2 2 2 2 2 3" xfId="23667" xr:uid="{00000000-0005-0000-0000-0000F6490000}"/>
    <cellStyle name="Normal 12 2 2 2 2 2 4" xfId="30283" xr:uid="{00000000-0005-0000-0000-0000F7490000}"/>
    <cellStyle name="Normal 12 2 2 2 2 2 5" xfId="36841" xr:uid="{00000000-0005-0000-0000-0000F8490000}"/>
    <cellStyle name="Normal 12 2 2 2 2 3" xfId="5949" xr:uid="{00000000-0005-0000-0000-0000F9490000}"/>
    <cellStyle name="Normal 12 2 2 2 2 3 2" xfId="11319" xr:uid="{00000000-0005-0000-0000-0000FA490000}"/>
    <cellStyle name="Normal 12 2 2 2 2 3 2 2" xfId="26933" xr:uid="{00000000-0005-0000-0000-0000FB490000}"/>
    <cellStyle name="Normal 12 2 2 2 2 3 2 3" xfId="33492" xr:uid="{00000000-0005-0000-0000-0000FC490000}"/>
    <cellStyle name="Normal 12 2 2 2 2 3 2 4" xfId="40050" xr:uid="{00000000-0005-0000-0000-0000FD490000}"/>
    <cellStyle name="Normal 12 2 2 2 2 3 3" xfId="23668" xr:uid="{00000000-0005-0000-0000-0000FE490000}"/>
    <cellStyle name="Normal 12 2 2 2 2 3 4" xfId="30284" xr:uid="{00000000-0005-0000-0000-0000FF490000}"/>
    <cellStyle name="Normal 12 2 2 2 2 3 5" xfId="36842" xr:uid="{00000000-0005-0000-0000-0000004A0000}"/>
    <cellStyle name="Normal 12 2 2 2 2 4" xfId="11317" xr:uid="{00000000-0005-0000-0000-0000014A0000}"/>
    <cellStyle name="Normal 12 2 2 2 2 4 2" xfId="26931" xr:uid="{00000000-0005-0000-0000-0000024A0000}"/>
    <cellStyle name="Normal 12 2 2 2 2 4 3" xfId="33490" xr:uid="{00000000-0005-0000-0000-0000034A0000}"/>
    <cellStyle name="Normal 12 2 2 2 2 4 4" xfId="40048" xr:uid="{00000000-0005-0000-0000-0000044A0000}"/>
    <cellStyle name="Normal 12 2 2 2 2 5" xfId="23666" xr:uid="{00000000-0005-0000-0000-0000054A0000}"/>
    <cellStyle name="Normal 12 2 2 2 2 6" xfId="30282" xr:uid="{00000000-0005-0000-0000-0000064A0000}"/>
    <cellStyle name="Normal 12 2 2 2 2 7" xfId="36840" xr:uid="{00000000-0005-0000-0000-0000074A0000}"/>
    <cellStyle name="Normal 12 2 2 2 3" xfId="5950" xr:uid="{00000000-0005-0000-0000-0000084A0000}"/>
    <cellStyle name="Normal 12 2 2 2 3 2" xfId="5951" xr:uid="{00000000-0005-0000-0000-0000094A0000}"/>
    <cellStyle name="Normal 12 2 2 2 3 2 2" xfId="11321" xr:uid="{00000000-0005-0000-0000-00000A4A0000}"/>
    <cellStyle name="Normal 12 2 2 2 3 2 2 2" xfId="26935" xr:uid="{00000000-0005-0000-0000-00000B4A0000}"/>
    <cellStyle name="Normal 12 2 2 2 3 2 2 3" xfId="33494" xr:uid="{00000000-0005-0000-0000-00000C4A0000}"/>
    <cellStyle name="Normal 12 2 2 2 3 2 2 4" xfId="40052" xr:uid="{00000000-0005-0000-0000-00000D4A0000}"/>
    <cellStyle name="Normal 12 2 2 2 3 2 3" xfId="23670" xr:uid="{00000000-0005-0000-0000-00000E4A0000}"/>
    <cellStyle name="Normal 12 2 2 2 3 2 4" xfId="30286" xr:uid="{00000000-0005-0000-0000-00000F4A0000}"/>
    <cellStyle name="Normal 12 2 2 2 3 2 5" xfId="36844" xr:uid="{00000000-0005-0000-0000-0000104A0000}"/>
    <cellStyle name="Normal 12 2 2 2 3 3" xfId="5952" xr:uid="{00000000-0005-0000-0000-0000114A0000}"/>
    <cellStyle name="Normal 12 2 2 2 3 3 2" xfId="11322" xr:uid="{00000000-0005-0000-0000-0000124A0000}"/>
    <cellStyle name="Normal 12 2 2 2 3 3 2 2" xfId="26936" xr:uid="{00000000-0005-0000-0000-0000134A0000}"/>
    <cellStyle name="Normal 12 2 2 2 3 3 2 3" xfId="33495" xr:uid="{00000000-0005-0000-0000-0000144A0000}"/>
    <cellStyle name="Normal 12 2 2 2 3 3 2 4" xfId="40053" xr:uid="{00000000-0005-0000-0000-0000154A0000}"/>
    <cellStyle name="Normal 12 2 2 2 3 3 3" xfId="23671" xr:uid="{00000000-0005-0000-0000-0000164A0000}"/>
    <cellStyle name="Normal 12 2 2 2 3 3 4" xfId="30287" xr:uid="{00000000-0005-0000-0000-0000174A0000}"/>
    <cellStyle name="Normal 12 2 2 2 3 3 5" xfId="36845" xr:uid="{00000000-0005-0000-0000-0000184A0000}"/>
    <cellStyle name="Normal 12 2 2 2 3 4" xfId="11320" xr:uid="{00000000-0005-0000-0000-0000194A0000}"/>
    <cellStyle name="Normal 12 2 2 2 3 4 2" xfId="26934" xr:uid="{00000000-0005-0000-0000-00001A4A0000}"/>
    <cellStyle name="Normal 12 2 2 2 3 4 3" xfId="33493" xr:uid="{00000000-0005-0000-0000-00001B4A0000}"/>
    <cellStyle name="Normal 12 2 2 2 3 4 4" xfId="40051" xr:uid="{00000000-0005-0000-0000-00001C4A0000}"/>
    <cellStyle name="Normal 12 2 2 2 3 5" xfId="23669" xr:uid="{00000000-0005-0000-0000-00001D4A0000}"/>
    <cellStyle name="Normal 12 2 2 2 3 6" xfId="30285" xr:uid="{00000000-0005-0000-0000-00001E4A0000}"/>
    <cellStyle name="Normal 12 2 2 2 3 7" xfId="36843" xr:uid="{00000000-0005-0000-0000-00001F4A0000}"/>
    <cellStyle name="Normal 12 2 2 2 4" xfId="5953" xr:uid="{00000000-0005-0000-0000-0000204A0000}"/>
    <cellStyle name="Normal 12 2 2 2 4 2" xfId="11323" xr:uid="{00000000-0005-0000-0000-0000214A0000}"/>
    <cellStyle name="Normal 12 2 2 2 4 2 2" xfId="26937" xr:uid="{00000000-0005-0000-0000-0000224A0000}"/>
    <cellStyle name="Normal 12 2 2 2 4 2 3" xfId="33496" xr:uid="{00000000-0005-0000-0000-0000234A0000}"/>
    <cellStyle name="Normal 12 2 2 2 4 2 4" xfId="40054" xr:uid="{00000000-0005-0000-0000-0000244A0000}"/>
    <cellStyle name="Normal 12 2 2 2 4 3" xfId="23672" xr:uid="{00000000-0005-0000-0000-0000254A0000}"/>
    <cellStyle name="Normal 12 2 2 2 4 4" xfId="30288" xr:uid="{00000000-0005-0000-0000-0000264A0000}"/>
    <cellStyle name="Normal 12 2 2 2 4 5" xfId="36846" xr:uid="{00000000-0005-0000-0000-0000274A0000}"/>
    <cellStyle name="Normal 12 2 2 2 5" xfId="5954" xr:uid="{00000000-0005-0000-0000-0000284A0000}"/>
    <cellStyle name="Normal 12 2 2 2 5 2" xfId="11324" xr:uid="{00000000-0005-0000-0000-0000294A0000}"/>
    <cellStyle name="Normal 12 2 2 2 5 2 2" xfId="26938" xr:uid="{00000000-0005-0000-0000-00002A4A0000}"/>
    <cellStyle name="Normal 12 2 2 2 5 2 3" xfId="33497" xr:uid="{00000000-0005-0000-0000-00002B4A0000}"/>
    <cellStyle name="Normal 12 2 2 2 5 2 4" xfId="40055" xr:uid="{00000000-0005-0000-0000-00002C4A0000}"/>
    <cellStyle name="Normal 12 2 2 2 5 3" xfId="23673" xr:uid="{00000000-0005-0000-0000-00002D4A0000}"/>
    <cellStyle name="Normal 12 2 2 2 5 4" xfId="30289" xr:uid="{00000000-0005-0000-0000-00002E4A0000}"/>
    <cellStyle name="Normal 12 2 2 2 5 5" xfId="36847" xr:uid="{00000000-0005-0000-0000-00002F4A0000}"/>
    <cellStyle name="Normal 12 2 2 2 6" xfId="11316" xr:uid="{00000000-0005-0000-0000-0000304A0000}"/>
    <cellStyle name="Normal 12 2 2 2 6 2" xfId="26930" xr:uid="{00000000-0005-0000-0000-0000314A0000}"/>
    <cellStyle name="Normal 12 2 2 2 6 3" xfId="33489" xr:uid="{00000000-0005-0000-0000-0000324A0000}"/>
    <cellStyle name="Normal 12 2 2 2 6 4" xfId="40047" xr:uid="{00000000-0005-0000-0000-0000334A0000}"/>
    <cellStyle name="Normal 12 2 2 2 7" xfId="23665" xr:uid="{00000000-0005-0000-0000-0000344A0000}"/>
    <cellStyle name="Normal 12 2 2 2 8" xfId="30281" xr:uid="{00000000-0005-0000-0000-0000354A0000}"/>
    <cellStyle name="Normal 12 2 2 2 9" xfId="36839" xr:uid="{00000000-0005-0000-0000-0000364A0000}"/>
    <cellStyle name="Normal 12 2 2 3" xfId="5955" xr:uid="{00000000-0005-0000-0000-0000374A0000}"/>
    <cellStyle name="Normal 12 2 2 3 2" xfId="5956" xr:uid="{00000000-0005-0000-0000-0000384A0000}"/>
    <cellStyle name="Normal 12 2 2 3 2 2" xfId="11326" xr:uid="{00000000-0005-0000-0000-0000394A0000}"/>
    <cellStyle name="Normal 12 2 2 3 2 2 2" xfId="26940" xr:uid="{00000000-0005-0000-0000-00003A4A0000}"/>
    <cellStyle name="Normal 12 2 2 3 2 2 3" xfId="33499" xr:uid="{00000000-0005-0000-0000-00003B4A0000}"/>
    <cellStyle name="Normal 12 2 2 3 2 2 4" xfId="40057" xr:uid="{00000000-0005-0000-0000-00003C4A0000}"/>
    <cellStyle name="Normal 12 2 2 3 2 3" xfId="23675" xr:uid="{00000000-0005-0000-0000-00003D4A0000}"/>
    <cellStyle name="Normal 12 2 2 3 2 4" xfId="30291" xr:uid="{00000000-0005-0000-0000-00003E4A0000}"/>
    <cellStyle name="Normal 12 2 2 3 2 5" xfId="36849" xr:uid="{00000000-0005-0000-0000-00003F4A0000}"/>
    <cellStyle name="Normal 12 2 2 3 3" xfId="5957" xr:uid="{00000000-0005-0000-0000-0000404A0000}"/>
    <cellStyle name="Normal 12 2 2 3 3 2" xfId="11327" xr:uid="{00000000-0005-0000-0000-0000414A0000}"/>
    <cellStyle name="Normal 12 2 2 3 3 2 2" xfId="26941" xr:uid="{00000000-0005-0000-0000-0000424A0000}"/>
    <cellStyle name="Normal 12 2 2 3 3 2 3" xfId="33500" xr:uid="{00000000-0005-0000-0000-0000434A0000}"/>
    <cellStyle name="Normal 12 2 2 3 3 2 4" xfId="40058" xr:uid="{00000000-0005-0000-0000-0000444A0000}"/>
    <cellStyle name="Normal 12 2 2 3 3 3" xfId="23676" xr:uid="{00000000-0005-0000-0000-0000454A0000}"/>
    <cellStyle name="Normal 12 2 2 3 3 4" xfId="30292" xr:uid="{00000000-0005-0000-0000-0000464A0000}"/>
    <cellStyle name="Normal 12 2 2 3 3 5" xfId="36850" xr:uid="{00000000-0005-0000-0000-0000474A0000}"/>
    <cellStyle name="Normal 12 2 2 3 4" xfId="11325" xr:uid="{00000000-0005-0000-0000-0000484A0000}"/>
    <cellStyle name="Normal 12 2 2 3 4 2" xfId="26939" xr:uid="{00000000-0005-0000-0000-0000494A0000}"/>
    <cellStyle name="Normal 12 2 2 3 4 3" xfId="33498" xr:uid="{00000000-0005-0000-0000-00004A4A0000}"/>
    <cellStyle name="Normal 12 2 2 3 4 4" xfId="40056" xr:uid="{00000000-0005-0000-0000-00004B4A0000}"/>
    <cellStyle name="Normal 12 2 2 3 5" xfId="23674" xr:uid="{00000000-0005-0000-0000-00004C4A0000}"/>
    <cellStyle name="Normal 12 2 2 3 6" xfId="30290" xr:uid="{00000000-0005-0000-0000-00004D4A0000}"/>
    <cellStyle name="Normal 12 2 2 3 7" xfId="36848" xr:uid="{00000000-0005-0000-0000-00004E4A0000}"/>
    <cellStyle name="Normal 12 2 2 4" xfId="5958" xr:uid="{00000000-0005-0000-0000-00004F4A0000}"/>
    <cellStyle name="Normal 12 2 2 4 2" xfId="5959" xr:uid="{00000000-0005-0000-0000-0000504A0000}"/>
    <cellStyle name="Normal 12 2 2 4 2 2" xfId="11329" xr:uid="{00000000-0005-0000-0000-0000514A0000}"/>
    <cellStyle name="Normal 12 2 2 4 2 2 2" xfId="26943" xr:uid="{00000000-0005-0000-0000-0000524A0000}"/>
    <cellStyle name="Normal 12 2 2 4 2 2 3" xfId="33502" xr:uid="{00000000-0005-0000-0000-0000534A0000}"/>
    <cellStyle name="Normal 12 2 2 4 2 2 4" xfId="40060" xr:uid="{00000000-0005-0000-0000-0000544A0000}"/>
    <cellStyle name="Normal 12 2 2 4 2 3" xfId="23678" xr:uid="{00000000-0005-0000-0000-0000554A0000}"/>
    <cellStyle name="Normal 12 2 2 4 2 4" xfId="30294" xr:uid="{00000000-0005-0000-0000-0000564A0000}"/>
    <cellStyle name="Normal 12 2 2 4 2 5" xfId="36852" xr:uid="{00000000-0005-0000-0000-0000574A0000}"/>
    <cellStyle name="Normal 12 2 2 4 3" xfId="5960" xr:uid="{00000000-0005-0000-0000-0000584A0000}"/>
    <cellStyle name="Normal 12 2 2 4 3 2" xfId="11330" xr:uid="{00000000-0005-0000-0000-0000594A0000}"/>
    <cellStyle name="Normal 12 2 2 4 3 2 2" xfId="26944" xr:uid="{00000000-0005-0000-0000-00005A4A0000}"/>
    <cellStyle name="Normal 12 2 2 4 3 2 3" xfId="33503" xr:uid="{00000000-0005-0000-0000-00005B4A0000}"/>
    <cellStyle name="Normal 12 2 2 4 3 2 4" xfId="40061" xr:uid="{00000000-0005-0000-0000-00005C4A0000}"/>
    <cellStyle name="Normal 12 2 2 4 3 3" xfId="23679" xr:uid="{00000000-0005-0000-0000-00005D4A0000}"/>
    <cellStyle name="Normal 12 2 2 4 3 4" xfId="30295" xr:uid="{00000000-0005-0000-0000-00005E4A0000}"/>
    <cellStyle name="Normal 12 2 2 4 3 5" xfId="36853" xr:uid="{00000000-0005-0000-0000-00005F4A0000}"/>
    <cellStyle name="Normal 12 2 2 4 4" xfId="11328" xr:uid="{00000000-0005-0000-0000-0000604A0000}"/>
    <cellStyle name="Normal 12 2 2 4 4 2" xfId="26942" xr:uid="{00000000-0005-0000-0000-0000614A0000}"/>
    <cellStyle name="Normal 12 2 2 4 4 3" xfId="33501" xr:uid="{00000000-0005-0000-0000-0000624A0000}"/>
    <cellStyle name="Normal 12 2 2 4 4 4" xfId="40059" xr:uid="{00000000-0005-0000-0000-0000634A0000}"/>
    <cellStyle name="Normal 12 2 2 4 5" xfId="23677" xr:uid="{00000000-0005-0000-0000-0000644A0000}"/>
    <cellStyle name="Normal 12 2 2 4 6" xfId="30293" xr:uid="{00000000-0005-0000-0000-0000654A0000}"/>
    <cellStyle name="Normal 12 2 2 4 7" xfId="36851" xr:uid="{00000000-0005-0000-0000-0000664A0000}"/>
    <cellStyle name="Normal 12 2 2 5" xfId="5961" xr:uid="{00000000-0005-0000-0000-0000674A0000}"/>
    <cellStyle name="Normal 12 2 2 5 2" xfId="11331" xr:uid="{00000000-0005-0000-0000-0000684A0000}"/>
    <cellStyle name="Normal 12 2 2 5 2 2" xfId="26945" xr:uid="{00000000-0005-0000-0000-0000694A0000}"/>
    <cellStyle name="Normal 12 2 2 5 2 3" xfId="33504" xr:uid="{00000000-0005-0000-0000-00006A4A0000}"/>
    <cellStyle name="Normal 12 2 2 5 2 4" xfId="40062" xr:uid="{00000000-0005-0000-0000-00006B4A0000}"/>
    <cellStyle name="Normal 12 2 2 5 3" xfId="23680" xr:uid="{00000000-0005-0000-0000-00006C4A0000}"/>
    <cellStyle name="Normal 12 2 2 5 4" xfId="30296" xr:uid="{00000000-0005-0000-0000-00006D4A0000}"/>
    <cellStyle name="Normal 12 2 2 5 5" xfId="36854" xr:uid="{00000000-0005-0000-0000-00006E4A0000}"/>
    <cellStyle name="Normal 12 2 2 6" xfId="5962" xr:uid="{00000000-0005-0000-0000-00006F4A0000}"/>
    <cellStyle name="Normal 12 2 2 6 2" xfId="11332" xr:uid="{00000000-0005-0000-0000-0000704A0000}"/>
    <cellStyle name="Normal 12 2 2 6 2 2" xfId="26946" xr:uid="{00000000-0005-0000-0000-0000714A0000}"/>
    <cellStyle name="Normal 12 2 2 6 2 3" xfId="33505" xr:uid="{00000000-0005-0000-0000-0000724A0000}"/>
    <cellStyle name="Normal 12 2 2 6 2 4" xfId="40063" xr:uid="{00000000-0005-0000-0000-0000734A0000}"/>
    <cellStyle name="Normal 12 2 2 6 3" xfId="23681" xr:uid="{00000000-0005-0000-0000-0000744A0000}"/>
    <cellStyle name="Normal 12 2 2 6 4" xfId="30297" xr:uid="{00000000-0005-0000-0000-0000754A0000}"/>
    <cellStyle name="Normal 12 2 2 6 5" xfId="36855" xr:uid="{00000000-0005-0000-0000-0000764A0000}"/>
    <cellStyle name="Normal 12 2 2 7" xfId="11315" xr:uid="{00000000-0005-0000-0000-0000774A0000}"/>
    <cellStyle name="Normal 12 2 2 7 2" xfId="26929" xr:uid="{00000000-0005-0000-0000-0000784A0000}"/>
    <cellStyle name="Normal 12 2 2 7 3" xfId="33488" xr:uid="{00000000-0005-0000-0000-0000794A0000}"/>
    <cellStyle name="Normal 12 2 2 7 4" xfId="40046" xr:uid="{00000000-0005-0000-0000-00007A4A0000}"/>
    <cellStyle name="Normal 12 2 2 8" xfId="23664" xr:uid="{00000000-0005-0000-0000-00007B4A0000}"/>
    <cellStyle name="Normal 12 2 2 9" xfId="30280" xr:uid="{00000000-0005-0000-0000-00007C4A0000}"/>
    <cellStyle name="Normal 12 2 3" xfId="5963" xr:uid="{00000000-0005-0000-0000-00007D4A0000}"/>
    <cellStyle name="Normal 12 2 3 2" xfId="5964" xr:uid="{00000000-0005-0000-0000-00007E4A0000}"/>
    <cellStyle name="Normal 12 2 3 2 2" xfId="5965" xr:uid="{00000000-0005-0000-0000-00007F4A0000}"/>
    <cellStyle name="Normal 12 2 3 2 2 2" xfId="11335" xr:uid="{00000000-0005-0000-0000-0000804A0000}"/>
    <cellStyle name="Normal 12 2 3 2 2 2 2" xfId="26949" xr:uid="{00000000-0005-0000-0000-0000814A0000}"/>
    <cellStyle name="Normal 12 2 3 2 2 2 3" xfId="33508" xr:uid="{00000000-0005-0000-0000-0000824A0000}"/>
    <cellStyle name="Normal 12 2 3 2 2 2 4" xfId="40066" xr:uid="{00000000-0005-0000-0000-0000834A0000}"/>
    <cellStyle name="Normal 12 2 3 2 2 3" xfId="23684" xr:uid="{00000000-0005-0000-0000-0000844A0000}"/>
    <cellStyle name="Normal 12 2 3 2 2 4" xfId="30300" xr:uid="{00000000-0005-0000-0000-0000854A0000}"/>
    <cellStyle name="Normal 12 2 3 2 2 5" xfId="36858" xr:uid="{00000000-0005-0000-0000-0000864A0000}"/>
    <cellStyle name="Normal 12 2 3 2 3" xfId="5966" xr:uid="{00000000-0005-0000-0000-0000874A0000}"/>
    <cellStyle name="Normal 12 2 3 2 3 2" xfId="11336" xr:uid="{00000000-0005-0000-0000-0000884A0000}"/>
    <cellStyle name="Normal 12 2 3 2 3 2 2" xfId="26950" xr:uid="{00000000-0005-0000-0000-0000894A0000}"/>
    <cellStyle name="Normal 12 2 3 2 3 2 3" xfId="33509" xr:uid="{00000000-0005-0000-0000-00008A4A0000}"/>
    <cellStyle name="Normal 12 2 3 2 3 2 4" xfId="40067" xr:uid="{00000000-0005-0000-0000-00008B4A0000}"/>
    <cellStyle name="Normal 12 2 3 2 3 3" xfId="23685" xr:uid="{00000000-0005-0000-0000-00008C4A0000}"/>
    <cellStyle name="Normal 12 2 3 2 3 4" xfId="30301" xr:uid="{00000000-0005-0000-0000-00008D4A0000}"/>
    <cellStyle name="Normal 12 2 3 2 3 5" xfId="36859" xr:uid="{00000000-0005-0000-0000-00008E4A0000}"/>
    <cellStyle name="Normal 12 2 3 2 4" xfId="11334" xr:uid="{00000000-0005-0000-0000-00008F4A0000}"/>
    <cellStyle name="Normal 12 2 3 2 4 2" xfId="26948" xr:uid="{00000000-0005-0000-0000-0000904A0000}"/>
    <cellStyle name="Normal 12 2 3 2 4 3" xfId="33507" xr:uid="{00000000-0005-0000-0000-0000914A0000}"/>
    <cellStyle name="Normal 12 2 3 2 4 4" xfId="40065" xr:uid="{00000000-0005-0000-0000-0000924A0000}"/>
    <cellStyle name="Normal 12 2 3 2 5" xfId="23683" xr:uid="{00000000-0005-0000-0000-0000934A0000}"/>
    <cellStyle name="Normal 12 2 3 2 6" xfId="30299" xr:uid="{00000000-0005-0000-0000-0000944A0000}"/>
    <cellStyle name="Normal 12 2 3 2 7" xfId="36857" xr:uid="{00000000-0005-0000-0000-0000954A0000}"/>
    <cellStyle name="Normal 12 2 3 3" xfId="5967" xr:uid="{00000000-0005-0000-0000-0000964A0000}"/>
    <cellStyle name="Normal 12 2 3 3 2" xfId="5968" xr:uid="{00000000-0005-0000-0000-0000974A0000}"/>
    <cellStyle name="Normal 12 2 3 3 2 2" xfId="11338" xr:uid="{00000000-0005-0000-0000-0000984A0000}"/>
    <cellStyle name="Normal 12 2 3 3 2 2 2" xfId="26952" xr:uid="{00000000-0005-0000-0000-0000994A0000}"/>
    <cellStyle name="Normal 12 2 3 3 2 2 3" xfId="33511" xr:uid="{00000000-0005-0000-0000-00009A4A0000}"/>
    <cellStyle name="Normal 12 2 3 3 2 2 4" xfId="40069" xr:uid="{00000000-0005-0000-0000-00009B4A0000}"/>
    <cellStyle name="Normal 12 2 3 3 2 3" xfId="23687" xr:uid="{00000000-0005-0000-0000-00009C4A0000}"/>
    <cellStyle name="Normal 12 2 3 3 2 4" xfId="30303" xr:uid="{00000000-0005-0000-0000-00009D4A0000}"/>
    <cellStyle name="Normal 12 2 3 3 2 5" xfId="36861" xr:uid="{00000000-0005-0000-0000-00009E4A0000}"/>
    <cellStyle name="Normal 12 2 3 3 3" xfId="5969" xr:uid="{00000000-0005-0000-0000-00009F4A0000}"/>
    <cellStyle name="Normal 12 2 3 3 3 2" xfId="11339" xr:uid="{00000000-0005-0000-0000-0000A04A0000}"/>
    <cellStyle name="Normal 12 2 3 3 3 2 2" xfId="26953" xr:uid="{00000000-0005-0000-0000-0000A14A0000}"/>
    <cellStyle name="Normal 12 2 3 3 3 2 3" xfId="33512" xr:uid="{00000000-0005-0000-0000-0000A24A0000}"/>
    <cellStyle name="Normal 12 2 3 3 3 2 4" xfId="40070" xr:uid="{00000000-0005-0000-0000-0000A34A0000}"/>
    <cellStyle name="Normal 12 2 3 3 3 3" xfId="23688" xr:uid="{00000000-0005-0000-0000-0000A44A0000}"/>
    <cellStyle name="Normal 12 2 3 3 3 4" xfId="30304" xr:uid="{00000000-0005-0000-0000-0000A54A0000}"/>
    <cellStyle name="Normal 12 2 3 3 3 5" xfId="36862" xr:uid="{00000000-0005-0000-0000-0000A64A0000}"/>
    <cellStyle name="Normal 12 2 3 3 4" xfId="11337" xr:uid="{00000000-0005-0000-0000-0000A74A0000}"/>
    <cellStyle name="Normal 12 2 3 3 4 2" xfId="26951" xr:uid="{00000000-0005-0000-0000-0000A84A0000}"/>
    <cellStyle name="Normal 12 2 3 3 4 3" xfId="33510" xr:uid="{00000000-0005-0000-0000-0000A94A0000}"/>
    <cellStyle name="Normal 12 2 3 3 4 4" xfId="40068" xr:uid="{00000000-0005-0000-0000-0000AA4A0000}"/>
    <cellStyle name="Normal 12 2 3 3 5" xfId="23686" xr:uid="{00000000-0005-0000-0000-0000AB4A0000}"/>
    <cellStyle name="Normal 12 2 3 3 6" xfId="30302" xr:uid="{00000000-0005-0000-0000-0000AC4A0000}"/>
    <cellStyle name="Normal 12 2 3 3 7" xfId="36860" xr:uid="{00000000-0005-0000-0000-0000AD4A0000}"/>
    <cellStyle name="Normal 12 2 3 4" xfId="5970" xr:uid="{00000000-0005-0000-0000-0000AE4A0000}"/>
    <cellStyle name="Normal 12 2 3 4 2" xfId="11340" xr:uid="{00000000-0005-0000-0000-0000AF4A0000}"/>
    <cellStyle name="Normal 12 2 3 4 2 2" xfId="26954" xr:uid="{00000000-0005-0000-0000-0000B04A0000}"/>
    <cellStyle name="Normal 12 2 3 4 2 3" xfId="33513" xr:uid="{00000000-0005-0000-0000-0000B14A0000}"/>
    <cellStyle name="Normal 12 2 3 4 2 4" xfId="40071" xr:uid="{00000000-0005-0000-0000-0000B24A0000}"/>
    <cellStyle name="Normal 12 2 3 4 3" xfId="23689" xr:uid="{00000000-0005-0000-0000-0000B34A0000}"/>
    <cellStyle name="Normal 12 2 3 4 4" xfId="30305" xr:uid="{00000000-0005-0000-0000-0000B44A0000}"/>
    <cellStyle name="Normal 12 2 3 4 5" xfId="36863" xr:uid="{00000000-0005-0000-0000-0000B54A0000}"/>
    <cellStyle name="Normal 12 2 3 5" xfId="5971" xr:uid="{00000000-0005-0000-0000-0000B64A0000}"/>
    <cellStyle name="Normal 12 2 3 5 2" xfId="11341" xr:uid="{00000000-0005-0000-0000-0000B74A0000}"/>
    <cellStyle name="Normal 12 2 3 5 2 2" xfId="26955" xr:uid="{00000000-0005-0000-0000-0000B84A0000}"/>
    <cellStyle name="Normal 12 2 3 5 2 3" xfId="33514" xr:uid="{00000000-0005-0000-0000-0000B94A0000}"/>
    <cellStyle name="Normal 12 2 3 5 2 4" xfId="40072" xr:uid="{00000000-0005-0000-0000-0000BA4A0000}"/>
    <cellStyle name="Normal 12 2 3 5 3" xfId="23690" xr:uid="{00000000-0005-0000-0000-0000BB4A0000}"/>
    <cellStyle name="Normal 12 2 3 5 4" xfId="30306" xr:uid="{00000000-0005-0000-0000-0000BC4A0000}"/>
    <cellStyle name="Normal 12 2 3 5 5" xfId="36864" xr:uid="{00000000-0005-0000-0000-0000BD4A0000}"/>
    <cellStyle name="Normal 12 2 3 6" xfId="11333" xr:uid="{00000000-0005-0000-0000-0000BE4A0000}"/>
    <cellStyle name="Normal 12 2 3 6 2" xfId="26947" xr:uid="{00000000-0005-0000-0000-0000BF4A0000}"/>
    <cellStyle name="Normal 12 2 3 6 3" xfId="33506" xr:uid="{00000000-0005-0000-0000-0000C04A0000}"/>
    <cellStyle name="Normal 12 2 3 6 4" xfId="40064" xr:uid="{00000000-0005-0000-0000-0000C14A0000}"/>
    <cellStyle name="Normal 12 2 3 7" xfId="23682" xr:uid="{00000000-0005-0000-0000-0000C24A0000}"/>
    <cellStyle name="Normal 12 2 3 8" xfId="30298" xr:uid="{00000000-0005-0000-0000-0000C34A0000}"/>
    <cellStyle name="Normal 12 2 3 9" xfId="36856" xr:uid="{00000000-0005-0000-0000-0000C44A0000}"/>
    <cellStyle name="Normal 12 2 4" xfId="5972" xr:uid="{00000000-0005-0000-0000-0000C54A0000}"/>
    <cellStyle name="Normal 12 2 4 2" xfId="5973" xr:uid="{00000000-0005-0000-0000-0000C64A0000}"/>
    <cellStyle name="Normal 12 2 4 2 2" xfId="11343" xr:uid="{00000000-0005-0000-0000-0000C74A0000}"/>
    <cellStyle name="Normal 12 2 4 2 2 2" xfId="26957" xr:uid="{00000000-0005-0000-0000-0000C84A0000}"/>
    <cellStyle name="Normal 12 2 4 2 2 3" xfId="33516" xr:uid="{00000000-0005-0000-0000-0000C94A0000}"/>
    <cellStyle name="Normal 12 2 4 2 2 4" xfId="40074" xr:uid="{00000000-0005-0000-0000-0000CA4A0000}"/>
    <cellStyle name="Normal 12 2 4 2 3" xfId="23692" xr:uid="{00000000-0005-0000-0000-0000CB4A0000}"/>
    <cellStyle name="Normal 12 2 4 2 4" xfId="30308" xr:uid="{00000000-0005-0000-0000-0000CC4A0000}"/>
    <cellStyle name="Normal 12 2 4 2 5" xfId="36866" xr:uid="{00000000-0005-0000-0000-0000CD4A0000}"/>
    <cellStyle name="Normal 12 2 4 3" xfId="5974" xr:uid="{00000000-0005-0000-0000-0000CE4A0000}"/>
    <cellStyle name="Normal 12 2 4 3 2" xfId="11344" xr:uid="{00000000-0005-0000-0000-0000CF4A0000}"/>
    <cellStyle name="Normal 12 2 4 3 2 2" xfId="26958" xr:uid="{00000000-0005-0000-0000-0000D04A0000}"/>
    <cellStyle name="Normal 12 2 4 3 2 3" xfId="33517" xr:uid="{00000000-0005-0000-0000-0000D14A0000}"/>
    <cellStyle name="Normal 12 2 4 3 2 4" xfId="40075" xr:uid="{00000000-0005-0000-0000-0000D24A0000}"/>
    <cellStyle name="Normal 12 2 4 3 3" xfId="23693" xr:uid="{00000000-0005-0000-0000-0000D34A0000}"/>
    <cellStyle name="Normal 12 2 4 3 4" xfId="30309" xr:uid="{00000000-0005-0000-0000-0000D44A0000}"/>
    <cellStyle name="Normal 12 2 4 3 5" xfId="36867" xr:uid="{00000000-0005-0000-0000-0000D54A0000}"/>
    <cellStyle name="Normal 12 2 4 4" xfId="11342" xr:uid="{00000000-0005-0000-0000-0000D64A0000}"/>
    <cellStyle name="Normal 12 2 4 4 2" xfId="26956" xr:uid="{00000000-0005-0000-0000-0000D74A0000}"/>
    <cellStyle name="Normal 12 2 4 4 3" xfId="33515" xr:uid="{00000000-0005-0000-0000-0000D84A0000}"/>
    <cellStyle name="Normal 12 2 4 4 4" xfId="40073" xr:uid="{00000000-0005-0000-0000-0000D94A0000}"/>
    <cellStyle name="Normal 12 2 4 5" xfId="23691" xr:uid="{00000000-0005-0000-0000-0000DA4A0000}"/>
    <cellStyle name="Normal 12 2 4 6" xfId="30307" xr:uid="{00000000-0005-0000-0000-0000DB4A0000}"/>
    <cellStyle name="Normal 12 2 4 7" xfId="36865" xr:uid="{00000000-0005-0000-0000-0000DC4A0000}"/>
    <cellStyle name="Normal 12 2 5" xfId="5975" xr:uid="{00000000-0005-0000-0000-0000DD4A0000}"/>
    <cellStyle name="Normal 12 2 5 2" xfId="5976" xr:uid="{00000000-0005-0000-0000-0000DE4A0000}"/>
    <cellStyle name="Normal 12 2 5 2 2" xfId="11346" xr:uid="{00000000-0005-0000-0000-0000DF4A0000}"/>
    <cellStyle name="Normal 12 2 5 2 2 2" xfId="26960" xr:uid="{00000000-0005-0000-0000-0000E04A0000}"/>
    <cellStyle name="Normal 12 2 5 2 2 3" xfId="33519" xr:uid="{00000000-0005-0000-0000-0000E14A0000}"/>
    <cellStyle name="Normal 12 2 5 2 2 4" xfId="40077" xr:uid="{00000000-0005-0000-0000-0000E24A0000}"/>
    <cellStyle name="Normal 12 2 5 2 3" xfId="23695" xr:uid="{00000000-0005-0000-0000-0000E34A0000}"/>
    <cellStyle name="Normal 12 2 5 2 4" xfId="30311" xr:uid="{00000000-0005-0000-0000-0000E44A0000}"/>
    <cellStyle name="Normal 12 2 5 2 5" xfId="36869" xr:uid="{00000000-0005-0000-0000-0000E54A0000}"/>
    <cellStyle name="Normal 12 2 5 3" xfId="5977" xr:uid="{00000000-0005-0000-0000-0000E64A0000}"/>
    <cellStyle name="Normal 12 2 5 3 2" xfId="11347" xr:uid="{00000000-0005-0000-0000-0000E74A0000}"/>
    <cellStyle name="Normal 12 2 5 3 2 2" xfId="26961" xr:uid="{00000000-0005-0000-0000-0000E84A0000}"/>
    <cellStyle name="Normal 12 2 5 3 2 3" xfId="33520" xr:uid="{00000000-0005-0000-0000-0000E94A0000}"/>
    <cellStyle name="Normal 12 2 5 3 2 4" xfId="40078" xr:uid="{00000000-0005-0000-0000-0000EA4A0000}"/>
    <cellStyle name="Normal 12 2 5 3 3" xfId="23696" xr:uid="{00000000-0005-0000-0000-0000EB4A0000}"/>
    <cellStyle name="Normal 12 2 5 3 4" xfId="30312" xr:uid="{00000000-0005-0000-0000-0000EC4A0000}"/>
    <cellStyle name="Normal 12 2 5 3 5" xfId="36870" xr:uid="{00000000-0005-0000-0000-0000ED4A0000}"/>
    <cellStyle name="Normal 12 2 5 4" xfId="11345" xr:uid="{00000000-0005-0000-0000-0000EE4A0000}"/>
    <cellStyle name="Normal 12 2 5 4 2" xfId="26959" xr:uid="{00000000-0005-0000-0000-0000EF4A0000}"/>
    <cellStyle name="Normal 12 2 5 4 3" xfId="33518" xr:uid="{00000000-0005-0000-0000-0000F04A0000}"/>
    <cellStyle name="Normal 12 2 5 4 4" xfId="40076" xr:uid="{00000000-0005-0000-0000-0000F14A0000}"/>
    <cellStyle name="Normal 12 2 5 5" xfId="23694" xr:uid="{00000000-0005-0000-0000-0000F24A0000}"/>
    <cellStyle name="Normal 12 2 5 6" xfId="30310" xr:uid="{00000000-0005-0000-0000-0000F34A0000}"/>
    <cellStyle name="Normal 12 2 5 7" xfId="36868" xr:uid="{00000000-0005-0000-0000-0000F44A0000}"/>
    <cellStyle name="Normal 12 2 6" xfId="5978" xr:uid="{00000000-0005-0000-0000-0000F54A0000}"/>
    <cellStyle name="Normal 12 2 6 2" xfId="11348" xr:uid="{00000000-0005-0000-0000-0000F64A0000}"/>
    <cellStyle name="Normal 12 2 6 2 2" xfId="26962" xr:uid="{00000000-0005-0000-0000-0000F74A0000}"/>
    <cellStyle name="Normal 12 2 6 2 3" xfId="33521" xr:uid="{00000000-0005-0000-0000-0000F84A0000}"/>
    <cellStyle name="Normal 12 2 6 2 4" xfId="40079" xr:uid="{00000000-0005-0000-0000-0000F94A0000}"/>
    <cellStyle name="Normal 12 2 6 3" xfId="23697" xr:uid="{00000000-0005-0000-0000-0000FA4A0000}"/>
    <cellStyle name="Normal 12 2 6 4" xfId="30313" xr:uid="{00000000-0005-0000-0000-0000FB4A0000}"/>
    <cellStyle name="Normal 12 2 6 5" xfId="36871" xr:uid="{00000000-0005-0000-0000-0000FC4A0000}"/>
    <cellStyle name="Normal 12 2 7" xfId="5979" xr:uid="{00000000-0005-0000-0000-0000FD4A0000}"/>
    <cellStyle name="Normal 12 2 7 2" xfId="11349" xr:uid="{00000000-0005-0000-0000-0000FE4A0000}"/>
    <cellStyle name="Normal 12 2 7 2 2" xfId="26963" xr:uid="{00000000-0005-0000-0000-0000FF4A0000}"/>
    <cellStyle name="Normal 12 2 7 2 3" xfId="33522" xr:uid="{00000000-0005-0000-0000-0000004B0000}"/>
    <cellStyle name="Normal 12 2 7 2 4" xfId="40080" xr:uid="{00000000-0005-0000-0000-0000014B0000}"/>
    <cellStyle name="Normal 12 2 7 3" xfId="23698" xr:uid="{00000000-0005-0000-0000-0000024B0000}"/>
    <cellStyle name="Normal 12 2 7 4" xfId="30314" xr:uid="{00000000-0005-0000-0000-0000034B0000}"/>
    <cellStyle name="Normal 12 2 7 5" xfId="36872" xr:uid="{00000000-0005-0000-0000-0000044B0000}"/>
    <cellStyle name="Normal 12 2 8" xfId="11314" xr:uid="{00000000-0005-0000-0000-0000054B0000}"/>
    <cellStyle name="Normal 12 2 8 2" xfId="26928" xr:uid="{00000000-0005-0000-0000-0000064B0000}"/>
    <cellStyle name="Normal 12 2 8 3" xfId="33487" xr:uid="{00000000-0005-0000-0000-0000074B0000}"/>
    <cellStyle name="Normal 12 2 8 4" xfId="40045" xr:uid="{00000000-0005-0000-0000-0000084B0000}"/>
    <cellStyle name="Normal 12 2 9" xfId="16586" xr:uid="{00000000-0005-0000-0000-0000094B0000}"/>
    <cellStyle name="Normal 12 3" xfId="5980" xr:uid="{00000000-0005-0000-0000-00000A4B0000}"/>
    <cellStyle name="Normal 12 3 10" xfId="36873" xr:uid="{00000000-0005-0000-0000-00000B4B0000}"/>
    <cellStyle name="Normal 12 3 2" xfId="5981" xr:uid="{00000000-0005-0000-0000-00000C4B0000}"/>
    <cellStyle name="Normal 12 3 2 2" xfId="5982" xr:uid="{00000000-0005-0000-0000-00000D4B0000}"/>
    <cellStyle name="Normal 12 3 2 2 2" xfId="5983" xr:uid="{00000000-0005-0000-0000-00000E4B0000}"/>
    <cellStyle name="Normal 12 3 2 2 2 2" xfId="11353" xr:uid="{00000000-0005-0000-0000-00000F4B0000}"/>
    <cellStyle name="Normal 12 3 2 2 2 2 2" xfId="26967" xr:uid="{00000000-0005-0000-0000-0000104B0000}"/>
    <cellStyle name="Normal 12 3 2 2 2 2 3" xfId="33526" xr:uid="{00000000-0005-0000-0000-0000114B0000}"/>
    <cellStyle name="Normal 12 3 2 2 2 2 4" xfId="40084" xr:uid="{00000000-0005-0000-0000-0000124B0000}"/>
    <cellStyle name="Normal 12 3 2 2 2 3" xfId="23702" xr:uid="{00000000-0005-0000-0000-0000134B0000}"/>
    <cellStyle name="Normal 12 3 2 2 2 4" xfId="30318" xr:uid="{00000000-0005-0000-0000-0000144B0000}"/>
    <cellStyle name="Normal 12 3 2 2 2 5" xfId="36876" xr:uid="{00000000-0005-0000-0000-0000154B0000}"/>
    <cellStyle name="Normal 12 3 2 2 3" xfId="5984" xr:uid="{00000000-0005-0000-0000-0000164B0000}"/>
    <cellStyle name="Normal 12 3 2 2 3 2" xfId="11354" xr:uid="{00000000-0005-0000-0000-0000174B0000}"/>
    <cellStyle name="Normal 12 3 2 2 3 2 2" xfId="26968" xr:uid="{00000000-0005-0000-0000-0000184B0000}"/>
    <cellStyle name="Normal 12 3 2 2 3 2 3" xfId="33527" xr:uid="{00000000-0005-0000-0000-0000194B0000}"/>
    <cellStyle name="Normal 12 3 2 2 3 2 4" xfId="40085" xr:uid="{00000000-0005-0000-0000-00001A4B0000}"/>
    <cellStyle name="Normal 12 3 2 2 3 3" xfId="23703" xr:uid="{00000000-0005-0000-0000-00001B4B0000}"/>
    <cellStyle name="Normal 12 3 2 2 3 4" xfId="30319" xr:uid="{00000000-0005-0000-0000-00001C4B0000}"/>
    <cellStyle name="Normal 12 3 2 2 3 5" xfId="36877" xr:uid="{00000000-0005-0000-0000-00001D4B0000}"/>
    <cellStyle name="Normal 12 3 2 2 4" xfId="11352" xr:uid="{00000000-0005-0000-0000-00001E4B0000}"/>
    <cellStyle name="Normal 12 3 2 2 4 2" xfId="26966" xr:uid="{00000000-0005-0000-0000-00001F4B0000}"/>
    <cellStyle name="Normal 12 3 2 2 4 3" xfId="33525" xr:uid="{00000000-0005-0000-0000-0000204B0000}"/>
    <cellStyle name="Normal 12 3 2 2 4 4" xfId="40083" xr:uid="{00000000-0005-0000-0000-0000214B0000}"/>
    <cellStyle name="Normal 12 3 2 2 5" xfId="23701" xr:uid="{00000000-0005-0000-0000-0000224B0000}"/>
    <cellStyle name="Normal 12 3 2 2 6" xfId="30317" xr:uid="{00000000-0005-0000-0000-0000234B0000}"/>
    <cellStyle name="Normal 12 3 2 2 7" xfId="36875" xr:uid="{00000000-0005-0000-0000-0000244B0000}"/>
    <cellStyle name="Normal 12 3 2 3" xfId="5985" xr:uid="{00000000-0005-0000-0000-0000254B0000}"/>
    <cellStyle name="Normal 12 3 2 3 2" xfId="5986" xr:uid="{00000000-0005-0000-0000-0000264B0000}"/>
    <cellStyle name="Normal 12 3 2 3 2 2" xfId="11356" xr:uid="{00000000-0005-0000-0000-0000274B0000}"/>
    <cellStyle name="Normal 12 3 2 3 2 2 2" xfId="26970" xr:uid="{00000000-0005-0000-0000-0000284B0000}"/>
    <cellStyle name="Normal 12 3 2 3 2 2 3" xfId="33529" xr:uid="{00000000-0005-0000-0000-0000294B0000}"/>
    <cellStyle name="Normal 12 3 2 3 2 2 4" xfId="40087" xr:uid="{00000000-0005-0000-0000-00002A4B0000}"/>
    <cellStyle name="Normal 12 3 2 3 2 3" xfId="23705" xr:uid="{00000000-0005-0000-0000-00002B4B0000}"/>
    <cellStyle name="Normal 12 3 2 3 2 4" xfId="30321" xr:uid="{00000000-0005-0000-0000-00002C4B0000}"/>
    <cellStyle name="Normal 12 3 2 3 2 5" xfId="36879" xr:uid="{00000000-0005-0000-0000-00002D4B0000}"/>
    <cellStyle name="Normal 12 3 2 3 3" xfId="5987" xr:uid="{00000000-0005-0000-0000-00002E4B0000}"/>
    <cellStyle name="Normal 12 3 2 3 3 2" xfId="11357" xr:uid="{00000000-0005-0000-0000-00002F4B0000}"/>
    <cellStyle name="Normal 12 3 2 3 3 2 2" xfId="26971" xr:uid="{00000000-0005-0000-0000-0000304B0000}"/>
    <cellStyle name="Normal 12 3 2 3 3 2 3" xfId="33530" xr:uid="{00000000-0005-0000-0000-0000314B0000}"/>
    <cellStyle name="Normal 12 3 2 3 3 2 4" xfId="40088" xr:uid="{00000000-0005-0000-0000-0000324B0000}"/>
    <cellStyle name="Normal 12 3 2 3 3 3" xfId="23706" xr:uid="{00000000-0005-0000-0000-0000334B0000}"/>
    <cellStyle name="Normal 12 3 2 3 3 4" xfId="30322" xr:uid="{00000000-0005-0000-0000-0000344B0000}"/>
    <cellStyle name="Normal 12 3 2 3 3 5" xfId="36880" xr:uid="{00000000-0005-0000-0000-0000354B0000}"/>
    <cellStyle name="Normal 12 3 2 3 4" xfId="11355" xr:uid="{00000000-0005-0000-0000-0000364B0000}"/>
    <cellStyle name="Normal 12 3 2 3 4 2" xfId="26969" xr:uid="{00000000-0005-0000-0000-0000374B0000}"/>
    <cellStyle name="Normal 12 3 2 3 4 3" xfId="33528" xr:uid="{00000000-0005-0000-0000-0000384B0000}"/>
    <cellStyle name="Normal 12 3 2 3 4 4" xfId="40086" xr:uid="{00000000-0005-0000-0000-0000394B0000}"/>
    <cellStyle name="Normal 12 3 2 3 5" xfId="23704" xr:uid="{00000000-0005-0000-0000-00003A4B0000}"/>
    <cellStyle name="Normal 12 3 2 3 6" xfId="30320" xr:uid="{00000000-0005-0000-0000-00003B4B0000}"/>
    <cellStyle name="Normal 12 3 2 3 7" xfId="36878" xr:uid="{00000000-0005-0000-0000-00003C4B0000}"/>
    <cellStyle name="Normal 12 3 2 4" xfId="5988" xr:uid="{00000000-0005-0000-0000-00003D4B0000}"/>
    <cellStyle name="Normal 12 3 2 4 2" xfId="11358" xr:uid="{00000000-0005-0000-0000-00003E4B0000}"/>
    <cellStyle name="Normal 12 3 2 4 2 2" xfId="26972" xr:uid="{00000000-0005-0000-0000-00003F4B0000}"/>
    <cellStyle name="Normal 12 3 2 4 2 3" xfId="33531" xr:uid="{00000000-0005-0000-0000-0000404B0000}"/>
    <cellStyle name="Normal 12 3 2 4 2 4" xfId="40089" xr:uid="{00000000-0005-0000-0000-0000414B0000}"/>
    <cellStyle name="Normal 12 3 2 4 3" xfId="23707" xr:uid="{00000000-0005-0000-0000-0000424B0000}"/>
    <cellStyle name="Normal 12 3 2 4 4" xfId="30323" xr:uid="{00000000-0005-0000-0000-0000434B0000}"/>
    <cellStyle name="Normal 12 3 2 4 5" xfId="36881" xr:uid="{00000000-0005-0000-0000-0000444B0000}"/>
    <cellStyle name="Normal 12 3 2 5" xfId="5989" xr:uid="{00000000-0005-0000-0000-0000454B0000}"/>
    <cellStyle name="Normal 12 3 2 5 2" xfId="11359" xr:uid="{00000000-0005-0000-0000-0000464B0000}"/>
    <cellStyle name="Normal 12 3 2 5 2 2" xfId="26973" xr:uid="{00000000-0005-0000-0000-0000474B0000}"/>
    <cellStyle name="Normal 12 3 2 5 2 3" xfId="33532" xr:uid="{00000000-0005-0000-0000-0000484B0000}"/>
    <cellStyle name="Normal 12 3 2 5 2 4" xfId="40090" xr:uid="{00000000-0005-0000-0000-0000494B0000}"/>
    <cellStyle name="Normal 12 3 2 5 3" xfId="23708" xr:uid="{00000000-0005-0000-0000-00004A4B0000}"/>
    <cellStyle name="Normal 12 3 2 5 4" xfId="30324" xr:uid="{00000000-0005-0000-0000-00004B4B0000}"/>
    <cellStyle name="Normal 12 3 2 5 5" xfId="36882" xr:uid="{00000000-0005-0000-0000-00004C4B0000}"/>
    <cellStyle name="Normal 12 3 2 6" xfId="11351" xr:uid="{00000000-0005-0000-0000-00004D4B0000}"/>
    <cellStyle name="Normal 12 3 2 6 2" xfId="26965" xr:uid="{00000000-0005-0000-0000-00004E4B0000}"/>
    <cellStyle name="Normal 12 3 2 6 3" xfId="33524" xr:uid="{00000000-0005-0000-0000-00004F4B0000}"/>
    <cellStyle name="Normal 12 3 2 6 4" xfId="40082" xr:uid="{00000000-0005-0000-0000-0000504B0000}"/>
    <cellStyle name="Normal 12 3 2 7" xfId="23700" xr:uid="{00000000-0005-0000-0000-0000514B0000}"/>
    <cellStyle name="Normal 12 3 2 8" xfId="30316" xr:uid="{00000000-0005-0000-0000-0000524B0000}"/>
    <cellStyle name="Normal 12 3 2 9" xfId="36874" xr:uid="{00000000-0005-0000-0000-0000534B0000}"/>
    <cellStyle name="Normal 12 3 3" xfId="5990" xr:uid="{00000000-0005-0000-0000-0000544B0000}"/>
    <cellStyle name="Normal 12 3 3 2" xfId="5991" xr:uid="{00000000-0005-0000-0000-0000554B0000}"/>
    <cellStyle name="Normal 12 3 3 2 2" xfId="11361" xr:uid="{00000000-0005-0000-0000-0000564B0000}"/>
    <cellStyle name="Normal 12 3 3 2 2 2" xfId="26975" xr:uid="{00000000-0005-0000-0000-0000574B0000}"/>
    <cellStyle name="Normal 12 3 3 2 2 3" xfId="33534" xr:uid="{00000000-0005-0000-0000-0000584B0000}"/>
    <cellStyle name="Normal 12 3 3 2 2 4" xfId="40092" xr:uid="{00000000-0005-0000-0000-0000594B0000}"/>
    <cellStyle name="Normal 12 3 3 2 3" xfId="23710" xr:uid="{00000000-0005-0000-0000-00005A4B0000}"/>
    <cellStyle name="Normal 12 3 3 2 4" xfId="30326" xr:uid="{00000000-0005-0000-0000-00005B4B0000}"/>
    <cellStyle name="Normal 12 3 3 2 5" xfId="36884" xr:uid="{00000000-0005-0000-0000-00005C4B0000}"/>
    <cellStyle name="Normal 12 3 3 3" xfId="5992" xr:uid="{00000000-0005-0000-0000-00005D4B0000}"/>
    <cellStyle name="Normal 12 3 3 3 2" xfId="11362" xr:uid="{00000000-0005-0000-0000-00005E4B0000}"/>
    <cellStyle name="Normal 12 3 3 3 2 2" xfId="26976" xr:uid="{00000000-0005-0000-0000-00005F4B0000}"/>
    <cellStyle name="Normal 12 3 3 3 2 3" xfId="33535" xr:uid="{00000000-0005-0000-0000-0000604B0000}"/>
    <cellStyle name="Normal 12 3 3 3 2 4" xfId="40093" xr:uid="{00000000-0005-0000-0000-0000614B0000}"/>
    <cellStyle name="Normal 12 3 3 3 3" xfId="23711" xr:uid="{00000000-0005-0000-0000-0000624B0000}"/>
    <cellStyle name="Normal 12 3 3 3 4" xfId="30327" xr:uid="{00000000-0005-0000-0000-0000634B0000}"/>
    <cellStyle name="Normal 12 3 3 3 5" xfId="36885" xr:uid="{00000000-0005-0000-0000-0000644B0000}"/>
    <cellStyle name="Normal 12 3 3 4" xfId="11360" xr:uid="{00000000-0005-0000-0000-0000654B0000}"/>
    <cellStyle name="Normal 12 3 3 4 2" xfId="26974" xr:uid="{00000000-0005-0000-0000-0000664B0000}"/>
    <cellStyle name="Normal 12 3 3 4 3" xfId="33533" xr:uid="{00000000-0005-0000-0000-0000674B0000}"/>
    <cellStyle name="Normal 12 3 3 4 4" xfId="40091" xr:uid="{00000000-0005-0000-0000-0000684B0000}"/>
    <cellStyle name="Normal 12 3 3 5" xfId="23709" xr:uid="{00000000-0005-0000-0000-0000694B0000}"/>
    <cellStyle name="Normal 12 3 3 6" xfId="30325" xr:uid="{00000000-0005-0000-0000-00006A4B0000}"/>
    <cellStyle name="Normal 12 3 3 7" xfId="36883" xr:uid="{00000000-0005-0000-0000-00006B4B0000}"/>
    <cellStyle name="Normal 12 3 4" xfId="5993" xr:uid="{00000000-0005-0000-0000-00006C4B0000}"/>
    <cellStyle name="Normal 12 3 4 2" xfId="5994" xr:uid="{00000000-0005-0000-0000-00006D4B0000}"/>
    <cellStyle name="Normal 12 3 4 2 2" xfId="11364" xr:uid="{00000000-0005-0000-0000-00006E4B0000}"/>
    <cellStyle name="Normal 12 3 4 2 2 2" xfId="26978" xr:uid="{00000000-0005-0000-0000-00006F4B0000}"/>
    <cellStyle name="Normal 12 3 4 2 2 3" xfId="33537" xr:uid="{00000000-0005-0000-0000-0000704B0000}"/>
    <cellStyle name="Normal 12 3 4 2 2 4" xfId="40095" xr:uid="{00000000-0005-0000-0000-0000714B0000}"/>
    <cellStyle name="Normal 12 3 4 2 3" xfId="23713" xr:uid="{00000000-0005-0000-0000-0000724B0000}"/>
    <cellStyle name="Normal 12 3 4 2 4" xfId="30329" xr:uid="{00000000-0005-0000-0000-0000734B0000}"/>
    <cellStyle name="Normal 12 3 4 2 5" xfId="36887" xr:uid="{00000000-0005-0000-0000-0000744B0000}"/>
    <cellStyle name="Normal 12 3 4 3" xfId="5995" xr:uid="{00000000-0005-0000-0000-0000754B0000}"/>
    <cellStyle name="Normal 12 3 4 3 2" xfId="11365" xr:uid="{00000000-0005-0000-0000-0000764B0000}"/>
    <cellStyle name="Normal 12 3 4 3 2 2" xfId="26979" xr:uid="{00000000-0005-0000-0000-0000774B0000}"/>
    <cellStyle name="Normal 12 3 4 3 2 3" xfId="33538" xr:uid="{00000000-0005-0000-0000-0000784B0000}"/>
    <cellStyle name="Normal 12 3 4 3 2 4" xfId="40096" xr:uid="{00000000-0005-0000-0000-0000794B0000}"/>
    <cellStyle name="Normal 12 3 4 3 3" xfId="23714" xr:uid="{00000000-0005-0000-0000-00007A4B0000}"/>
    <cellStyle name="Normal 12 3 4 3 4" xfId="30330" xr:uid="{00000000-0005-0000-0000-00007B4B0000}"/>
    <cellStyle name="Normal 12 3 4 3 5" xfId="36888" xr:uid="{00000000-0005-0000-0000-00007C4B0000}"/>
    <cellStyle name="Normal 12 3 4 4" xfId="11363" xr:uid="{00000000-0005-0000-0000-00007D4B0000}"/>
    <cellStyle name="Normal 12 3 4 4 2" xfId="26977" xr:uid="{00000000-0005-0000-0000-00007E4B0000}"/>
    <cellStyle name="Normal 12 3 4 4 3" xfId="33536" xr:uid="{00000000-0005-0000-0000-00007F4B0000}"/>
    <cellStyle name="Normal 12 3 4 4 4" xfId="40094" xr:uid="{00000000-0005-0000-0000-0000804B0000}"/>
    <cellStyle name="Normal 12 3 4 5" xfId="23712" xr:uid="{00000000-0005-0000-0000-0000814B0000}"/>
    <cellStyle name="Normal 12 3 4 6" xfId="30328" xr:uid="{00000000-0005-0000-0000-0000824B0000}"/>
    <cellStyle name="Normal 12 3 4 7" xfId="36886" xr:uid="{00000000-0005-0000-0000-0000834B0000}"/>
    <cellStyle name="Normal 12 3 5" xfId="5996" xr:uid="{00000000-0005-0000-0000-0000844B0000}"/>
    <cellStyle name="Normal 12 3 5 2" xfId="11366" xr:uid="{00000000-0005-0000-0000-0000854B0000}"/>
    <cellStyle name="Normal 12 3 5 2 2" xfId="26980" xr:uid="{00000000-0005-0000-0000-0000864B0000}"/>
    <cellStyle name="Normal 12 3 5 2 3" xfId="33539" xr:uid="{00000000-0005-0000-0000-0000874B0000}"/>
    <cellStyle name="Normal 12 3 5 2 4" xfId="40097" xr:uid="{00000000-0005-0000-0000-0000884B0000}"/>
    <cellStyle name="Normal 12 3 5 3" xfId="23715" xr:uid="{00000000-0005-0000-0000-0000894B0000}"/>
    <cellStyle name="Normal 12 3 5 4" xfId="30331" xr:uid="{00000000-0005-0000-0000-00008A4B0000}"/>
    <cellStyle name="Normal 12 3 5 5" xfId="36889" xr:uid="{00000000-0005-0000-0000-00008B4B0000}"/>
    <cellStyle name="Normal 12 3 6" xfId="5997" xr:uid="{00000000-0005-0000-0000-00008C4B0000}"/>
    <cellStyle name="Normal 12 3 6 2" xfId="11367" xr:uid="{00000000-0005-0000-0000-00008D4B0000}"/>
    <cellStyle name="Normal 12 3 6 2 2" xfId="26981" xr:uid="{00000000-0005-0000-0000-00008E4B0000}"/>
    <cellStyle name="Normal 12 3 6 2 3" xfId="33540" xr:uid="{00000000-0005-0000-0000-00008F4B0000}"/>
    <cellStyle name="Normal 12 3 6 2 4" xfId="40098" xr:uid="{00000000-0005-0000-0000-0000904B0000}"/>
    <cellStyle name="Normal 12 3 6 3" xfId="23716" xr:uid="{00000000-0005-0000-0000-0000914B0000}"/>
    <cellStyle name="Normal 12 3 6 4" xfId="30332" xr:uid="{00000000-0005-0000-0000-0000924B0000}"/>
    <cellStyle name="Normal 12 3 6 5" xfId="36890" xr:uid="{00000000-0005-0000-0000-0000934B0000}"/>
    <cellStyle name="Normal 12 3 7" xfId="11350" xr:uid="{00000000-0005-0000-0000-0000944B0000}"/>
    <cellStyle name="Normal 12 3 7 2" xfId="26964" xr:uid="{00000000-0005-0000-0000-0000954B0000}"/>
    <cellStyle name="Normal 12 3 7 3" xfId="33523" xr:uid="{00000000-0005-0000-0000-0000964B0000}"/>
    <cellStyle name="Normal 12 3 7 4" xfId="40081" xr:uid="{00000000-0005-0000-0000-0000974B0000}"/>
    <cellStyle name="Normal 12 3 8" xfId="23699" xr:uid="{00000000-0005-0000-0000-0000984B0000}"/>
    <cellStyle name="Normal 12 3 9" xfId="30315" xr:uid="{00000000-0005-0000-0000-0000994B0000}"/>
    <cellStyle name="Normal 12 4" xfId="5998" xr:uid="{00000000-0005-0000-0000-00009A4B0000}"/>
    <cellStyle name="Normal 12 4 2" xfId="5999" xr:uid="{00000000-0005-0000-0000-00009B4B0000}"/>
    <cellStyle name="Normal 12 4 2 2" xfId="6000" xr:uid="{00000000-0005-0000-0000-00009C4B0000}"/>
    <cellStyle name="Normal 12 4 2 2 2" xfId="11370" xr:uid="{00000000-0005-0000-0000-00009D4B0000}"/>
    <cellStyle name="Normal 12 4 2 2 2 2" xfId="26984" xr:uid="{00000000-0005-0000-0000-00009E4B0000}"/>
    <cellStyle name="Normal 12 4 2 2 2 3" xfId="33543" xr:uid="{00000000-0005-0000-0000-00009F4B0000}"/>
    <cellStyle name="Normal 12 4 2 2 2 4" xfId="40101" xr:uid="{00000000-0005-0000-0000-0000A04B0000}"/>
    <cellStyle name="Normal 12 4 2 2 3" xfId="23719" xr:uid="{00000000-0005-0000-0000-0000A14B0000}"/>
    <cellStyle name="Normal 12 4 2 2 4" xfId="30335" xr:uid="{00000000-0005-0000-0000-0000A24B0000}"/>
    <cellStyle name="Normal 12 4 2 2 5" xfId="36893" xr:uid="{00000000-0005-0000-0000-0000A34B0000}"/>
    <cellStyle name="Normal 12 4 2 3" xfId="6001" xr:uid="{00000000-0005-0000-0000-0000A44B0000}"/>
    <cellStyle name="Normal 12 4 2 3 2" xfId="11371" xr:uid="{00000000-0005-0000-0000-0000A54B0000}"/>
    <cellStyle name="Normal 12 4 2 3 2 2" xfId="26985" xr:uid="{00000000-0005-0000-0000-0000A64B0000}"/>
    <cellStyle name="Normal 12 4 2 3 2 3" xfId="33544" xr:uid="{00000000-0005-0000-0000-0000A74B0000}"/>
    <cellStyle name="Normal 12 4 2 3 2 4" xfId="40102" xr:uid="{00000000-0005-0000-0000-0000A84B0000}"/>
    <cellStyle name="Normal 12 4 2 3 3" xfId="23720" xr:uid="{00000000-0005-0000-0000-0000A94B0000}"/>
    <cellStyle name="Normal 12 4 2 3 4" xfId="30336" xr:uid="{00000000-0005-0000-0000-0000AA4B0000}"/>
    <cellStyle name="Normal 12 4 2 3 5" xfId="36894" xr:uid="{00000000-0005-0000-0000-0000AB4B0000}"/>
    <cellStyle name="Normal 12 4 2 4" xfId="11369" xr:uid="{00000000-0005-0000-0000-0000AC4B0000}"/>
    <cellStyle name="Normal 12 4 2 4 2" xfId="26983" xr:uid="{00000000-0005-0000-0000-0000AD4B0000}"/>
    <cellStyle name="Normal 12 4 2 4 3" xfId="33542" xr:uid="{00000000-0005-0000-0000-0000AE4B0000}"/>
    <cellStyle name="Normal 12 4 2 4 4" xfId="40100" xr:uid="{00000000-0005-0000-0000-0000AF4B0000}"/>
    <cellStyle name="Normal 12 4 2 5" xfId="23718" xr:uid="{00000000-0005-0000-0000-0000B04B0000}"/>
    <cellStyle name="Normal 12 4 2 6" xfId="30334" xr:uid="{00000000-0005-0000-0000-0000B14B0000}"/>
    <cellStyle name="Normal 12 4 2 7" xfId="36892" xr:uid="{00000000-0005-0000-0000-0000B24B0000}"/>
    <cellStyle name="Normal 12 4 3" xfId="6002" xr:uid="{00000000-0005-0000-0000-0000B34B0000}"/>
    <cellStyle name="Normal 12 4 3 2" xfId="6003" xr:uid="{00000000-0005-0000-0000-0000B44B0000}"/>
    <cellStyle name="Normal 12 4 3 2 2" xfId="11373" xr:uid="{00000000-0005-0000-0000-0000B54B0000}"/>
    <cellStyle name="Normal 12 4 3 2 2 2" xfId="26987" xr:uid="{00000000-0005-0000-0000-0000B64B0000}"/>
    <cellStyle name="Normal 12 4 3 2 2 3" xfId="33546" xr:uid="{00000000-0005-0000-0000-0000B74B0000}"/>
    <cellStyle name="Normal 12 4 3 2 2 4" xfId="40104" xr:uid="{00000000-0005-0000-0000-0000B84B0000}"/>
    <cellStyle name="Normal 12 4 3 2 3" xfId="23722" xr:uid="{00000000-0005-0000-0000-0000B94B0000}"/>
    <cellStyle name="Normal 12 4 3 2 4" xfId="30338" xr:uid="{00000000-0005-0000-0000-0000BA4B0000}"/>
    <cellStyle name="Normal 12 4 3 2 5" xfId="36896" xr:uid="{00000000-0005-0000-0000-0000BB4B0000}"/>
    <cellStyle name="Normal 12 4 3 3" xfId="6004" xr:uid="{00000000-0005-0000-0000-0000BC4B0000}"/>
    <cellStyle name="Normal 12 4 3 3 2" xfId="11374" xr:uid="{00000000-0005-0000-0000-0000BD4B0000}"/>
    <cellStyle name="Normal 12 4 3 3 2 2" xfId="26988" xr:uid="{00000000-0005-0000-0000-0000BE4B0000}"/>
    <cellStyle name="Normal 12 4 3 3 2 3" xfId="33547" xr:uid="{00000000-0005-0000-0000-0000BF4B0000}"/>
    <cellStyle name="Normal 12 4 3 3 2 4" xfId="40105" xr:uid="{00000000-0005-0000-0000-0000C04B0000}"/>
    <cellStyle name="Normal 12 4 3 3 3" xfId="23723" xr:uid="{00000000-0005-0000-0000-0000C14B0000}"/>
    <cellStyle name="Normal 12 4 3 3 4" xfId="30339" xr:uid="{00000000-0005-0000-0000-0000C24B0000}"/>
    <cellStyle name="Normal 12 4 3 3 5" xfId="36897" xr:uid="{00000000-0005-0000-0000-0000C34B0000}"/>
    <cellStyle name="Normal 12 4 3 4" xfId="11372" xr:uid="{00000000-0005-0000-0000-0000C44B0000}"/>
    <cellStyle name="Normal 12 4 3 4 2" xfId="26986" xr:uid="{00000000-0005-0000-0000-0000C54B0000}"/>
    <cellStyle name="Normal 12 4 3 4 3" xfId="33545" xr:uid="{00000000-0005-0000-0000-0000C64B0000}"/>
    <cellStyle name="Normal 12 4 3 4 4" xfId="40103" xr:uid="{00000000-0005-0000-0000-0000C74B0000}"/>
    <cellStyle name="Normal 12 4 3 5" xfId="23721" xr:uid="{00000000-0005-0000-0000-0000C84B0000}"/>
    <cellStyle name="Normal 12 4 3 6" xfId="30337" xr:uid="{00000000-0005-0000-0000-0000C94B0000}"/>
    <cellStyle name="Normal 12 4 3 7" xfId="36895" xr:uid="{00000000-0005-0000-0000-0000CA4B0000}"/>
    <cellStyle name="Normal 12 4 4" xfId="6005" xr:uid="{00000000-0005-0000-0000-0000CB4B0000}"/>
    <cellStyle name="Normal 12 4 4 2" xfId="11375" xr:uid="{00000000-0005-0000-0000-0000CC4B0000}"/>
    <cellStyle name="Normal 12 4 4 2 2" xfId="26989" xr:uid="{00000000-0005-0000-0000-0000CD4B0000}"/>
    <cellStyle name="Normal 12 4 4 2 3" xfId="33548" xr:uid="{00000000-0005-0000-0000-0000CE4B0000}"/>
    <cellStyle name="Normal 12 4 4 2 4" xfId="40106" xr:uid="{00000000-0005-0000-0000-0000CF4B0000}"/>
    <cellStyle name="Normal 12 4 4 3" xfId="23724" xr:uid="{00000000-0005-0000-0000-0000D04B0000}"/>
    <cellStyle name="Normal 12 4 4 4" xfId="30340" xr:uid="{00000000-0005-0000-0000-0000D14B0000}"/>
    <cellStyle name="Normal 12 4 4 5" xfId="36898" xr:uid="{00000000-0005-0000-0000-0000D24B0000}"/>
    <cellStyle name="Normal 12 4 5" xfId="6006" xr:uid="{00000000-0005-0000-0000-0000D34B0000}"/>
    <cellStyle name="Normal 12 4 5 2" xfId="11376" xr:uid="{00000000-0005-0000-0000-0000D44B0000}"/>
    <cellStyle name="Normal 12 4 5 2 2" xfId="26990" xr:uid="{00000000-0005-0000-0000-0000D54B0000}"/>
    <cellStyle name="Normal 12 4 5 2 3" xfId="33549" xr:uid="{00000000-0005-0000-0000-0000D64B0000}"/>
    <cellStyle name="Normal 12 4 5 2 4" xfId="40107" xr:uid="{00000000-0005-0000-0000-0000D74B0000}"/>
    <cellStyle name="Normal 12 4 5 3" xfId="23725" xr:uid="{00000000-0005-0000-0000-0000D84B0000}"/>
    <cellStyle name="Normal 12 4 5 4" xfId="30341" xr:uid="{00000000-0005-0000-0000-0000D94B0000}"/>
    <cellStyle name="Normal 12 4 5 5" xfId="36899" xr:uid="{00000000-0005-0000-0000-0000DA4B0000}"/>
    <cellStyle name="Normal 12 4 6" xfId="11368" xr:uid="{00000000-0005-0000-0000-0000DB4B0000}"/>
    <cellStyle name="Normal 12 4 6 2" xfId="26982" xr:uid="{00000000-0005-0000-0000-0000DC4B0000}"/>
    <cellStyle name="Normal 12 4 6 3" xfId="33541" xr:uid="{00000000-0005-0000-0000-0000DD4B0000}"/>
    <cellStyle name="Normal 12 4 6 4" xfId="40099" xr:uid="{00000000-0005-0000-0000-0000DE4B0000}"/>
    <cellStyle name="Normal 12 4 7" xfId="23717" xr:uid="{00000000-0005-0000-0000-0000DF4B0000}"/>
    <cellStyle name="Normal 12 4 8" xfId="30333" xr:uid="{00000000-0005-0000-0000-0000E04B0000}"/>
    <cellStyle name="Normal 12 4 9" xfId="36891" xr:uid="{00000000-0005-0000-0000-0000E14B0000}"/>
    <cellStyle name="Normal 12 5" xfId="6007" xr:uid="{00000000-0005-0000-0000-0000E24B0000}"/>
    <cellStyle name="Normal 12 5 2" xfId="6008" xr:uid="{00000000-0005-0000-0000-0000E34B0000}"/>
    <cellStyle name="Normal 12 5 2 2" xfId="11378" xr:uid="{00000000-0005-0000-0000-0000E44B0000}"/>
    <cellStyle name="Normal 12 5 2 2 2" xfId="26992" xr:uid="{00000000-0005-0000-0000-0000E54B0000}"/>
    <cellStyle name="Normal 12 5 2 2 3" xfId="33551" xr:uid="{00000000-0005-0000-0000-0000E64B0000}"/>
    <cellStyle name="Normal 12 5 2 2 4" xfId="40109" xr:uid="{00000000-0005-0000-0000-0000E74B0000}"/>
    <cellStyle name="Normal 12 5 2 3" xfId="23727" xr:uid="{00000000-0005-0000-0000-0000E84B0000}"/>
    <cellStyle name="Normal 12 5 2 4" xfId="30343" xr:uid="{00000000-0005-0000-0000-0000E94B0000}"/>
    <cellStyle name="Normal 12 5 2 5" xfId="36901" xr:uid="{00000000-0005-0000-0000-0000EA4B0000}"/>
    <cellStyle name="Normal 12 5 3" xfId="6009" xr:uid="{00000000-0005-0000-0000-0000EB4B0000}"/>
    <cellStyle name="Normal 12 5 3 2" xfId="11379" xr:uid="{00000000-0005-0000-0000-0000EC4B0000}"/>
    <cellStyle name="Normal 12 5 3 2 2" xfId="26993" xr:uid="{00000000-0005-0000-0000-0000ED4B0000}"/>
    <cellStyle name="Normal 12 5 3 2 3" xfId="33552" xr:uid="{00000000-0005-0000-0000-0000EE4B0000}"/>
    <cellStyle name="Normal 12 5 3 2 4" xfId="40110" xr:uid="{00000000-0005-0000-0000-0000EF4B0000}"/>
    <cellStyle name="Normal 12 5 3 3" xfId="23728" xr:uid="{00000000-0005-0000-0000-0000F04B0000}"/>
    <cellStyle name="Normal 12 5 3 4" xfId="30344" xr:uid="{00000000-0005-0000-0000-0000F14B0000}"/>
    <cellStyle name="Normal 12 5 3 5" xfId="36902" xr:uid="{00000000-0005-0000-0000-0000F24B0000}"/>
    <cellStyle name="Normal 12 5 4" xfId="11377" xr:uid="{00000000-0005-0000-0000-0000F34B0000}"/>
    <cellStyle name="Normal 12 5 4 2" xfId="26991" xr:uid="{00000000-0005-0000-0000-0000F44B0000}"/>
    <cellStyle name="Normal 12 5 4 3" xfId="33550" xr:uid="{00000000-0005-0000-0000-0000F54B0000}"/>
    <cellStyle name="Normal 12 5 4 4" xfId="40108" xr:uid="{00000000-0005-0000-0000-0000F64B0000}"/>
    <cellStyle name="Normal 12 5 5" xfId="23726" xr:uid="{00000000-0005-0000-0000-0000F74B0000}"/>
    <cellStyle name="Normal 12 5 6" xfId="30342" xr:uid="{00000000-0005-0000-0000-0000F84B0000}"/>
    <cellStyle name="Normal 12 5 7" xfId="36900" xr:uid="{00000000-0005-0000-0000-0000F94B0000}"/>
    <cellStyle name="Normal 12 6" xfId="6010" xr:uid="{00000000-0005-0000-0000-0000FA4B0000}"/>
    <cellStyle name="Normal 12 6 2" xfId="6011" xr:uid="{00000000-0005-0000-0000-0000FB4B0000}"/>
    <cellStyle name="Normal 12 6 2 2" xfId="11381" xr:uid="{00000000-0005-0000-0000-0000FC4B0000}"/>
    <cellStyle name="Normal 12 6 2 2 2" xfId="26995" xr:uid="{00000000-0005-0000-0000-0000FD4B0000}"/>
    <cellStyle name="Normal 12 6 2 2 3" xfId="33554" xr:uid="{00000000-0005-0000-0000-0000FE4B0000}"/>
    <cellStyle name="Normal 12 6 2 2 4" xfId="40112" xr:uid="{00000000-0005-0000-0000-0000FF4B0000}"/>
    <cellStyle name="Normal 12 6 2 3" xfId="23730" xr:uid="{00000000-0005-0000-0000-0000004C0000}"/>
    <cellStyle name="Normal 12 6 2 4" xfId="30346" xr:uid="{00000000-0005-0000-0000-0000014C0000}"/>
    <cellStyle name="Normal 12 6 2 5" xfId="36904" xr:uid="{00000000-0005-0000-0000-0000024C0000}"/>
    <cellStyle name="Normal 12 6 3" xfId="6012" xr:uid="{00000000-0005-0000-0000-0000034C0000}"/>
    <cellStyle name="Normal 12 6 3 2" xfId="11382" xr:uid="{00000000-0005-0000-0000-0000044C0000}"/>
    <cellStyle name="Normal 12 6 3 2 2" xfId="26996" xr:uid="{00000000-0005-0000-0000-0000054C0000}"/>
    <cellStyle name="Normal 12 6 3 2 3" xfId="33555" xr:uid="{00000000-0005-0000-0000-0000064C0000}"/>
    <cellStyle name="Normal 12 6 3 2 4" xfId="40113" xr:uid="{00000000-0005-0000-0000-0000074C0000}"/>
    <cellStyle name="Normal 12 6 3 3" xfId="23731" xr:uid="{00000000-0005-0000-0000-0000084C0000}"/>
    <cellStyle name="Normal 12 6 3 4" xfId="30347" xr:uid="{00000000-0005-0000-0000-0000094C0000}"/>
    <cellStyle name="Normal 12 6 3 5" xfId="36905" xr:uid="{00000000-0005-0000-0000-00000A4C0000}"/>
    <cellStyle name="Normal 12 6 4" xfId="11380" xr:uid="{00000000-0005-0000-0000-00000B4C0000}"/>
    <cellStyle name="Normal 12 6 4 2" xfId="26994" xr:uid="{00000000-0005-0000-0000-00000C4C0000}"/>
    <cellStyle name="Normal 12 6 4 3" xfId="33553" xr:uid="{00000000-0005-0000-0000-00000D4C0000}"/>
    <cellStyle name="Normal 12 6 4 4" xfId="40111" xr:uid="{00000000-0005-0000-0000-00000E4C0000}"/>
    <cellStyle name="Normal 12 6 5" xfId="23729" xr:uid="{00000000-0005-0000-0000-00000F4C0000}"/>
    <cellStyle name="Normal 12 6 6" xfId="30345" xr:uid="{00000000-0005-0000-0000-0000104C0000}"/>
    <cellStyle name="Normal 12 6 7" xfId="36903" xr:uid="{00000000-0005-0000-0000-0000114C0000}"/>
    <cellStyle name="Normal 12 7" xfId="6013" xr:uid="{00000000-0005-0000-0000-0000124C0000}"/>
    <cellStyle name="Normal 12 7 2" xfId="11383" xr:uid="{00000000-0005-0000-0000-0000134C0000}"/>
    <cellStyle name="Normal 12 7 2 2" xfId="26997" xr:uid="{00000000-0005-0000-0000-0000144C0000}"/>
    <cellStyle name="Normal 12 7 2 3" xfId="33556" xr:uid="{00000000-0005-0000-0000-0000154C0000}"/>
    <cellStyle name="Normal 12 7 2 4" xfId="40114" xr:uid="{00000000-0005-0000-0000-0000164C0000}"/>
    <cellStyle name="Normal 12 7 3" xfId="23732" xr:uid="{00000000-0005-0000-0000-0000174C0000}"/>
    <cellStyle name="Normal 12 7 4" xfId="30348" xr:uid="{00000000-0005-0000-0000-0000184C0000}"/>
    <cellStyle name="Normal 12 7 5" xfId="36906" xr:uid="{00000000-0005-0000-0000-0000194C0000}"/>
    <cellStyle name="Normal 12 8" xfId="6014" xr:uid="{00000000-0005-0000-0000-00001A4C0000}"/>
    <cellStyle name="Normal 12 8 2" xfId="11384" xr:uid="{00000000-0005-0000-0000-00001B4C0000}"/>
    <cellStyle name="Normal 12 8 2 2" xfId="26998" xr:uid="{00000000-0005-0000-0000-00001C4C0000}"/>
    <cellStyle name="Normal 12 8 2 3" xfId="33557" xr:uid="{00000000-0005-0000-0000-00001D4C0000}"/>
    <cellStyle name="Normal 12 8 2 4" xfId="40115" xr:uid="{00000000-0005-0000-0000-00001E4C0000}"/>
    <cellStyle name="Normal 12 8 3" xfId="23733" xr:uid="{00000000-0005-0000-0000-00001F4C0000}"/>
    <cellStyle name="Normal 12 8 4" xfId="30349" xr:uid="{00000000-0005-0000-0000-0000204C0000}"/>
    <cellStyle name="Normal 12 8 5" xfId="36907" xr:uid="{00000000-0005-0000-0000-0000214C0000}"/>
    <cellStyle name="Normal 12 9" xfId="6015" xr:uid="{00000000-0005-0000-0000-0000224C0000}"/>
    <cellStyle name="Normal 120" xfId="2919" xr:uid="{00000000-0005-0000-0000-0000234C0000}"/>
    <cellStyle name="Normal 120 2" xfId="10713" xr:uid="{00000000-0005-0000-0000-0000244C0000}"/>
    <cellStyle name="Normal 120 2 2" xfId="26386" xr:uid="{00000000-0005-0000-0000-0000254C0000}"/>
    <cellStyle name="Normal 120 2 3" xfId="32945" xr:uid="{00000000-0005-0000-0000-0000264C0000}"/>
    <cellStyle name="Normal 120 2 4" xfId="39503" xr:uid="{00000000-0005-0000-0000-0000274C0000}"/>
    <cellStyle name="Normal 120 3" xfId="23121" xr:uid="{00000000-0005-0000-0000-0000284C0000}"/>
    <cellStyle name="Normal 120 4" xfId="29737" xr:uid="{00000000-0005-0000-0000-0000294C0000}"/>
    <cellStyle name="Normal 120 5" xfId="36295" xr:uid="{00000000-0005-0000-0000-00002A4C0000}"/>
    <cellStyle name="Normal 121" xfId="2920" xr:uid="{00000000-0005-0000-0000-00002B4C0000}"/>
    <cellStyle name="Normal 121 2" xfId="10714" xr:uid="{00000000-0005-0000-0000-00002C4C0000}"/>
    <cellStyle name="Normal 121 2 2" xfId="26387" xr:uid="{00000000-0005-0000-0000-00002D4C0000}"/>
    <cellStyle name="Normal 121 2 3" xfId="32946" xr:uid="{00000000-0005-0000-0000-00002E4C0000}"/>
    <cellStyle name="Normal 121 2 4" xfId="39504" xr:uid="{00000000-0005-0000-0000-00002F4C0000}"/>
    <cellStyle name="Normal 121 3" xfId="23122" xr:uid="{00000000-0005-0000-0000-0000304C0000}"/>
    <cellStyle name="Normal 121 4" xfId="29738" xr:uid="{00000000-0005-0000-0000-0000314C0000}"/>
    <cellStyle name="Normal 121 5" xfId="36296" xr:uid="{00000000-0005-0000-0000-0000324C0000}"/>
    <cellStyle name="Normal 122" xfId="2921" xr:uid="{00000000-0005-0000-0000-0000334C0000}"/>
    <cellStyle name="Normal 122 2" xfId="10715" xr:uid="{00000000-0005-0000-0000-0000344C0000}"/>
    <cellStyle name="Normal 122 2 2" xfId="26388" xr:uid="{00000000-0005-0000-0000-0000354C0000}"/>
    <cellStyle name="Normal 122 2 3" xfId="32947" xr:uid="{00000000-0005-0000-0000-0000364C0000}"/>
    <cellStyle name="Normal 122 2 4" xfId="39505" xr:uid="{00000000-0005-0000-0000-0000374C0000}"/>
    <cellStyle name="Normal 122 3" xfId="23123" xr:uid="{00000000-0005-0000-0000-0000384C0000}"/>
    <cellStyle name="Normal 122 4" xfId="29739" xr:uid="{00000000-0005-0000-0000-0000394C0000}"/>
    <cellStyle name="Normal 122 5" xfId="36297" xr:uid="{00000000-0005-0000-0000-00003A4C0000}"/>
    <cellStyle name="Normal 123" xfId="2878" xr:uid="{00000000-0005-0000-0000-00003B4C0000}"/>
    <cellStyle name="Normal 123 2" xfId="10672" xr:uid="{00000000-0005-0000-0000-00003C4C0000}"/>
    <cellStyle name="Normal 123 2 2" xfId="26345" xr:uid="{00000000-0005-0000-0000-00003D4C0000}"/>
    <cellStyle name="Normal 123 2 3" xfId="32904" xr:uid="{00000000-0005-0000-0000-00003E4C0000}"/>
    <cellStyle name="Normal 123 2 4" xfId="39462" xr:uid="{00000000-0005-0000-0000-00003F4C0000}"/>
    <cellStyle name="Normal 123 3" xfId="23080" xr:uid="{00000000-0005-0000-0000-0000404C0000}"/>
    <cellStyle name="Normal 123 4" xfId="29696" xr:uid="{00000000-0005-0000-0000-0000414C0000}"/>
    <cellStyle name="Normal 123 5" xfId="36254" xr:uid="{00000000-0005-0000-0000-0000424C0000}"/>
    <cellStyle name="Normal 124" xfId="2888" xr:uid="{00000000-0005-0000-0000-0000434C0000}"/>
    <cellStyle name="Normal 124 2" xfId="10682" xr:uid="{00000000-0005-0000-0000-0000444C0000}"/>
    <cellStyle name="Normal 124 2 2" xfId="26355" xr:uid="{00000000-0005-0000-0000-0000454C0000}"/>
    <cellStyle name="Normal 124 2 3" xfId="32914" xr:uid="{00000000-0005-0000-0000-0000464C0000}"/>
    <cellStyle name="Normal 124 2 4" xfId="39472" xr:uid="{00000000-0005-0000-0000-0000474C0000}"/>
    <cellStyle name="Normal 124 3" xfId="23090" xr:uid="{00000000-0005-0000-0000-0000484C0000}"/>
    <cellStyle name="Normal 124 4" xfId="29706" xr:uid="{00000000-0005-0000-0000-0000494C0000}"/>
    <cellStyle name="Normal 124 5" xfId="36264" xr:uid="{00000000-0005-0000-0000-00004A4C0000}"/>
    <cellStyle name="Normal 125" xfId="2922" xr:uid="{00000000-0005-0000-0000-00004B4C0000}"/>
    <cellStyle name="Normal 125 2" xfId="10716" xr:uid="{00000000-0005-0000-0000-00004C4C0000}"/>
    <cellStyle name="Normal 125 2 2" xfId="26389" xr:uid="{00000000-0005-0000-0000-00004D4C0000}"/>
    <cellStyle name="Normal 125 2 3" xfId="32948" xr:uid="{00000000-0005-0000-0000-00004E4C0000}"/>
    <cellStyle name="Normal 125 2 4" xfId="39506" xr:uid="{00000000-0005-0000-0000-00004F4C0000}"/>
    <cellStyle name="Normal 125 3" xfId="23124" xr:uid="{00000000-0005-0000-0000-0000504C0000}"/>
    <cellStyle name="Normal 125 4" xfId="29740" xr:uid="{00000000-0005-0000-0000-0000514C0000}"/>
    <cellStyle name="Normal 125 5" xfId="36298" xr:uid="{00000000-0005-0000-0000-0000524C0000}"/>
    <cellStyle name="Normal 126" xfId="2900" xr:uid="{00000000-0005-0000-0000-0000534C0000}"/>
    <cellStyle name="Normal 126 2" xfId="10694" xr:uid="{00000000-0005-0000-0000-0000544C0000}"/>
    <cellStyle name="Normal 126 2 2" xfId="26367" xr:uid="{00000000-0005-0000-0000-0000554C0000}"/>
    <cellStyle name="Normal 126 2 3" xfId="32926" xr:uid="{00000000-0005-0000-0000-0000564C0000}"/>
    <cellStyle name="Normal 126 2 4" xfId="39484" xr:uid="{00000000-0005-0000-0000-0000574C0000}"/>
    <cellStyle name="Normal 126 3" xfId="23102" xr:uid="{00000000-0005-0000-0000-0000584C0000}"/>
    <cellStyle name="Normal 126 4" xfId="29718" xr:uid="{00000000-0005-0000-0000-0000594C0000}"/>
    <cellStyle name="Normal 126 5" xfId="36276" xr:uid="{00000000-0005-0000-0000-00005A4C0000}"/>
    <cellStyle name="Normal 127" xfId="2901" xr:uid="{00000000-0005-0000-0000-00005B4C0000}"/>
    <cellStyle name="Normal 127 2" xfId="10695" xr:uid="{00000000-0005-0000-0000-00005C4C0000}"/>
    <cellStyle name="Normal 127 2 2" xfId="26368" xr:uid="{00000000-0005-0000-0000-00005D4C0000}"/>
    <cellStyle name="Normal 127 2 3" xfId="32927" xr:uid="{00000000-0005-0000-0000-00005E4C0000}"/>
    <cellStyle name="Normal 127 2 4" xfId="39485" xr:uid="{00000000-0005-0000-0000-00005F4C0000}"/>
    <cellStyle name="Normal 127 3" xfId="23103" xr:uid="{00000000-0005-0000-0000-0000604C0000}"/>
    <cellStyle name="Normal 127 4" xfId="29719" xr:uid="{00000000-0005-0000-0000-0000614C0000}"/>
    <cellStyle name="Normal 127 5" xfId="36277" xr:uid="{00000000-0005-0000-0000-0000624C0000}"/>
    <cellStyle name="Normal 128" xfId="2923" xr:uid="{00000000-0005-0000-0000-0000634C0000}"/>
    <cellStyle name="Normal 128 2" xfId="10717" xr:uid="{00000000-0005-0000-0000-0000644C0000}"/>
    <cellStyle name="Normal 128 2 2" xfId="26390" xr:uid="{00000000-0005-0000-0000-0000654C0000}"/>
    <cellStyle name="Normal 128 2 3" xfId="32949" xr:uid="{00000000-0005-0000-0000-0000664C0000}"/>
    <cellStyle name="Normal 128 2 4" xfId="39507" xr:uid="{00000000-0005-0000-0000-0000674C0000}"/>
    <cellStyle name="Normal 128 3" xfId="23125" xr:uid="{00000000-0005-0000-0000-0000684C0000}"/>
    <cellStyle name="Normal 128 4" xfId="29741" xr:uid="{00000000-0005-0000-0000-0000694C0000}"/>
    <cellStyle name="Normal 128 5" xfId="36299" xr:uid="{00000000-0005-0000-0000-00006A4C0000}"/>
    <cellStyle name="Normal 129" xfId="2924" xr:uid="{00000000-0005-0000-0000-00006B4C0000}"/>
    <cellStyle name="Normal 129 2" xfId="10718" xr:uid="{00000000-0005-0000-0000-00006C4C0000}"/>
    <cellStyle name="Normal 129 2 2" xfId="26391" xr:uid="{00000000-0005-0000-0000-00006D4C0000}"/>
    <cellStyle name="Normal 129 2 3" xfId="32950" xr:uid="{00000000-0005-0000-0000-00006E4C0000}"/>
    <cellStyle name="Normal 129 2 4" xfId="39508" xr:uid="{00000000-0005-0000-0000-00006F4C0000}"/>
    <cellStyle name="Normal 129 3" xfId="23126" xr:uid="{00000000-0005-0000-0000-0000704C0000}"/>
    <cellStyle name="Normal 129 4" xfId="29742" xr:uid="{00000000-0005-0000-0000-0000714C0000}"/>
    <cellStyle name="Normal 129 5" xfId="36300" xr:uid="{00000000-0005-0000-0000-0000724C0000}"/>
    <cellStyle name="Normal 13" xfId="1331" xr:uid="{00000000-0005-0000-0000-0000734C0000}"/>
    <cellStyle name="Normal 13 10" xfId="2564" xr:uid="{00000000-0005-0000-0000-0000744C0000}"/>
    <cellStyle name="Normal 13 2" xfId="6016" xr:uid="{00000000-0005-0000-0000-0000754C0000}"/>
    <cellStyle name="Normal 13 2 10" xfId="23734" xr:uid="{00000000-0005-0000-0000-0000764C0000}"/>
    <cellStyle name="Normal 13 2 11" xfId="30350" xr:uid="{00000000-0005-0000-0000-0000774C0000}"/>
    <cellStyle name="Normal 13 2 12" xfId="36908" xr:uid="{00000000-0005-0000-0000-0000784C0000}"/>
    <cellStyle name="Normal 13 2 2" xfId="6017" xr:uid="{00000000-0005-0000-0000-0000794C0000}"/>
    <cellStyle name="Normal 13 2 2 10" xfId="36909" xr:uid="{00000000-0005-0000-0000-00007A4C0000}"/>
    <cellStyle name="Normal 13 2 2 2" xfId="6018" xr:uid="{00000000-0005-0000-0000-00007B4C0000}"/>
    <cellStyle name="Normal 13 2 2 2 2" xfId="6019" xr:uid="{00000000-0005-0000-0000-00007C4C0000}"/>
    <cellStyle name="Normal 13 2 2 2 2 2" xfId="6020" xr:uid="{00000000-0005-0000-0000-00007D4C0000}"/>
    <cellStyle name="Normal 13 2 2 2 2 2 2" xfId="11389" xr:uid="{00000000-0005-0000-0000-00007E4C0000}"/>
    <cellStyle name="Normal 13 2 2 2 2 2 2 2" xfId="27003" xr:uid="{00000000-0005-0000-0000-00007F4C0000}"/>
    <cellStyle name="Normal 13 2 2 2 2 2 2 3" xfId="33562" xr:uid="{00000000-0005-0000-0000-0000804C0000}"/>
    <cellStyle name="Normal 13 2 2 2 2 2 2 4" xfId="40120" xr:uid="{00000000-0005-0000-0000-0000814C0000}"/>
    <cellStyle name="Normal 13 2 2 2 2 2 3" xfId="23738" xr:uid="{00000000-0005-0000-0000-0000824C0000}"/>
    <cellStyle name="Normal 13 2 2 2 2 2 4" xfId="30354" xr:uid="{00000000-0005-0000-0000-0000834C0000}"/>
    <cellStyle name="Normal 13 2 2 2 2 2 5" xfId="36912" xr:uid="{00000000-0005-0000-0000-0000844C0000}"/>
    <cellStyle name="Normal 13 2 2 2 2 3" xfId="6021" xr:uid="{00000000-0005-0000-0000-0000854C0000}"/>
    <cellStyle name="Normal 13 2 2 2 2 3 2" xfId="11390" xr:uid="{00000000-0005-0000-0000-0000864C0000}"/>
    <cellStyle name="Normal 13 2 2 2 2 3 2 2" xfId="27004" xr:uid="{00000000-0005-0000-0000-0000874C0000}"/>
    <cellStyle name="Normal 13 2 2 2 2 3 2 3" xfId="33563" xr:uid="{00000000-0005-0000-0000-0000884C0000}"/>
    <cellStyle name="Normal 13 2 2 2 2 3 2 4" xfId="40121" xr:uid="{00000000-0005-0000-0000-0000894C0000}"/>
    <cellStyle name="Normal 13 2 2 2 2 3 3" xfId="23739" xr:uid="{00000000-0005-0000-0000-00008A4C0000}"/>
    <cellStyle name="Normal 13 2 2 2 2 3 4" xfId="30355" xr:uid="{00000000-0005-0000-0000-00008B4C0000}"/>
    <cellStyle name="Normal 13 2 2 2 2 3 5" xfId="36913" xr:uid="{00000000-0005-0000-0000-00008C4C0000}"/>
    <cellStyle name="Normal 13 2 2 2 2 4" xfId="11388" xr:uid="{00000000-0005-0000-0000-00008D4C0000}"/>
    <cellStyle name="Normal 13 2 2 2 2 4 2" xfId="27002" xr:uid="{00000000-0005-0000-0000-00008E4C0000}"/>
    <cellStyle name="Normal 13 2 2 2 2 4 3" xfId="33561" xr:uid="{00000000-0005-0000-0000-00008F4C0000}"/>
    <cellStyle name="Normal 13 2 2 2 2 4 4" xfId="40119" xr:uid="{00000000-0005-0000-0000-0000904C0000}"/>
    <cellStyle name="Normal 13 2 2 2 2 5" xfId="23737" xr:uid="{00000000-0005-0000-0000-0000914C0000}"/>
    <cellStyle name="Normal 13 2 2 2 2 6" xfId="30353" xr:uid="{00000000-0005-0000-0000-0000924C0000}"/>
    <cellStyle name="Normal 13 2 2 2 2 7" xfId="36911" xr:uid="{00000000-0005-0000-0000-0000934C0000}"/>
    <cellStyle name="Normal 13 2 2 2 3" xfId="6022" xr:uid="{00000000-0005-0000-0000-0000944C0000}"/>
    <cellStyle name="Normal 13 2 2 2 3 2" xfId="6023" xr:uid="{00000000-0005-0000-0000-0000954C0000}"/>
    <cellStyle name="Normal 13 2 2 2 3 2 2" xfId="11392" xr:uid="{00000000-0005-0000-0000-0000964C0000}"/>
    <cellStyle name="Normal 13 2 2 2 3 2 2 2" xfId="27006" xr:uid="{00000000-0005-0000-0000-0000974C0000}"/>
    <cellStyle name="Normal 13 2 2 2 3 2 2 3" xfId="33565" xr:uid="{00000000-0005-0000-0000-0000984C0000}"/>
    <cellStyle name="Normal 13 2 2 2 3 2 2 4" xfId="40123" xr:uid="{00000000-0005-0000-0000-0000994C0000}"/>
    <cellStyle name="Normal 13 2 2 2 3 2 3" xfId="23741" xr:uid="{00000000-0005-0000-0000-00009A4C0000}"/>
    <cellStyle name="Normal 13 2 2 2 3 2 4" xfId="30357" xr:uid="{00000000-0005-0000-0000-00009B4C0000}"/>
    <cellStyle name="Normal 13 2 2 2 3 2 5" xfId="36915" xr:uid="{00000000-0005-0000-0000-00009C4C0000}"/>
    <cellStyle name="Normal 13 2 2 2 3 3" xfId="6024" xr:uid="{00000000-0005-0000-0000-00009D4C0000}"/>
    <cellStyle name="Normal 13 2 2 2 3 3 2" xfId="11393" xr:uid="{00000000-0005-0000-0000-00009E4C0000}"/>
    <cellStyle name="Normal 13 2 2 2 3 3 2 2" xfId="27007" xr:uid="{00000000-0005-0000-0000-00009F4C0000}"/>
    <cellStyle name="Normal 13 2 2 2 3 3 2 3" xfId="33566" xr:uid="{00000000-0005-0000-0000-0000A04C0000}"/>
    <cellStyle name="Normal 13 2 2 2 3 3 2 4" xfId="40124" xr:uid="{00000000-0005-0000-0000-0000A14C0000}"/>
    <cellStyle name="Normal 13 2 2 2 3 3 3" xfId="23742" xr:uid="{00000000-0005-0000-0000-0000A24C0000}"/>
    <cellStyle name="Normal 13 2 2 2 3 3 4" xfId="30358" xr:uid="{00000000-0005-0000-0000-0000A34C0000}"/>
    <cellStyle name="Normal 13 2 2 2 3 3 5" xfId="36916" xr:uid="{00000000-0005-0000-0000-0000A44C0000}"/>
    <cellStyle name="Normal 13 2 2 2 3 4" xfId="11391" xr:uid="{00000000-0005-0000-0000-0000A54C0000}"/>
    <cellStyle name="Normal 13 2 2 2 3 4 2" xfId="27005" xr:uid="{00000000-0005-0000-0000-0000A64C0000}"/>
    <cellStyle name="Normal 13 2 2 2 3 4 3" xfId="33564" xr:uid="{00000000-0005-0000-0000-0000A74C0000}"/>
    <cellStyle name="Normal 13 2 2 2 3 4 4" xfId="40122" xr:uid="{00000000-0005-0000-0000-0000A84C0000}"/>
    <cellStyle name="Normal 13 2 2 2 3 5" xfId="23740" xr:uid="{00000000-0005-0000-0000-0000A94C0000}"/>
    <cellStyle name="Normal 13 2 2 2 3 6" xfId="30356" xr:uid="{00000000-0005-0000-0000-0000AA4C0000}"/>
    <cellStyle name="Normal 13 2 2 2 3 7" xfId="36914" xr:uid="{00000000-0005-0000-0000-0000AB4C0000}"/>
    <cellStyle name="Normal 13 2 2 2 4" xfId="6025" xr:uid="{00000000-0005-0000-0000-0000AC4C0000}"/>
    <cellStyle name="Normal 13 2 2 2 4 2" xfId="11394" xr:uid="{00000000-0005-0000-0000-0000AD4C0000}"/>
    <cellStyle name="Normal 13 2 2 2 4 2 2" xfId="27008" xr:uid="{00000000-0005-0000-0000-0000AE4C0000}"/>
    <cellStyle name="Normal 13 2 2 2 4 2 3" xfId="33567" xr:uid="{00000000-0005-0000-0000-0000AF4C0000}"/>
    <cellStyle name="Normal 13 2 2 2 4 2 4" xfId="40125" xr:uid="{00000000-0005-0000-0000-0000B04C0000}"/>
    <cellStyle name="Normal 13 2 2 2 4 3" xfId="23743" xr:uid="{00000000-0005-0000-0000-0000B14C0000}"/>
    <cellStyle name="Normal 13 2 2 2 4 4" xfId="30359" xr:uid="{00000000-0005-0000-0000-0000B24C0000}"/>
    <cellStyle name="Normal 13 2 2 2 4 5" xfId="36917" xr:uid="{00000000-0005-0000-0000-0000B34C0000}"/>
    <cellStyle name="Normal 13 2 2 2 5" xfId="6026" xr:uid="{00000000-0005-0000-0000-0000B44C0000}"/>
    <cellStyle name="Normal 13 2 2 2 5 2" xfId="11395" xr:uid="{00000000-0005-0000-0000-0000B54C0000}"/>
    <cellStyle name="Normal 13 2 2 2 5 2 2" xfId="27009" xr:uid="{00000000-0005-0000-0000-0000B64C0000}"/>
    <cellStyle name="Normal 13 2 2 2 5 2 3" xfId="33568" xr:uid="{00000000-0005-0000-0000-0000B74C0000}"/>
    <cellStyle name="Normal 13 2 2 2 5 2 4" xfId="40126" xr:uid="{00000000-0005-0000-0000-0000B84C0000}"/>
    <cellStyle name="Normal 13 2 2 2 5 3" xfId="23744" xr:uid="{00000000-0005-0000-0000-0000B94C0000}"/>
    <cellStyle name="Normal 13 2 2 2 5 4" xfId="30360" xr:uid="{00000000-0005-0000-0000-0000BA4C0000}"/>
    <cellStyle name="Normal 13 2 2 2 5 5" xfId="36918" xr:uid="{00000000-0005-0000-0000-0000BB4C0000}"/>
    <cellStyle name="Normal 13 2 2 2 6" xfId="11387" xr:uid="{00000000-0005-0000-0000-0000BC4C0000}"/>
    <cellStyle name="Normal 13 2 2 2 6 2" xfId="27001" xr:uid="{00000000-0005-0000-0000-0000BD4C0000}"/>
    <cellStyle name="Normal 13 2 2 2 6 3" xfId="33560" xr:uid="{00000000-0005-0000-0000-0000BE4C0000}"/>
    <cellStyle name="Normal 13 2 2 2 6 4" xfId="40118" xr:uid="{00000000-0005-0000-0000-0000BF4C0000}"/>
    <cellStyle name="Normal 13 2 2 2 7" xfId="23736" xr:uid="{00000000-0005-0000-0000-0000C04C0000}"/>
    <cellStyle name="Normal 13 2 2 2 8" xfId="30352" xr:uid="{00000000-0005-0000-0000-0000C14C0000}"/>
    <cellStyle name="Normal 13 2 2 2 9" xfId="36910" xr:uid="{00000000-0005-0000-0000-0000C24C0000}"/>
    <cellStyle name="Normal 13 2 2 3" xfId="6027" xr:uid="{00000000-0005-0000-0000-0000C34C0000}"/>
    <cellStyle name="Normal 13 2 2 3 2" xfId="6028" xr:uid="{00000000-0005-0000-0000-0000C44C0000}"/>
    <cellStyle name="Normal 13 2 2 3 2 2" xfId="11397" xr:uid="{00000000-0005-0000-0000-0000C54C0000}"/>
    <cellStyle name="Normal 13 2 2 3 2 2 2" xfId="27011" xr:uid="{00000000-0005-0000-0000-0000C64C0000}"/>
    <cellStyle name="Normal 13 2 2 3 2 2 3" xfId="33570" xr:uid="{00000000-0005-0000-0000-0000C74C0000}"/>
    <cellStyle name="Normal 13 2 2 3 2 2 4" xfId="40128" xr:uid="{00000000-0005-0000-0000-0000C84C0000}"/>
    <cellStyle name="Normal 13 2 2 3 2 3" xfId="23746" xr:uid="{00000000-0005-0000-0000-0000C94C0000}"/>
    <cellStyle name="Normal 13 2 2 3 2 4" xfId="30362" xr:uid="{00000000-0005-0000-0000-0000CA4C0000}"/>
    <cellStyle name="Normal 13 2 2 3 2 5" xfId="36920" xr:uid="{00000000-0005-0000-0000-0000CB4C0000}"/>
    <cellStyle name="Normal 13 2 2 3 3" xfId="6029" xr:uid="{00000000-0005-0000-0000-0000CC4C0000}"/>
    <cellStyle name="Normal 13 2 2 3 3 2" xfId="11398" xr:uid="{00000000-0005-0000-0000-0000CD4C0000}"/>
    <cellStyle name="Normal 13 2 2 3 3 2 2" xfId="27012" xr:uid="{00000000-0005-0000-0000-0000CE4C0000}"/>
    <cellStyle name="Normal 13 2 2 3 3 2 3" xfId="33571" xr:uid="{00000000-0005-0000-0000-0000CF4C0000}"/>
    <cellStyle name="Normal 13 2 2 3 3 2 4" xfId="40129" xr:uid="{00000000-0005-0000-0000-0000D04C0000}"/>
    <cellStyle name="Normal 13 2 2 3 3 3" xfId="23747" xr:uid="{00000000-0005-0000-0000-0000D14C0000}"/>
    <cellStyle name="Normal 13 2 2 3 3 4" xfId="30363" xr:uid="{00000000-0005-0000-0000-0000D24C0000}"/>
    <cellStyle name="Normal 13 2 2 3 3 5" xfId="36921" xr:uid="{00000000-0005-0000-0000-0000D34C0000}"/>
    <cellStyle name="Normal 13 2 2 3 4" xfId="11396" xr:uid="{00000000-0005-0000-0000-0000D44C0000}"/>
    <cellStyle name="Normal 13 2 2 3 4 2" xfId="27010" xr:uid="{00000000-0005-0000-0000-0000D54C0000}"/>
    <cellStyle name="Normal 13 2 2 3 4 3" xfId="33569" xr:uid="{00000000-0005-0000-0000-0000D64C0000}"/>
    <cellStyle name="Normal 13 2 2 3 4 4" xfId="40127" xr:uid="{00000000-0005-0000-0000-0000D74C0000}"/>
    <cellStyle name="Normal 13 2 2 3 5" xfId="23745" xr:uid="{00000000-0005-0000-0000-0000D84C0000}"/>
    <cellStyle name="Normal 13 2 2 3 6" xfId="30361" xr:uid="{00000000-0005-0000-0000-0000D94C0000}"/>
    <cellStyle name="Normal 13 2 2 3 7" xfId="36919" xr:uid="{00000000-0005-0000-0000-0000DA4C0000}"/>
    <cellStyle name="Normal 13 2 2 4" xfId="6030" xr:uid="{00000000-0005-0000-0000-0000DB4C0000}"/>
    <cellStyle name="Normal 13 2 2 4 2" xfId="6031" xr:uid="{00000000-0005-0000-0000-0000DC4C0000}"/>
    <cellStyle name="Normal 13 2 2 4 2 2" xfId="11400" xr:uid="{00000000-0005-0000-0000-0000DD4C0000}"/>
    <cellStyle name="Normal 13 2 2 4 2 2 2" xfId="27014" xr:uid="{00000000-0005-0000-0000-0000DE4C0000}"/>
    <cellStyle name="Normal 13 2 2 4 2 2 3" xfId="33573" xr:uid="{00000000-0005-0000-0000-0000DF4C0000}"/>
    <cellStyle name="Normal 13 2 2 4 2 2 4" xfId="40131" xr:uid="{00000000-0005-0000-0000-0000E04C0000}"/>
    <cellStyle name="Normal 13 2 2 4 2 3" xfId="23749" xr:uid="{00000000-0005-0000-0000-0000E14C0000}"/>
    <cellStyle name="Normal 13 2 2 4 2 4" xfId="30365" xr:uid="{00000000-0005-0000-0000-0000E24C0000}"/>
    <cellStyle name="Normal 13 2 2 4 2 5" xfId="36923" xr:uid="{00000000-0005-0000-0000-0000E34C0000}"/>
    <cellStyle name="Normal 13 2 2 4 3" xfId="6032" xr:uid="{00000000-0005-0000-0000-0000E44C0000}"/>
    <cellStyle name="Normal 13 2 2 4 3 2" xfId="11401" xr:uid="{00000000-0005-0000-0000-0000E54C0000}"/>
    <cellStyle name="Normal 13 2 2 4 3 2 2" xfId="27015" xr:uid="{00000000-0005-0000-0000-0000E64C0000}"/>
    <cellStyle name="Normal 13 2 2 4 3 2 3" xfId="33574" xr:uid="{00000000-0005-0000-0000-0000E74C0000}"/>
    <cellStyle name="Normal 13 2 2 4 3 2 4" xfId="40132" xr:uid="{00000000-0005-0000-0000-0000E84C0000}"/>
    <cellStyle name="Normal 13 2 2 4 3 3" xfId="23750" xr:uid="{00000000-0005-0000-0000-0000E94C0000}"/>
    <cellStyle name="Normal 13 2 2 4 3 4" xfId="30366" xr:uid="{00000000-0005-0000-0000-0000EA4C0000}"/>
    <cellStyle name="Normal 13 2 2 4 3 5" xfId="36924" xr:uid="{00000000-0005-0000-0000-0000EB4C0000}"/>
    <cellStyle name="Normal 13 2 2 4 4" xfId="11399" xr:uid="{00000000-0005-0000-0000-0000EC4C0000}"/>
    <cellStyle name="Normal 13 2 2 4 4 2" xfId="27013" xr:uid="{00000000-0005-0000-0000-0000ED4C0000}"/>
    <cellStyle name="Normal 13 2 2 4 4 3" xfId="33572" xr:uid="{00000000-0005-0000-0000-0000EE4C0000}"/>
    <cellStyle name="Normal 13 2 2 4 4 4" xfId="40130" xr:uid="{00000000-0005-0000-0000-0000EF4C0000}"/>
    <cellStyle name="Normal 13 2 2 4 5" xfId="23748" xr:uid="{00000000-0005-0000-0000-0000F04C0000}"/>
    <cellStyle name="Normal 13 2 2 4 6" xfId="30364" xr:uid="{00000000-0005-0000-0000-0000F14C0000}"/>
    <cellStyle name="Normal 13 2 2 4 7" xfId="36922" xr:uid="{00000000-0005-0000-0000-0000F24C0000}"/>
    <cellStyle name="Normal 13 2 2 5" xfId="6033" xr:uid="{00000000-0005-0000-0000-0000F34C0000}"/>
    <cellStyle name="Normal 13 2 2 5 2" xfId="11402" xr:uid="{00000000-0005-0000-0000-0000F44C0000}"/>
    <cellStyle name="Normal 13 2 2 5 2 2" xfId="27016" xr:uid="{00000000-0005-0000-0000-0000F54C0000}"/>
    <cellStyle name="Normal 13 2 2 5 2 3" xfId="33575" xr:uid="{00000000-0005-0000-0000-0000F64C0000}"/>
    <cellStyle name="Normal 13 2 2 5 2 4" xfId="40133" xr:uid="{00000000-0005-0000-0000-0000F74C0000}"/>
    <cellStyle name="Normal 13 2 2 5 3" xfId="23751" xr:uid="{00000000-0005-0000-0000-0000F84C0000}"/>
    <cellStyle name="Normal 13 2 2 5 4" xfId="30367" xr:uid="{00000000-0005-0000-0000-0000F94C0000}"/>
    <cellStyle name="Normal 13 2 2 5 5" xfId="36925" xr:uid="{00000000-0005-0000-0000-0000FA4C0000}"/>
    <cellStyle name="Normal 13 2 2 6" xfId="6034" xr:uid="{00000000-0005-0000-0000-0000FB4C0000}"/>
    <cellStyle name="Normal 13 2 2 6 2" xfId="11403" xr:uid="{00000000-0005-0000-0000-0000FC4C0000}"/>
    <cellStyle name="Normal 13 2 2 6 2 2" xfId="27017" xr:uid="{00000000-0005-0000-0000-0000FD4C0000}"/>
    <cellStyle name="Normal 13 2 2 6 2 3" xfId="33576" xr:uid="{00000000-0005-0000-0000-0000FE4C0000}"/>
    <cellStyle name="Normal 13 2 2 6 2 4" xfId="40134" xr:uid="{00000000-0005-0000-0000-0000FF4C0000}"/>
    <cellStyle name="Normal 13 2 2 6 3" xfId="23752" xr:uid="{00000000-0005-0000-0000-0000004D0000}"/>
    <cellStyle name="Normal 13 2 2 6 4" xfId="30368" xr:uid="{00000000-0005-0000-0000-0000014D0000}"/>
    <cellStyle name="Normal 13 2 2 6 5" xfId="36926" xr:uid="{00000000-0005-0000-0000-0000024D0000}"/>
    <cellStyle name="Normal 13 2 2 7" xfId="11386" xr:uid="{00000000-0005-0000-0000-0000034D0000}"/>
    <cellStyle name="Normal 13 2 2 7 2" xfId="27000" xr:uid="{00000000-0005-0000-0000-0000044D0000}"/>
    <cellStyle name="Normal 13 2 2 7 3" xfId="33559" xr:uid="{00000000-0005-0000-0000-0000054D0000}"/>
    <cellStyle name="Normal 13 2 2 7 4" xfId="40117" xr:uid="{00000000-0005-0000-0000-0000064D0000}"/>
    <cellStyle name="Normal 13 2 2 8" xfId="23735" xr:uid="{00000000-0005-0000-0000-0000074D0000}"/>
    <cellStyle name="Normal 13 2 2 9" xfId="30351" xr:uid="{00000000-0005-0000-0000-0000084D0000}"/>
    <cellStyle name="Normal 13 2 3" xfId="6035" xr:uid="{00000000-0005-0000-0000-0000094D0000}"/>
    <cellStyle name="Normal 13 2 3 2" xfId="6036" xr:uid="{00000000-0005-0000-0000-00000A4D0000}"/>
    <cellStyle name="Normal 13 2 3 2 2" xfId="6037" xr:uid="{00000000-0005-0000-0000-00000B4D0000}"/>
    <cellStyle name="Normal 13 2 3 2 2 2" xfId="11406" xr:uid="{00000000-0005-0000-0000-00000C4D0000}"/>
    <cellStyle name="Normal 13 2 3 2 2 2 2" xfId="27020" xr:uid="{00000000-0005-0000-0000-00000D4D0000}"/>
    <cellStyle name="Normal 13 2 3 2 2 2 3" xfId="33579" xr:uid="{00000000-0005-0000-0000-00000E4D0000}"/>
    <cellStyle name="Normal 13 2 3 2 2 2 4" xfId="40137" xr:uid="{00000000-0005-0000-0000-00000F4D0000}"/>
    <cellStyle name="Normal 13 2 3 2 2 3" xfId="23755" xr:uid="{00000000-0005-0000-0000-0000104D0000}"/>
    <cellStyle name="Normal 13 2 3 2 2 4" xfId="30371" xr:uid="{00000000-0005-0000-0000-0000114D0000}"/>
    <cellStyle name="Normal 13 2 3 2 2 5" xfId="36929" xr:uid="{00000000-0005-0000-0000-0000124D0000}"/>
    <cellStyle name="Normal 13 2 3 2 3" xfId="6038" xr:uid="{00000000-0005-0000-0000-0000134D0000}"/>
    <cellStyle name="Normal 13 2 3 2 3 2" xfId="11407" xr:uid="{00000000-0005-0000-0000-0000144D0000}"/>
    <cellStyle name="Normal 13 2 3 2 3 2 2" xfId="27021" xr:uid="{00000000-0005-0000-0000-0000154D0000}"/>
    <cellStyle name="Normal 13 2 3 2 3 2 3" xfId="33580" xr:uid="{00000000-0005-0000-0000-0000164D0000}"/>
    <cellStyle name="Normal 13 2 3 2 3 2 4" xfId="40138" xr:uid="{00000000-0005-0000-0000-0000174D0000}"/>
    <cellStyle name="Normal 13 2 3 2 3 3" xfId="23756" xr:uid="{00000000-0005-0000-0000-0000184D0000}"/>
    <cellStyle name="Normal 13 2 3 2 3 4" xfId="30372" xr:uid="{00000000-0005-0000-0000-0000194D0000}"/>
    <cellStyle name="Normal 13 2 3 2 3 5" xfId="36930" xr:uid="{00000000-0005-0000-0000-00001A4D0000}"/>
    <cellStyle name="Normal 13 2 3 2 4" xfId="11405" xr:uid="{00000000-0005-0000-0000-00001B4D0000}"/>
    <cellStyle name="Normal 13 2 3 2 4 2" xfId="27019" xr:uid="{00000000-0005-0000-0000-00001C4D0000}"/>
    <cellStyle name="Normal 13 2 3 2 4 3" xfId="33578" xr:uid="{00000000-0005-0000-0000-00001D4D0000}"/>
    <cellStyle name="Normal 13 2 3 2 4 4" xfId="40136" xr:uid="{00000000-0005-0000-0000-00001E4D0000}"/>
    <cellStyle name="Normal 13 2 3 2 5" xfId="23754" xr:uid="{00000000-0005-0000-0000-00001F4D0000}"/>
    <cellStyle name="Normal 13 2 3 2 6" xfId="30370" xr:uid="{00000000-0005-0000-0000-0000204D0000}"/>
    <cellStyle name="Normal 13 2 3 2 7" xfId="36928" xr:uid="{00000000-0005-0000-0000-0000214D0000}"/>
    <cellStyle name="Normal 13 2 3 3" xfId="6039" xr:uid="{00000000-0005-0000-0000-0000224D0000}"/>
    <cellStyle name="Normal 13 2 3 3 2" xfId="6040" xr:uid="{00000000-0005-0000-0000-0000234D0000}"/>
    <cellStyle name="Normal 13 2 3 3 2 2" xfId="11409" xr:uid="{00000000-0005-0000-0000-0000244D0000}"/>
    <cellStyle name="Normal 13 2 3 3 2 2 2" xfId="27023" xr:uid="{00000000-0005-0000-0000-0000254D0000}"/>
    <cellStyle name="Normal 13 2 3 3 2 2 3" xfId="33582" xr:uid="{00000000-0005-0000-0000-0000264D0000}"/>
    <cellStyle name="Normal 13 2 3 3 2 2 4" xfId="40140" xr:uid="{00000000-0005-0000-0000-0000274D0000}"/>
    <cellStyle name="Normal 13 2 3 3 2 3" xfId="23758" xr:uid="{00000000-0005-0000-0000-0000284D0000}"/>
    <cellStyle name="Normal 13 2 3 3 2 4" xfId="30374" xr:uid="{00000000-0005-0000-0000-0000294D0000}"/>
    <cellStyle name="Normal 13 2 3 3 2 5" xfId="36932" xr:uid="{00000000-0005-0000-0000-00002A4D0000}"/>
    <cellStyle name="Normal 13 2 3 3 3" xfId="6041" xr:uid="{00000000-0005-0000-0000-00002B4D0000}"/>
    <cellStyle name="Normal 13 2 3 3 3 2" xfId="11410" xr:uid="{00000000-0005-0000-0000-00002C4D0000}"/>
    <cellStyle name="Normal 13 2 3 3 3 2 2" xfId="27024" xr:uid="{00000000-0005-0000-0000-00002D4D0000}"/>
    <cellStyle name="Normal 13 2 3 3 3 2 3" xfId="33583" xr:uid="{00000000-0005-0000-0000-00002E4D0000}"/>
    <cellStyle name="Normal 13 2 3 3 3 2 4" xfId="40141" xr:uid="{00000000-0005-0000-0000-00002F4D0000}"/>
    <cellStyle name="Normal 13 2 3 3 3 3" xfId="23759" xr:uid="{00000000-0005-0000-0000-0000304D0000}"/>
    <cellStyle name="Normal 13 2 3 3 3 4" xfId="30375" xr:uid="{00000000-0005-0000-0000-0000314D0000}"/>
    <cellStyle name="Normal 13 2 3 3 3 5" xfId="36933" xr:uid="{00000000-0005-0000-0000-0000324D0000}"/>
    <cellStyle name="Normal 13 2 3 3 4" xfId="11408" xr:uid="{00000000-0005-0000-0000-0000334D0000}"/>
    <cellStyle name="Normal 13 2 3 3 4 2" xfId="27022" xr:uid="{00000000-0005-0000-0000-0000344D0000}"/>
    <cellStyle name="Normal 13 2 3 3 4 3" xfId="33581" xr:uid="{00000000-0005-0000-0000-0000354D0000}"/>
    <cellStyle name="Normal 13 2 3 3 4 4" xfId="40139" xr:uid="{00000000-0005-0000-0000-0000364D0000}"/>
    <cellStyle name="Normal 13 2 3 3 5" xfId="23757" xr:uid="{00000000-0005-0000-0000-0000374D0000}"/>
    <cellStyle name="Normal 13 2 3 3 6" xfId="30373" xr:uid="{00000000-0005-0000-0000-0000384D0000}"/>
    <cellStyle name="Normal 13 2 3 3 7" xfId="36931" xr:uid="{00000000-0005-0000-0000-0000394D0000}"/>
    <cellStyle name="Normal 13 2 3 4" xfId="6042" xr:uid="{00000000-0005-0000-0000-00003A4D0000}"/>
    <cellStyle name="Normal 13 2 3 4 2" xfId="11411" xr:uid="{00000000-0005-0000-0000-00003B4D0000}"/>
    <cellStyle name="Normal 13 2 3 4 2 2" xfId="27025" xr:uid="{00000000-0005-0000-0000-00003C4D0000}"/>
    <cellStyle name="Normal 13 2 3 4 2 3" xfId="33584" xr:uid="{00000000-0005-0000-0000-00003D4D0000}"/>
    <cellStyle name="Normal 13 2 3 4 2 4" xfId="40142" xr:uid="{00000000-0005-0000-0000-00003E4D0000}"/>
    <cellStyle name="Normal 13 2 3 4 3" xfId="23760" xr:uid="{00000000-0005-0000-0000-00003F4D0000}"/>
    <cellStyle name="Normal 13 2 3 4 4" xfId="30376" xr:uid="{00000000-0005-0000-0000-0000404D0000}"/>
    <cellStyle name="Normal 13 2 3 4 5" xfId="36934" xr:uid="{00000000-0005-0000-0000-0000414D0000}"/>
    <cellStyle name="Normal 13 2 3 5" xfId="6043" xr:uid="{00000000-0005-0000-0000-0000424D0000}"/>
    <cellStyle name="Normal 13 2 3 5 2" xfId="11412" xr:uid="{00000000-0005-0000-0000-0000434D0000}"/>
    <cellStyle name="Normal 13 2 3 5 2 2" xfId="27026" xr:uid="{00000000-0005-0000-0000-0000444D0000}"/>
    <cellStyle name="Normal 13 2 3 5 2 3" xfId="33585" xr:uid="{00000000-0005-0000-0000-0000454D0000}"/>
    <cellStyle name="Normal 13 2 3 5 2 4" xfId="40143" xr:uid="{00000000-0005-0000-0000-0000464D0000}"/>
    <cellStyle name="Normal 13 2 3 5 3" xfId="23761" xr:uid="{00000000-0005-0000-0000-0000474D0000}"/>
    <cellStyle name="Normal 13 2 3 5 4" xfId="30377" xr:uid="{00000000-0005-0000-0000-0000484D0000}"/>
    <cellStyle name="Normal 13 2 3 5 5" xfId="36935" xr:uid="{00000000-0005-0000-0000-0000494D0000}"/>
    <cellStyle name="Normal 13 2 3 6" xfId="11404" xr:uid="{00000000-0005-0000-0000-00004A4D0000}"/>
    <cellStyle name="Normal 13 2 3 6 2" xfId="27018" xr:uid="{00000000-0005-0000-0000-00004B4D0000}"/>
    <cellStyle name="Normal 13 2 3 6 3" xfId="33577" xr:uid="{00000000-0005-0000-0000-00004C4D0000}"/>
    <cellStyle name="Normal 13 2 3 6 4" xfId="40135" xr:uid="{00000000-0005-0000-0000-00004D4D0000}"/>
    <cellStyle name="Normal 13 2 3 7" xfId="23753" xr:uid="{00000000-0005-0000-0000-00004E4D0000}"/>
    <cellStyle name="Normal 13 2 3 8" xfId="30369" xr:uid="{00000000-0005-0000-0000-00004F4D0000}"/>
    <cellStyle name="Normal 13 2 3 9" xfId="36927" xr:uid="{00000000-0005-0000-0000-0000504D0000}"/>
    <cellStyle name="Normal 13 2 4" xfId="6044" xr:uid="{00000000-0005-0000-0000-0000514D0000}"/>
    <cellStyle name="Normal 13 2 4 2" xfId="6045" xr:uid="{00000000-0005-0000-0000-0000524D0000}"/>
    <cellStyle name="Normal 13 2 4 2 2" xfId="11414" xr:uid="{00000000-0005-0000-0000-0000534D0000}"/>
    <cellStyle name="Normal 13 2 4 2 2 2" xfId="27028" xr:uid="{00000000-0005-0000-0000-0000544D0000}"/>
    <cellStyle name="Normal 13 2 4 2 2 3" xfId="33587" xr:uid="{00000000-0005-0000-0000-0000554D0000}"/>
    <cellStyle name="Normal 13 2 4 2 2 4" xfId="40145" xr:uid="{00000000-0005-0000-0000-0000564D0000}"/>
    <cellStyle name="Normal 13 2 4 2 3" xfId="23763" xr:uid="{00000000-0005-0000-0000-0000574D0000}"/>
    <cellStyle name="Normal 13 2 4 2 4" xfId="30379" xr:uid="{00000000-0005-0000-0000-0000584D0000}"/>
    <cellStyle name="Normal 13 2 4 2 5" xfId="36937" xr:uid="{00000000-0005-0000-0000-0000594D0000}"/>
    <cellStyle name="Normal 13 2 4 3" xfId="6046" xr:uid="{00000000-0005-0000-0000-00005A4D0000}"/>
    <cellStyle name="Normal 13 2 4 3 2" xfId="11415" xr:uid="{00000000-0005-0000-0000-00005B4D0000}"/>
    <cellStyle name="Normal 13 2 4 3 2 2" xfId="27029" xr:uid="{00000000-0005-0000-0000-00005C4D0000}"/>
    <cellStyle name="Normal 13 2 4 3 2 3" xfId="33588" xr:uid="{00000000-0005-0000-0000-00005D4D0000}"/>
    <cellStyle name="Normal 13 2 4 3 2 4" xfId="40146" xr:uid="{00000000-0005-0000-0000-00005E4D0000}"/>
    <cellStyle name="Normal 13 2 4 3 3" xfId="23764" xr:uid="{00000000-0005-0000-0000-00005F4D0000}"/>
    <cellStyle name="Normal 13 2 4 3 4" xfId="30380" xr:uid="{00000000-0005-0000-0000-0000604D0000}"/>
    <cellStyle name="Normal 13 2 4 3 5" xfId="36938" xr:uid="{00000000-0005-0000-0000-0000614D0000}"/>
    <cellStyle name="Normal 13 2 4 4" xfId="11413" xr:uid="{00000000-0005-0000-0000-0000624D0000}"/>
    <cellStyle name="Normal 13 2 4 4 2" xfId="27027" xr:uid="{00000000-0005-0000-0000-0000634D0000}"/>
    <cellStyle name="Normal 13 2 4 4 3" xfId="33586" xr:uid="{00000000-0005-0000-0000-0000644D0000}"/>
    <cellStyle name="Normal 13 2 4 4 4" xfId="40144" xr:uid="{00000000-0005-0000-0000-0000654D0000}"/>
    <cellStyle name="Normal 13 2 4 5" xfId="23762" xr:uid="{00000000-0005-0000-0000-0000664D0000}"/>
    <cellStyle name="Normal 13 2 4 6" xfId="30378" xr:uid="{00000000-0005-0000-0000-0000674D0000}"/>
    <cellStyle name="Normal 13 2 4 7" xfId="36936" xr:uid="{00000000-0005-0000-0000-0000684D0000}"/>
    <cellStyle name="Normal 13 2 5" xfId="6047" xr:uid="{00000000-0005-0000-0000-0000694D0000}"/>
    <cellStyle name="Normal 13 2 5 2" xfId="6048" xr:uid="{00000000-0005-0000-0000-00006A4D0000}"/>
    <cellStyle name="Normal 13 2 5 2 2" xfId="11417" xr:uid="{00000000-0005-0000-0000-00006B4D0000}"/>
    <cellStyle name="Normal 13 2 5 2 2 2" xfId="27031" xr:uid="{00000000-0005-0000-0000-00006C4D0000}"/>
    <cellStyle name="Normal 13 2 5 2 2 3" xfId="33590" xr:uid="{00000000-0005-0000-0000-00006D4D0000}"/>
    <cellStyle name="Normal 13 2 5 2 2 4" xfId="40148" xr:uid="{00000000-0005-0000-0000-00006E4D0000}"/>
    <cellStyle name="Normal 13 2 5 2 3" xfId="23766" xr:uid="{00000000-0005-0000-0000-00006F4D0000}"/>
    <cellStyle name="Normal 13 2 5 2 4" xfId="30382" xr:uid="{00000000-0005-0000-0000-0000704D0000}"/>
    <cellStyle name="Normal 13 2 5 2 5" xfId="36940" xr:uid="{00000000-0005-0000-0000-0000714D0000}"/>
    <cellStyle name="Normal 13 2 5 3" xfId="6049" xr:uid="{00000000-0005-0000-0000-0000724D0000}"/>
    <cellStyle name="Normal 13 2 5 3 2" xfId="11418" xr:uid="{00000000-0005-0000-0000-0000734D0000}"/>
    <cellStyle name="Normal 13 2 5 3 2 2" xfId="27032" xr:uid="{00000000-0005-0000-0000-0000744D0000}"/>
    <cellStyle name="Normal 13 2 5 3 2 3" xfId="33591" xr:uid="{00000000-0005-0000-0000-0000754D0000}"/>
    <cellStyle name="Normal 13 2 5 3 2 4" xfId="40149" xr:uid="{00000000-0005-0000-0000-0000764D0000}"/>
    <cellStyle name="Normal 13 2 5 3 3" xfId="23767" xr:uid="{00000000-0005-0000-0000-0000774D0000}"/>
    <cellStyle name="Normal 13 2 5 3 4" xfId="30383" xr:uid="{00000000-0005-0000-0000-0000784D0000}"/>
    <cellStyle name="Normal 13 2 5 3 5" xfId="36941" xr:uid="{00000000-0005-0000-0000-0000794D0000}"/>
    <cellStyle name="Normal 13 2 5 4" xfId="11416" xr:uid="{00000000-0005-0000-0000-00007A4D0000}"/>
    <cellStyle name="Normal 13 2 5 4 2" xfId="27030" xr:uid="{00000000-0005-0000-0000-00007B4D0000}"/>
    <cellStyle name="Normal 13 2 5 4 3" xfId="33589" xr:uid="{00000000-0005-0000-0000-00007C4D0000}"/>
    <cellStyle name="Normal 13 2 5 4 4" xfId="40147" xr:uid="{00000000-0005-0000-0000-00007D4D0000}"/>
    <cellStyle name="Normal 13 2 5 5" xfId="23765" xr:uid="{00000000-0005-0000-0000-00007E4D0000}"/>
    <cellStyle name="Normal 13 2 5 6" xfId="30381" xr:uid="{00000000-0005-0000-0000-00007F4D0000}"/>
    <cellStyle name="Normal 13 2 5 7" xfId="36939" xr:uid="{00000000-0005-0000-0000-0000804D0000}"/>
    <cellStyle name="Normal 13 2 6" xfId="6050" xr:uid="{00000000-0005-0000-0000-0000814D0000}"/>
    <cellStyle name="Normal 13 2 6 2" xfId="11419" xr:uid="{00000000-0005-0000-0000-0000824D0000}"/>
    <cellStyle name="Normal 13 2 6 2 2" xfId="27033" xr:uid="{00000000-0005-0000-0000-0000834D0000}"/>
    <cellStyle name="Normal 13 2 6 2 3" xfId="33592" xr:uid="{00000000-0005-0000-0000-0000844D0000}"/>
    <cellStyle name="Normal 13 2 6 2 4" xfId="40150" xr:uid="{00000000-0005-0000-0000-0000854D0000}"/>
    <cellStyle name="Normal 13 2 6 3" xfId="23768" xr:uid="{00000000-0005-0000-0000-0000864D0000}"/>
    <cellStyle name="Normal 13 2 6 4" xfId="30384" xr:uid="{00000000-0005-0000-0000-0000874D0000}"/>
    <cellStyle name="Normal 13 2 6 5" xfId="36942" xr:uid="{00000000-0005-0000-0000-0000884D0000}"/>
    <cellStyle name="Normal 13 2 7" xfId="6051" xr:uid="{00000000-0005-0000-0000-0000894D0000}"/>
    <cellStyle name="Normal 13 2 7 2" xfId="11420" xr:uid="{00000000-0005-0000-0000-00008A4D0000}"/>
    <cellStyle name="Normal 13 2 7 2 2" xfId="27034" xr:uid="{00000000-0005-0000-0000-00008B4D0000}"/>
    <cellStyle name="Normal 13 2 7 2 3" xfId="33593" xr:uid="{00000000-0005-0000-0000-00008C4D0000}"/>
    <cellStyle name="Normal 13 2 7 2 4" xfId="40151" xr:uid="{00000000-0005-0000-0000-00008D4D0000}"/>
    <cellStyle name="Normal 13 2 7 3" xfId="23769" xr:uid="{00000000-0005-0000-0000-00008E4D0000}"/>
    <cellStyle name="Normal 13 2 7 4" xfId="30385" xr:uid="{00000000-0005-0000-0000-00008F4D0000}"/>
    <cellStyle name="Normal 13 2 7 5" xfId="36943" xr:uid="{00000000-0005-0000-0000-0000904D0000}"/>
    <cellStyle name="Normal 13 2 8" xfId="11385" xr:uid="{00000000-0005-0000-0000-0000914D0000}"/>
    <cellStyle name="Normal 13 2 8 2" xfId="26999" xr:uid="{00000000-0005-0000-0000-0000924D0000}"/>
    <cellStyle name="Normal 13 2 8 3" xfId="33558" xr:uid="{00000000-0005-0000-0000-0000934D0000}"/>
    <cellStyle name="Normal 13 2 8 4" xfId="40116" xr:uid="{00000000-0005-0000-0000-0000944D0000}"/>
    <cellStyle name="Normal 13 2 9" xfId="16587" xr:uid="{00000000-0005-0000-0000-0000954D0000}"/>
    <cellStyle name="Normal 13 3" xfId="6052" xr:uid="{00000000-0005-0000-0000-0000964D0000}"/>
    <cellStyle name="Normal 13 3 10" xfId="36944" xr:uid="{00000000-0005-0000-0000-0000974D0000}"/>
    <cellStyle name="Normal 13 3 2" xfId="6053" xr:uid="{00000000-0005-0000-0000-0000984D0000}"/>
    <cellStyle name="Normal 13 3 2 2" xfId="6054" xr:uid="{00000000-0005-0000-0000-0000994D0000}"/>
    <cellStyle name="Normal 13 3 2 2 2" xfId="6055" xr:uid="{00000000-0005-0000-0000-00009A4D0000}"/>
    <cellStyle name="Normal 13 3 2 2 2 2" xfId="11424" xr:uid="{00000000-0005-0000-0000-00009B4D0000}"/>
    <cellStyle name="Normal 13 3 2 2 2 2 2" xfId="27038" xr:uid="{00000000-0005-0000-0000-00009C4D0000}"/>
    <cellStyle name="Normal 13 3 2 2 2 2 3" xfId="33597" xr:uid="{00000000-0005-0000-0000-00009D4D0000}"/>
    <cellStyle name="Normal 13 3 2 2 2 2 4" xfId="40155" xr:uid="{00000000-0005-0000-0000-00009E4D0000}"/>
    <cellStyle name="Normal 13 3 2 2 2 3" xfId="23773" xr:uid="{00000000-0005-0000-0000-00009F4D0000}"/>
    <cellStyle name="Normal 13 3 2 2 2 4" xfId="30389" xr:uid="{00000000-0005-0000-0000-0000A04D0000}"/>
    <cellStyle name="Normal 13 3 2 2 2 5" xfId="36947" xr:uid="{00000000-0005-0000-0000-0000A14D0000}"/>
    <cellStyle name="Normal 13 3 2 2 3" xfId="6056" xr:uid="{00000000-0005-0000-0000-0000A24D0000}"/>
    <cellStyle name="Normal 13 3 2 2 3 2" xfId="11425" xr:uid="{00000000-0005-0000-0000-0000A34D0000}"/>
    <cellStyle name="Normal 13 3 2 2 3 2 2" xfId="27039" xr:uid="{00000000-0005-0000-0000-0000A44D0000}"/>
    <cellStyle name="Normal 13 3 2 2 3 2 3" xfId="33598" xr:uid="{00000000-0005-0000-0000-0000A54D0000}"/>
    <cellStyle name="Normal 13 3 2 2 3 2 4" xfId="40156" xr:uid="{00000000-0005-0000-0000-0000A64D0000}"/>
    <cellStyle name="Normal 13 3 2 2 3 3" xfId="23774" xr:uid="{00000000-0005-0000-0000-0000A74D0000}"/>
    <cellStyle name="Normal 13 3 2 2 3 4" xfId="30390" xr:uid="{00000000-0005-0000-0000-0000A84D0000}"/>
    <cellStyle name="Normal 13 3 2 2 3 5" xfId="36948" xr:uid="{00000000-0005-0000-0000-0000A94D0000}"/>
    <cellStyle name="Normal 13 3 2 2 4" xfId="11423" xr:uid="{00000000-0005-0000-0000-0000AA4D0000}"/>
    <cellStyle name="Normal 13 3 2 2 4 2" xfId="27037" xr:uid="{00000000-0005-0000-0000-0000AB4D0000}"/>
    <cellStyle name="Normal 13 3 2 2 4 3" xfId="33596" xr:uid="{00000000-0005-0000-0000-0000AC4D0000}"/>
    <cellStyle name="Normal 13 3 2 2 4 4" xfId="40154" xr:uid="{00000000-0005-0000-0000-0000AD4D0000}"/>
    <cellStyle name="Normal 13 3 2 2 5" xfId="23772" xr:uid="{00000000-0005-0000-0000-0000AE4D0000}"/>
    <cellStyle name="Normal 13 3 2 2 6" xfId="30388" xr:uid="{00000000-0005-0000-0000-0000AF4D0000}"/>
    <cellStyle name="Normal 13 3 2 2 7" xfId="36946" xr:uid="{00000000-0005-0000-0000-0000B04D0000}"/>
    <cellStyle name="Normal 13 3 2 3" xfId="6057" xr:uid="{00000000-0005-0000-0000-0000B14D0000}"/>
    <cellStyle name="Normal 13 3 2 3 2" xfId="6058" xr:uid="{00000000-0005-0000-0000-0000B24D0000}"/>
    <cellStyle name="Normal 13 3 2 3 2 2" xfId="11427" xr:uid="{00000000-0005-0000-0000-0000B34D0000}"/>
    <cellStyle name="Normal 13 3 2 3 2 2 2" xfId="27041" xr:uid="{00000000-0005-0000-0000-0000B44D0000}"/>
    <cellStyle name="Normal 13 3 2 3 2 2 3" xfId="33600" xr:uid="{00000000-0005-0000-0000-0000B54D0000}"/>
    <cellStyle name="Normal 13 3 2 3 2 2 4" xfId="40158" xr:uid="{00000000-0005-0000-0000-0000B64D0000}"/>
    <cellStyle name="Normal 13 3 2 3 2 3" xfId="23776" xr:uid="{00000000-0005-0000-0000-0000B74D0000}"/>
    <cellStyle name="Normal 13 3 2 3 2 4" xfId="30392" xr:uid="{00000000-0005-0000-0000-0000B84D0000}"/>
    <cellStyle name="Normal 13 3 2 3 2 5" xfId="36950" xr:uid="{00000000-0005-0000-0000-0000B94D0000}"/>
    <cellStyle name="Normal 13 3 2 3 3" xfId="6059" xr:uid="{00000000-0005-0000-0000-0000BA4D0000}"/>
    <cellStyle name="Normal 13 3 2 3 3 2" xfId="11428" xr:uid="{00000000-0005-0000-0000-0000BB4D0000}"/>
    <cellStyle name="Normal 13 3 2 3 3 2 2" xfId="27042" xr:uid="{00000000-0005-0000-0000-0000BC4D0000}"/>
    <cellStyle name="Normal 13 3 2 3 3 2 3" xfId="33601" xr:uid="{00000000-0005-0000-0000-0000BD4D0000}"/>
    <cellStyle name="Normal 13 3 2 3 3 2 4" xfId="40159" xr:uid="{00000000-0005-0000-0000-0000BE4D0000}"/>
    <cellStyle name="Normal 13 3 2 3 3 3" xfId="23777" xr:uid="{00000000-0005-0000-0000-0000BF4D0000}"/>
    <cellStyle name="Normal 13 3 2 3 3 4" xfId="30393" xr:uid="{00000000-0005-0000-0000-0000C04D0000}"/>
    <cellStyle name="Normal 13 3 2 3 3 5" xfId="36951" xr:uid="{00000000-0005-0000-0000-0000C14D0000}"/>
    <cellStyle name="Normal 13 3 2 3 4" xfId="11426" xr:uid="{00000000-0005-0000-0000-0000C24D0000}"/>
    <cellStyle name="Normal 13 3 2 3 4 2" xfId="27040" xr:uid="{00000000-0005-0000-0000-0000C34D0000}"/>
    <cellStyle name="Normal 13 3 2 3 4 3" xfId="33599" xr:uid="{00000000-0005-0000-0000-0000C44D0000}"/>
    <cellStyle name="Normal 13 3 2 3 4 4" xfId="40157" xr:uid="{00000000-0005-0000-0000-0000C54D0000}"/>
    <cellStyle name="Normal 13 3 2 3 5" xfId="23775" xr:uid="{00000000-0005-0000-0000-0000C64D0000}"/>
    <cellStyle name="Normal 13 3 2 3 6" xfId="30391" xr:uid="{00000000-0005-0000-0000-0000C74D0000}"/>
    <cellStyle name="Normal 13 3 2 3 7" xfId="36949" xr:uid="{00000000-0005-0000-0000-0000C84D0000}"/>
    <cellStyle name="Normal 13 3 2 4" xfId="6060" xr:uid="{00000000-0005-0000-0000-0000C94D0000}"/>
    <cellStyle name="Normal 13 3 2 4 2" xfId="11429" xr:uid="{00000000-0005-0000-0000-0000CA4D0000}"/>
    <cellStyle name="Normal 13 3 2 4 2 2" xfId="27043" xr:uid="{00000000-0005-0000-0000-0000CB4D0000}"/>
    <cellStyle name="Normal 13 3 2 4 2 3" xfId="33602" xr:uid="{00000000-0005-0000-0000-0000CC4D0000}"/>
    <cellStyle name="Normal 13 3 2 4 2 4" xfId="40160" xr:uid="{00000000-0005-0000-0000-0000CD4D0000}"/>
    <cellStyle name="Normal 13 3 2 4 3" xfId="23778" xr:uid="{00000000-0005-0000-0000-0000CE4D0000}"/>
    <cellStyle name="Normal 13 3 2 4 4" xfId="30394" xr:uid="{00000000-0005-0000-0000-0000CF4D0000}"/>
    <cellStyle name="Normal 13 3 2 4 5" xfId="36952" xr:uid="{00000000-0005-0000-0000-0000D04D0000}"/>
    <cellStyle name="Normal 13 3 2 5" xfId="6061" xr:uid="{00000000-0005-0000-0000-0000D14D0000}"/>
    <cellStyle name="Normal 13 3 2 5 2" xfId="11430" xr:uid="{00000000-0005-0000-0000-0000D24D0000}"/>
    <cellStyle name="Normal 13 3 2 5 2 2" xfId="27044" xr:uid="{00000000-0005-0000-0000-0000D34D0000}"/>
    <cellStyle name="Normal 13 3 2 5 2 3" xfId="33603" xr:uid="{00000000-0005-0000-0000-0000D44D0000}"/>
    <cellStyle name="Normal 13 3 2 5 2 4" xfId="40161" xr:uid="{00000000-0005-0000-0000-0000D54D0000}"/>
    <cellStyle name="Normal 13 3 2 5 3" xfId="23779" xr:uid="{00000000-0005-0000-0000-0000D64D0000}"/>
    <cellStyle name="Normal 13 3 2 5 4" xfId="30395" xr:uid="{00000000-0005-0000-0000-0000D74D0000}"/>
    <cellStyle name="Normal 13 3 2 5 5" xfId="36953" xr:uid="{00000000-0005-0000-0000-0000D84D0000}"/>
    <cellStyle name="Normal 13 3 2 6" xfId="11422" xr:uid="{00000000-0005-0000-0000-0000D94D0000}"/>
    <cellStyle name="Normal 13 3 2 6 2" xfId="27036" xr:uid="{00000000-0005-0000-0000-0000DA4D0000}"/>
    <cellStyle name="Normal 13 3 2 6 3" xfId="33595" xr:uid="{00000000-0005-0000-0000-0000DB4D0000}"/>
    <cellStyle name="Normal 13 3 2 6 4" xfId="40153" xr:uid="{00000000-0005-0000-0000-0000DC4D0000}"/>
    <cellStyle name="Normal 13 3 2 7" xfId="23771" xr:uid="{00000000-0005-0000-0000-0000DD4D0000}"/>
    <cellStyle name="Normal 13 3 2 8" xfId="30387" xr:uid="{00000000-0005-0000-0000-0000DE4D0000}"/>
    <cellStyle name="Normal 13 3 2 9" xfId="36945" xr:uid="{00000000-0005-0000-0000-0000DF4D0000}"/>
    <cellStyle name="Normal 13 3 3" xfId="6062" xr:uid="{00000000-0005-0000-0000-0000E04D0000}"/>
    <cellStyle name="Normal 13 3 3 2" xfId="6063" xr:uid="{00000000-0005-0000-0000-0000E14D0000}"/>
    <cellStyle name="Normal 13 3 3 2 2" xfId="11432" xr:uid="{00000000-0005-0000-0000-0000E24D0000}"/>
    <cellStyle name="Normal 13 3 3 2 2 2" xfId="27046" xr:uid="{00000000-0005-0000-0000-0000E34D0000}"/>
    <cellStyle name="Normal 13 3 3 2 2 3" xfId="33605" xr:uid="{00000000-0005-0000-0000-0000E44D0000}"/>
    <cellStyle name="Normal 13 3 3 2 2 4" xfId="40163" xr:uid="{00000000-0005-0000-0000-0000E54D0000}"/>
    <cellStyle name="Normal 13 3 3 2 3" xfId="23781" xr:uid="{00000000-0005-0000-0000-0000E64D0000}"/>
    <cellStyle name="Normal 13 3 3 2 4" xfId="30397" xr:uid="{00000000-0005-0000-0000-0000E74D0000}"/>
    <cellStyle name="Normal 13 3 3 2 5" xfId="36955" xr:uid="{00000000-0005-0000-0000-0000E84D0000}"/>
    <cellStyle name="Normal 13 3 3 3" xfId="6064" xr:uid="{00000000-0005-0000-0000-0000E94D0000}"/>
    <cellStyle name="Normal 13 3 3 3 2" xfId="11433" xr:uid="{00000000-0005-0000-0000-0000EA4D0000}"/>
    <cellStyle name="Normal 13 3 3 3 2 2" xfId="27047" xr:uid="{00000000-0005-0000-0000-0000EB4D0000}"/>
    <cellStyle name="Normal 13 3 3 3 2 3" xfId="33606" xr:uid="{00000000-0005-0000-0000-0000EC4D0000}"/>
    <cellStyle name="Normal 13 3 3 3 2 4" xfId="40164" xr:uid="{00000000-0005-0000-0000-0000ED4D0000}"/>
    <cellStyle name="Normal 13 3 3 3 3" xfId="23782" xr:uid="{00000000-0005-0000-0000-0000EE4D0000}"/>
    <cellStyle name="Normal 13 3 3 3 4" xfId="30398" xr:uid="{00000000-0005-0000-0000-0000EF4D0000}"/>
    <cellStyle name="Normal 13 3 3 3 5" xfId="36956" xr:uid="{00000000-0005-0000-0000-0000F04D0000}"/>
    <cellStyle name="Normal 13 3 3 4" xfId="11431" xr:uid="{00000000-0005-0000-0000-0000F14D0000}"/>
    <cellStyle name="Normal 13 3 3 4 2" xfId="27045" xr:uid="{00000000-0005-0000-0000-0000F24D0000}"/>
    <cellStyle name="Normal 13 3 3 4 3" xfId="33604" xr:uid="{00000000-0005-0000-0000-0000F34D0000}"/>
    <cellStyle name="Normal 13 3 3 4 4" xfId="40162" xr:uid="{00000000-0005-0000-0000-0000F44D0000}"/>
    <cellStyle name="Normal 13 3 3 5" xfId="23780" xr:uid="{00000000-0005-0000-0000-0000F54D0000}"/>
    <cellStyle name="Normal 13 3 3 6" xfId="30396" xr:uid="{00000000-0005-0000-0000-0000F64D0000}"/>
    <cellStyle name="Normal 13 3 3 7" xfId="36954" xr:uid="{00000000-0005-0000-0000-0000F74D0000}"/>
    <cellStyle name="Normal 13 3 4" xfId="6065" xr:uid="{00000000-0005-0000-0000-0000F84D0000}"/>
    <cellStyle name="Normal 13 3 4 2" xfId="6066" xr:uid="{00000000-0005-0000-0000-0000F94D0000}"/>
    <cellStyle name="Normal 13 3 4 2 2" xfId="11435" xr:uid="{00000000-0005-0000-0000-0000FA4D0000}"/>
    <cellStyle name="Normal 13 3 4 2 2 2" xfId="27049" xr:uid="{00000000-0005-0000-0000-0000FB4D0000}"/>
    <cellStyle name="Normal 13 3 4 2 2 3" xfId="33608" xr:uid="{00000000-0005-0000-0000-0000FC4D0000}"/>
    <cellStyle name="Normal 13 3 4 2 2 4" xfId="40166" xr:uid="{00000000-0005-0000-0000-0000FD4D0000}"/>
    <cellStyle name="Normal 13 3 4 2 3" xfId="23784" xr:uid="{00000000-0005-0000-0000-0000FE4D0000}"/>
    <cellStyle name="Normal 13 3 4 2 4" xfId="30400" xr:uid="{00000000-0005-0000-0000-0000FF4D0000}"/>
    <cellStyle name="Normal 13 3 4 2 5" xfId="36958" xr:uid="{00000000-0005-0000-0000-0000004E0000}"/>
    <cellStyle name="Normal 13 3 4 3" xfId="6067" xr:uid="{00000000-0005-0000-0000-0000014E0000}"/>
    <cellStyle name="Normal 13 3 4 3 2" xfId="11436" xr:uid="{00000000-0005-0000-0000-0000024E0000}"/>
    <cellStyle name="Normal 13 3 4 3 2 2" xfId="27050" xr:uid="{00000000-0005-0000-0000-0000034E0000}"/>
    <cellStyle name="Normal 13 3 4 3 2 3" xfId="33609" xr:uid="{00000000-0005-0000-0000-0000044E0000}"/>
    <cellStyle name="Normal 13 3 4 3 2 4" xfId="40167" xr:uid="{00000000-0005-0000-0000-0000054E0000}"/>
    <cellStyle name="Normal 13 3 4 3 3" xfId="23785" xr:uid="{00000000-0005-0000-0000-0000064E0000}"/>
    <cellStyle name="Normal 13 3 4 3 4" xfId="30401" xr:uid="{00000000-0005-0000-0000-0000074E0000}"/>
    <cellStyle name="Normal 13 3 4 3 5" xfId="36959" xr:uid="{00000000-0005-0000-0000-0000084E0000}"/>
    <cellStyle name="Normal 13 3 4 4" xfId="11434" xr:uid="{00000000-0005-0000-0000-0000094E0000}"/>
    <cellStyle name="Normal 13 3 4 4 2" xfId="27048" xr:uid="{00000000-0005-0000-0000-00000A4E0000}"/>
    <cellStyle name="Normal 13 3 4 4 3" xfId="33607" xr:uid="{00000000-0005-0000-0000-00000B4E0000}"/>
    <cellStyle name="Normal 13 3 4 4 4" xfId="40165" xr:uid="{00000000-0005-0000-0000-00000C4E0000}"/>
    <cellStyle name="Normal 13 3 4 5" xfId="23783" xr:uid="{00000000-0005-0000-0000-00000D4E0000}"/>
    <cellStyle name="Normal 13 3 4 6" xfId="30399" xr:uid="{00000000-0005-0000-0000-00000E4E0000}"/>
    <cellStyle name="Normal 13 3 4 7" xfId="36957" xr:uid="{00000000-0005-0000-0000-00000F4E0000}"/>
    <cellStyle name="Normal 13 3 5" xfId="6068" xr:uid="{00000000-0005-0000-0000-0000104E0000}"/>
    <cellStyle name="Normal 13 3 5 2" xfId="11437" xr:uid="{00000000-0005-0000-0000-0000114E0000}"/>
    <cellStyle name="Normal 13 3 5 2 2" xfId="27051" xr:uid="{00000000-0005-0000-0000-0000124E0000}"/>
    <cellStyle name="Normal 13 3 5 2 3" xfId="33610" xr:uid="{00000000-0005-0000-0000-0000134E0000}"/>
    <cellStyle name="Normal 13 3 5 2 4" xfId="40168" xr:uid="{00000000-0005-0000-0000-0000144E0000}"/>
    <cellStyle name="Normal 13 3 5 3" xfId="23786" xr:uid="{00000000-0005-0000-0000-0000154E0000}"/>
    <cellStyle name="Normal 13 3 5 4" xfId="30402" xr:uid="{00000000-0005-0000-0000-0000164E0000}"/>
    <cellStyle name="Normal 13 3 5 5" xfId="36960" xr:uid="{00000000-0005-0000-0000-0000174E0000}"/>
    <cellStyle name="Normal 13 3 6" xfId="6069" xr:uid="{00000000-0005-0000-0000-0000184E0000}"/>
    <cellStyle name="Normal 13 3 6 2" xfId="11438" xr:uid="{00000000-0005-0000-0000-0000194E0000}"/>
    <cellStyle name="Normal 13 3 6 2 2" xfId="27052" xr:uid="{00000000-0005-0000-0000-00001A4E0000}"/>
    <cellStyle name="Normal 13 3 6 2 3" xfId="33611" xr:uid="{00000000-0005-0000-0000-00001B4E0000}"/>
    <cellStyle name="Normal 13 3 6 2 4" xfId="40169" xr:uid="{00000000-0005-0000-0000-00001C4E0000}"/>
    <cellStyle name="Normal 13 3 6 3" xfId="23787" xr:uid="{00000000-0005-0000-0000-00001D4E0000}"/>
    <cellStyle name="Normal 13 3 6 4" xfId="30403" xr:uid="{00000000-0005-0000-0000-00001E4E0000}"/>
    <cellStyle name="Normal 13 3 6 5" xfId="36961" xr:uid="{00000000-0005-0000-0000-00001F4E0000}"/>
    <cellStyle name="Normal 13 3 7" xfId="11421" xr:uid="{00000000-0005-0000-0000-0000204E0000}"/>
    <cellStyle name="Normal 13 3 7 2" xfId="27035" xr:uid="{00000000-0005-0000-0000-0000214E0000}"/>
    <cellStyle name="Normal 13 3 7 3" xfId="33594" xr:uid="{00000000-0005-0000-0000-0000224E0000}"/>
    <cellStyle name="Normal 13 3 7 4" xfId="40152" xr:uid="{00000000-0005-0000-0000-0000234E0000}"/>
    <cellStyle name="Normal 13 3 8" xfId="23770" xr:uid="{00000000-0005-0000-0000-0000244E0000}"/>
    <cellStyle name="Normal 13 3 9" xfId="30386" xr:uid="{00000000-0005-0000-0000-0000254E0000}"/>
    <cellStyle name="Normal 13 4" xfId="6070" xr:uid="{00000000-0005-0000-0000-0000264E0000}"/>
    <cellStyle name="Normal 13 4 2" xfId="6071" xr:uid="{00000000-0005-0000-0000-0000274E0000}"/>
    <cellStyle name="Normal 13 4 2 2" xfId="6072" xr:uid="{00000000-0005-0000-0000-0000284E0000}"/>
    <cellStyle name="Normal 13 4 2 2 2" xfId="11441" xr:uid="{00000000-0005-0000-0000-0000294E0000}"/>
    <cellStyle name="Normal 13 4 2 2 2 2" xfId="27055" xr:uid="{00000000-0005-0000-0000-00002A4E0000}"/>
    <cellStyle name="Normal 13 4 2 2 2 3" xfId="33614" xr:uid="{00000000-0005-0000-0000-00002B4E0000}"/>
    <cellStyle name="Normal 13 4 2 2 2 4" xfId="40172" xr:uid="{00000000-0005-0000-0000-00002C4E0000}"/>
    <cellStyle name="Normal 13 4 2 2 3" xfId="23790" xr:uid="{00000000-0005-0000-0000-00002D4E0000}"/>
    <cellStyle name="Normal 13 4 2 2 4" xfId="30406" xr:uid="{00000000-0005-0000-0000-00002E4E0000}"/>
    <cellStyle name="Normal 13 4 2 2 5" xfId="36964" xr:uid="{00000000-0005-0000-0000-00002F4E0000}"/>
    <cellStyle name="Normal 13 4 2 3" xfId="6073" xr:uid="{00000000-0005-0000-0000-0000304E0000}"/>
    <cellStyle name="Normal 13 4 2 3 2" xfId="11442" xr:uid="{00000000-0005-0000-0000-0000314E0000}"/>
    <cellStyle name="Normal 13 4 2 3 2 2" xfId="27056" xr:uid="{00000000-0005-0000-0000-0000324E0000}"/>
    <cellStyle name="Normal 13 4 2 3 2 3" xfId="33615" xr:uid="{00000000-0005-0000-0000-0000334E0000}"/>
    <cellStyle name="Normal 13 4 2 3 2 4" xfId="40173" xr:uid="{00000000-0005-0000-0000-0000344E0000}"/>
    <cellStyle name="Normal 13 4 2 3 3" xfId="23791" xr:uid="{00000000-0005-0000-0000-0000354E0000}"/>
    <cellStyle name="Normal 13 4 2 3 4" xfId="30407" xr:uid="{00000000-0005-0000-0000-0000364E0000}"/>
    <cellStyle name="Normal 13 4 2 3 5" xfId="36965" xr:uid="{00000000-0005-0000-0000-0000374E0000}"/>
    <cellStyle name="Normal 13 4 2 4" xfId="11440" xr:uid="{00000000-0005-0000-0000-0000384E0000}"/>
    <cellStyle name="Normal 13 4 2 4 2" xfId="27054" xr:uid="{00000000-0005-0000-0000-0000394E0000}"/>
    <cellStyle name="Normal 13 4 2 4 3" xfId="33613" xr:uid="{00000000-0005-0000-0000-00003A4E0000}"/>
    <cellStyle name="Normal 13 4 2 4 4" xfId="40171" xr:uid="{00000000-0005-0000-0000-00003B4E0000}"/>
    <cellStyle name="Normal 13 4 2 5" xfId="23789" xr:uid="{00000000-0005-0000-0000-00003C4E0000}"/>
    <cellStyle name="Normal 13 4 2 6" xfId="30405" xr:uid="{00000000-0005-0000-0000-00003D4E0000}"/>
    <cellStyle name="Normal 13 4 2 7" xfId="36963" xr:uid="{00000000-0005-0000-0000-00003E4E0000}"/>
    <cellStyle name="Normal 13 4 3" xfId="6074" xr:uid="{00000000-0005-0000-0000-00003F4E0000}"/>
    <cellStyle name="Normal 13 4 3 2" xfId="6075" xr:uid="{00000000-0005-0000-0000-0000404E0000}"/>
    <cellStyle name="Normal 13 4 3 2 2" xfId="11444" xr:uid="{00000000-0005-0000-0000-0000414E0000}"/>
    <cellStyle name="Normal 13 4 3 2 2 2" xfId="27058" xr:uid="{00000000-0005-0000-0000-0000424E0000}"/>
    <cellStyle name="Normal 13 4 3 2 2 3" xfId="33617" xr:uid="{00000000-0005-0000-0000-0000434E0000}"/>
    <cellStyle name="Normal 13 4 3 2 2 4" xfId="40175" xr:uid="{00000000-0005-0000-0000-0000444E0000}"/>
    <cellStyle name="Normal 13 4 3 2 3" xfId="23793" xr:uid="{00000000-0005-0000-0000-0000454E0000}"/>
    <cellStyle name="Normal 13 4 3 2 4" xfId="30409" xr:uid="{00000000-0005-0000-0000-0000464E0000}"/>
    <cellStyle name="Normal 13 4 3 2 5" xfId="36967" xr:uid="{00000000-0005-0000-0000-0000474E0000}"/>
    <cellStyle name="Normal 13 4 3 3" xfId="6076" xr:uid="{00000000-0005-0000-0000-0000484E0000}"/>
    <cellStyle name="Normal 13 4 3 3 2" xfId="11445" xr:uid="{00000000-0005-0000-0000-0000494E0000}"/>
    <cellStyle name="Normal 13 4 3 3 2 2" xfId="27059" xr:uid="{00000000-0005-0000-0000-00004A4E0000}"/>
    <cellStyle name="Normal 13 4 3 3 2 3" xfId="33618" xr:uid="{00000000-0005-0000-0000-00004B4E0000}"/>
    <cellStyle name="Normal 13 4 3 3 2 4" xfId="40176" xr:uid="{00000000-0005-0000-0000-00004C4E0000}"/>
    <cellStyle name="Normal 13 4 3 3 3" xfId="23794" xr:uid="{00000000-0005-0000-0000-00004D4E0000}"/>
    <cellStyle name="Normal 13 4 3 3 4" xfId="30410" xr:uid="{00000000-0005-0000-0000-00004E4E0000}"/>
    <cellStyle name="Normal 13 4 3 3 5" xfId="36968" xr:uid="{00000000-0005-0000-0000-00004F4E0000}"/>
    <cellStyle name="Normal 13 4 3 4" xfId="11443" xr:uid="{00000000-0005-0000-0000-0000504E0000}"/>
    <cellStyle name="Normal 13 4 3 4 2" xfId="27057" xr:uid="{00000000-0005-0000-0000-0000514E0000}"/>
    <cellStyle name="Normal 13 4 3 4 3" xfId="33616" xr:uid="{00000000-0005-0000-0000-0000524E0000}"/>
    <cellStyle name="Normal 13 4 3 4 4" xfId="40174" xr:uid="{00000000-0005-0000-0000-0000534E0000}"/>
    <cellStyle name="Normal 13 4 3 5" xfId="23792" xr:uid="{00000000-0005-0000-0000-0000544E0000}"/>
    <cellStyle name="Normal 13 4 3 6" xfId="30408" xr:uid="{00000000-0005-0000-0000-0000554E0000}"/>
    <cellStyle name="Normal 13 4 3 7" xfId="36966" xr:uid="{00000000-0005-0000-0000-0000564E0000}"/>
    <cellStyle name="Normal 13 4 4" xfId="6077" xr:uid="{00000000-0005-0000-0000-0000574E0000}"/>
    <cellStyle name="Normal 13 4 4 2" xfId="11446" xr:uid="{00000000-0005-0000-0000-0000584E0000}"/>
    <cellStyle name="Normal 13 4 4 2 2" xfId="27060" xr:uid="{00000000-0005-0000-0000-0000594E0000}"/>
    <cellStyle name="Normal 13 4 4 2 3" xfId="33619" xr:uid="{00000000-0005-0000-0000-00005A4E0000}"/>
    <cellStyle name="Normal 13 4 4 2 4" xfId="40177" xr:uid="{00000000-0005-0000-0000-00005B4E0000}"/>
    <cellStyle name="Normal 13 4 4 3" xfId="23795" xr:uid="{00000000-0005-0000-0000-00005C4E0000}"/>
    <cellStyle name="Normal 13 4 4 4" xfId="30411" xr:uid="{00000000-0005-0000-0000-00005D4E0000}"/>
    <cellStyle name="Normal 13 4 4 5" xfId="36969" xr:uid="{00000000-0005-0000-0000-00005E4E0000}"/>
    <cellStyle name="Normal 13 4 5" xfId="6078" xr:uid="{00000000-0005-0000-0000-00005F4E0000}"/>
    <cellStyle name="Normal 13 4 5 2" xfId="11447" xr:uid="{00000000-0005-0000-0000-0000604E0000}"/>
    <cellStyle name="Normal 13 4 5 2 2" xfId="27061" xr:uid="{00000000-0005-0000-0000-0000614E0000}"/>
    <cellStyle name="Normal 13 4 5 2 3" xfId="33620" xr:uid="{00000000-0005-0000-0000-0000624E0000}"/>
    <cellStyle name="Normal 13 4 5 2 4" xfId="40178" xr:uid="{00000000-0005-0000-0000-0000634E0000}"/>
    <cellStyle name="Normal 13 4 5 3" xfId="23796" xr:uid="{00000000-0005-0000-0000-0000644E0000}"/>
    <cellStyle name="Normal 13 4 5 4" xfId="30412" xr:uid="{00000000-0005-0000-0000-0000654E0000}"/>
    <cellStyle name="Normal 13 4 5 5" xfId="36970" xr:uid="{00000000-0005-0000-0000-0000664E0000}"/>
    <cellStyle name="Normal 13 4 6" xfId="11439" xr:uid="{00000000-0005-0000-0000-0000674E0000}"/>
    <cellStyle name="Normal 13 4 6 2" xfId="27053" xr:uid="{00000000-0005-0000-0000-0000684E0000}"/>
    <cellStyle name="Normal 13 4 6 3" xfId="33612" xr:uid="{00000000-0005-0000-0000-0000694E0000}"/>
    <cellStyle name="Normal 13 4 6 4" xfId="40170" xr:uid="{00000000-0005-0000-0000-00006A4E0000}"/>
    <cellStyle name="Normal 13 4 7" xfId="23788" xr:uid="{00000000-0005-0000-0000-00006B4E0000}"/>
    <cellStyle name="Normal 13 4 8" xfId="30404" xr:uid="{00000000-0005-0000-0000-00006C4E0000}"/>
    <cellStyle name="Normal 13 4 9" xfId="36962" xr:uid="{00000000-0005-0000-0000-00006D4E0000}"/>
    <cellStyle name="Normal 13 5" xfId="6079" xr:uid="{00000000-0005-0000-0000-00006E4E0000}"/>
    <cellStyle name="Normal 13 5 2" xfId="6080" xr:uid="{00000000-0005-0000-0000-00006F4E0000}"/>
    <cellStyle name="Normal 13 5 2 2" xfId="11449" xr:uid="{00000000-0005-0000-0000-0000704E0000}"/>
    <cellStyle name="Normal 13 5 2 2 2" xfId="27063" xr:uid="{00000000-0005-0000-0000-0000714E0000}"/>
    <cellStyle name="Normal 13 5 2 2 3" xfId="33622" xr:uid="{00000000-0005-0000-0000-0000724E0000}"/>
    <cellStyle name="Normal 13 5 2 2 4" xfId="40180" xr:uid="{00000000-0005-0000-0000-0000734E0000}"/>
    <cellStyle name="Normal 13 5 2 3" xfId="23798" xr:uid="{00000000-0005-0000-0000-0000744E0000}"/>
    <cellStyle name="Normal 13 5 2 4" xfId="30414" xr:uid="{00000000-0005-0000-0000-0000754E0000}"/>
    <cellStyle name="Normal 13 5 2 5" xfId="36972" xr:uid="{00000000-0005-0000-0000-0000764E0000}"/>
    <cellStyle name="Normal 13 5 3" xfId="6081" xr:uid="{00000000-0005-0000-0000-0000774E0000}"/>
    <cellStyle name="Normal 13 5 3 2" xfId="11450" xr:uid="{00000000-0005-0000-0000-0000784E0000}"/>
    <cellStyle name="Normal 13 5 3 2 2" xfId="27064" xr:uid="{00000000-0005-0000-0000-0000794E0000}"/>
    <cellStyle name="Normal 13 5 3 2 3" xfId="33623" xr:uid="{00000000-0005-0000-0000-00007A4E0000}"/>
    <cellStyle name="Normal 13 5 3 2 4" xfId="40181" xr:uid="{00000000-0005-0000-0000-00007B4E0000}"/>
    <cellStyle name="Normal 13 5 3 3" xfId="23799" xr:uid="{00000000-0005-0000-0000-00007C4E0000}"/>
    <cellStyle name="Normal 13 5 3 4" xfId="30415" xr:uid="{00000000-0005-0000-0000-00007D4E0000}"/>
    <cellStyle name="Normal 13 5 3 5" xfId="36973" xr:uid="{00000000-0005-0000-0000-00007E4E0000}"/>
    <cellStyle name="Normal 13 5 4" xfId="11448" xr:uid="{00000000-0005-0000-0000-00007F4E0000}"/>
    <cellStyle name="Normal 13 5 4 2" xfId="27062" xr:uid="{00000000-0005-0000-0000-0000804E0000}"/>
    <cellStyle name="Normal 13 5 4 3" xfId="33621" xr:uid="{00000000-0005-0000-0000-0000814E0000}"/>
    <cellStyle name="Normal 13 5 4 4" xfId="40179" xr:uid="{00000000-0005-0000-0000-0000824E0000}"/>
    <cellStyle name="Normal 13 5 5" xfId="23797" xr:uid="{00000000-0005-0000-0000-0000834E0000}"/>
    <cellStyle name="Normal 13 5 6" xfId="30413" xr:uid="{00000000-0005-0000-0000-0000844E0000}"/>
    <cellStyle name="Normal 13 5 7" xfId="36971" xr:uid="{00000000-0005-0000-0000-0000854E0000}"/>
    <cellStyle name="Normal 13 6" xfId="6082" xr:uid="{00000000-0005-0000-0000-0000864E0000}"/>
    <cellStyle name="Normal 13 6 2" xfId="6083" xr:uid="{00000000-0005-0000-0000-0000874E0000}"/>
    <cellStyle name="Normal 13 6 2 2" xfId="11452" xr:uid="{00000000-0005-0000-0000-0000884E0000}"/>
    <cellStyle name="Normal 13 6 2 2 2" xfId="27066" xr:uid="{00000000-0005-0000-0000-0000894E0000}"/>
    <cellStyle name="Normal 13 6 2 2 3" xfId="33625" xr:uid="{00000000-0005-0000-0000-00008A4E0000}"/>
    <cellStyle name="Normal 13 6 2 2 4" xfId="40183" xr:uid="{00000000-0005-0000-0000-00008B4E0000}"/>
    <cellStyle name="Normal 13 6 2 3" xfId="23801" xr:uid="{00000000-0005-0000-0000-00008C4E0000}"/>
    <cellStyle name="Normal 13 6 2 4" xfId="30417" xr:uid="{00000000-0005-0000-0000-00008D4E0000}"/>
    <cellStyle name="Normal 13 6 2 5" xfId="36975" xr:uid="{00000000-0005-0000-0000-00008E4E0000}"/>
    <cellStyle name="Normal 13 6 3" xfId="6084" xr:uid="{00000000-0005-0000-0000-00008F4E0000}"/>
    <cellStyle name="Normal 13 6 3 2" xfId="11453" xr:uid="{00000000-0005-0000-0000-0000904E0000}"/>
    <cellStyle name="Normal 13 6 3 2 2" xfId="27067" xr:uid="{00000000-0005-0000-0000-0000914E0000}"/>
    <cellStyle name="Normal 13 6 3 2 3" xfId="33626" xr:uid="{00000000-0005-0000-0000-0000924E0000}"/>
    <cellStyle name="Normal 13 6 3 2 4" xfId="40184" xr:uid="{00000000-0005-0000-0000-0000934E0000}"/>
    <cellStyle name="Normal 13 6 3 3" xfId="23802" xr:uid="{00000000-0005-0000-0000-0000944E0000}"/>
    <cellStyle name="Normal 13 6 3 4" xfId="30418" xr:uid="{00000000-0005-0000-0000-0000954E0000}"/>
    <cellStyle name="Normal 13 6 3 5" xfId="36976" xr:uid="{00000000-0005-0000-0000-0000964E0000}"/>
    <cellStyle name="Normal 13 6 4" xfId="11451" xr:uid="{00000000-0005-0000-0000-0000974E0000}"/>
    <cellStyle name="Normal 13 6 4 2" xfId="27065" xr:uid="{00000000-0005-0000-0000-0000984E0000}"/>
    <cellStyle name="Normal 13 6 4 3" xfId="33624" xr:uid="{00000000-0005-0000-0000-0000994E0000}"/>
    <cellStyle name="Normal 13 6 4 4" xfId="40182" xr:uid="{00000000-0005-0000-0000-00009A4E0000}"/>
    <cellStyle name="Normal 13 6 5" xfId="23800" xr:uid="{00000000-0005-0000-0000-00009B4E0000}"/>
    <cellStyle name="Normal 13 6 6" xfId="30416" xr:uid="{00000000-0005-0000-0000-00009C4E0000}"/>
    <cellStyle name="Normal 13 6 7" xfId="36974" xr:uid="{00000000-0005-0000-0000-00009D4E0000}"/>
    <cellStyle name="Normal 13 7" xfId="6085" xr:uid="{00000000-0005-0000-0000-00009E4E0000}"/>
    <cellStyle name="Normal 13 7 2" xfId="11454" xr:uid="{00000000-0005-0000-0000-00009F4E0000}"/>
    <cellStyle name="Normal 13 7 2 2" xfId="27068" xr:uid="{00000000-0005-0000-0000-0000A04E0000}"/>
    <cellStyle name="Normal 13 7 2 3" xfId="33627" xr:uid="{00000000-0005-0000-0000-0000A14E0000}"/>
    <cellStyle name="Normal 13 7 2 4" xfId="40185" xr:uid="{00000000-0005-0000-0000-0000A24E0000}"/>
    <cellStyle name="Normal 13 7 3" xfId="23803" xr:uid="{00000000-0005-0000-0000-0000A34E0000}"/>
    <cellStyle name="Normal 13 7 4" xfId="30419" xr:uid="{00000000-0005-0000-0000-0000A44E0000}"/>
    <cellStyle name="Normal 13 7 5" xfId="36977" xr:uid="{00000000-0005-0000-0000-0000A54E0000}"/>
    <cellStyle name="Normal 13 8" xfId="6086" xr:uid="{00000000-0005-0000-0000-0000A64E0000}"/>
    <cellStyle name="Normal 13 8 2" xfId="11455" xr:uid="{00000000-0005-0000-0000-0000A74E0000}"/>
    <cellStyle name="Normal 13 8 2 2" xfId="27069" xr:uid="{00000000-0005-0000-0000-0000A84E0000}"/>
    <cellStyle name="Normal 13 8 2 3" xfId="33628" xr:uid="{00000000-0005-0000-0000-0000A94E0000}"/>
    <cellStyle name="Normal 13 8 2 4" xfId="40186" xr:uid="{00000000-0005-0000-0000-0000AA4E0000}"/>
    <cellStyle name="Normal 13 8 3" xfId="23804" xr:uid="{00000000-0005-0000-0000-0000AB4E0000}"/>
    <cellStyle name="Normal 13 8 4" xfId="30420" xr:uid="{00000000-0005-0000-0000-0000AC4E0000}"/>
    <cellStyle name="Normal 13 8 5" xfId="36978" xr:uid="{00000000-0005-0000-0000-0000AD4E0000}"/>
    <cellStyle name="Normal 13 9" xfId="6087" xr:uid="{00000000-0005-0000-0000-0000AE4E0000}"/>
    <cellStyle name="Normal 130" xfId="2925" xr:uid="{00000000-0005-0000-0000-0000AF4E0000}"/>
    <cellStyle name="Normal 130 2" xfId="10719" xr:uid="{00000000-0005-0000-0000-0000B04E0000}"/>
    <cellStyle name="Normal 130 2 2" xfId="26392" xr:uid="{00000000-0005-0000-0000-0000B14E0000}"/>
    <cellStyle name="Normal 130 2 3" xfId="32951" xr:uid="{00000000-0005-0000-0000-0000B24E0000}"/>
    <cellStyle name="Normal 130 2 4" xfId="39509" xr:uid="{00000000-0005-0000-0000-0000B34E0000}"/>
    <cellStyle name="Normal 130 3" xfId="23127" xr:uid="{00000000-0005-0000-0000-0000B44E0000}"/>
    <cellStyle name="Normal 130 4" xfId="29743" xr:uid="{00000000-0005-0000-0000-0000B54E0000}"/>
    <cellStyle name="Normal 130 5" xfId="36301" xr:uid="{00000000-0005-0000-0000-0000B64E0000}"/>
    <cellStyle name="Normal 131" xfId="2926" xr:uid="{00000000-0005-0000-0000-0000B74E0000}"/>
    <cellStyle name="Normal 131 2" xfId="10720" xr:uid="{00000000-0005-0000-0000-0000B84E0000}"/>
    <cellStyle name="Normal 131 2 2" xfId="26393" xr:uid="{00000000-0005-0000-0000-0000B94E0000}"/>
    <cellStyle name="Normal 131 2 3" xfId="32952" xr:uid="{00000000-0005-0000-0000-0000BA4E0000}"/>
    <cellStyle name="Normal 131 2 4" xfId="39510" xr:uid="{00000000-0005-0000-0000-0000BB4E0000}"/>
    <cellStyle name="Normal 131 3" xfId="23128" xr:uid="{00000000-0005-0000-0000-0000BC4E0000}"/>
    <cellStyle name="Normal 131 4" xfId="29744" xr:uid="{00000000-0005-0000-0000-0000BD4E0000}"/>
    <cellStyle name="Normal 131 5" xfId="36302" xr:uid="{00000000-0005-0000-0000-0000BE4E0000}"/>
    <cellStyle name="Normal 132" xfId="2927" xr:uid="{00000000-0005-0000-0000-0000BF4E0000}"/>
    <cellStyle name="Normal 132 2" xfId="10721" xr:uid="{00000000-0005-0000-0000-0000C04E0000}"/>
    <cellStyle name="Normal 132 2 2" xfId="26394" xr:uid="{00000000-0005-0000-0000-0000C14E0000}"/>
    <cellStyle name="Normal 132 2 3" xfId="32953" xr:uid="{00000000-0005-0000-0000-0000C24E0000}"/>
    <cellStyle name="Normal 132 2 4" xfId="39511" xr:uid="{00000000-0005-0000-0000-0000C34E0000}"/>
    <cellStyle name="Normal 132 3" xfId="23129" xr:uid="{00000000-0005-0000-0000-0000C44E0000}"/>
    <cellStyle name="Normal 132 4" xfId="29745" xr:uid="{00000000-0005-0000-0000-0000C54E0000}"/>
    <cellStyle name="Normal 132 5" xfId="36303" xr:uid="{00000000-0005-0000-0000-0000C64E0000}"/>
    <cellStyle name="Normal 133" xfId="2928" xr:uid="{00000000-0005-0000-0000-0000C74E0000}"/>
    <cellStyle name="Normal 133 2" xfId="10722" xr:uid="{00000000-0005-0000-0000-0000C84E0000}"/>
    <cellStyle name="Normal 133 2 2" xfId="26395" xr:uid="{00000000-0005-0000-0000-0000C94E0000}"/>
    <cellStyle name="Normal 133 2 3" xfId="32954" xr:uid="{00000000-0005-0000-0000-0000CA4E0000}"/>
    <cellStyle name="Normal 133 2 4" xfId="39512" xr:uid="{00000000-0005-0000-0000-0000CB4E0000}"/>
    <cellStyle name="Normal 133 3" xfId="23130" xr:uid="{00000000-0005-0000-0000-0000CC4E0000}"/>
    <cellStyle name="Normal 133 4" xfId="29746" xr:uid="{00000000-0005-0000-0000-0000CD4E0000}"/>
    <cellStyle name="Normal 133 5" xfId="36304" xr:uid="{00000000-0005-0000-0000-0000CE4E0000}"/>
    <cellStyle name="Normal 134" xfId="2929" xr:uid="{00000000-0005-0000-0000-0000CF4E0000}"/>
    <cellStyle name="Normal 134 2" xfId="10723" xr:uid="{00000000-0005-0000-0000-0000D04E0000}"/>
    <cellStyle name="Normal 134 2 2" xfId="26396" xr:uid="{00000000-0005-0000-0000-0000D14E0000}"/>
    <cellStyle name="Normal 134 2 3" xfId="32955" xr:uid="{00000000-0005-0000-0000-0000D24E0000}"/>
    <cellStyle name="Normal 134 2 4" xfId="39513" xr:uid="{00000000-0005-0000-0000-0000D34E0000}"/>
    <cellStyle name="Normal 134 3" xfId="23131" xr:uid="{00000000-0005-0000-0000-0000D44E0000}"/>
    <cellStyle name="Normal 134 4" xfId="29747" xr:uid="{00000000-0005-0000-0000-0000D54E0000}"/>
    <cellStyle name="Normal 134 5" xfId="36305" xr:uid="{00000000-0005-0000-0000-0000D64E0000}"/>
    <cellStyle name="Normal 135" xfId="2930" xr:uid="{00000000-0005-0000-0000-0000D74E0000}"/>
    <cellStyle name="Normal 135 2" xfId="10724" xr:uid="{00000000-0005-0000-0000-0000D84E0000}"/>
    <cellStyle name="Normal 135 2 2" xfId="26397" xr:uid="{00000000-0005-0000-0000-0000D94E0000}"/>
    <cellStyle name="Normal 135 2 3" xfId="32956" xr:uid="{00000000-0005-0000-0000-0000DA4E0000}"/>
    <cellStyle name="Normal 135 2 4" xfId="39514" xr:uid="{00000000-0005-0000-0000-0000DB4E0000}"/>
    <cellStyle name="Normal 135 3" xfId="23132" xr:uid="{00000000-0005-0000-0000-0000DC4E0000}"/>
    <cellStyle name="Normal 135 4" xfId="29748" xr:uid="{00000000-0005-0000-0000-0000DD4E0000}"/>
    <cellStyle name="Normal 135 5" xfId="36306" xr:uid="{00000000-0005-0000-0000-0000DE4E0000}"/>
    <cellStyle name="Normal 136" xfId="2931" xr:uid="{00000000-0005-0000-0000-0000DF4E0000}"/>
    <cellStyle name="Normal 136 2" xfId="10725" xr:uid="{00000000-0005-0000-0000-0000E04E0000}"/>
    <cellStyle name="Normal 136 2 2" xfId="26398" xr:uid="{00000000-0005-0000-0000-0000E14E0000}"/>
    <cellStyle name="Normal 136 2 3" xfId="32957" xr:uid="{00000000-0005-0000-0000-0000E24E0000}"/>
    <cellStyle name="Normal 136 2 4" xfId="39515" xr:uid="{00000000-0005-0000-0000-0000E34E0000}"/>
    <cellStyle name="Normal 136 3" xfId="23133" xr:uid="{00000000-0005-0000-0000-0000E44E0000}"/>
    <cellStyle name="Normal 136 4" xfId="29749" xr:uid="{00000000-0005-0000-0000-0000E54E0000}"/>
    <cellStyle name="Normal 136 5" xfId="36307" xr:uid="{00000000-0005-0000-0000-0000E64E0000}"/>
    <cellStyle name="Normal 137" xfId="2933" xr:uid="{00000000-0005-0000-0000-0000E74E0000}"/>
    <cellStyle name="Normal 137 2" xfId="10727" xr:uid="{00000000-0005-0000-0000-0000E84E0000}"/>
    <cellStyle name="Normal 137 2 2" xfId="26400" xr:uid="{00000000-0005-0000-0000-0000E94E0000}"/>
    <cellStyle name="Normal 137 2 3" xfId="32959" xr:uid="{00000000-0005-0000-0000-0000EA4E0000}"/>
    <cellStyle name="Normal 137 2 4" xfId="39517" xr:uid="{00000000-0005-0000-0000-0000EB4E0000}"/>
    <cellStyle name="Normal 137 3" xfId="23135" xr:uid="{00000000-0005-0000-0000-0000EC4E0000}"/>
    <cellStyle name="Normal 137 4" xfId="29751" xr:uid="{00000000-0005-0000-0000-0000ED4E0000}"/>
    <cellStyle name="Normal 137 5" xfId="36309" xr:uid="{00000000-0005-0000-0000-0000EE4E0000}"/>
    <cellStyle name="Normal 138" xfId="2932" xr:uid="{00000000-0005-0000-0000-0000EF4E0000}"/>
    <cellStyle name="Normal 138 2" xfId="10726" xr:uid="{00000000-0005-0000-0000-0000F04E0000}"/>
    <cellStyle name="Normal 138 2 2" xfId="26399" xr:uid="{00000000-0005-0000-0000-0000F14E0000}"/>
    <cellStyle name="Normal 138 2 3" xfId="32958" xr:uid="{00000000-0005-0000-0000-0000F24E0000}"/>
    <cellStyle name="Normal 138 2 4" xfId="39516" xr:uid="{00000000-0005-0000-0000-0000F34E0000}"/>
    <cellStyle name="Normal 138 3" xfId="23134" xr:uid="{00000000-0005-0000-0000-0000F44E0000}"/>
    <cellStyle name="Normal 138 4" xfId="29750" xr:uid="{00000000-0005-0000-0000-0000F54E0000}"/>
    <cellStyle name="Normal 138 5" xfId="36308" xr:uid="{00000000-0005-0000-0000-0000F64E0000}"/>
    <cellStyle name="Normal 139" xfId="2934" xr:uid="{00000000-0005-0000-0000-0000F74E0000}"/>
    <cellStyle name="Normal 139 2" xfId="10728" xr:uid="{00000000-0005-0000-0000-0000F84E0000}"/>
    <cellStyle name="Normal 139 2 2" xfId="26401" xr:uid="{00000000-0005-0000-0000-0000F94E0000}"/>
    <cellStyle name="Normal 139 2 3" xfId="32960" xr:uid="{00000000-0005-0000-0000-0000FA4E0000}"/>
    <cellStyle name="Normal 139 2 4" xfId="39518" xr:uid="{00000000-0005-0000-0000-0000FB4E0000}"/>
    <cellStyle name="Normal 139 3" xfId="23136" xr:uid="{00000000-0005-0000-0000-0000FC4E0000}"/>
    <cellStyle name="Normal 139 4" xfId="29752" xr:uid="{00000000-0005-0000-0000-0000FD4E0000}"/>
    <cellStyle name="Normal 139 5" xfId="36310" xr:uid="{00000000-0005-0000-0000-0000FE4E0000}"/>
    <cellStyle name="Normal 14" xfId="1332" xr:uid="{00000000-0005-0000-0000-0000FF4E0000}"/>
    <cellStyle name="Normal 14 10" xfId="2565" xr:uid="{00000000-0005-0000-0000-0000004F0000}"/>
    <cellStyle name="Normal 14 2" xfId="6088" xr:uid="{00000000-0005-0000-0000-0000014F0000}"/>
    <cellStyle name="Normal 14 2 10" xfId="23805" xr:uid="{00000000-0005-0000-0000-0000024F0000}"/>
    <cellStyle name="Normal 14 2 11" xfId="30421" xr:uid="{00000000-0005-0000-0000-0000034F0000}"/>
    <cellStyle name="Normal 14 2 12" xfId="36979" xr:uid="{00000000-0005-0000-0000-0000044F0000}"/>
    <cellStyle name="Normal 14 2 2" xfId="6089" xr:uid="{00000000-0005-0000-0000-0000054F0000}"/>
    <cellStyle name="Normal 14 2 2 10" xfId="36980" xr:uid="{00000000-0005-0000-0000-0000064F0000}"/>
    <cellStyle name="Normal 14 2 2 2" xfId="6090" xr:uid="{00000000-0005-0000-0000-0000074F0000}"/>
    <cellStyle name="Normal 14 2 2 2 2" xfId="6091" xr:uid="{00000000-0005-0000-0000-0000084F0000}"/>
    <cellStyle name="Normal 14 2 2 2 2 2" xfId="6092" xr:uid="{00000000-0005-0000-0000-0000094F0000}"/>
    <cellStyle name="Normal 14 2 2 2 2 2 2" xfId="11460" xr:uid="{00000000-0005-0000-0000-00000A4F0000}"/>
    <cellStyle name="Normal 14 2 2 2 2 2 2 2" xfId="27074" xr:uid="{00000000-0005-0000-0000-00000B4F0000}"/>
    <cellStyle name="Normal 14 2 2 2 2 2 2 3" xfId="33633" xr:uid="{00000000-0005-0000-0000-00000C4F0000}"/>
    <cellStyle name="Normal 14 2 2 2 2 2 2 4" xfId="40191" xr:uid="{00000000-0005-0000-0000-00000D4F0000}"/>
    <cellStyle name="Normal 14 2 2 2 2 2 3" xfId="23809" xr:uid="{00000000-0005-0000-0000-00000E4F0000}"/>
    <cellStyle name="Normal 14 2 2 2 2 2 4" xfId="30425" xr:uid="{00000000-0005-0000-0000-00000F4F0000}"/>
    <cellStyle name="Normal 14 2 2 2 2 2 5" xfId="36983" xr:uid="{00000000-0005-0000-0000-0000104F0000}"/>
    <cellStyle name="Normal 14 2 2 2 2 3" xfId="6093" xr:uid="{00000000-0005-0000-0000-0000114F0000}"/>
    <cellStyle name="Normal 14 2 2 2 2 3 2" xfId="11461" xr:uid="{00000000-0005-0000-0000-0000124F0000}"/>
    <cellStyle name="Normal 14 2 2 2 2 3 2 2" xfId="27075" xr:uid="{00000000-0005-0000-0000-0000134F0000}"/>
    <cellStyle name="Normal 14 2 2 2 2 3 2 3" xfId="33634" xr:uid="{00000000-0005-0000-0000-0000144F0000}"/>
    <cellStyle name="Normal 14 2 2 2 2 3 2 4" xfId="40192" xr:uid="{00000000-0005-0000-0000-0000154F0000}"/>
    <cellStyle name="Normal 14 2 2 2 2 3 3" xfId="23810" xr:uid="{00000000-0005-0000-0000-0000164F0000}"/>
    <cellStyle name="Normal 14 2 2 2 2 3 4" xfId="30426" xr:uid="{00000000-0005-0000-0000-0000174F0000}"/>
    <cellStyle name="Normal 14 2 2 2 2 3 5" xfId="36984" xr:uid="{00000000-0005-0000-0000-0000184F0000}"/>
    <cellStyle name="Normal 14 2 2 2 2 4" xfId="11459" xr:uid="{00000000-0005-0000-0000-0000194F0000}"/>
    <cellStyle name="Normal 14 2 2 2 2 4 2" xfId="27073" xr:uid="{00000000-0005-0000-0000-00001A4F0000}"/>
    <cellStyle name="Normal 14 2 2 2 2 4 3" xfId="33632" xr:uid="{00000000-0005-0000-0000-00001B4F0000}"/>
    <cellStyle name="Normal 14 2 2 2 2 4 4" xfId="40190" xr:uid="{00000000-0005-0000-0000-00001C4F0000}"/>
    <cellStyle name="Normal 14 2 2 2 2 5" xfId="23808" xr:uid="{00000000-0005-0000-0000-00001D4F0000}"/>
    <cellStyle name="Normal 14 2 2 2 2 6" xfId="30424" xr:uid="{00000000-0005-0000-0000-00001E4F0000}"/>
    <cellStyle name="Normal 14 2 2 2 2 7" xfId="36982" xr:uid="{00000000-0005-0000-0000-00001F4F0000}"/>
    <cellStyle name="Normal 14 2 2 2 3" xfId="6094" xr:uid="{00000000-0005-0000-0000-0000204F0000}"/>
    <cellStyle name="Normal 14 2 2 2 3 2" xfId="6095" xr:uid="{00000000-0005-0000-0000-0000214F0000}"/>
    <cellStyle name="Normal 14 2 2 2 3 2 2" xfId="11463" xr:uid="{00000000-0005-0000-0000-0000224F0000}"/>
    <cellStyle name="Normal 14 2 2 2 3 2 2 2" xfId="27077" xr:uid="{00000000-0005-0000-0000-0000234F0000}"/>
    <cellStyle name="Normal 14 2 2 2 3 2 2 3" xfId="33636" xr:uid="{00000000-0005-0000-0000-0000244F0000}"/>
    <cellStyle name="Normal 14 2 2 2 3 2 2 4" xfId="40194" xr:uid="{00000000-0005-0000-0000-0000254F0000}"/>
    <cellStyle name="Normal 14 2 2 2 3 2 3" xfId="23812" xr:uid="{00000000-0005-0000-0000-0000264F0000}"/>
    <cellStyle name="Normal 14 2 2 2 3 2 4" xfId="30428" xr:uid="{00000000-0005-0000-0000-0000274F0000}"/>
    <cellStyle name="Normal 14 2 2 2 3 2 5" xfId="36986" xr:uid="{00000000-0005-0000-0000-0000284F0000}"/>
    <cellStyle name="Normal 14 2 2 2 3 3" xfId="6096" xr:uid="{00000000-0005-0000-0000-0000294F0000}"/>
    <cellStyle name="Normal 14 2 2 2 3 3 2" xfId="11464" xr:uid="{00000000-0005-0000-0000-00002A4F0000}"/>
    <cellStyle name="Normal 14 2 2 2 3 3 2 2" xfId="27078" xr:uid="{00000000-0005-0000-0000-00002B4F0000}"/>
    <cellStyle name="Normal 14 2 2 2 3 3 2 3" xfId="33637" xr:uid="{00000000-0005-0000-0000-00002C4F0000}"/>
    <cellStyle name="Normal 14 2 2 2 3 3 2 4" xfId="40195" xr:uid="{00000000-0005-0000-0000-00002D4F0000}"/>
    <cellStyle name="Normal 14 2 2 2 3 3 3" xfId="23813" xr:uid="{00000000-0005-0000-0000-00002E4F0000}"/>
    <cellStyle name="Normal 14 2 2 2 3 3 4" xfId="30429" xr:uid="{00000000-0005-0000-0000-00002F4F0000}"/>
    <cellStyle name="Normal 14 2 2 2 3 3 5" xfId="36987" xr:uid="{00000000-0005-0000-0000-0000304F0000}"/>
    <cellStyle name="Normal 14 2 2 2 3 4" xfId="11462" xr:uid="{00000000-0005-0000-0000-0000314F0000}"/>
    <cellStyle name="Normal 14 2 2 2 3 4 2" xfId="27076" xr:uid="{00000000-0005-0000-0000-0000324F0000}"/>
    <cellStyle name="Normal 14 2 2 2 3 4 3" xfId="33635" xr:uid="{00000000-0005-0000-0000-0000334F0000}"/>
    <cellStyle name="Normal 14 2 2 2 3 4 4" xfId="40193" xr:uid="{00000000-0005-0000-0000-0000344F0000}"/>
    <cellStyle name="Normal 14 2 2 2 3 5" xfId="23811" xr:uid="{00000000-0005-0000-0000-0000354F0000}"/>
    <cellStyle name="Normal 14 2 2 2 3 6" xfId="30427" xr:uid="{00000000-0005-0000-0000-0000364F0000}"/>
    <cellStyle name="Normal 14 2 2 2 3 7" xfId="36985" xr:uid="{00000000-0005-0000-0000-0000374F0000}"/>
    <cellStyle name="Normal 14 2 2 2 4" xfId="6097" xr:uid="{00000000-0005-0000-0000-0000384F0000}"/>
    <cellStyle name="Normal 14 2 2 2 4 2" xfId="11465" xr:uid="{00000000-0005-0000-0000-0000394F0000}"/>
    <cellStyle name="Normal 14 2 2 2 4 2 2" xfId="27079" xr:uid="{00000000-0005-0000-0000-00003A4F0000}"/>
    <cellStyle name="Normal 14 2 2 2 4 2 3" xfId="33638" xr:uid="{00000000-0005-0000-0000-00003B4F0000}"/>
    <cellStyle name="Normal 14 2 2 2 4 2 4" xfId="40196" xr:uid="{00000000-0005-0000-0000-00003C4F0000}"/>
    <cellStyle name="Normal 14 2 2 2 4 3" xfId="23814" xr:uid="{00000000-0005-0000-0000-00003D4F0000}"/>
    <cellStyle name="Normal 14 2 2 2 4 4" xfId="30430" xr:uid="{00000000-0005-0000-0000-00003E4F0000}"/>
    <cellStyle name="Normal 14 2 2 2 4 5" xfId="36988" xr:uid="{00000000-0005-0000-0000-00003F4F0000}"/>
    <cellStyle name="Normal 14 2 2 2 5" xfId="6098" xr:uid="{00000000-0005-0000-0000-0000404F0000}"/>
    <cellStyle name="Normal 14 2 2 2 5 2" xfId="11466" xr:uid="{00000000-0005-0000-0000-0000414F0000}"/>
    <cellStyle name="Normal 14 2 2 2 5 2 2" xfId="27080" xr:uid="{00000000-0005-0000-0000-0000424F0000}"/>
    <cellStyle name="Normal 14 2 2 2 5 2 3" xfId="33639" xr:uid="{00000000-0005-0000-0000-0000434F0000}"/>
    <cellStyle name="Normal 14 2 2 2 5 2 4" xfId="40197" xr:uid="{00000000-0005-0000-0000-0000444F0000}"/>
    <cellStyle name="Normal 14 2 2 2 5 3" xfId="23815" xr:uid="{00000000-0005-0000-0000-0000454F0000}"/>
    <cellStyle name="Normal 14 2 2 2 5 4" xfId="30431" xr:uid="{00000000-0005-0000-0000-0000464F0000}"/>
    <cellStyle name="Normal 14 2 2 2 5 5" xfId="36989" xr:uid="{00000000-0005-0000-0000-0000474F0000}"/>
    <cellStyle name="Normal 14 2 2 2 6" xfId="11458" xr:uid="{00000000-0005-0000-0000-0000484F0000}"/>
    <cellStyle name="Normal 14 2 2 2 6 2" xfId="27072" xr:uid="{00000000-0005-0000-0000-0000494F0000}"/>
    <cellStyle name="Normal 14 2 2 2 6 3" xfId="33631" xr:uid="{00000000-0005-0000-0000-00004A4F0000}"/>
    <cellStyle name="Normal 14 2 2 2 6 4" xfId="40189" xr:uid="{00000000-0005-0000-0000-00004B4F0000}"/>
    <cellStyle name="Normal 14 2 2 2 7" xfId="23807" xr:uid="{00000000-0005-0000-0000-00004C4F0000}"/>
    <cellStyle name="Normal 14 2 2 2 8" xfId="30423" xr:uid="{00000000-0005-0000-0000-00004D4F0000}"/>
    <cellStyle name="Normal 14 2 2 2 9" xfId="36981" xr:uid="{00000000-0005-0000-0000-00004E4F0000}"/>
    <cellStyle name="Normal 14 2 2 3" xfId="6099" xr:uid="{00000000-0005-0000-0000-00004F4F0000}"/>
    <cellStyle name="Normal 14 2 2 3 2" xfId="6100" xr:uid="{00000000-0005-0000-0000-0000504F0000}"/>
    <cellStyle name="Normal 14 2 2 3 2 2" xfId="11468" xr:uid="{00000000-0005-0000-0000-0000514F0000}"/>
    <cellStyle name="Normal 14 2 2 3 2 2 2" xfId="27082" xr:uid="{00000000-0005-0000-0000-0000524F0000}"/>
    <cellStyle name="Normal 14 2 2 3 2 2 3" xfId="33641" xr:uid="{00000000-0005-0000-0000-0000534F0000}"/>
    <cellStyle name="Normal 14 2 2 3 2 2 4" xfId="40199" xr:uid="{00000000-0005-0000-0000-0000544F0000}"/>
    <cellStyle name="Normal 14 2 2 3 2 3" xfId="23817" xr:uid="{00000000-0005-0000-0000-0000554F0000}"/>
    <cellStyle name="Normal 14 2 2 3 2 4" xfId="30433" xr:uid="{00000000-0005-0000-0000-0000564F0000}"/>
    <cellStyle name="Normal 14 2 2 3 2 5" xfId="36991" xr:uid="{00000000-0005-0000-0000-0000574F0000}"/>
    <cellStyle name="Normal 14 2 2 3 3" xfId="6101" xr:uid="{00000000-0005-0000-0000-0000584F0000}"/>
    <cellStyle name="Normal 14 2 2 3 3 2" xfId="11469" xr:uid="{00000000-0005-0000-0000-0000594F0000}"/>
    <cellStyle name="Normal 14 2 2 3 3 2 2" xfId="27083" xr:uid="{00000000-0005-0000-0000-00005A4F0000}"/>
    <cellStyle name="Normal 14 2 2 3 3 2 3" xfId="33642" xr:uid="{00000000-0005-0000-0000-00005B4F0000}"/>
    <cellStyle name="Normal 14 2 2 3 3 2 4" xfId="40200" xr:uid="{00000000-0005-0000-0000-00005C4F0000}"/>
    <cellStyle name="Normal 14 2 2 3 3 3" xfId="23818" xr:uid="{00000000-0005-0000-0000-00005D4F0000}"/>
    <cellStyle name="Normal 14 2 2 3 3 4" xfId="30434" xr:uid="{00000000-0005-0000-0000-00005E4F0000}"/>
    <cellStyle name="Normal 14 2 2 3 3 5" xfId="36992" xr:uid="{00000000-0005-0000-0000-00005F4F0000}"/>
    <cellStyle name="Normal 14 2 2 3 4" xfId="11467" xr:uid="{00000000-0005-0000-0000-0000604F0000}"/>
    <cellStyle name="Normal 14 2 2 3 4 2" xfId="27081" xr:uid="{00000000-0005-0000-0000-0000614F0000}"/>
    <cellStyle name="Normal 14 2 2 3 4 3" xfId="33640" xr:uid="{00000000-0005-0000-0000-0000624F0000}"/>
    <cellStyle name="Normal 14 2 2 3 4 4" xfId="40198" xr:uid="{00000000-0005-0000-0000-0000634F0000}"/>
    <cellStyle name="Normal 14 2 2 3 5" xfId="23816" xr:uid="{00000000-0005-0000-0000-0000644F0000}"/>
    <cellStyle name="Normal 14 2 2 3 6" xfId="30432" xr:uid="{00000000-0005-0000-0000-0000654F0000}"/>
    <cellStyle name="Normal 14 2 2 3 7" xfId="36990" xr:uid="{00000000-0005-0000-0000-0000664F0000}"/>
    <cellStyle name="Normal 14 2 2 4" xfId="6102" xr:uid="{00000000-0005-0000-0000-0000674F0000}"/>
    <cellStyle name="Normal 14 2 2 4 2" xfId="6103" xr:uid="{00000000-0005-0000-0000-0000684F0000}"/>
    <cellStyle name="Normal 14 2 2 4 2 2" xfId="11471" xr:uid="{00000000-0005-0000-0000-0000694F0000}"/>
    <cellStyle name="Normal 14 2 2 4 2 2 2" xfId="27085" xr:uid="{00000000-0005-0000-0000-00006A4F0000}"/>
    <cellStyle name="Normal 14 2 2 4 2 2 3" xfId="33644" xr:uid="{00000000-0005-0000-0000-00006B4F0000}"/>
    <cellStyle name="Normal 14 2 2 4 2 2 4" xfId="40202" xr:uid="{00000000-0005-0000-0000-00006C4F0000}"/>
    <cellStyle name="Normal 14 2 2 4 2 3" xfId="23820" xr:uid="{00000000-0005-0000-0000-00006D4F0000}"/>
    <cellStyle name="Normal 14 2 2 4 2 4" xfId="30436" xr:uid="{00000000-0005-0000-0000-00006E4F0000}"/>
    <cellStyle name="Normal 14 2 2 4 2 5" xfId="36994" xr:uid="{00000000-0005-0000-0000-00006F4F0000}"/>
    <cellStyle name="Normal 14 2 2 4 3" xfId="6104" xr:uid="{00000000-0005-0000-0000-0000704F0000}"/>
    <cellStyle name="Normal 14 2 2 4 3 2" xfId="11472" xr:uid="{00000000-0005-0000-0000-0000714F0000}"/>
    <cellStyle name="Normal 14 2 2 4 3 2 2" xfId="27086" xr:uid="{00000000-0005-0000-0000-0000724F0000}"/>
    <cellStyle name="Normal 14 2 2 4 3 2 3" xfId="33645" xr:uid="{00000000-0005-0000-0000-0000734F0000}"/>
    <cellStyle name="Normal 14 2 2 4 3 2 4" xfId="40203" xr:uid="{00000000-0005-0000-0000-0000744F0000}"/>
    <cellStyle name="Normal 14 2 2 4 3 3" xfId="23821" xr:uid="{00000000-0005-0000-0000-0000754F0000}"/>
    <cellStyle name="Normal 14 2 2 4 3 4" xfId="30437" xr:uid="{00000000-0005-0000-0000-0000764F0000}"/>
    <cellStyle name="Normal 14 2 2 4 3 5" xfId="36995" xr:uid="{00000000-0005-0000-0000-0000774F0000}"/>
    <cellStyle name="Normal 14 2 2 4 4" xfId="11470" xr:uid="{00000000-0005-0000-0000-0000784F0000}"/>
    <cellStyle name="Normal 14 2 2 4 4 2" xfId="27084" xr:uid="{00000000-0005-0000-0000-0000794F0000}"/>
    <cellStyle name="Normal 14 2 2 4 4 3" xfId="33643" xr:uid="{00000000-0005-0000-0000-00007A4F0000}"/>
    <cellStyle name="Normal 14 2 2 4 4 4" xfId="40201" xr:uid="{00000000-0005-0000-0000-00007B4F0000}"/>
    <cellStyle name="Normal 14 2 2 4 5" xfId="23819" xr:uid="{00000000-0005-0000-0000-00007C4F0000}"/>
    <cellStyle name="Normal 14 2 2 4 6" xfId="30435" xr:uid="{00000000-0005-0000-0000-00007D4F0000}"/>
    <cellStyle name="Normal 14 2 2 4 7" xfId="36993" xr:uid="{00000000-0005-0000-0000-00007E4F0000}"/>
    <cellStyle name="Normal 14 2 2 5" xfId="6105" xr:uid="{00000000-0005-0000-0000-00007F4F0000}"/>
    <cellStyle name="Normal 14 2 2 5 2" xfId="11473" xr:uid="{00000000-0005-0000-0000-0000804F0000}"/>
    <cellStyle name="Normal 14 2 2 5 2 2" xfId="27087" xr:uid="{00000000-0005-0000-0000-0000814F0000}"/>
    <cellStyle name="Normal 14 2 2 5 2 3" xfId="33646" xr:uid="{00000000-0005-0000-0000-0000824F0000}"/>
    <cellStyle name="Normal 14 2 2 5 2 4" xfId="40204" xr:uid="{00000000-0005-0000-0000-0000834F0000}"/>
    <cellStyle name="Normal 14 2 2 5 3" xfId="23822" xr:uid="{00000000-0005-0000-0000-0000844F0000}"/>
    <cellStyle name="Normal 14 2 2 5 4" xfId="30438" xr:uid="{00000000-0005-0000-0000-0000854F0000}"/>
    <cellStyle name="Normal 14 2 2 5 5" xfId="36996" xr:uid="{00000000-0005-0000-0000-0000864F0000}"/>
    <cellStyle name="Normal 14 2 2 6" xfId="6106" xr:uid="{00000000-0005-0000-0000-0000874F0000}"/>
    <cellStyle name="Normal 14 2 2 6 2" xfId="11474" xr:uid="{00000000-0005-0000-0000-0000884F0000}"/>
    <cellStyle name="Normal 14 2 2 6 2 2" xfId="27088" xr:uid="{00000000-0005-0000-0000-0000894F0000}"/>
    <cellStyle name="Normal 14 2 2 6 2 3" xfId="33647" xr:uid="{00000000-0005-0000-0000-00008A4F0000}"/>
    <cellStyle name="Normal 14 2 2 6 2 4" xfId="40205" xr:uid="{00000000-0005-0000-0000-00008B4F0000}"/>
    <cellStyle name="Normal 14 2 2 6 3" xfId="23823" xr:uid="{00000000-0005-0000-0000-00008C4F0000}"/>
    <cellStyle name="Normal 14 2 2 6 4" xfId="30439" xr:uid="{00000000-0005-0000-0000-00008D4F0000}"/>
    <cellStyle name="Normal 14 2 2 6 5" xfId="36997" xr:uid="{00000000-0005-0000-0000-00008E4F0000}"/>
    <cellStyle name="Normal 14 2 2 7" xfId="11457" xr:uid="{00000000-0005-0000-0000-00008F4F0000}"/>
    <cellStyle name="Normal 14 2 2 7 2" xfId="27071" xr:uid="{00000000-0005-0000-0000-0000904F0000}"/>
    <cellStyle name="Normal 14 2 2 7 3" xfId="33630" xr:uid="{00000000-0005-0000-0000-0000914F0000}"/>
    <cellStyle name="Normal 14 2 2 7 4" xfId="40188" xr:uid="{00000000-0005-0000-0000-0000924F0000}"/>
    <cellStyle name="Normal 14 2 2 8" xfId="23806" xr:uid="{00000000-0005-0000-0000-0000934F0000}"/>
    <cellStyle name="Normal 14 2 2 9" xfId="30422" xr:uid="{00000000-0005-0000-0000-0000944F0000}"/>
    <cellStyle name="Normal 14 2 3" xfId="6107" xr:uid="{00000000-0005-0000-0000-0000954F0000}"/>
    <cellStyle name="Normal 14 2 3 2" xfId="6108" xr:uid="{00000000-0005-0000-0000-0000964F0000}"/>
    <cellStyle name="Normal 14 2 3 2 2" xfId="6109" xr:uid="{00000000-0005-0000-0000-0000974F0000}"/>
    <cellStyle name="Normal 14 2 3 2 2 2" xfId="11477" xr:uid="{00000000-0005-0000-0000-0000984F0000}"/>
    <cellStyle name="Normal 14 2 3 2 2 2 2" xfId="27091" xr:uid="{00000000-0005-0000-0000-0000994F0000}"/>
    <cellStyle name="Normal 14 2 3 2 2 2 3" xfId="33650" xr:uid="{00000000-0005-0000-0000-00009A4F0000}"/>
    <cellStyle name="Normal 14 2 3 2 2 2 4" xfId="40208" xr:uid="{00000000-0005-0000-0000-00009B4F0000}"/>
    <cellStyle name="Normal 14 2 3 2 2 3" xfId="23826" xr:uid="{00000000-0005-0000-0000-00009C4F0000}"/>
    <cellStyle name="Normal 14 2 3 2 2 4" xfId="30442" xr:uid="{00000000-0005-0000-0000-00009D4F0000}"/>
    <cellStyle name="Normal 14 2 3 2 2 5" xfId="37000" xr:uid="{00000000-0005-0000-0000-00009E4F0000}"/>
    <cellStyle name="Normal 14 2 3 2 3" xfId="6110" xr:uid="{00000000-0005-0000-0000-00009F4F0000}"/>
    <cellStyle name="Normal 14 2 3 2 3 2" xfId="11478" xr:uid="{00000000-0005-0000-0000-0000A04F0000}"/>
    <cellStyle name="Normal 14 2 3 2 3 2 2" xfId="27092" xr:uid="{00000000-0005-0000-0000-0000A14F0000}"/>
    <cellStyle name="Normal 14 2 3 2 3 2 3" xfId="33651" xr:uid="{00000000-0005-0000-0000-0000A24F0000}"/>
    <cellStyle name="Normal 14 2 3 2 3 2 4" xfId="40209" xr:uid="{00000000-0005-0000-0000-0000A34F0000}"/>
    <cellStyle name="Normal 14 2 3 2 3 3" xfId="23827" xr:uid="{00000000-0005-0000-0000-0000A44F0000}"/>
    <cellStyle name="Normal 14 2 3 2 3 4" xfId="30443" xr:uid="{00000000-0005-0000-0000-0000A54F0000}"/>
    <cellStyle name="Normal 14 2 3 2 3 5" xfId="37001" xr:uid="{00000000-0005-0000-0000-0000A64F0000}"/>
    <cellStyle name="Normal 14 2 3 2 4" xfId="11476" xr:uid="{00000000-0005-0000-0000-0000A74F0000}"/>
    <cellStyle name="Normal 14 2 3 2 4 2" xfId="27090" xr:uid="{00000000-0005-0000-0000-0000A84F0000}"/>
    <cellStyle name="Normal 14 2 3 2 4 3" xfId="33649" xr:uid="{00000000-0005-0000-0000-0000A94F0000}"/>
    <cellStyle name="Normal 14 2 3 2 4 4" xfId="40207" xr:uid="{00000000-0005-0000-0000-0000AA4F0000}"/>
    <cellStyle name="Normal 14 2 3 2 5" xfId="23825" xr:uid="{00000000-0005-0000-0000-0000AB4F0000}"/>
    <cellStyle name="Normal 14 2 3 2 6" xfId="30441" xr:uid="{00000000-0005-0000-0000-0000AC4F0000}"/>
    <cellStyle name="Normal 14 2 3 2 7" xfId="36999" xr:uid="{00000000-0005-0000-0000-0000AD4F0000}"/>
    <cellStyle name="Normal 14 2 3 3" xfId="6111" xr:uid="{00000000-0005-0000-0000-0000AE4F0000}"/>
    <cellStyle name="Normal 14 2 3 3 2" xfId="6112" xr:uid="{00000000-0005-0000-0000-0000AF4F0000}"/>
    <cellStyle name="Normal 14 2 3 3 2 2" xfId="11480" xr:uid="{00000000-0005-0000-0000-0000B04F0000}"/>
    <cellStyle name="Normal 14 2 3 3 2 2 2" xfId="27094" xr:uid="{00000000-0005-0000-0000-0000B14F0000}"/>
    <cellStyle name="Normal 14 2 3 3 2 2 3" xfId="33653" xr:uid="{00000000-0005-0000-0000-0000B24F0000}"/>
    <cellStyle name="Normal 14 2 3 3 2 2 4" xfId="40211" xr:uid="{00000000-0005-0000-0000-0000B34F0000}"/>
    <cellStyle name="Normal 14 2 3 3 2 3" xfId="23829" xr:uid="{00000000-0005-0000-0000-0000B44F0000}"/>
    <cellStyle name="Normal 14 2 3 3 2 4" xfId="30445" xr:uid="{00000000-0005-0000-0000-0000B54F0000}"/>
    <cellStyle name="Normal 14 2 3 3 2 5" xfId="37003" xr:uid="{00000000-0005-0000-0000-0000B64F0000}"/>
    <cellStyle name="Normal 14 2 3 3 3" xfId="6113" xr:uid="{00000000-0005-0000-0000-0000B74F0000}"/>
    <cellStyle name="Normal 14 2 3 3 3 2" xfId="11481" xr:uid="{00000000-0005-0000-0000-0000B84F0000}"/>
    <cellStyle name="Normal 14 2 3 3 3 2 2" xfId="27095" xr:uid="{00000000-0005-0000-0000-0000B94F0000}"/>
    <cellStyle name="Normal 14 2 3 3 3 2 3" xfId="33654" xr:uid="{00000000-0005-0000-0000-0000BA4F0000}"/>
    <cellStyle name="Normal 14 2 3 3 3 2 4" xfId="40212" xr:uid="{00000000-0005-0000-0000-0000BB4F0000}"/>
    <cellStyle name="Normal 14 2 3 3 3 3" xfId="23830" xr:uid="{00000000-0005-0000-0000-0000BC4F0000}"/>
    <cellStyle name="Normal 14 2 3 3 3 4" xfId="30446" xr:uid="{00000000-0005-0000-0000-0000BD4F0000}"/>
    <cellStyle name="Normal 14 2 3 3 3 5" xfId="37004" xr:uid="{00000000-0005-0000-0000-0000BE4F0000}"/>
    <cellStyle name="Normal 14 2 3 3 4" xfId="11479" xr:uid="{00000000-0005-0000-0000-0000BF4F0000}"/>
    <cellStyle name="Normal 14 2 3 3 4 2" xfId="27093" xr:uid="{00000000-0005-0000-0000-0000C04F0000}"/>
    <cellStyle name="Normal 14 2 3 3 4 3" xfId="33652" xr:uid="{00000000-0005-0000-0000-0000C14F0000}"/>
    <cellStyle name="Normal 14 2 3 3 4 4" xfId="40210" xr:uid="{00000000-0005-0000-0000-0000C24F0000}"/>
    <cellStyle name="Normal 14 2 3 3 5" xfId="23828" xr:uid="{00000000-0005-0000-0000-0000C34F0000}"/>
    <cellStyle name="Normal 14 2 3 3 6" xfId="30444" xr:uid="{00000000-0005-0000-0000-0000C44F0000}"/>
    <cellStyle name="Normal 14 2 3 3 7" xfId="37002" xr:uid="{00000000-0005-0000-0000-0000C54F0000}"/>
    <cellStyle name="Normal 14 2 3 4" xfId="6114" xr:uid="{00000000-0005-0000-0000-0000C64F0000}"/>
    <cellStyle name="Normal 14 2 3 4 2" xfId="11482" xr:uid="{00000000-0005-0000-0000-0000C74F0000}"/>
    <cellStyle name="Normal 14 2 3 4 2 2" xfId="27096" xr:uid="{00000000-0005-0000-0000-0000C84F0000}"/>
    <cellStyle name="Normal 14 2 3 4 2 3" xfId="33655" xr:uid="{00000000-0005-0000-0000-0000C94F0000}"/>
    <cellStyle name="Normal 14 2 3 4 2 4" xfId="40213" xr:uid="{00000000-0005-0000-0000-0000CA4F0000}"/>
    <cellStyle name="Normal 14 2 3 4 3" xfId="23831" xr:uid="{00000000-0005-0000-0000-0000CB4F0000}"/>
    <cellStyle name="Normal 14 2 3 4 4" xfId="30447" xr:uid="{00000000-0005-0000-0000-0000CC4F0000}"/>
    <cellStyle name="Normal 14 2 3 4 5" xfId="37005" xr:uid="{00000000-0005-0000-0000-0000CD4F0000}"/>
    <cellStyle name="Normal 14 2 3 5" xfId="6115" xr:uid="{00000000-0005-0000-0000-0000CE4F0000}"/>
    <cellStyle name="Normal 14 2 3 5 2" xfId="11483" xr:uid="{00000000-0005-0000-0000-0000CF4F0000}"/>
    <cellStyle name="Normal 14 2 3 5 2 2" xfId="27097" xr:uid="{00000000-0005-0000-0000-0000D04F0000}"/>
    <cellStyle name="Normal 14 2 3 5 2 3" xfId="33656" xr:uid="{00000000-0005-0000-0000-0000D14F0000}"/>
    <cellStyle name="Normal 14 2 3 5 2 4" xfId="40214" xr:uid="{00000000-0005-0000-0000-0000D24F0000}"/>
    <cellStyle name="Normal 14 2 3 5 3" xfId="23832" xr:uid="{00000000-0005-0000-0000-0000D34F0000}"/>
    <cellStyle name="Normal 14 2 3 5 4" xfId="30448" xr:uid="{00000000-0005-0000-0000-0000D44F0000}"/>
    <cellStyle name="Normal 14 2 3 5 5" xfId="37006" xr:uid="{00000000-0005-0000-0000-0000D54F0000}"/>
    <cellStyle name="Normal 14 2 3 6" xfId="11475" xr:uid="{00000000-0005-0000-0000-0000D64F0000}"/>
    <cellStyle name="Normal 14 2 3 6 2" xfId="27089" xr:uid="{00000000-0005-0000-0000-0000D74F0000}"/>
    <cellStyle name="Normal 14 2 3 6 3" xfId="33648" xr:uid="{00000000-0005-0000-0000-0000D84F0000}"/>
    <cellStyle name="Normal 14 2 3 6 4" xfId="40206" xr:uid="{00000000-0005-0000-0000-0000D94F0000}"/>
    <cellStyle name="Normal 14 2 3 7" xfId="23824" xr:uid="{00000000-0005-0000-0000-0000DA4F0000}"/>
    <cellStyle name="Normal 14 2 3 8" xfId="30440" xr:uid="{00000000-0005-0000-0000-0000DB4F0000}"/>
    <cellStyle name="Normal 14 2 3 9" xfId="36998" xr:uid="{00000000-0005-0000-0000-0000DC4F0000}"/>
    <cellStyle name="Normal 14 2 4" xfId="6116" xr:uid="{00000000-0005-0000-0000-0000DD4F0000}"/>
    <cellStyle name="Normal 14 2 4 2" xfId="6117" xr:uid="{00000000-0005-0000-0000-0000DE4F0000}"/>
    <cellStyle name="Normal 14 2 4 2 2" xfId="11485" xr:uid="{00000000-0005-0000-0000-0000DF4F0000}"/>
    <cellStyle name="Normal 14 2 4 2 2 2" xfId="27099" xr:uid="{00000000-0005-0000-0000-0000E04F0000}"/>
    <cellStyle name="Normal 14 2 4 2 2 3" xfId="33658" xr:uid="{00000000-0005-0000-0000-0000E14F0000}"/>
    <cellStyle name="Normal 14 2 4 2 2 4" xfId="40216" xr:uid="{00000000-0005-0000-0000-0000E24F0000}"/>
    <cellStyle name="Normal 14 2 4 2 3" xfId="23834" xr:uid="{00000000-0005-0000-0000-0000E34F0000}"/>
    <cellStyle name="Normal 14 2 4 2 4" xfId="30450" xr:uid="{00000000-0005-0000-0000-0000E44F0000}"/>
    <cellStyle name="Normal 14 2 4 2 5" xfId="37008" xr:uid="{00000000-0005-0000-0000-0000E54F0000}"/>
    <cellStyle name="Normal 14 2 4 3" xfId="6118" xr:uid="{00000000-0005-0000-0000-0000E64F0000}"/>
    <cellStyle name="Normal 14 2 4 3 2" xfId="11486" xr:uid="{00000000-0005-0000-0000-0000E74F0000}"/>
    <cellStyle name="Normal 14 2 4 3 2 2" xfId="27100" xr:uid="{00000000-0005-0000-0000-0000E84F0000}"/>
    <cellStyle name="Normal 14 2 4 3 2 3" xfId="33659" xr:uid="{00000000-0005-0000-0000-0000E94F0000}"/>
    <cellStyle name="Normal 14 2 4 3 2 4" xfId="40217" xr:uid="{00000000-0005-0000-0000-0000EA4F0000}"/>
    <cellStyle name="Normal 14 2 4 3 3" xfId="23835" xr:uid="{00000000-0005-0000-0000-0000EB4F0000}"/>
    <cellStyle name="Normal 14 2 4 3 4" xfId="30451" xr:uid="{00000000-0005-0000-0000-0000EC4F0000}"/>
    <cellStyle name="Normal 14 2 4 3 5" xfId="37009" xr:uid="{00000000-0005-0000-0000-0000ED4F0000}"/>
    <cellStyle name="Normal 14 2 4 4" xfId="11484" xr:uid="{00000000-0005-0000-0000-0000EE4F0000}"/>
    <cellStyle name="Normal 14 2 4 4 2" xfId="27098" xr:uid="{00000000-0005-0000-0000-0000EF4F0000}"/>
    <cellStyle name="Normal 14 2 4 4 3" xfId="33657" xr:uid="{00000000-0005-0000-0000-0000F04F0000}"/>
    <cellStyle name="Normal 14 2 4 4 4" xfId="40215" xr:uid="{00000000-0005-0000-0000-0000F14F0000}"/>
    <cellStyle name="Normal 14 2 4 5" xfId="23833" xr:uid="{00000000-0005-0000-0000-0000F24F0000}"/>
    <cellStyle name="Normal 14 2 4 6" xfId="30449" xr:uid="{00000000-0005-0000-0000-0000F34F0000}"/>
    <cellStyle name="Normal 14 2 4 7" xfId="37007" xr:uid="{00000000-0005-0000-0000-0000F44F0000}"/>
    <cellStyle name="Normal 14 2 5" xfId="6119" xr:uid="{00000000-0005-0000-0000-0000F54F0000}"/>
    <cellStyle name="Normal 14 2 5 2" xfId="6120" xr:uid="{00000000-0005-0000-0000-0000F64F0000}"/>
    <cellStyle name="Normal 14 2 5 2 2" xfId="11488" xr:uid="{00000000-0005-0000-0000-0000F74F0000}"/>
    <cellStyle name="Normal 14 2 5 2 2 2" xfId="27102" xr:uid="{00000000-0005-0000-0000-0000F84F0000}"/>
    <cellStyle name="Normal 14 2 5 2 2 3" xfId="33661" xr:uid="{00000000-0005-0000-0000-0000F94F0000}"/>
    <cellStyle name="Normal 14 2 5 2 2 4" xfId="40219" xr:uid="{00000000-0005-0000-0000-0000FA4F0000}"/>
    <cellStyle name="Normal 14 2 5 2 3" xfId="23837" xr:uid="{00000000-0005-0000-0000-0000FB4F0000}"/>
    <cellStyle name="Normal 14 2 5 2 4" xfId="30453" xr:uid="{00000000-0005-0000-0000-0000FC4F0000}"/>
    <cellStyle name="Normal 14 2 5 2 5" xfId="37011" xr:uid="{00000000-0005-0000-0000-0000FD4F0000}"/>
    <cellStyle name="Normal 14 2 5 3" xfId="6121" xr:uid="{00000000-0005-0000-0000-0000FE4F0000}"/>
    <cellStyle name="Normal 14 2 5 3 2" xfId="11489" xr:uid="{00000000-0005-0000-0000-0000FF4F0000}"/>
    <cellStyle name="Normal 14 2 5 3 2 2" xfId="27103" xr:uid="{00000000-0005-0000-0000-000000500000}"/>
    <cellStyle name="Normal 14 2 5 3 2 3" xfId="33662" xr:uid="{00000000-0005-0000-0000-000001500000}"/>
    <cellStyle name="Normal 14 2 5 3 2 4" xfId="40220" xr:uid="{00000000-0005-0000-0000-000002500000}"/>
    <cellStyle name="Normal 14 2 5 3 3" xfId="23838" xr:uid="{00000000-0005-0000-0000-000003500000}"/>
    <cellStyle name="Normal 14 2 5 3 4" xfId="30454" xr:uid="{00000000-0005-0000-0000-000004500000}"/>
    <cellStyle name="Normal 14 2 5 3 5" xfId="37012" xr:uid="{00000000-0005-0000-0000-000005500000}"/>
    <cellStyle name="Normal 14 2 5 4" xfId="11487" xr:uid="{00000000-0005-0000-0000-000006500000}"/>
    <cellStyle name="Normal 14 2 5 4 2" xfId="27101" xr:uid="{00000000-0005-0000-0000-000007500000}"/>
    <cellStyle name="Normal 14 2 5 4 3" xfId="33660" xr:uid="{00000000-0005-0000-0000-000008500000}"/>
    <cellStyle name="Normal 14 2 5 4 4" xfId="40218" xr:uid="{00000000-0005-0000-0000-000009500000}"/>
    <cellStyle name="Normal 14 2 5 5" xfId="23836" xr:uid="{00000000-0005-0000-0000-00000A500000}"/>
    <cellStyle name="Normal 14 2 5 6" xfId="30452" xr:uid="{00000000-0005-0000-0000-00000B500000}"/>
    <cellStyle name="Normal 14 2 5 7" xfId="37010" xr:uid="{00000000-0005-0000-0000-00000C500000}"/>
    <cellStyle name="Normal 14 2 6" xfId="6122" xr:uid="{00000000-0005-0000-0000-00000D500000}"/>
    <cellStyle name="Normal 14 2 6 2" xfId="11490" xr:uid="{00000000-0005-0000-0000-00000E500000}"/>
    <cellStyle name="Normal 14 2 6 2 2" xfId="27104" xr:uid="{00000000-0005-0000-0000-00000F500000}"/>
    <cellStyle name="Normal 14 2 6 2 3" xfId="33663" xr:uid="{00000000-0005-0000-0000-000010500000}"/>
    <cellStyle name="Normal 14 2 6 2 4" xfId="40221" xr:uid="{00000000-0005-0000-0000-000011500000}"/>
    <cellStyle name="Normal 14 2 6 3" xfId="23839" xr:uid="{00000000-0005-0000-0000-000012500000}"/>
    <cellStyle name="Normal 14 2 6 4" xfId="30455" xr:uid="{00000000-0005-0000-0000-000013500000}"/>
    <cellStyle name="Normal 14 2 6 5" xfId="37013" xr:uid="{00000000-0005-0000-0000-000014500000}"/>
    <cellStyle name="Normal 14 2 7" xfId="6123" xr:uid="{00000000-0005-0000-0000-000015500000}"/>
    <cellStyle name="Normal 14 2 7 2" xfId="11491" xr:uid="{00000000-0005-0000-0000-000016500000}"/>
    <cellStyle name="Normal 14 2 7 2 2" xfId="27105" xr:uid="{00000000-0005-0000-0000-000017500000}"/>
    <cellStyle name="Normal 14 2 7 2 3" xfId="33664" xr:uid="{00000000-0005-0000-0000-000018500000}"/>
    <cellStyle name="Normal 14 2 7 2 4" xfId="40222" xr:uid="{00000000-0005-0000-0000-000019500000}"/>
    <cellStyle name="Normal 14 2 7 3" xfId="23840" xr:uid="{00000000-0005-0000-0000-00001A500000}"/>
    <cellStyle name="Normal 14 2 7 4" xfId="30456" xr:uid="{00000000-0005-0000-0000-00001B500000}"/>
    <cellStyle name="Normal 14 2 7 5" xfId="37014" xr:uid="{00000000-0005-0000-0000-00001C500000}"/>
    <cellStyle name="Normal 14 2 8" xfId="11456" xr:uid="{00000000-0005-0000-0000-00001D500000}"/>
    <cellStyle name="Normal 14 2 8 2" xfId="27070" xr:uid="{00000000-0005-0000-0000-00001E500000}"/>
    <cellStyle name="Normal 14 2 8 3" xfId="33629" xr:uid="{00000000-0005-0000-0000-00001F500000}"/>
    <cellStyle name="Normal 14 2 8 4" xfId="40187" xr:uid="{00000000-0005-0000-0000-000020500000}"/>
    <cellStyle name="Normal 14 2 9" xfId="16588" xr:uid="{00000000-0005-0000-0000-000021500000}"/>
    <cellStyle name="Normal 14 3" xfId="6124" xr:uid="{00000000-0005-0000-0000-000022500000}"/>
    <cellStyle name="Normal 14 3 10" xfId="37015" xr:uid="{00000000-0005-0000-0000-000023500000}"/>
    <cellStyle name="Normal 14 3 2" xfId="6125" xr:uid="{00000000-0005-0000-0000-000024500000}"/>
    <cellStyle name="Normal 14 3 2 2" xfId="6126" xr:uid="{00000000-0005-0000-0000-000025500000}"/>
    <cellStyle name="Normal 14 3 2 2 2" xfId="6127" xr:uid="{00000000-0005-0000-0000-000026500000}"/>
    <cellStyle name="Normal 14 3 2 2 2 2" xfId="11495" xr:uid="{00000000-0005-0000-0000-000027500000}"/>
    <cellStyle name="Normal 14 3 2 2 2 2 2" xfId="27109" xr:uid="{00000000-0005-0000-0000-000028500000}"/>
    <cellStyle name="Normal 14 3 2 2 2 2 3" xfId="33668" xr:uid="{00000000-0005-0000-0000-000029500000}"/>
    <cellStyle name="Normal 14 3 2 2 2 2 4" xfId="40226" xr:uid="{00000000-0005-0000-0000-00002A500000}"/>
    <cellStyle name="Normal 14 3 2 2 2 3" xfId="23844" xr:uid="{00000000-0005-0000-0000-00002B500000}"/>
    <cellStyle name="Normal 14 3 2 2 2 4" xfId="30460" xr:uid="{00000000-0005-0000-0000-00002C500000}"/>
    <cellStyle name="Normal 14 3 2 2 2 5" xfId="37018" xr:uid="{00000000-0005-0000-0000-00002D500000}"/>
    <cellStyle name="Normal 14 3 2 2 3" xfId="6128" xr:uid="{00000000-0005-0000-0000-00002E500000}"/>
    <cellStyle name="Normal 14 3 2 2 3 2" xfId="11496" xr:uid="{00000000-0005-0000-0000-00002F500000}"/>
    <cellStyle name="Normal 14 3 2 2 3 2 2" xfId="27110" xr:uid="{00000000-0005-0000-0000-000030500000}"/>
    <cellStyle name="Normal 14 3 2 2 3 2 3" xfId="33669" xr:uid="{00000000-0005-0000-0000-000031500000}"/>
    <cellStyle name="Normal 14 3 2 2 3 2 4" xfId="40227" xr:uid="{00000000-0005-0000-0000-000032500000}"/>
    <cellStyle name="Normal 14 3 2 2 3 3" xfId="23845" xr:uid="{00000000-0005-0000-0000-000033500000}"/>
    <cellStyle name="Normal 14 3 2 2 3 4" xfId="30461" xr:uid="{00000000-0005-0000-0000-000034500000}"/>
    <cellStyle name="Normal 14 3 2 2 3 5" xfId="37019" xr:uid="{00000000-0005-0000-0000-000035500000}"/>
    <cellStyle name="Normal 14 3 2 2 4" xfId="11494" xr:uid="{00000000-0005-0000-0000-000036500000}"/>
    <cellStyle name="Normal 14 3 2 2 4 2" xfId="27108" xr:uid="{00000000-0005-0000-0000-000037500000}"/>
    <cellStyle name="Normal 14 3 2 2 4 3" xfId="33667" xr:uid="{00000000-0005-0000-0000-000038500000}"/>
    <cellStyle name="Normal 14 3 2 2 4 4" xfId="40225" xr:uid="{00000000-0005-0000-0000-000039500000}"/>
    <cellStyle name="Normal 14 3 2 2 5" xfId="23843" xr:uid="{00000000-0005-0000-0000-00003A500000}"/>
    <cellStyle name="Normal 14 3 2 2 6" xfId="30459" xr:uid="{00000000-0005-0000-0000-00003B500000}"/>
    <cellStyle name="Normal 14 3 2 2 7" xfId="37017" xr:uid="{00000000-0005-0000-0000-00003C500000}"/>
    <cellStyle name="Normal 14 3 2 3" xfId="6129" xr:uid="{00000000-0005-0000-0000-00003D500000}"/>
    <cellStyle name="Normal 14 3 2 3 2" xfId="6130" xr:uid="{00000000-0005-0000-0000-00003E500000}"/>
    <cellStyle name="Normal 14 3 2 3 2 2" xfId="11498" xr:uid="{00000000-0005-0000-0000-00003F500000}"/>
    <cellStyle name="Normal 14 3 2 3 2 2 2" xfId="27112" xr:uid="{00000000-0005-0000-0000-000040500000}"/>
    <cellStyle name="Normal 14 3 2 3 2 2 3" xfId="33671" xr:uid="{00000000-0005-0000-0000-000041500000}"/>
    <cellStyle name="Normal 14 3 2 3 2 2 4" xfId="40229" xr:uid="{00000000-0005-0000-0000-000042500000}"/>
    <cellStyle name="Normal 14 3 2 3 2 3" xfId="23847" xr:uid="{00000000-0005-0000-0000-000043500000}"/>
    <cellStyle name="Normal 14 3 2 3 2 4" xfId="30463" xr:uid="{00000000-0005-0000-0000-000044500000}"/>
    <cellStyle name="Normal 14 3 2 3 2 5" xfId="37021" xr:uid="{00000000-0005-0000-0000-000045500000}"/>
    <cellStyle name="Normal 14 3 2 3 3" xfId="6131" xr:uid="{00000000-0005-0000-0000-000046500000}"/>
    <cellStyle name="Normal 14 3 2 3 3 2" xfId="11499" xr:uid="{00000000-0005-0000-0000-000047500000}"/>
    <cellStyle name="Normal 14 3 2 3 3 2 2" xfId="27113" xr:uid="{00000000-0005-0000-0000-000048500000}"/>
    <cellStyle name="Normal 14 3 2 3 3 2 3" xfId="33672" xr:uid="{00000000-0005-0000-0000-000049500000}"/>
    <cellStyle name="Normal 14 3 2 3 3 2 4" xfId="40230" xr:uid="{00000000-0005-0000-0000-00004A500000}"/>
    <cellStyle name="Normal 14 3 2 3 3 3" xfId="23848" xr:uid="{00000000-0005-0000-0000-00004B500000}"/>
    <cellStyle name="Normal 14 3 2 3 3 4" xfId="30464" xr:uid="{00000000-0005-0000-0000-00004C500000}"/>
    <cellStyle name="Normal 14 3 2 3 3 5" xfId="37022" xr:uid="{00000000-0005-0000-0000-00004D500000}"/>
    <cellStyle name="Normal 14 3 2 3 4" xfId="11497" xr:uid="{00000000-0005-0000-0000-00004E500000}"/>
    <cellStyle name="Normal 14 3 2 3 4 2" xfId="27111" xr:uid="{00000000-0005-0000-0000-00004F500000}"/>
    <cellStyle name="Normal 14 3 2 3 4 3" xfId="33670" xr:uid="{00000000-0005-0000-0000-000050500000}"/>
    <cellStyle name="Normal 14 3 2 3 4 4" xfId="40228" xr:uid="{00000000-0005-0000-0000-000051500000}"/>
    <cellStyle name="Normal 14 3 2 3 5" xfId="23846" xr:uid="{00000000-0005-0000-0000-000052500000}"/>
    <cellStyle name="Normal 14 3 2 3 6" xfId="30462" xr:uid="{00000000-0005-0000-0000-000053500000}"/>
    <cellStyle name="Normal 14 3 2 3 7" xfId="37020" xr:uid="{00000000-0005-0000-0000-000054500000}"/>
    <cellStyle name="Normal 14 3 2 4" xfId="6132" xr:uid="{00000000-0005-0000-0000-000055500000}"/>
    <cellStyle name="Normal 14 3 2 4 2" xfId="11500" xr:uid="{00000000-0005-0000-0000-000056500000}"/>
    <cellStyle name="Normal 14 3 2 4 2 2" xfId="27114" xr:uid="{00000000-0005-0000-0000-000057500000}"/>
    <cellStyle name="Normal 14 3 2 4 2 3" xfId="33673" xr:uid="{00000000-0005-0000-0000-000058500000}"/>
    <cellStyle name="Normal 14 3 2 4 2 4" xfId="40231" xr:uid="{00000000-0005-0000-0000-000059500000}"/>
    <cellStyle name="Normal 14 3 2 4 3" xfId="23849" xr:uid="{00000000-0005-0000-0000-00005A500000}"/>
    <cellStyle name="Normal 14 3 2 4 4" xfId="30465" xr:uid="{00000000-0005-0000-0000-00005B500000}"/>
    <cellStyle name="Normal 14 3 2 4 5" xfId="37023" xr:uid="{00000000-0005-0000-0000-00005C500000}"/>
    <cellStyle name="Normal 14 3 2 5" xfId="6133" xr:uid="{00000000-0005-0000-0000-00005D500000}"/>
    <cellStyle name="Normal 14 3 2 5 2" xfId="11501" xr:uid="{00000000-0005-0000-0000-00005E500000}"/>
    <cellStyle name="Normal 14 3 2 5 2 2" xfId="27115" xr:uid="{00000000-0005-0000-0000-00005F500000}"/>
    <cellStyle name="Normal 14 3 2 5 2 3" xfId="33674" xr:uid="{00000000-0005-0000-0000-000060500000}"/>
    <cellStyle name="Normal 14 3 2 5 2 4" xfId="40232" xr:uid="{00000000-0005-0000-0000-000061500000}"/>
    <cellStyle name="Normal 14 3 2 5 3" xfId="23850" xr:uid="{00000000-0005-0000-0000-000062500000}"/>
    <cellStyle name="Normal 14 3 2 5 4" xfId="30466" xr:uid="{00000000-0005-0000-0000-000063500000}"/>
    <cellStyle name="Normal 14 3 2 5 5" xfId="37024" xr:uid="{00000000-0005-0000-0000-000064500000}"/>
    <cellStyle name="Normal 14 3 2 6" xfId="11493" xr:uid="{00000000-0005-0000-0000-000065500000}"/>
    <cellStyle name="Normal 14 3 2 6 2" xfId="27107" xr:uid="{00000000-0005-0000-0000-000066500000}"/>
    <cellStyle name="Normal 14 3 2 6 3" xfId="33666" xr:uid="{00000000-0005-0000-0000-000067500000}"/>
    <cellStyle name="Normal 14 3 2 6 4" xfId="40224" xr:uid="{00000000-0005-0000-0000-000068500000}"/>
    <cellStyle name="Normal 14 3 2 7" xfId="23842" xr:uid="{00000000-0005-0000-0000-000069500000}"/>
    <cellStyle name="Normal 14 3 2 8" xfId="30458" xr:uid="{00000000-0005-0000-0000-00006A500000}"/>
    <cellStyle name="Normal 14 3 2 9" xfId="37016" xr:uid="{00000000-0005-0000-0000-00006B500000}"/>
    <cellStyle name="Normal 14 3 3" xfId="6134" xr:uid="{00000000-0005-0000-0000-00006C500000}"/>
    <cellStyle name="Normal 14 3 3 2" xfId="6135" xr:uid="{00000000-0005-0000-0000-00006D500000}"/>
    <cellStyle name="Normal 14 3 3 2 2" xfId="11503" xr:uid="{00000000-0005-0000-0000-00006E500000}"/>
    <cellStyle name="Normal 14 3 3 2 2 2" xfId="27117" xr:uid="{00000000-0005-0000-0000-00006F500000}"/>
    <cellStyle name="Normal 14 3 3 2 2 3" xfId="33676" xr:uid="{00000000-0005-0000-0000-000070500000}"/>
    <cellStyle name="Normal 14 3 3 2 2 4" xfId="40234" xr:uid="{00000000-0005-0000-0000-000071500000}"/>
    <cellStyle name="Normal 14 3 3 2 3" xfId="23852" xr:uid="{00000000-0005-0000-0000-000072500000}"/>
    <cellStyle name="Normal 14 3 3 2 4" xfId="30468" xr:uid="{00000000-0005-0000-0000-000073500000}"/>
    <cellStyle name="Normal 14 3 3 2 5" xfId="37026" xr:uid="{00000000-0005-0000-0000-000074500000}"/>
    <cellStyle name="Normal 14 3 3 3" xfId="6136" xr:uid="{00000000-0005-0000-0000-000075500000}"/>
    <cellStyle name="Normal 14 3 3 3 2" xfId="11504" xr:uid="{00000000-0005-0000-0000-000076500000}"/>
    <cellStyle name="Normal 14 3 3 3 2 2" xfId="27118" xr:uid="{00000000-0005-0000-0000-000077500000}"/>
    <cellStyle name="Normal 14 3 3 3 2 3" xfId="33677" xr:uid="{00000000-0005-0000-0000-000078500000}"/>
    <cellStyle name="Normal 14 3 3 3 2 4" xfId="40235" xr:uid="{00000000-0005-0000-0000-000079500000}"/>
    <cellStyle name="Normal 14 3 3 3 3" xfId="23853" xr:uid="{00000000-0005-0000-0000-00007A500000}"/>
    <cellStyle name="Normal 14 3 3 3 4" xfId="30469" xr:uid="{00000000-0005-0000-0000-00007B500000}"/>
    <cellStyle name="Normal 14 3 3 3 5" xfId="37027" xr:uid="{00000000-0005-0000-0000-00007C500000}"/>
    <cellStyle name="Normal 14 3 3 4" xfId="11502" xr:uid="{00000000-0005-0000-0000-00007D500000}"/>
    <cellStyle name="Normal 14 3 3 4 2" xfId="27116" xr:uid="{00000000-0005-0000-0000-00007E500000}"/>
    <cellStyle name="Normal 14 3 3 4 3" xfId="33675" xr:uid="{00000000-0005-0000-0000-00007F500000}"/>
    <cellStyle name="Normal 14 3 3 4 4" xfId="40233" xr:uid="{00000000-0005-0000-0000-000080500000}"/>
    <cellStyle name="Normal 14 3 3 5" xfId="23851" xr:uid="{00000000-0005-0000-0000-000081500000}"/>
    <cellStyle name="Normal 14 3 3 6" xfId="30467" xr:uid="{00000000-0005-0000-0000-000082500000}"/>
    <cellStyle name="Normal 14 3 3 7" xfId="37025" xr:uid="{00000000-0005-0000-0000-000083500000}"/>
    <cellStyle name="Normal 14 3 4" xfId="6137" xr:uid="{00000000-0005-0000-0000-000084500000}"/>
    <cellStyle name="Normal 14 3 4 2" xfId="6138" xr:uid="{00000000-0005-0000-0000-000085500000}"/>
    <cellStyle name="Normal 14 3 4 2 2" xfId="11506" xr:uid="{00000000-0005-0000-0000-000086500000}"/>
    <cellStyle name="Normal 14 3 4 2 2 2" xfId="27120" xr:uid="{00000000-0005-0000-0000-000087500000}"/>
    <cellStyle name="Normal 14 3 4 2 2 3" xfId="33679" xr:uid="{00000000-0005-0000-0000-000088500000}"/>
    <cellStyle name="Normal 14 3 4 2 2 4" xfId="40237" xr:uid="{00000000-0005-0000-0000-000089500000}"/>
    <cellStyle name="Normal 14 3 4 2 3" xfId="23855" xr:uid="{00000000-0005-0000-0000-00008A500000}"/>
    <cellStyle name="Normal 14 3 4 2 4" xfId="30471" xr:uid="{00000000-0005-0000-0000-00008B500000}"/>
    <cellStyle name="Normal 14 3 4 2 5" xfId="37029" xr:uid="{00000000-0005-0000-0000-00008C500000}"/>
    <cellStyle name="Normal 14 3 4 3" xfId="6139" xr:uid="{00000000-0005-0000-0000-00008D500000}"/>
    <cellStyle name="Normal 14 3 4 3 2" xfId="11507" xr:uid="{00000000-0005-0000-0000-00008E500000}"/>
    <cellStyle name="Normal 14 3 4 3 2 2" xfId="27121" xr:uid="{00000000-0005-0000-0000-00008F500000}"/>
    <cellStyle name="Normal 14 3 4 3 2 3" xfId="33680" xr:uid="{00000000-0005-0000-0000-000090500000}"/>
    <cellStyle name="Normal 14 3 4 3 2 4" xfId="40238" xr:uid="{00000000-0005-0000-0000-000091500000}"/>
    <cellStyle name="Normal 14 3 4 3 3" xfId="23856" xr:uid="{00000000-0005-0000-0000-000092500000}"/>
    <cellStyle name="Normal 14 3 4 3 4" xfId="30472" xr:uid="{00000000-0005-0000-0000-000093500000}"/>
    <cellStyle name="Normal 14 3 4 3 5" xfId="37030" xr:uid="{00000000-0005-0000-0000-000094500000}"/>
    <cellStyle name="Normal 14 3 4 4" xfId="11505" xr:uid="{00000000-0005-0000-0000-000095500000}"/>
    <cellStyle name="Normal 14 3 4 4 2" xfId="27119" xr:uid="{00000000-0005-0000-0000-000096500000}"/>
    <cellStyle name="Normal 14 3 4 4 3" xfId="33678" xr:uid="{00000000-0005-0000-0000-000097500000}"/>
    <cellStyle name="Normal 14 3 4 4 4" xfId="40236" xr:uid="{00000000-0005-0000-0000-000098500000}"/>
    <cellStyle name="Normal 14 3 4 5" xfId="23854" xr:uid="{00000000-0005-0000-0000-000099500000}"/>
    <cellStyle name="Normal 14 3 4 6" xfId="30470" xr:uid="{00000000-0005-0000-0000-00009A500000}"/>
    <cellStyle name="Normal 14 3 4 7" xfId="37028" xr:uid="{00000000-0005-0000-0000-00009B500000}"/>
    <cellStyle name="Normal 14 3 5" xfId="6140" xr:uid="{00000000-0005-0000-0000-00009C500000}"/>
    <cellStyle name="Normal 14 3 5 2" xfId="11508" xr:uid="{00000000-0005-0000-0000-00009D500000}"/>
    <cellStyle name="Normal 14 3 5 2 2" xfId="27122" xr:uid="{00000000-0005-0000-0000-00009E500000}"/>
    <cellStyle name="Normal 14 3 5 2 3" xfId="33681" xr:uid="{00000000-0005-0000-0000-00009F500000}"/>
    <cellStyle name="Normal 14 3 5 2 4" xfId="40239" xr:uid="{00000000-0005-0000-0000-0000A0500000}"/>
    <cellStyle name="Normal 14 3 5 3" xfId="23857" xr:uid="{00000000-0005-0000-0000-0000A1500000}"/>
    <cellStyle name="Normal 14 3 5 4" xfId="30473" xr:uid="{00000000-0005-0000-0000-0000A2500000}"/>
    <cellStyle name="Normal 14 3 5 5" xfId="37031" xr:uid="{00000000-0005-0000-0000-0000A3500000}"/>
    <cellStyle name="Normal 14 3 6" xfId="6141" xr:uid="{00000000-0005-0000-0000-0000A4500000}"/>
    <cellStyle name="Normal 14 3 6 2" xfId="11509" xr:uid="{00000000-0005-0000-0000-0000A5500000}"/>
    <cellStyle name="Normal 14 3 6 2 2" xfId="27123" xr:uid="{00000000-0005-0000-0000-0000A6500000}"/>
    <cellStyle name="Normal 14 3 6 2 3" xfId="33682" xr:uid="{00000000-0005-0000-0000-0000A7500000}"/>
    <cellStyle name="Normal 14 3 6 2 4" xfId="40240" xr:uid="{00000000-0005-0000-0000-0000A8500000}"/>
    <cellStyle name="Normal 14 3 6 3" xfId="23858" xr:uid="{00000000-0005-0000-0000-0000A9500000}"/>
    <cellStyle name="Normal 14 3 6 4" xfId="30474" xr:uid="{00000000-0005-0000-0000-0000AA500000}"/>
    <cellStyle name="Normal 14 3 6 5" xfId="37032" xr:uid="{00000000-0005-0000-0000-0000AB500000}"/>
    <cellStyle name="Normal 14 3 7" xfId="11492" xr:uid="{00000000-0005-0000-0000-0000AC500000}"/>
    <cellStyle name="Normal 14 3 7 2" xfId="27106" xr:uid="{00000000-0005-0000-0000-0000AD500000}"/>
    <cellStyle name="Normal 14 3 7 3" xfId="33665" xr:uid="{00000000-0005-0000-0000-0000AE500000}"/>
    <cellStyle name="Normal 14 3 7 4" xfId="40223" xr:uid="{00000000-0005-0000-0000-0000AF500000}"/>
    <cellStyle name="Normal 14 3 8" xfId="23841" xr:uid="{00000000-0005-0000-0000-0000B0500000}"/>
    <cellStyle name="Normal 14 3 9" xfId="30457" xr:uid="{00000000-0005-0000-0000-0000B1500000}"/>
    <cellStyle name="Normal 14 4" xfId="6142" xr:uid="{00000000-0005-0000-0000-0000B2500000}"/>
    <cellStyle name="Normal 14 4 2" xfId="6143" xr:uid="{00000000-0005-0000-0000-0000B3500000}"/>
    <cellStyle name="Normal 14 4 2 2" xfId="6144" xr:uid="{00000000-0005-0000-0000-0000B4500000}"/>
    <cellStyle name="Normal 14 4 2 2 2" xfId="11512" xr:uid="{00000000-0005-0000-0000-0000B5500000}"/>
    <cellStyle name="Normal 14 4 2 2 2 2" xfId="27126" xr:uid="{00000000-0005-0000-0000-0000B6500000}"/>
    <cellStyle name="Normal 14 4 2 2 2 3" xfId="33685" xr:uid="{00000000-0005-0000-0000-0000B7500000}"/>
    <cellStyle name="Normal 14 4 2 2 2 4" xfId="40243" xr:uid="{00000000-0005-0000-0000-0000B8500000}"/>
    <cellStyle name="Normal 14 4 2 2 3" xfId="23861" xr:uid="{00000000-0005-0000-0000-0000B9500000}"/>
    <cellStyle name="Normal 14 4 2 2 4" xfId="30477" xr:uid="{00000000-0005-0000-0000-0000BA500000}"/>
    <cellStyle name="Normal 14 4 2 2 5" xfId="37035" xr:uid="{00000000-0005-0000-0000-0000BB500000}"/>
    <cellStyle name="Normal 14 4 2 3" xfId="6145" xr:uid="{00000000-0005-0000-0000-0000BC500000}"/>
    <cellStyle name="Normal 14 4 2 3 2" xfId="11513" xr:uid="{00000000-0005-0000-0000-0000BD500000}"/>
    <cellStyle name="Normal 14 4 2 3 2 2" xfId="27127" xr:uid="{00000000-0005-0000-0000-0000BE500000}"/>
    <cellStyle name="Normal 14 4 2 3 2 3" xfId="33686" xr:uid="{00000000-0005-0000-0000-0000BF500000}"/>
    <cellStyle name="Normal 14 4 2 3 2 4" xfId="40244" xr:uid="{00000000-0005-0000-0000-0000C0500000}"/>
    <cellStyle name="Normal 14 4 2 3 3" xfId="23862" xr:uid="{00000000-0005-0000-0000-0000C1500000}"/>
    <cellStyle name="Normal 14 4 2 3 4" xfId="30478" xr:uid="{00000000-0005-0000-0000-0000C2500000}"/>
    <cellStyle name="Normal 14 4 2 3 5" xfId="37036" xr:uid="{00000000-0005-0000-0000-0000C3500000}"/>
    <cellStyle name="Normal 14 4 2 4" xfId="11511" xr:uid="{00000000-0005-0000-0000-0000C4500000}"/>
    <cellStyle name="Normal 14 4 2 4 2" xfId="27125" xr:uid="{00000000-0005-0000-0000-0000C5500000}"/>
    <cellStyle name="Normal 14 4 2 4 3" xfId="33684" xr:uid="{00000000-0005-0000-0000-0000C6500000}"/>
    <cellStyle name="Normal 14 4 2 4 4" xfId="40242" xr:uid="{00000000-0005-0000-0000-0000C7500000}"/>
    <cellStyle name="Normal 14 4 2 5" xfId="23860" xr:uid="{00000000-0005-0000-0000-0000C8500000}"/>
    <cellStyle name="Normal 14 4 2 6" xfId="30476" xr:uid="{00000000-0005-0000-0000-0000C9500000}"/>
    <cellStyle name="Normal 14 4 2 7" xfId="37034" xr:uid="{00000000-0005-0000-0000-0000CA500000}"/>
    <cellStyle name="Normal 14 4 3" xfId="6146" xr:uid="{00000000-0005-0000-0000-0000CB500000}"/>
    <cellStyle name="Normal 14 4 3 2" xfId="6147" xr:uid="{00000000-0005-0000-0000-0000CC500000}"/>
    <cellStyle name="Normal 14 4 3 2 2" xfId="11515" xr:uid="{00000000-0005-0000-0000-0000CD500000}"/>
    <cellStyle name="Normal 14 4 3 2 2 2" xfId="27129" xr:uid="{00000000-0005-0000-0000-0000CE500000}"/>
    <cellStyle name="Normal 14 4 3 2 2 3" xfId="33688" xr:uid="{00000000-0005-0000-0000-0000CF500000}"/>
    <cellStyle name="Normal 14 4 3 2 2 4" xfId="40246" xr:uid="{00000000-0005-0000-0000-0000D0500000}"/>
    <cellStyle name="Normal 14 4 3 2 3" xfId="23864" xr:uid="{00000000-0005-0000-0000-0000D1500000}"/>
    <cellStyle name="Normal 14 4 3 2 4" xfId="30480" xr:uid="{00000000-0005-0000-0000-0000D2500000}"/>
    <cellStyle name="Normal 14 4 3 2 5" xfId="37038" xr:uid="{00000000-0005-0000-0000-0000D3500000}"/>
    <cellStyle name="Normal 14 4 3 3" xfId="6148" xr:uid="{00000000-0005-0000-0000-0000D4500000}"/>
    <cellStyle name="Normal 14 4 3 3 2" xfId="11516" xr:uid="{00000000-0005-0000-0000-0000D5500000}"/>
    <cellStyle name="Normal 14 4 3 3 2 2" xfId="27130" xr:uid="{00000000-0005-0000-0000-0000D6500000}"/>
    <cellStyle name="Normal 14 4 3 3 2 3" xfId="33689" xr:uid="{00000000-0005-0000-0000-0000D7500000}"/>
    <cellStyle name="Normal 14 4 3 3 2 4" xfId="40247" xr:uid="{00000000-0005-0000-0000-0000D8500000}"/>
    <cellStyle name="Normal 14 4 3 3 3" xfId="23865" xr:uid="{00000000-0005-0000-0000-0000D9500000}"/>
    <cellStyle name="Normal 14 4 3 3 4" xfId="30481" xr:uid="{00000000-0005-0000-0000-0000DA500000}"/>
    <cellStyle name="Normal 14 4 3 3 5" xfId="37039" xr:uid="{00000000-0005-0000-0000-0000DB500000}"/>
    <cellStyle name="Normal 14 4 3 4" xfId="11514" xr:uid="{00000000-0005-0000-0000-0000DC500000}"/>
    <cellStyle name="Normal 14 4 3 4 2" xfId="27128" xr:uid="{00000000-0005-0000-0000-0000DD500000}"/>
    <cellStyle name="Normal 14 4 3 4 3" xfId="33687" xr:uid="{00000000-0005-0000-0000-0000DE500000}"/>
    <cellStyle name="Normal 14 4 3 4 4" xfId="40245" xr:uid="{00000000-0005-0000-0000-0000DF500000}"/>
    <cellStyle name="Normal 14 4 3 5" xfId="23863" xr:uid="{00000000-0005-0000-0000-0000E0500000}"/>
    <cellStyle name="Normal 14 4 3 6" xfId="30479" xr:uid="{00000000-0005-0000-0000-0000E1500000}"/>
    <cellStyle name="Normal 14 4 3 7" xfId="37037" xr:uid="{00000000-0005-0000-0000-0000E2500000}"/>
    <cellStyle name="Normal 14 4 4" xfId="6149" xr:uid="{00000000-0005-0000-0000-0000E3500000}"/>
    <cellStyle name="Normal 14 4 4 2" xfId="11517" xr:uid="{00000000-0005-0000-0000-0000E4500000}"/>
    <cellStyle name="Normal 14 4 4 2 2" xfId="27131" xr:uid="{00000000-0005-0000-0000-0000E5500000}"/>
    <cellStyle name="Normal 14 4 4 2 3" xfId="33690" xr:uid="{00000000-0005-0000-0000-0000E6500000}"/>
    <cellStyle name="Normal 14 4 4 2 4" xfId="40248" xr:uid="{00000000-0005-0000-0000-0000E7500000}"/>
    <cellStyle name="Normal 14 4 4 3" xfId="23866" xr:uid="{00000000-0005-0000-0000-0000E8500000}"/>
    <cellStyle name="Normal 14 4 4 4" xfId="30482" xr:uid="{00000000-0005-0000-0000-0000E9500000}"/>
    <cellStyle name="Normal 14 4 4 5" xfId="37040" xr:uid="{00000000-0005-0000-0000-0000EA500000}"/>
    <cellStyle name="Normal 14 4 5" xfId="6150" xr:uid="{00000000-0005-0000-0000-0000EB500000}"/>
    <cellStyle name="Normal 14 4 5 2" xfId="11518" xr:uid="{00000000-0005-0000-0000-0000EC500000}"/>
    <cellStyle name="Normal 14 4 5 2 2" xfId="27132" xr:uid="{00000000-0005-0000-0000-0000ED500000}"/>
    <cellStyle name="Normal 14 4 5 2 3" xfId="33691" xr:uid="{00000000-0005-0000-0000-0000EE500000}"/>
    <cellStyle name="Normal 14 4 5 2 4" xfId="40249" xr:uid="{00000000-0005-0000-0000-0000EF500000}"/>
    <cellStyle name="Normal 14 4 5 3" xfId="23867" xr:uid="{00000000-0005-0000-0000-0000F0500000}"/>
    <cellStyle name="Normal 14 4 5 4" xfId="30483" xr:uid="{00000000-0005-0000-0000-0000F1500000}"/>
    <cellStyle name="Normal 14 4 5 5" xfId="37041" xr:uid="{00000000-0005-0000-0000-0000F2500000}"/>
    <cellStyle name="Normal 14 4 6" xfId="11510" xr:uid="{00000000-0005-0000-0000-0000F3500000}"/>
    <cellStyle name="Normal 14 4 6 2" xfId="27124" xr:uid="{00000000-0005-0000-0000-0000F4500000}"/>
    <cellStyle name="Normal 14 4 6 3" xfId="33683" xr:uid="{00000000-0005-0000-0000-0000F5500000}"/>
    <cellStyle name="Normal 14 4 6 4" xfId="40241" xr:uid="{00000000-0005-0000-0000-0000F6500000}"/>
    <cellStyle name="Normal 14 4 7" xfId="23859" xr:uid="{00000000-0005-0000-0000-0000F7500000}"/>
    <cellStyle name="Normal 14 4 8" xfId="30475" xr:uid="{00000000-0005-0000-0000-0000F8500000}"/>
    <cellStyle name="Normal 14 4 9" xfId="37033" xr:uid="{00000000-0005-0000-0000-0000F9500000}"/>
    <cellStyle name="Normal 14 5" xfId="6151" xr:uid="{00000000-0005-0000-0000-0000FA500000}"/>
    <cellStyle name="Normal 14 5 2" xfId="6152" xr:uid="{00000000-0005-0000-0000-0000FB500000}"/>
    <cellStyle name="Normal 14 5 2 2" xfId="11520" xr:uid="{00000000-0005-0000-0000-0000FC500000}"/>
    <cellStyle name="Normal 14 5 2 2 2" xfId="27134" xr:uid="{00000000-0005-0000-0000-0000FD500000}"/>
    <cellStyle name="Normal 14 5 2 2 3" xfId="33693" xr:uid="{00000000-0005-0000-0000-0000FE500000}"/>
    <cellStyle name="Normal 14 5 2 2 4" xfId="40251" xr:uid="{00000000-0005-0000-0000-0000FF500000}"/>
    <cellStyle name="Normal 14 5 2 3" xfId="23869" xr:uid="{00000000-0005-0000-0000-000000510000}"/>
    <cellStyle name="Normal 14 5 2 4" xfId="30485" xr:uid="{00000000-0005-0000-0000-000001510000}"/>
    <cellStyle name="Normal 14 5 2 5" xfId="37043" xr:uid="{00000000-0005-0000-0000-000002510000}"/>
    <cellStyle name="Normal 14 5 3" xfId="6153" xr:uid="{00000000-0005-0000-0000-000003510000}"/>
    <cellStyle name="Normal 14 5 3 2" xfId="11521" xr:uid="{00000000-0005-0000-0000-000004510000}"/>
    <cellStyle name="Normal 14 5 3 2 2" xfId="27135" xr:uid="{00000000-0005-0000-0000-000005510000}"/>
    <cellStyle name="Normal 14 5 3 2 3" xfId="33694" xr:uid="{00000000-0005-0000-0000-000006510000}"/>
    <cellStyle name="Normal 14 5 3 2 4" xfId="40252" xr:uid="{00000000-0005-0000-0000-000007510000}"/>
    <cellStyle name="Normal 14 5 3 3" xfId="23870" xr:uid="{00000000-0005-0000-0000-000008510000}"/>
    <cellStyle name="Normal 14 5 3 4" xfId="30486" xr:uid="{00000000-0005-0000-0000-000009510000}"/>
    <cellStyle name="Normal 14 5 3 5" xfId="37044" xr:uid="{00000000-0005-0000-0000-00000A510000}"/>
    <cellStyle name="Normal 14 5 4" xfId="11519" xr:uid="{00000000-0005-0000-0000-00000B510000}"/>
    <cellStyle name="Normal 14 5 4 2" xfId="27133" xr:uid="{00000000-0005-0000-0000-00000C510000}"/>
    <cellStyle name="Normal 14 5 4 3" xfId="33692" xr:uid="{00000000-0005-0000-0000-00000D510000}"/>
    <cellStyle name="Normal 14 5 4 4" xfId="40250" xr:uid="{00000000-0005-0000-0000-00000E510000}"/>
    <cellStyle name="Normal 14 5 5" xfId="23868" xr:uid="{00000000-0005-0000-0000-00000F510000}"/>
    <cellStyle name="Normal 14 5 6" xfId="30484" xr:uid="{00000000-0005-0000-0000-000010510000}"/>
    <cellStyle name="Normal 14 5 7" xfId="37042" xr:uid="{00000000-0005-0000-0000-000011510000}"/>
    <cellStyle name="Normal 14 6" xfId="6154" xr:uid="{00000000-0005-0000-0000-000012510000}"/>
    <cellStyle name="Normal 14 6 2" xfId="6155" xr:uid="{00000000-0005-0000-0000-000013510000}"/>
    <cellStyle name="Normal 14 6 2 2" xfId="11523" xr:uid="{00000000-0005-0000-0000-000014510000}"/>
    <cellStyle name="Normal 14 6 2 2 2" xfId="27137" xr:uid="{00000000-0005-0000-0000-000015510000}"/>
    <cellStyle name="Normal 14 6 2 2 3" xfId="33696" xr:uid="{00000000-0005-0000-0000-000016510000}"/>
    <cellStyle name="Normal 14 6 2 2 4" xfId="40254" xr:uid="{00000000-0005-0000-0000-000017510000}"/>
    <cellStyle name="Normal 14 6 2 3" xfId="23872" xr:uid="{00000000-0005-0000-0000-000018510000}"/>
    <cellStyle name="Normal 14 6 2 4" xfId="30488" xr:uid="{00000000-0005-0000-0000-000019510000}"/>
    <cellStyle name="Normal 14 6 2 5" xfId="37046" xr:uid="{00000000-0005-0000-0000-00001A510000}"/>
    <cellStyle name="Normal 14 6 3" xfId="6156" xr:uid="{00000000-0005-0000-0000-00001B510000}"/>
    <cellStyle name="Normal 14 6 3 2" xfId="11524" xr:uid="{00000000-0005-0000-0000-00001C510000}"/>
    <cellStyle name="Normal 14 6 3 2 2" xfId="27138" xr:uid="{00000000-0005-0000-0000-00001D510000}"/>
    <cellStyle name="Normal 14 6 3 2 3" xfId="33697" xr:uid="{00000000-0005-0000-0000-00001E510000}"/>
    <cellStyle name="Normal 14 6 3 2 4" xfId="40255" xr:uid="{00000000-0005-0000-0000-00001F510000}"/>
    <cellStyle name="Normal 14 6 3 3" xfId="23873" xr:uid="{00000000-0005-0000-0000-000020510000}"/>
    <cellStyle name="Normal 14 6 3 4" xfId="30489" xr:uid="{00000000-0005-0000-0000-000021510000}"/>
    <cellStyle name="Normal 14 6 3 5" xfId="37047" xr:uid="{00000000-0005-0000-0000-000022510000}"/>
    <cellStyle name="Normal 14 6 4" xfId="11522" xr:uid="{00000000-0005-0000-0000-000023510000}"/>
    <cellStyle name="Normal 14 6 4 2" xfId="27136" xr:uid="{00000000-0005-0000-0000-000024510000}"/>
    <cellStyle name="Normal 14 6 4 3" xfId="33695" xr:uid="{00000000-0005-0000-0000-000025510000}"/>
    <cellStyle name="Normal 14 6 4 4" xfId="40253" xr:uid="{00000000-0005-0000-0000-000026510000}"/>
    <cellStyle name="Normal 14 6 5" xfId="23871" xr:uid="{00000000-0005-0000-0000-000027510000}"/>
    <cellStyle name="Normal 14 6 6" xfId="30487" xr:uid="{00000000-0005-0000-0000-000028510000}"/>
    <cellStyle name="Normal 14 6 7" xfId="37045" xr:uid="{00000000-0005-0000-0000-000029510000}"/>
    <cellStyle name="Normal 14 7" xfId="6157" xr:uid="{00000000-0005-0000-0000-00002A510000}"/>
    <cellStyle name="Normal 14 7 2" xfId="11525" xr:uid="{00000000-0005-0000-0000-00002B510000}"/>
    <cellStyle name="Normal 14 7 2 2" xfId="27139" xr:uid="{00000000-0005-0000-0000-00002C510000}"/>
    <cellStyle name="Normal 14 7 2 3" xfId="33698" xr:uid="{00000000-0005-0000-0000-00002D510000}"/>
    <cellStyle name="Normal 14 7 2 4" xfId="40256" xr:uid="{00000000-0005-0000-0000-00002E510000}"/>
    <cellStyle name="Normal 14 7 3" xfId="23874" xr:uid="{00000000-0005-0000-0000-00002F510000}"/>
    <cellStyle name="Normal 14 7 4" xfId="30490" xr:uid="{00000000-0005-0000-0000-000030510000}"/>
    <cellStyle name="Normal 14 7 5" xfId="37048" xr:uid="{00000000-0005-0000-0000-000031510000}"/>
    <cellStyle name="Normal 14 8" xfId="6158" xr:uid="{00000000-0005-0000-0000-000032510000}"/>
    <cellStyle name="Normal 14 8 2" xfId="11526" xr:uid="{00000000-0005-0000-0000-000033510000}"/>
    <cellStyle name="Normal 14 8 2 2" xfId="27140" xr:uid="{00000000-0005-0000-0000-000034510000}"/>
    <cellStyle name="Normal 14 8 2 3" xfId="33699" xr:uid="{00000000-0005-0000-0000-000035510000}"/>
    <cellStyle name="Normal 14 8 2 4" xfId="40257" xr:uid="{00000000-0005-0000-0000-000036510000}"/>
    <cellStyle name="Normal 14 8 3" xfId="23875" xr:uid="{00000000-0005-0000-0000-000037510000}"/>
    <cellStyle name="Normal 14 8 4" xfId="30491" xr:uid="{00000000-0005-0000-0000-000038510000}"/>
    <cellStyle name="Normal 14 8 5" xfId="37049" xr:uid="{00000000-0005-0000-0000-000039510000}"/>
    <cellStyle name="Normal 14 9" xfId="6159" xr:uid="{00000000-0005-0000-0000-00003A510000}"/>
    <cellStyle name="Normal 140" xfId="2935" xr:uid="{00000000-0005-0000-0000-00003B510000}"/>
    <cellStyle name="Normal 140 2" xfId="10729" xr:uid="{00000000-0005-0000-0000-00003C510000}"/>
    <cellStyle name="Normal 140 2 2" xfId="26402" xr:uid="{00000000-0005-0000-0000-00003D510000}"/>
    <cellStyle name="Normal 140 2 3" xfId="32961" xr:uid="{00000000-0005-0000-0000-00003E510000}"/>
    <cellStyle name="Normal 140 2 4" xfId="39519" xr:uid="{00000000-0005-0000-0000-00003F510000}"/>
    <cellStyle name="Normal 140 3" xfId="23137" xr:uid="{00000000-0005-0000-0000-000040510000}"/>
    <cellStyle name="Normal 140 4" xfId="29753" xr:uid="{00000000-0005-0000-0000-000041510000}"/>
    <cellStyle name="Normal 140 5" xfId="36311" xr:uid="{00000000-0005-0000-0000-000042510000}"/>
    <cellStyle name="Normal 141" xfId="2936" xr:uid="{00000000-0005-0000-0000-000043510000}"/>
    <cellStyle name="Normal 141 2" xfId="10730" xr:uid="{00000000-0005-0000-0000-000044510000}"/>
    <cellStyle name="Normal 141 2 2" xfId="26403" xr:uid="{00000000-0005-0000-0000-000045510000}"/>
    <cellStyle name="Normal 141 2 3" xfId="32962" xr:uid="{00000000-0005-0000-0000-000046510000}"/>
    <cellStyle name="Normal 141 2 4" xfId="39520" xr:uid="{00000000-0005-0000-0000-000047510000}"/>
    <cellStyle name="Normal 141 3" xfId="23138" xr:uid="{00000000-0005-0000-0000-000048510000}"/>
    <cellStyle name="Normal 141 4" xfId="29754" xr:uid="{00000000-0005-0000-0000-000049510000}"/>
    <cellStyle name="Normal 141 5" xfId="36312" xr:uid="{00000000-0005-0000-0000-00004A510000}"/>
    <cellStyle name="Normal 142" xfId="2938" xr:uid="{00000000-0005-0000-0000-00004B510000}"/>
    <cellStyle name="Normal 142 2" xfId="10732" xr:uid="{00000000-0005-0000-0000-00004C510000}"/>
    <cellStyle name="Normal 142 2 2" xfId="26405" xr:uid="{00000000-0005-0000-0000-00004D510000}"/>
    <cellStyle name="Normal 142 2 3" xfId="32964" xr:uid="{00000000-0005-0000-0000-00004E510000}"/>
    <cellStyle name="Normal 142 2 4" xfId="39522" xr:uid="{00000000-0005-0000-0000-00004F510000}"/>
    <cellStyle name="Normal 142 3" xfId="23140" xr:uid="{00000000-0005-0000-0000-000050510000}"/>
    <cellStyle name="Normal 142 4" xfId="29756" xr:uid="{00000000-0005-0000-0000-000051510000}"/>
    <cellStyle name="Normal 142 5" xfId="36314" xr:uid="{00000000-0005-0000-0000-000052510000}"/>
    <cellStyle name="Normal 143" xfId="2937" xr:uid="{00000000-0005-0000-0000-000053510000}"/>
    <cellStyle name="Normal 143 2" xfId="10731" xr:uid="{00000000-0005-0000-0000-000054510000}"/>
    <cellStyle name="Normal 143 2 2" xfId="26404" xr:uid="{00000000-0005-0000-0000-000055510000}"/>
    <cellStyle name="Normal 143 2 3" xfId="32963" xr:uid="{00000000-0005-0000-0000-000056510000}"/>
    <cellStyle name="Normal 143 2 4" xfId="39521" xr:uid="{00000000-0005-0000-0000-000057510000}"/>
    <cellStyle name="Normal 143 3" xfId="23139" xr:uid="{00000000-0005-0000-0000-000058510000}"/>
    <cellStyle name="Normal 143 4" xfId="29755" xr:uid="{00000000-0005-0000-0000-000059510000}"/>
    <cellStyle name="Normal 143 5" xfId="36313" xr:uid="{00000000-0005-0000-0000-00005A510000}"/>
    <cellStyle name="Normal 144" xfId="2939" xr:uid="{00000000-0005-0000-0000-00005B510000}"/>
    <cellStyle name="Normal 144 2" xfId="10733" xr:uid="{00000000-0005-0000-0000-00005C510000}"/>
    <cellStyle name="Normal 144 2 2" xfId="26406" xr:uid="{00000000-0005-0000-0000-00005D510000}"/>
    <cellStyle name="Normal 144 2 3" xfId="32965" xr:uid="{00000000-0005-0000-0000-00005E510000}"/>
    <cellStyle name="Normal 144 2 4" xfId="39523" xr:uid="{00000000-0005-0000-0000-00005F510000}"/>
    <cellStyle name="Normal 144 3" xfId="23141" xr:uid="{00000000-0005-0000-0000-000060510000}"/>
    <cellStyle name="Normal 144 4" xfId="29757" xr:uid="{00000000-0005-0000-0000-000061510000}"/>
    <cellStyle name="Normal 144 5" xfId="36315" xr:uid="{00000000-0005-0000-0000-000062510000}"/>
    <cellStyle name="Normal 145" xfId="6160" xr:uid="{00000000-0005-0000-0000-000063510000}"/>
    <cellStyle name="Normal 145 2" xfId="11527" xr:uid="{00000000-0005-0000-0000-000064510000}"/>
    <cellStyle name="Normal 145 2 2" xfId="27141" xr:uid="{00000000-0005-0000-0000-000065510000}"/>
    <cellStyle name="Normal 145 2 3" xfId="33700" xr:uid="{00000000-0005-0000-0000-000066510000}"/>
    <cellStyle name="Normal 145 2 4" xfId="40258" xr:uid="{00000000-0005-0000-0000-000067510000}"/>
    <cellStyle name="Normal 145 3" xfId="23876" xr:uid="{00000000-0005-0000-0000-000068510000}"/>
    <cellStyle name="Normal 145 4" xfId="30492" xr:uid="{00000000-0005-0000-0000-000069510000}"/>
    <cellStyle name="Normal 145 5" xfId="37050" xr:uid="{00000000-0005-0000-0000-00006A510000}"/>
    <cellStyle name="Normal 146" xfId="6161" xr:uid="{00000000-0005-0000-0000-00006B510000}"/>
    <cellStyle name="Normal 146 2" xfId="11528" xr:uid="{00000000-0005-0000-0000-00006C510000}"/>
    <cellStyle name="Normal 146 2 2" xfId="27142" xr:uid="{00000000-0005-0000-0000-00006D510000}"/>
    <cellStyle name="Normal 146 2 3" xfId="33701" xr:uid="{00000000-0005-0000-0000-00006E510000}"/>
    <cellStyle name="Normal 146 2 4" xfId="40259" xr:uid="{00000000-0005-0000-0000-00006F510000}"/>
    <cellStyle name="Normal 146 3" xfId="23877" xr:uid="{00000000-0005-0000-0000-000070510000}"/>
    <cellStyle name="Normal 146 4" xfId="30493" xr:uid="{00000000-0005-0000-0000-000071510000}"/>
    <cellStyle name="Normal 146 5" xfId="37051" xr:uid="{00000000-0005-0000-0000-000072510000}"/>
    <cellStyle name="Normal 147" xfId="6162" xr:uid="{00000000-0005-0000-0000-000073510000}"/>
    <cellStyle name="Normal 147 2" xfId="11529" xr:uid="{00000000-0005-0000-0000-000074510000}"/>
    <cellStyle name="Normal 147 2 2" xfId="27143" xr:uid="{00000000-0005-0000-0000-000075510000}"/>
    <cellStyle name="Normal 147 2 3" xfId="33702" xr:uid="{00000000-0005-0000-0000-000076510000}"/>
    <cellStyle name="Normal 147 2 4" xfId="40260" xr:uid="{00000000-0005-0000-0000-000077510000}"/>
    <cellStyle name="Normal 147 3" xfId="23878" xr:uid="{00000000-0005-0000-0000-000078510000}"/>
    <cellStyle name="Normal 147 4" xfId="30494" xr:uid="{00000000-0005-0000-0000-000079510000}"/>
    <cellStyle name="Normal 147 5" xfId="37052" xr:uid="{00000000-0005-0000-0000-00007A510000}"/>
    <cellStyle name="Normal 148" xfId="6163" xr:uid="{00000000-0005-0000-0000-00007B510000}"/>
    <cellStyle name="Normal 148 2" xfId="11530" xr:uid="{00000000-0005-0000-0000-00007C510000}"/>
    <cellStyle name="Normal 148 2 2" xfId="27144" xr:uid="{00000000-0005-0000-0000-00007D510000}"/>
    <cellStyle name="Normal 148 2 3" xfId="33703" xr:uid="{00000000-0005-0000-0000-00007E510000}"/>
    <cellStyle name="Normal 148 2 4" xfId="40261" xr:uid="{00000000-0005-0000-0000-00007F510000}"/>
    <cellStyle name="Normal 148 3" xfId="23879" xr:uid="{00000000-0005-0000-0000-000080510000}"/>
    <cellStyle name="Normal 148 4" xfId="30495" xr:uid="{00000000-0005-0000-0000-000081510000}"/>
    <cellStyle name="Normal 148 5" xfId="37053" xr:uid="{00000000-0005-0000-0000-000082510000}"/>
    <cellStyle name="Normal 149" xfId="6164" xr:uid="{00000000-0005-0000-0000-000083510000}"/>
    <cellStyle name="Normal 149 2" xfId="11531" xr:uid="{00000000-0005-0000-0000-000084510000}"/>
    <cellStyle name="Normal 149 2 2" xfId="27145" xr:uid="{00000000-0005-0000-0000-000085510000}"/>
    <cellStyle name="Normal 149 2 3" xfId="33704" xr:uid="{00000000-0005-0000-0000-000086510000}"/>
    <cellStyle name="Normal 149 2 4" xfId="40262" xr:uid="{00000000-0005-0000-0000-000087510000}"/>
    <cellStyle name="Normal 149 3" xfId="23880" xr:uid="{00000000-0005-0000-0000-000088510000}"/>
    <cellStyle name="Normal 149 4" xfId="30496" xr:uid="{00000000-0005-0000-0000-000089510000}"/>
    <cellStyle name="Normal 149 5" xfId="37054" xr:uid="{00000000-0005-0000-0000-00008A510000}"/>
    <cellStyle name="Normal 15" xfId="1333" xr:uid="{00000000-0005-0000-0000-00008B510000}"/>
    <cellStyle name="Normal 15 10" xfId="2566" xr:uid="{00000000-0005-0000-0000-00008C510000}"/>
    <cellStyle name="Normal 15 2" xfId="6165" xr:uid="{00000000-0005-0000-0000-00008D510000}"/>
    <cellStyle name="Normal 15 2 10" xfId="23881" xr:uid="{00000000-0005-0000-0000-00008E510000}"/>
    <cellStyle name="Normal 15 2 11" xfId="30497" xr:uid="{00000000-0005-0000-0000-00008F510000}"/>
    <cellStyle name="Normal 15 2 12" xfId="37055" xr:uid="{00000000-0005-0000-0000-000090510000}"/>
    <cellStyle name="Normal 15 2 2" xfId="6166" xr:uid="{00000000-0005-0000-0000-000091510000}"/>
    <cellStyle name="Normal 15 2 2 10" xfId="37056" xr:uid="{00000000-0005-0000-0000-000092510000}"/>
    <cellStyle name="Normal 15 2 2 2" xfId="6167" xr:uid="{00000000-0005-0000-0000-000093510000}"/>
    <cellStyle name="Normal 15 2 2 2 2" xfId="6168" xr:uid="{00000000-0005-0000-0000-000094510000}"/>
    <cellStyle name="Normal 15 2 2 2 2 2" xfId="6169" xr:uid="{00000000-0005-0000-0000-000095510000}"/>
    <cellStyle name="Normal 15 2 2 2 2 2 2" xfId="11536" xr:uid="{00000000-0005-0000-0000-000096510000}"/>
    <cellStyle name="Normal 15 2 2 2 2 2 2 2" xfId="27150" xr:uid="{00000000-0005-0000-0000-000097510000}"/>
    <cellStyle name="Normal 15 2 2 2 2 2 2 3" xfId="33709" xr:uid="{00000000-0005-0000-0000-000098510000}"/>
    <cellStyle name="Normal 15 2 2 2 2 2 2 4" xfId="40267" xr:uid="{00000000-0005-0000-0000-000099510000}"/>
    <cellStyle name="Normal 15 2 2 2 2 2 3" xfId="23885" xr:uid="{00000000-0005-0000-0000-00009A510000}"/>
    <cellStyle name="Normal 15 2 2 2 2 2 4" xfId="30501" xr:uid="{00000000-0005-0000-0000-00009B510000}"/>
    <cellStyle name="Normal 15 2 2 2 2 2 5" xfId="37059" xr:uid="{00000000-0005-0000-0000-00009C510000}"/>
    <cellStyle name="Normal 15 2 2 2 2 3" xfId="6170" xr:uid="{00000000-0005-0000-0000-00009D510000}"/>
    <cellStyle name="Normal 15 2 2 2 2 3 2" xfId="11537" xr:uid="{00000000-0005-0000-0000-00009E510000}"/>
    <cellStyle name="Normal 15 2 2 2 2 3 2 2" xfId="27151" xr:uid="{00000000-0005-0000-0000-00009F510000}"/>
    <cellStyle name="Normal 15 2 2 2 2 3 2 3" xfId="33710" xr:uid="{00000000-0005-0000-0000-0000A0510000}"/>
    <cellStyle name="Normal 15 2 2 2 2 3 2 4" xfId="40268" xr:uid="{00000000-0005-0000-0000-0000A1510000}"/>
    <cellStyle name="Normal 15 2 2 2 2 3 3" xfId="23886" xr:uid="{00000000-0005-0000-0000-0000A2510000}"/>
    <cellStyle name="Normal 15 2 2 2 2 3 4" xfId="30502" xr:uid="{00000000-0005-0000-0000-0000A3510000}"/>
    <cellStyle name="Normal 15 2 2 2 2 3 5" xfId="37060" xr:uid="{00000000-0005-0000-0000-0000A4510000}"/>
    <cellStyle name="Normal 15 2 2 2 2 4" xfId="11535" xr:uid="{00000000-0005-0000-0000-0000A5510000}"/>
    <cellStyle name="Normal 15 2 2 2 2 4 2" xfId="27149" xr:uid="{00000000-0005-0000-0000-0000A6510000}"/>
    <cellStyle name="Normal 15 2 2 2 2 4 3" xfId="33708" xr:uid="{00000000-0005-0000-0000-0000A7510000}"/>
    <cellStyle name="Normal 15 2 2 2 2 4 4" xfId="40266" xr:uid="{00000000-0005-0000-0000-0000A8510000}"/>
    <cellStyle name="Normal 15 2 2 2 2 5" xfId="23884" xr:uid="{00000000-0005-0000-0000-0000A9510000}"/>
    <cellStyle name="Normal 15 2 2 2 2 6" xfId="30500" xr:uid="{00000000-0005-0000-0000-0000AA510000}"/>
    <cellStyle name="Normal 15 2 2 2 2 7" xfId="37058" xr:uid="{00000000-0005-0000-0000-0000AB510000}"/>
    <cellStyle name="Normal 15 2 2 2 3" xfId="6171" xr:uid="{00000000-0005-0000-0000-0000AC510000}"/>
    <cellStyle name="Normal 15 2 2 2 3 2" xfId="6172" xr:uid="{00000000-0005-0000-0000-0000AD510000}"/>
    <cellStyle name="Normal 15 2 2 2 3 2 2" xfId="11539" xr:uid="{00000000-0005-0000-0000-0000AE510000}"/>
    <cellStyle name="Normal 15 2 2 2 3 2 2 2" xfId="27153" xr:uid="{00000000-0005-0000-0000-0000AF510000}"/>
    <cellStyle name="Normal 15 2 2 2 3 2 2 3" xfId="33712" xr:uid="{00000000-0005-0000-0000-0000B0510000}"/>
    <cellStyle name="Normal 15 2 2 2 3 2 2 4" xfId="40270" xr:uid="{00000000-0005-0000-0000-0000B1510000}"/>
    <cellStyle name="Normal 15 2 2 2 3 2 3" xfId="23888" xr:uid="{00000000-0005-0000-0000-0000B2510000}"/>
    <cellStyle name="Normal 15 2 2 2 3 2 4" xfId="30504" xr:uid="{00000000-0005-0000-0000-0000B3510000}"/>
    <cellStyle name="Normal 15 2 2 2 3 2 5" xfId="37062" xr:uid="{00000000-0005-0000-0000-0000B4510000}"/>
    <cellStyle name="Normal 15 2 2 2 3 3" xfId="6173" xr:uid="{00000000-0005-0000-0000-0000B5510000}"/>
    <cellStyle name="Normal 15 2 2 2 3 3 2" xfId="11540" xr:uid="{00000000-0005-0000-0000-0000B6510000}"/>
    <cellStyle name="Normal 15 2 2 2 3 3 2 2" xfId="27154" xr:uid="{00000000-0005-0000-0000-0000B7510000}"/>
    <cellStyle name="Normal 15 2 2 2 3 3 2 3" xfId="33713" xr:uid="{00000000-0005-0000-0000-0000B8510000}"/>
    <cellStyle name="Normal 15 2 2 2 3 3 2 4" xfId="40271" xr:uid="{00000000-0005-0000-0000-0000B9510000}"/>
    <cellStyle name="Normal 15 2 2 2 3 3 3" xfId="23889" xr:uid="{00000000-0005-0000-0000-0000BA510000}"/>
    <cellStyle name="Normal 15 2 2 2 3 3 4" xfId="30505" xr:uid="{00000000-0005-0000-0000-0000BB510000}"/>
    <cellStyle name="Normal 15 2 2 2 3 3 5" xfId="37063" xr:uid="{00000000-0005-0000-0000-0000BC510000}"/>
    <cellStyle name="Normal 15 2 2 2 3 4" xfId="11538" xr:uid="{00000000-0005-0000-0000-0000BD510000}"/>
    <cellStyle name="Normal 15 2 2 2 3 4 2" xfId="27152" xr:uid="{00000000-0005-0000-0000-0000BE510000}"/>
    <cellStyle name="Normal 15 2 2 2 3 4 3" xfId="33711" xr:uid="{00000000-0005-0000-0000-0000BF510000}"/>
    <cellStyle name="Normal 15 2 2 2 3 4 4" xfId="40269" xr:uid="{00000000-0005-0000-0000-0000C0510000}"/>
    <cellStyle name="Normal 15 2 2 2 3 5" xfId="23887" xr:uid="{00000000-0005-0000-0000-0000C1510000}"/>
    <cellStyle name="Normal 15 2 2 2 3 6" xfId="30503" xr:uid="{00000000-0005-0000-0000-0000C2510000}"/>
    <cellStyle name="Normal 15 2 2 2 3 7" xfId="37061" xr:uid="{00000000-0005-0000-0000-0000C3510000}"/>
    <cellStyle name="Normal 15 2 2 2 4" xfId="6174" xr:uid="{00000000-0005-0000-0000-0000C4510000}"/>
    <cellStyle name="Normal 15 2 2 2 4 2" xfId="11541" xr:uid="{00000000-0005-0000-0000-0000C5510000}"/>
    <cellStyle name="Normal 15 2 2 2 4 2 2" xfId="27155" xr:uid="{00000000-0005-0000-0000-0000C6510000}"/>
    <cellStyle name="Normal 15 2 2 2 4 2 3" xfId="33714" xr:uid="{00000000-0005-0000-0000-0000C7510000}"/>
    <cellStyle name="Normal 15 2 2 2 4 2 4" xfId="40272" xr:uid="{00000000-0005-0000-0000-0000C8510000}"/>
    <cellStyle name="Normal 15 2 2 2 4 3" xfId="23890" xr:uid="{00000000-0005-0000-0000-0000C9510000}"/>
    <cellStyle name="Normal 15 2 2 2 4 4" xfId="30506" xr:uid="{00000000-0005-0000-0000-0000CA510000}"/>
    <cellStyle name="Normal 15 2 2 2 4 5" xfId="37064" xr:uid="{00000000-0005-0000-0000-0000CB510000}"/>
    <cellStyle name="Normal 15 2 2 2 5" xfId="6175" xr:uid="{00000000-0005-0000-0000-0000CC510000}"/>
    <cellStyle name="Normal 15 2 2 2 5 2" xfId="11542" xr:uid="{00000000-0005-0000-0000-0000CD510000}"/>
    <cellStyle name="Normal 15 2 2 2 5 2 2" xfId="27156" xr:uid="{00000000-0005-0000-0000-0000CE510000}"/>
    <cellStyle name="Normal 15 2 2 2 5 2 3" xfId="33715" xr:uid="{00000000-0005-0000-0000-0000CF510000}"/>
    <cellStyle name="Normal 15 2 2 2 5 2 4" xfId="40273" xr:uid="{00000000-0005-0000-0000-0000D0510000}"/>
    <cellStyle name="Normal 15 2 2 2 5 3" xfId="23891" xr:uid="{00000000-0005-0000-0000-0000D1510000}"/>
    <cellStyle name="Normal 15 2 2 2 5 4" xfId="30507" xr:uid="{00000000-0005-0000-0000-0000D2510000}"/>
    <cellStyle name="Normal 15 2 2 2 5 5" xfId="37065" xr:uid="{00000000-0005-0000-0000-0000D3510000}"/>
    <cellStyle name="Normal 15 2 2 2 6" xfId="11534" xr:uid="{00000000-0005-0000-0000-0000D4510000}"/>
    <cellStyle name="Normal 15 2 2 2 6 2" xfId="27148" xr:uid="{00000000-0005-0000-0000-0000D5510000}"/>
    <cellStyle name="Normal 15 2 2 2 6 3" xfId="33707" xr:uid="{00000000-0005-0000-0000-0000D6510000}"/>
    <cellStyle name="Normal 15 2 2 2 6 4" xfId="40265" xr:uid="{00000000-0005-0000-0000-0000D7510000}"/>
    <cellStyle name="Normal 15 2 2 2 7" xfId="23883" xr:uid="{00000000-0005-0000-0000-0000D8510000}"/>
    <cellStyle name="Normal 15 2 2 2 8" xfId="30499" xr:uid="{00000000-0005-0000-0000-0000D9510000}"/>
    <cellStyle name="Normal 15 2 2 2 9" xfId="37057" xr:uid="{00000000-0005-0000-0000-0000DA510000}"/>
    <cellStyle name="Normal 15 2 2 3" xfId="6176" xr:uid="{00000000-0005-0000-0000-0000DB510000}"/>
    <cellStyle name="Normal 15 2 2 3 2" xfId="6177" xr:uid="{00000000-0005-0000-0000-0000DC510000}"/>
    <cellStyle name="Normal 15 2 2 3 2 2" xfId="11544" xr:uid="{00000000-0005-0000-0000-0000DD510000}"/>
    <cellStyle name="Normal 15 2 2 3 2 2 2" xfId="27158" xr:uid="{00000000-0005-0000-0000-0000DE510000}"/>
    <cellStyle name="Normal 15 2 2 3 2 2 3" xfId="33717" xr:uid="{00000000-0005-0000-0000-0000DF510000}"/>
    <cellStyle name="Normal 15 2 2 3 2 2 4" xfId="40275" xr:uid="{00000000-0005-0000-0000-0000E0510000}"/>
    <cellStyle name="Normal 15 2 2 3 2 3" xfId="23893" xr:uid="{00000000-0005-0000-0000-0000E1510000}"/>
    <cellStyle name="Normal 15 2 2 3 2 4" xfId="30509" xr:uid="{00000000-0005-0000-0000-0000E2510000}"/>
    <cellStyle name="Normal 15 2 2 3 2 5" xfId="37067" xr:uid="{00000000-0005-0000-0000-0000E3510000}"/>
    <cellStyle name="Normal 15 2 2 3 3" xfId="6178" xr:uid="{00000000-0005-0000-0000-0000E4510000}"/>
    <cellStyle name="Normal 15 2 2 3 3 2" xfId="11545" xr:uid="{00000000-0005-0000-0000-0000E5510000}"/>
    <cellStyle name="Normal 15 2 2 3 3 2 2" xfId="27159" xr:uid="{00000000-0005-0000-0000-0000E6510000}"/>
    <cellStyle name="Normal 15 2 2 3 3 2 3" xfId="33718" xr:uid="{00000000-0005-0000-0000-0000E7510000}"/>
    <cellStyle name="Normal 15 2 2 3 3 2 4" xfId="40276" xr:uid="{00000000-0005-0000-0000-0000E8510000}"/>
    <cellStyle name="Normal 15 2 2 3 3 3" xfId="23894" xr:uid="{00000000-0005-0000-0000-0000E9510000}"/>
    <cellStyle name="Normal 15 2 2 3 3 4" xfId="30510" xr:uid="{00000000-0005-0000-0000-0000EA510000}"/>
    <cellStyle name="Normal 15 2 2 3 3 5" xfId="37068" xr:uid="{00000000-0005-0000-0000-0000EB510000}"/>
    <cellStyle name="Normal 15 2 2 3 4" xfId="11543" xr:uid="{00000000-0005-0000-0000-0000EC510000}"/>
    <cellStyle name="Normal 15 2 2 3 4 2" xfId="27157" xr:uid="{00000000-0005-0000-0000-0000ED510000}"/>
    <cellStyle name="Normal 15 2 2 3 4 3" xfId="33716" xr:uid="{00000000-0005-0000-0000-0000EE510000}"/>
    <cellStyle name="Normal 15 2 2 3 4 4" xfId="40274" xr:uid="{00000000-0005-0000-0000-0000EF510000}"/>
    <cellStyle name="Normal 15 2 2 3 5" xfId="23892" xr:uid="{00000000-0005-0000-0000-0000F0510000}"/>
    <cellStyle name="Normal 15 2 2 3 6" xfId="30508" xr:uid="{00000000-0005-0000-0000-0000F1510000}"/>
    <cellStyle name="Normal 15 2 2 3 7" xfId="37066" xr:uid="{00000000-0005-0000-0000-0000F2510000}"/>
    <cellStyle name="Normal 15 2 2 4" xfId="6179" xr:uid="{00000000-0005-0000-0000-0000F3510000}"/>
    <cellStyle name="Normal 15 2 2 4 2" xfId="6180" xr:uid="{00000000-0005-0000-0000-0000F4510000}"/>
    <cellStyle name="Normal 15 2 2 4 2 2" xfId="11547" xr:uid="{00000000-0005-0000-0000-0000F5510000}"/>
    <cellStyle name="Normal 15 2 2 4 2 2 2" xfId="27161" xr:uid="{00000000-0005-0000-0000-0000F6510000}"/>
    <cellStyle name="Normal 15 2 2 4 2 2 3" xfId="33720" xr:uid="{00000000-0005-0000-0000-0000F7510000}"/>
    <cellStyle name="Normal 15 2 2 4 2 2 4" xfId="40278" xr:uid="{00000000-0005-0000-0000-0000F8510000}"/>
    <cellStyle name="Normal 15 2 2 4 2 3" xfId="23896" xr:uid="{00000000-0005-0000-0000-0000F9510000}"/>
    <cellStyle name="Normal 15 2 2 4 2 4" xfId="30512" xr:uid="{00000000-0005-0000-0000-0000FA510000}"/>
    <cellStyle name="Normal 15 2 2 4 2 5" xfId="37070" xr:uid="{00000000-0005-0000-0000-0000FB510000}"/>
    <cellStyle name="Normal 15 2 2 4 3" xfId="6181" xr:uid="{00000000-0005-0000-0000-0000FC510000}"/>
    <cellStyle name="Normal 15 2 2 4 3 2" xfId="11548" xr:uid="{00000000-0005-0000-0000-0000FD510000}"/>
    <cellStyle name="Normal 15 2 2 4 3 2 2" xfId="27162" xr:uid="{00000000-0005-0000-0000-0000FE510000}"/>
    <cellStyle name="Normal 15 2 2 4 3 2 3" xfId="33721" xr:uid="{00000000-0005-0000-0000-0000FF510000}"/>
    <cellStyle name="Normal 15 2 2 4 3 2 4" xfId="40279" xr:uid="{00000000-0005-0000-0000-000000520000}"/>
    <cellStyle name="Normal 15 2 2 4 3 3" xfId="23897" xr:uid="{00000000-0005-0000-0000-000001520000}"/>
    <cellStyle name="Normal 15 2 2 4 3 4" xfId="30513" xr:uid="{00000000-0005-0000-0000-000002520000}"/>
    <cellStyle name="Normal 15 2 2 4 3 5" xfId="37071" xr:uid="{00000000-0005-0000-0000-000003520000}"/>
    <cellStyle name="Normal 15 2 2 4 4" xfId="11546" xr:uid="{00000000-0005-0000-0000-000004520000}"/>
    <cellStyle name="Normal 15 2 2 4 4 2" xfId="27160" xr:uid="{00000000-0005-0000-0000-000005520000}"/>
    <cellStyle name="Normal 15 2 2 4 4 3" xfId="33719" xr:uid="{00000000-0005-0000-0000-000006520000}"/>
    <cellStyle name="Normal 15 2 2 4 4 4" xfId="40277" xr:uid="{00000000-0005-0000-0000-000007520000}"/>
    <cellStyle name="Normal 15 2 2 4 5" xfId="23895" xr:uid="{00000000-0005-0000-0000-000008520000}"/>
    <cellStyle name="Normal 15 2 2 4 6" xfId="30511" xr:uid="{00000000-0005-0000-0000-000009520000}"/>
    <cellStyle name="Normal 15 2 2 4 7" xfId="37069" xr:uid="{00000000-0005-0000-0000-00000A520000}"/>
    <cellStyle name="Normal 15 2 2 5" xfId="6182" xr:uid="{00000000-0005-0000-0000-00000B520000}"/>
    <cellStyle name="Normal 15 2 2 5 2" xfId="11549" xr:uid="{00000000-0005-0000-0000-00000C520000}"/>
    <cellStyle name="Normal 15 2 2 5 2 2" xfId="27163" xr:uid="{00000000-0005-0000-0000-00000D520000}"/>
    <cellStyle name="Normal 15 2 2 5 2 3" xfId="33722" xr:uid="{00000000-0005-0000-0000-00000E520000}"/>
    <cellStyle name="Normal 15 2 2 5 2 4" xfId="40280" xr:uid="{00000000-0005-0000-0000-00000F520000}"/>
    <cellStyle name="Normal 15 2 2 5 3" xfId="23898" xr:uid="{00000000-0005-0000-0000-000010520000}"/>
    <cellStyle name="Normal 15 2 2 5 4" xfId="30514" xr:uid="{00000000-0005-0000-0000-000011520000}"/>
    <cellStyle name="Normal 15 2 2 5 5" xfId="37072" xr:uid="{00000000-0005-0000-0000-000012520000}"/>
    <cellStyle name="Normal 15 2 2 6" xfId="6183" xr:uid="{00000000-0005-0000-0000-000013520000}"/>
    <cellStyle name="Normal 15 2 2 6 2" xfId="11550" xr:uid="{00000000-0005-0000-0000-000014520000}"/>
    <cellStyle name="Normal 15 2 2 6 2 2" xfId="27164" xr:uid="{00000000-0005-0000-0000-000015520000}"/>
    <cellStyle name="Normal 15 2 2 6 2 3" xfId="33723" xr:uid="{00000000-0005-0000-0000-000016520000}"/>
    <cellStyle name="Normal 15 2 2 6 2 4" xfId="40281" xr:uid="{00000000-0005-0000-0000-000017520000}"/>
    <cellStyle name="Normal 15 2 2 6 3" xfId="23899" xr:uid="{00000000-0005-0000-0000-000018520000}"/>
    <cellStyle name="Normal 15 2 2 6 4" xfId="30515" xr:uid="{00000000-0005-0000-0000-000019520000}"/>
    <cellStyle name="Normal 15 2 2 6 5" xfId="37073" xr:uid="{00000000-0005-0000-0000-00001A520000}"/>
    <cellStyle name="Normal 15 2 2 7" xfId="11533" xr:uid="{00000000-0005-0000-0000-00001B520000}"/>
    <cellStyle name="Normal 15 2 2 7 2" xfId="27147" xr:uid="{00000000-0005-0000-0000-00001C520000}"/>
    <cellStyle name="Normal 15 2 2 7 3" xfId="33706" xr:uid="{00000000-0005-0000-0000-00001D520000}"/>
    <cellStyle name="Normal 15 2 2 7 4" xfId="40264" xr:uid="{00000000-0005-0000-0000-00001E520000}"/>
    <cellStyle name="Normal 15 2 2 8" xfId="23882" xr:uid="{00000000-0005-0000-0000-00001F520000}"/>
    <cellStyle name="Normal 15 2 2 9" xfId="30498" xr:uid="{00000000-0005-0000-0000-000020520000}"/>
    <cellStyle name="Normal 15 2 3" xfId="6184" xr:uid="{00000000-0005-0000-0000-000021520000}"/>
    <cellStyle name="Normal 15 2 3 2" xfId="6185" xr:uid="{00000000-0005-0000-0000-000022520000}"/>
    <cellStyle name="Normal 15 2 3 2 2" xfId="6186" xr:uid="{00000000-0005-0000-0000-000023520000}"/>
    <cellStyle name="Normal 15 2 3 2 2 2" xfId="11553" xr:uid="{00000000-0005-0000-0000-000024520000}"/>
    <cellStyle name="Normal 15 2 3 2 2 2 2" xfId="27167" xr:uid="{00000000-0005-0000-0000-000025520000}"/>
    <cellStyle name="Normal 15 2 3 2 2 2 3" xfId="33726" xr:uid="{00000000-0005-0000-0000-000026520000}"/>
    <cellStyle name="Normal 15 2 3 2 2 2 4" xfId="40284" xr:uid="{00000000-0005-0000-0000-000027520000}"/>
    <cellStyle name="Normal 15 2 3 2 2 3" xfId="23902" xr:uid="{00000000-0005-0000-0000-000028520000}"/>
    <cellStyle name="Normal 15 2 3 2 2 4" xfId="30518" xr:uid="{00000000-0005-0000-0000-000029520000}"/>
    <cellStyle name="Normal 15 2 3 2 2 5" xfId="37076" xr:uid="{00000000-0005-0000-0000-00002A520000}"/>
    <cellStyle name="Normal 15 2 3 2 3" xfId="6187" xr:uid="{00000000-0005-0000-0000-00002B520000}"/>
    <cellStyle name="Normal 15 2 3 2 3 2" xfId="11554" xr:uid="{00000000-0005-0000-0000-00002C520000}"/>
    <cellStyle name="Normal 15 2 3 2 3 2 2" xfId="27168" xr:uid="{00000000-0005-0000-0000-00002D520000}"/>
    <cellStyle name="Normal 15 2 3 2 3 2 3" xfId="33727" xr:uid="{00000000-0005-0000-0000-00002E520000}"/>
    <cellStyle name="Normal 15 2 3 2 3 2 4" xfId="40285" xr:uid="{00000000-0005-0000-0000-00002F520000}"/>
    <cellStyle name="Normal 15 2 3 2 3 3" xfId="23903" xr:uid="{00000000-0005-0000-0000-000030520000}"/>
    <cellStyle name="Normal 15 2 3 2 3 4" xfId="30519" xr:uid="{00000000-0005-0000-0000-000031520000}"/>
    <cellStyle name="Normal 15 2 3 2 3 5" xfId="37077" xr:uid="{00000000-0005-0000-0000-000032520000}"/>
    <cellStyle name="Normal 15 2 3 2 4" xfId="11552" xr:uid="{00000000-0005-0000-0000-000033520000}"/>
    <cellStyle name="Normal 15 2 3 2 4 2" xfId="27166" xr:uid="{00000000-0005-0000-0000-000034520000}"/>
    <cellStyle name="Normal 15 2 3 2 4 3" xfId="33725" xr:uid="{00000000-0005-0000-0000-000035520000}"/>
    <cellStyle name="Normal 15 2 3 2 4 4" xfId="40283" xr:uid="{00000000-0005-0000-0000-000036520000}"/>
    <cellStyle name="Normal 15 2 3 2 5" xfId="23901" xr:uid="{00000000-0005-0000-0000-000037520000}"/>
    <cellStyle name="Normal 15 2 3 2 6" xfId="30517" xr:uid="{00000000-0005-0000-0000-000038520000}"/>
    <cellStyle name="Normal 15 2 3 2 7" xfId="37075" xr:uid="{00000000-0005-0000-0000-000039520000}"/>
    <cellStyle name="Normal 15 2 3 3" xfId="6188" xr:uid="{00000000-0005-0000-0000-00003A520000}"/>
    <cellStyle name="Normal 15 2 3 3 2" xfId="6189" xr:uid="{00000000-0005-0000-0000-00003B520000}"/>
    <cellStyle name="Normal 15 2 3 3 2 2" xfId="11556" xr:uid="{00000000-0005-0000-0000-00003C520000}"/>
    <cellStyle name="Normal 15 2 3 3 2 2 2" xfId="27170" xr:uid="{00000000-0005-0000-0000-00003D520000}"/>
    <cellStyle name="Normal 15 2 3 3 2 2 3" xfId="33729" xr:uid="{00000000-0005-0000-0000-00003E520000}"/>
    <cellStyle name="Normal 15 2 3 3 2 2 4" xfId="40287" xr:uid="{00000000-0005-0000-0000-00003F520000}"/>
    <cellStyle name="Normal 15 2 3 3 2 3" xfId="23905" xr:uid="{00000000-0005-0000-0000-000040520000}"/>
    <cellStyle name="Normal 15 2 3 3 2 4" xfId="30521" xr:uid="{00000000-0005-0000-0000-000041520000}"/>
    <cellStyle name="Normal 15 2 3 3 2 5" xfId="37079" xr:uid="{00000000-0005-0000-0000-000042520000}"/>
    <cellStyle name="Normal 15 2 3 3 3" xfId="6190" xr:uid="{00000000-0005-0000-0000-000043520000}"/>
    <cellStyle name="Normal 15 2 3 3 3 2" xfId="11557" xr:uid="{00000000-0005-0000-0000-000044520000}"/>
    <cellStyle name="Normal 15 2 3 3 3 2 2" xfId="27171" xr:uid="{00000000-0005-0000-0000-000045520000}"/>
    <cellStyle name="Normal 15 2 3 3 3 2 3" xfId="33730" xr:uid="{00000000-0005-0000-0000-000046520000}"/>
    <cellStyle name="Normal 15 2 3 3 3 2 4" xfId="40288" xr:uid="{00000000-0005-0000-0000-000047520000}"/>
    <cellStyle name="Normal 15 2 3 3 3 3" xfId="23906" xr:uid="{00000000-0005-0000-0000-000048520000}"/>
    <cellStyle name="Normal 15 2 3 3 3 4" xfId="30522" xr:uid="{00000000-0005-0000-0000-000049520000}"/>
    <cellStyle name="Normal 15 2 3 3 3 5" xfId="37080" xr:uid="{00000000-0005-0000-0000-00004A520000}"/>
    <cellStyle name="Normal 15 2 3 3 4" xfId="11555" xr:uid="{00000000-0005-0000-0000-00004B520000}"/>
    <cellStyle name="Normal 15 2 3 3 4 2" xfId="27169" xr:uid="{00000000-0005-0000-0000-00004C520000}"/>
    <cellStyle name="Normal 15 2 3 3 4 3" xfId="33728" xr:uid="{00000000-0005-0000-0000-00004D520000}"/>
    <cellStyle name="Normal 15 2 3 3 4 4" xfId="40286" xr:uid="{00000000-0005-0000-0000-00004E520000}"/>
    <cellStyle name="Normal 15 2 3 3 5" xfId="23904" xr:uid="{00000000-0005-0000-0000-00004F520000}"/>
    <cellStyle name="Normal 15 2 3 3 6" xfId="30520" xr:uid="{00000000-0005-0000-0000-000050520000}"/>
    <cellStyle name="Normal 15 2 3 3 7" xfId="37078" xr:uid="{00000000-0005-0000-0000-000051520000}"/>
    <cellStyle name="Normal 15 2 3 4" xfId="6191" xr:uid="{00000000-0005-0000-0000-000052520000}"/>
    <cellStyle name="Normal 15 2 3 4 2" xfId="11558" xr:uid="{00000000-0005-0000-0000-000053520000}"/>
    <cellStyle name="Normal 15 2 3 4 2 2" xfId="27172" xr:uid="{00000000-0005-0000-0000-000054520000}"/>
    <cellStyle name="Normal 15 2 3 4 2 3" xfId="33731" xr:uid="{00000000-0005-0000-0000-000055520000}"/>
    <cellStyle name="Normal 15 2 3 4 2 4" xfId="40289" xr:uid="{00000000-0005-0000-0000-000056520000}"/>
    <cellStyle name="Normal 15 2 3 4 3" xfId="23907" xr:uid="{00000000-0005-0000-0000-000057520000}"/>
    <cellStyle name="Normal 15 2 3 4 4" xfId="30523" xr:uid="{00000000-0005-0000-0000-000058520000}"/>
    <cellStyle name="Normal 15 2 3 4 5" xfId="37081" xr:uid="{00000000-0005-0000-0000-000059520000}"/>
    <cellStyle name="Normal 15 2 3 5" xfId="6192" xr:uid="{00000000-0005-0000-0000-00005A520000}"/>
    <cellStyle name="Normal 15 2 3 5 2" xfId="11559" xr:uid="{00000000-0005-0000-0000-00005B520000}"/>
    <cellStyle name="Normal 15 2 3 5 2 2" xfId="27173" xr:uid="{00000000-0005-0000-0000-00005C520000}"/>
    <cellStyle name="Normal 15 2 3 5 2 3" xfId="33732" xr:uid="{00000000-0005-0000-0000-00005D520000}"/>
    <cellStyle name="Normal 15 2 3 5 2 4" xfId="40290" xr:uid="{00000000-0005-0000-0000-00005E520000}"/>
    <cellStyle name="Normal 15 2 3 5 3" xfId="23908" xr:uid="{00000000-0005-0000-0000-00005F520000}"/>
    <cellStyle name="Normal 15 2 3 5 4" xfId="30524" xr:uid="{00000000-0005-0000-0000-000060520000}"/>
    <cellStyle name="Normal 15 2 3 5 5" xfId="37082" xr:uid="{00000000-0005-0000-0000-000061520000}"/>
    <cellStyle name="Normal 15 2 3 6" xfId="11551" xr:uid="{00000000-0005-0000-0000-000062520000}"/>
    <cellStyle name="Normal 15 2 3 6 2" xfId="27165" xr:uid="{00000000-0005-0000-0000-000063520000}"/>
    <cellStyle name="Normal 15 2 3 6 3" xfId="33724" xr:uid="{00000000-0005-0000-0000-000064520000}"/>
    <cellStyle name="Normal 15 2 3 6 4" xfId="40282" xr:uid="{00000000-0005-0000-0000-000065520000}"/>
    <cellStyle name="Normal 15 2 3 7" xfId="23900" xr:uid="{00000000-0005-0000-0000-000066520000}"/>
    <cellStyle name="Normal 15 2 3 8" xfId="30516" xr:uid="{00000000-0005-0000-0000-000067520000}"/>
    <cellStyle name="Normal 15 2 3 9" xfId="37074" xr:uid="{00000000-0005-0000-0000-000068520000}"/>
    <cellStyle name="Normal 15 2 4" xfId="6193" xr:uid="{00000000-0005-0000-0000-000069520000}"/>
    <cellStyle name="Normal 15 2 4 2" xfId="6194" xr:uid="{00000000-0005-0000-0000-00006A520000}"/>
    <cellStyle name="Normal 15 2 4 2 2" xfId="11561" xr:uid="{00000000-0005-0000-0000-00006B520000}"/>
    <cellStyle name="Normal 15 2 4 2 2 2" xfId="27175" xr:uid="{00000000-0005-0000-0000-00006C520000}"/>
    <cellStyle name="Normal 15 2 4 2 2 3" xfId="33734" xr:uid="{00000000-0005-0000-0000-00006D520000}"/>
    <cellStyle name="Normal 15 2 4 2 2 4" xfId="40292" xr:uid="{00000000-0005-0000-0000-00006E520000}"/>
    <cellStyle name="Normal 15 2 4 2 3" xfId="23910" xr:uid="{00000000-0005-0000-0000-00006F520000}"/>
    <cellStyle name="Normal 15 2 4 2 4" xfId="30526" xr:uid="{00000000-0005-0000-0000-000070520000}"/>
    <cellStyle name="Normal 15 2 4 2 5" xfId="37084" xr:uid="{00000000-0005-0000-0000-000071520000}"/>
    <cellStyle name="Normal 15 2 4 3" xfId="6195" xr:uid="{00000000-0005-0000-0000-000072520000}"/>
    <cellStyle name="Normal 15 2 4 3 2" xfId="11562" xr:uid="{00000000-0005-0000-0000-000073520000}"/>
    <cellStyle name="Normal 15 2 4 3 2 2" xfId="27176" xr:uid="{00000000-0005-0000-0000-000074520000}"/>
    <cellStyle name="Normal 15 2 4 3 2 3" xfId="33735" xr:uid="{00000000-0005-0000-0000-000075520000}"/>
    <cellStyle name="Normal 15 2 4 3 2 4" xfId="40293" xr:uid="{00000000-0005-0000-0000-000076520000}"/>
    <cellStyle name="Normal 15 2 4 3 3" xfId="23911" xr:uid="{00000000-0005-0000-0000-000077520000}"/>
    <cellStyle name="Normal 15 2 4 3 4" xfId="30527" xr:uid="{00000000-0005-0000-0000-000078520000}"/>
    <cellStyle name="Normal 15 2 4 3 5" xfId="37085" xr:uid="{00000000-0005-0000-0000-000079520000}"/>
    <cellStyle name="Normal 15 2 4 4" xfId="11560" xr:uid="{00000000-0005-0000-0000-00007A520000}"/>
    <cellStyle name="Normal 15 2 4 4 2" xfId="27174" xr:uid="{00000000-0005-0000-0000-00007B520000}"/>
    <cellStyle name="Normal 15 2 4 4 3" xfId="33733" xr:uid="{00000000-0005-0000-0000-00007C520000}"/>
    <cellStyle name="Normal 15 2 4 4 4" xfId="40291" xr:uid="{00000000-0005-0000-0000-00007D520000}"/>
    <cellStyle name="Normal 15 2 4 5" xfId="23909" xr:uid="{00000000-0005-0000-0000-00007E520000}"/>
    <cellStyle name="Normal 15 2 4 6" xfId="30525" xr:uid="{00000000-0005-0000-0000-00007F520000}"/>
    <cellStyle name="Normal 15 2 4 7" xfId="37083" xr:uid="{00000000-0005-0000-0000-000080520000}"/>
    <cellStyle name="Normal 15 2 5" xfId="6196" xr:uid="{00000000-0005-0000-0000-000081520000}"/>
    <cellStyle name="Normal 15 2 5 2" xfId="6197" xr:uid="{00000000-0005-0000-0000-000082520000}"/>
    <cellStyle name="Normal 15 2 5 2 2" xfId="11564" xr:uid="{00000000-0005-0000-0000-000083520000}"/>
    <cellStyle name="Normal 15 2 5 2 2 2" xfId="27178" xr:uid="{00000000-0005-0000-0000-000084520000}"/>
    <cellStyle name="Normal 15 2 5 2 2 3" xfId="33737" xr:uid="{00000000-0005-0000-0000-000085520000}"/>
    <cellStyle name="Normal 15 2 5 2 2 4" xfId="40295" xr:uid="{00000000-0005-0000-0000-000086520000}"/>
    <cellStyle name="Normal 15 2 5 2 3" xfId="23913" xr:uid="{00000000-0005-0000-0000-000087520000}"/>
    <cellStyle name="Normal 15 2 5 2 4" xfId="30529" xr:uid="{00000000-0005-0000-0000-000088520000}"/>
    <cellStyle name="Normal 15 2 5 2 5" xfId="37087" xr:uid="{00000000-0005-0000-0000-000089520000}"/>
    <cellStyle name="Normal 15 2 5 3" xfId="6198" xr:uid="{00000000-0005-0000-0000-00008A520000}"/>
    <cellStyle name="Normal 15 2 5 3 2" xfId="11565" xr:uid="{00000000-0005-0000-0000-00008B520000}"/>
    <cellStyle name="Normal 15 2 5 3 2 2" xfId="27179" xr:uid="{00000000-0005-0000-0000-00008C520000}"/>
    <cellStyle name="Normal 15 2 5 3 2 3" xfId="33738" xr:uid="{00000000-0005-0000-0000-00008D520000}"/>
    <cellStyle name="Normal 15 2 5 3 2 4" xfId="40296" xr:uid="{00000000-0005-0000-0000-00008E520000}"/>
    <cellStyle name="Normal 15 2 5 3 3" xfId="23914" xr:uid="{00000000-0005-0000-0000-00008F520000}"/>
    <cellStyle name="Normal 15 2 5 3 4" xfId="30530" xr:uid="{00000000-0005-0000-0000-000090520000}"/>
    <cellStyle name="Normal 15 2 5 3 5" xfId="37088" xr:uid="{00000000-0005-0000-0000-000091520000}"/>
    <cellStyle name="Normal 15 2 5 4" xfId="11563" xr:uid="{00000000-0005-0000-0000-000092520000}"/>
    <cellStyle name="Normal 15 2 5 4 2" xfId="27177" xr:uid="{00000000-0005-0000-0000-000093520000}"/>
    <cellStyle name="Normal 15 2 5 4 3" xfId="33736" xr:uid="{00000000-0005-0000-0000-000094520000}"/>
    <cellStyle name="Normal 15 2 5 4 4" xfId="40294" xr:uid="{00000000-0005-0000-0000-000095520000}"/>
    <cellStyle name="Normal 15 2 5 5" xfId="23912" xr:uid="{00000000-0005-0000-0000-000096520000}"/>
    <cellStyle name="Normal 15 2 5 6" xfId="30528" xr:uid="{00000000-0005-0000-0000-000097520000}"/>
    <cellStyle name="Normal 15 2 5 7" xfId="37086" xr:uid="{00000000-0005-0000-0000-000098520000}"/>
    <cellStyle name="Normal 15 2 6" xfId="6199" xr:uid="{00000000-0005-0000-0000-000099520000}"/>
    <cellStyle name="Normal 15 2 6 2" xfId="11566" xr:uid="{00000000-0005-0000-0000-00009A520000}"/>
    <cellStyle name="Normal 15 2 6 2 2" xfId="27180" xr:uid="{00000000-0005-0000-0000-00009B520000}"/>
    <cellStyle name="Normal 15 2 6 2 3" xfId="33739" xr:uid="{00000000-0005-0000-0000-00009C520000}"/>
    <cellStyle name="Normal 15 2 6 2 4" xfId="40297" xr:uid="{00000000-0005-0000-0000-00009D520000}"/>
    <cellStyle name="Normal 15 2 6 3" xfId="23915" xr:uid="{00000000-0005-0000-0000-00009E520000}"/>
    <cellStyle name="Normal 15 2 6 4" xfId="30531" xr:uid="{00000000-0005-0000-0000-00009F520000}"/>
    <cellStyle name="Normal 15 2 6 5" xfId="37089" xr:uid="{00000000-0005-0000-0000-0000A0520000}"/>
    <cellStyle name="Normal 15 2 7" xfId="6200" xr:uid="{00000000-0005-0000-0000-0000A1520000}"/>
    <cellStyle name="Normal 15 2 7 2" xfId="11567" xr:uid="{00000000-0005-0000-0000-0000A2520000}"/>
    <cellStyle name="Normal 15 2 7 2 2" xfId="27181" xr:uid="{00000000-0005-0000-0000-0000A3520000}"/>
    <cellStyle name="Normal 15 2 7 2 3" xfId="33740" xr:uid="{00000000-0005-0000-0000-0000A4520000}"/>
    <cellStyle name="Normal 15 2 7 2 4" xfId="40298" xr:uid="{00000000-0005-0000-0000-0000A5520000}"/>
    <cellStyle name="Normal 15 2 7 3" xfId="23916" xr:uid="{00000000-0005-0000-0000-0000A6520000}"/>
    <cellStyle name="Normal 15 2 7 4" xfId="30532" xr:uid="{00000000-0005-0000-0000-0000A7520000}"/>
    <cellStyle name="Normal 15 2 7 5" xfId="37090" xr:uid="{00000000-0005-0000-0000-0000A8520000}"/>
    <cellStyle name="Normal 15 2 8" xfId="11532" xr:uid="{00000000-0005-0000-0000-0000A9520000}"/>
    <cellStyle name="Normal 15 2 8 2" xfId="27146" xr:uid="{00000000-0005-0000-0000-0000AA520000}"/>
    <cellStyle name="Normal 15 2 8 3" xfId="33705" xr:uid="{00000000-0005-0000-0000-0000AB520000}"/>
    <cellStyle name="Normal 15 2 8 4" xfId="40263" xr:uid="{00000000-0005-0000-0000-0000AC520000}"/>
    <cellStyle name="Normal 15 2 9" xfId="16589" xr:uid="{00000000-0005-0000-0000-0000AD520000}"/>
    <cellStyle name="Normal 15 3" xfId="6201" xr:uid="{00000000-0005-0000-0000-0000AE520000}"/>
    <cellStyle name="Normal 15 3 10" xfId="37091" xr:uid="{00000000-0005-0000-0000-0000AF520000}"/>
    <cellStyle name="Normal 15 3 2" xfId="6202" xr:uid="{00000000-0005-0000-0000-0000B0520000}"/>
    <cellStyle name="Normal 15 3 2 2" xfId="6203" xr:uid="{00000000-0005-0000-0000-0000B1520000}"/>
    <cellStyle name="Normal 15 3 2 2 2" xfId="6204" xr:uid="{00000000-0005-0000-0000-0000B2520000}"/>
    <cellStyle name="Normal 15 3 2 2 2 2" xfId="11571" xr:uid="{00000000-0005-0000-0000-0000B3520000}"/>
    <cellStyle name="Normal 15 3 2 2 2 2 2" xfId="27185" xr:uid="{00000000-0005-0000-0000-0000B4520000}"/>
    <cellStyle name="Normal 15 3 2 2 2 2 3" xfId="33744" xr:uid="{00000000-0005-0000-0000-0000B5520000}"/>
    <cellStyle name="Normal 15 3 2 2 2 2 4" xfId="40302" xr:uid="{00000000-0005-0000-0000-0000B6520000}"/>
    <cellStyle name="Normal 15 3 2 2 2 3" xfId="23920" xr:uid="{00000000-0005-0000-0000-0000B7520000}"/>
    <cellStyle name="Normal 15 3 2 2 2 4" xfId="30536" xr:uid="{00000000-0005-0000-0000-0000B8520000}"/>
    <cellStyle name="Normal 15 3 2 2 2 5" xfId="37094" xr:uid="{00000000-0005-0000-0000-0000B9520000}"/>
    <cellStyle name="Normal 15 3 2 2 3" xfId="6205" xr:uid="{00000000-0005-0000-0000-0000BA520000}"/>
    <cellStyle name="Normal 15 3 2 2 3 2" xfId="11572" xr:uid="{00000000-0005-0000-0000-0000BB520000}"/>
    <cellStyle name="Normal 15 3 2 2 3 2 2" xfId="27186" xr:uid="{00000000-0005-0000-0000-0000BC520000}"/>
    <cellStyle name="Normal 15 3 2 2 3 2 3" xfId="33745" xr:uid="{00000000-0005-0000-0000-0000BD520000}"/>
    <cellStyle name="Normal 15 3 2 2 3 2 4" xfId="40303" xr:uid="{00000000-0005-0000-0000-0000BE520000}"/>
    <cellStyle name="Normal 15 3 2 2 3 3" xfId="23921" xr:uid="{00000000-0005-0000-0000-0000BF520000}"/>
    <cellStyle name="Normal 15 3 2 2 3 4" xfId="30537" xr:uid="{00000000-0005-0000-0000-0000C0520000}"/>
    <cellStyle name="Normal 15 3 2 2 3 5" xfId="37095" xr:uid="{00000000-0005-0000-0000-0000C1520000}"/>
    <cellStyle name="Normal 15 3 2 2 4" xfId="11570" xr:uid="{00000000-0005-0000-0000-0000C2520000}"/>
    <cellStyle name="Normal 15 3 2 2 4 2" xfId="27184" xr:uid="{00000000-0005-0000-0000-0000C3520000}"/>
    <cellStyle name="Normal 15 3 2 2 4 3" xfId="33743" xr:uid="{00000000-0005-0000-0000-0000C4520000}"/>
    <cellStyle name="Normal 15 3 2 2 4 4" xfId="40301" xr:uid="{00000000-0005-0000-0000-0000C5520000}"/>
    <cellStyle name="Normal 15 3 2 2 5" xfId="23919" xr:uid="{00000000-0005-0000-0000-0000C6520000}"/>
    <cellStyle name="Normal 15 3 2 2 6" xfId="30535" xr:uid="{00000000-0005-0000-0000-0000C7520000}"/>
    <cellStyle name="Normal 15 3 2 2 7" xfId="37093" xr:uid="{00000000-0005-0000-0000-0000C8520000}"/>
    <cellStyle name="Normal 15 3 2 3" xfId="6206" xr:uid="{00000000-0005-0000-0000-0000C9520000}"/>
    <cellStyle name="Normal 15 3 2 3 2" xfId="6207" xr:uid="{00000000-0005-0000-0000-0000CA520000}"/>
    <cellStyle name="Normal 15 3 2 3 2 2" xfId="11574" xr:uid="{00000000-0005-0000-0000-0000CB520000}"/>
    <cellStyle name="Normal 15 3 2 3 2 2 2" xfId="27188" xr:uid="{00000000-0005-0000-0000-0000CC520000}"/>
    <cellStyle name="Normal 15 3 2 3 2 2 3" xfId="33747" xr:uid="{00000000-0005-0000-0000-0000CD520000}"/>
    <cellStyle name="Normal 15 3 2 3 2 2 4" xfId="40305" xr:uid="{00000000-0005-0000-0000-0000CE520000}"/>
    <cellStyle name="Normal 15 3 2 3 2 3" xfId="23923" xr:uid="{00000000-0005-0000-0000-0000CF520000}"/>
    <cellStyle name="Normal 15 3 2 3 2 4" xfId="30539" xr:uid="{00000000-0005-0000-0000-0000D0520000}"/>
    <cellStyle name="Normal 15 3 2 3 2 5" xfId="37097" xr:uid="{00000000-0005-0000-0000-0000D1520000}"/>
    <cellStyle name="Normal 15 3 2 3 3" xfId="6208" xr:uid="{00000000-0005-0000-0000-0000D2520000}"/>
    <cellStyle name="Normal 15 3 2 3 3 2" xfId="11575" xr:uid="{00000000-0005-0000-0000-0000D3520000}"/>
    <cellStyle name="Normal 15 3 2 3 3 2 2" xfId="27189" xr:uid="{00000000-0005-0000-0000-0000D4520000}"/>
    <cellStyle name="Normal 15 3 2 3 3 2 3" xfId="33748" xr:uid="{00000000-0005-0000-0000-0000D5520000}"/>
    <cellStyle name="Normal 15 3 2 3 3 2 4" xfId="40306" xr:uid="{00000000-0005-0000-0000-0000D6520000}"/>
    <cellStyle name="Normal 15 3 2 3 3 3" xfId="23924" xr:uid="{00000000-0005-0000-0000-0000D7520000}"/>
    <cellStyle name="Normal 15 3 2 3 3 4" xfId="30540" xr:uid="{00000000-0005-0000-0000-0000D8520000}"/>
    <cellStyle name="Normal 15 3 2 3 3 5" xfId="37098" xr:uid="{00000000-0005-0000-0000-0000D9520000}"/>
    <cellStyle name="Normal 15 3 2 3 4" xfId="11573" xr:uid="{00000000-0005-0000-0000-0000DA520000}"/>
    <cellStyle name="Normal 15 3 2 3 4 2" xfId="27187" xr:uid="{00000000-0005-0000-0000-0000DB520000}"/>
    <cellStyle name="Normal 15 3 2 3 4 3" xfId="33746" xr:uid="{00000000-0005-0000-0000-0000DC520000}"/>
    <cellStyle name="Normal 15 3 2 3 4 4" xfId="40304" xr:uid="{00000000-0005-0000-0000-0000DD520000}"/>
    <cellStyle name="Normal 15 3 2 3 5" xfId="23922" xr:uid="{00000000-0005-0000-0000-0000DE520000}"/>
    <cellStyle name="Normal 15 3 2 3 6" xfId="30538" xr:uid="{00000000-0005-0000-0000-0000DF520000}"/>
    <cellStyle name="Normal 15 3 2 3 7" xfId="37096" xr:uid="{00000000-0005-0000-0000-0000E0520000}"/>
    <cellStyle name="Normal 15 3 2 4" xfId="6209" xr:uid="{00000000-0005-0000-0000-0000E1520000}"/>
    <cellStyle name="Normal 15 3 2 4 2" xfId="11576" xr:uid="{00000000-0005-0000-0000-0000E2520000}"/>
    <cellStyle name="Normal 15 3 2 4 2 2" xfId="27190" xr:uid="{00000000-0005-0000-0000-0000E3520000}"/>
    <cellStyle name="Normal 15 3 2 4 2 3" xfId="33749" xr:uid="{00000000-0005-0000-0000-0000E4520000}"/>
    <cellStyle name="Normal 15 3 2 4 2 4" xfId="40307" xr:uid="{00000000-0005-0000-0000-0000E5520000}"/>
    <cellStyle name="Normal 15 3 2 4 3" xfId="23925" xr:uid="{00000000-0005-0000-0000-0000E6520000}"/>
    <cellStyle name="Normal 15 3 2 4 4" xfId="30541" xr:uid="{00000000-0005-0000-0000-0000E7520000}"/>
    <cellStyle name="Normal 15 3 2 4 5" xfId="37099" xr:uid="{00000000-0005-0000-0000-0000E8520000}"/>
    <cellStyle name="Normal 15 3 2 5" xfId="6210" xr:uid="{00000000-0005-0000-0000-0000E9520000}"/>
    <cellStyle name="Normal 15 3 2 5 2" xfId="11577" xr:uid="{00000000-0005-0000-0000-0000EA520000}"/>
    <cellStyle name="Normal 15 3 2 5 2 2" xfId="27191" xr:uid="{00000000-0005-0000-0000-0000EB520000}"/>
    <cellStyle name="Normal 15 3 2 5 2 3" xfId="33750" xr:uid="{00000000-0005-0000-0000-0000EC520000}"/>
    <cellStyle name="Normal 15 3 2 5 2 4" xfId="40308" xr:uid="{00000000-0005-0000-0000-0000ED520000}"/>
    <cellStyle name="Normal 15 3 2 5 3" xfId="23926" xr:uid="{00000000-0005-0000-0000-0000EE520000}"/>
    <cellStyle name="Normal 15 3 2 5 4" xfId="30542" xr:uid="{00000000-0005-0000-0000-0000EF520000}"/>
    <cellStyle name="Normal 15 3 2 5 5" xfId="37100" xr:uid="{00000000-0005-0000-0000-0000F0520000}"/>
    <cellStyle name="Normal 15 3 2 6" xfId="11569" xr:uid="{00000000-0005-0000-0000-0000F1520000}"/>
    <cellStyle name="Normal 15 3 2 6 2" xfId="27183" xr:uid="{00000000-0005-0000-0000-0000F2520000}"/>
    <cellStyle name="Normal 15 3 2 6 3" xfId="33742" xr:uid="{00000000-0005-0000-0000-0000F3520000}"/>
    <cellStyle name="Normal 15 3 2 6 4" xfId="40300" xr:uid="{00000000-0005-0000-0000-0000F4520000}"/>
    <cellStyle name="Normal 15 3 2 7" xfId="23918" xr:uid="{00000000-0005-0000-0000-0000F5520000}"/>
    <cellStyle name="Normal 15 3 2 8" xfId="30534" xr:uid="{00000000-0005-0000-0000-0000F6520000}"/>
    <cellStyle name="Normal 15 3 2 9" xfId="37092" xr:uid="{00000000-0005-0000-0000-0000F7520000}"/>
    <cellStyle name="Normal 15 3 3" xfId="6211" xr:uid="{00000000-0005-0000-0000-0000F8520000}"/>
    <cellStyle name="Normal 15 3 3 2" xfId="6212" xr:uid="{00000000-0005-0000-0000-0000F9520000}"/>
    <cellStyle name="Normal 15 3 3 2 2" xfId="11579" xr:uid="{00000000-0005-0000-0000-0000FA520000}"/>
    <cellStyle name="Normal 15 3 3 2 2 2" xfId="27193" xr:uid="{00000000-0005-0000-0000-0000FB520000}"/>
    <cellStyle name="Normal 15 3 3 2 2 3" xfId="33752" xr:uid="{00000000-0005-0000-0000-0000FC520000}"/>
    <cellStyle name="Normal 15 3 3 2 2 4" xfId="40310" xr:uid="{00000000-0005-0000-0000-0000FD520000}"/>
    <cellStyle name="Normal 15 3 3 2 3" xfId="23928" xr:uid="{00000000-0005-0000-0000-0000FE520000}"/>
    <cellStyle name="Normal 15 3 3 2 4" xfId="30544" xr:uid="{00000000-0005-0000-0000-0000FF520000}"/>
    <cellStyle name="Normal 15 3 3 2 5" xfId="37102" xr:uid="{00000000-0005-0000-0000-000000530000}"/>
    <cellStyle name="Normal 15 3 3 3" xfId="6213" xr:uid="{00000000-0005-0000-0000-000001530000}"/>
    <cellStyle name="Normal 15 3 3 3 2" xfId="11580" xr:uid="{00000000-0005-0000-0000-000002530000}"/>
    <cellStyle name="Normal 15 3 3 3 2 2" xfId="27194" xr:uid="{00000000-0005-0000-0000-000003530000}"/>
    <cellStyle name="Normal 15 3 3 3 2 3" xfId="33753" xr:uid="{00000000-0005-0000-0000-000004530000}"/>
    <cellStyle name="Normal 15 3 3 3 2 4" xfId="40311" xr:uid="{00000000-0005-0000-0000-000005530000}"/>
    <cellStyle name="Normal 15 3 3 3 3" xfId="23929" xr:uid="{00000000-0005-0000-0000-000006530000}"/>
    <cellStyle name="Normal 15 3 3 3 4" xfId="30545" xr:uid="{00000000-0005-0000-0000-000007530000}"/>
    <cellStyle name="Normal 15 3 3 3 5" xfId="37103" xr:uid="{00000000-0005-0000-0000-000008530000}"/>
    <cellStyle name="Normal 15 3 3 4" xfId="11578" xr:uid="{00000000-0005-0000-0000-000009530000}"/>
    <cellStyle name="Normal 15 3 3 4 2" xfId="27192" xr:uid="{00000000-0005-0000-0000-00000A530000}"/>
    <cellStyle name="Normal 15 3 3 4 3" xfId="33751" xr:uid="{00000000-0005-0000-0000-00000B530000}"/>
    <cellStyle name="Normal 15 3 3 4 4" xfId="40309" xr:uid="{00000000-0005-0000-0000-00000C530000}"/>
    <cellStyle name="Normal 15 3 3 5" xfId="23927" xr:uid="{00000000-0005-0000-0000-00000D530000}"/>
    <cellStyle name="Normal 15 3 3 6" xfId="30543" xr:uid="{00000000-0005-0000-0000-00000E530000}"/>
    <cellStyle name="Normal 15 3 3 7" xfId="37101" xr:uid="{00000000-0005-0000-0000-00000F530000}"/>
    <cellStyle name="Normal 15 3 4" xfId="6214" xr:uid="{00000000-0005-0000-0000-000010530000}"/>
    <cellStyle name="Normal 15 3 4 2" xfId="6215" xr:uid="{00000000-0005-0000-0000-000011530000}"/>
    <cellStyle name="Normal 15 3 4 2 2" xfId="11582" xr:uid="{00000000-0005-0000-0000-000012530000}"/>
    <cellStyle name="Normal 15 3 4 2 2 2" xfId="27196" xr:uid="{00000000-0005-0000-0000-000013530000}"/>
    <cellStyle name="Normal 15 3 4 2 2 3" xfId="33755" xr:uid="{00000000-0005-0000-0000-000014530000}"/>
    <cellStyle name="Normal 15 3 4 2 2 4" xfId="40313" xr:uid="{00000000-0005-0000-0000-000015530000}"/>
    <cellStyle name="Normal 15 3 4 2 3" xfId="23931" xr:uid="{00000000-0005-0000-0000-000016530000}"/>
    <cellStyle name="Normal 15 3 4 2 4" xfId="30547" xr:uid="{00000000-0005-0000-0000-000017530000}"/>
    <cellStyle name="Normal 15 3 4 2 5" xfId="37105" xr:uid="{00000000-0005-0000-0000-000018530000}"/>
    <cellStyle name="Normal 15 3 4 3" xfId="6216" xr:uid="{00000000-0005-0000-0000-000019530000}"/>
    <cellStyle name="Normal 15 3 4 3 2" xfId="11583" xr:uid="{00000000-0005-0000-0000-00001A530000}"/>
    <cellStyle name="Normal 15 3 4 3 2 2" xfId="27197" xr:uid="{00000000-0005-0000-0000-00001B530000}"/>
    <cellStyle name="Normal 15 3 4 3 2 3" xfId="33756" xr:uid="{00000000-0005-0000-0000-00001C530000}"/>
    <cellStyle name="Normal 15 3 4 3 2 4" xfId="40314" xr:uid="{00000000-0005-0000-0000-00001D530000}"/>
    <cellStyle name="Normal 15 3 4 3 3" xfId="23932" xr:uid="{00000000-0005-0000-0000-00001E530000}"/>
    <cellStyle name="Normal 15 3 4 3 4" xfId="30548" xr:uid="{00000000-0005-0000-0000-00001F530000}"/>
    <cellStyle name="Normal 15 3 4 3 5" xfId="37106" xr:uid="{00000000-0005-0000-0000-000020530000}"/>
    <cellStyle name="Normal 15 3 4 4" xfId="11581" xr:uid="{00000000-0005-0000-0000-000021530000}"/>
    <cellStyle name="Normal 15 3 4 4 2" xfId="27195" xr:uid="{00000000-0005-0000-0000-000022530000}"/>
    <cellStyle name="Normal 15 3 4 4 3" xfId="33754" xr:uid="{00000000-0005-0000-0000-000023530000}"/>
    <cellStyle name="Normal 15 3 4 4 4" xfId="40312" xr:uid="{00000000-0005-0000-0000-000024530000}"/>
    <cellStyle name="Normal 15 3 4 5" xfId="23930" xr:uid="{00000000-0005-0000-0000-000025530000}"/>
    <cellStyle name="Normal 15 3 4 6" xfId="30546" xr:uid="{00000000-0005-0000-0000-000026530000}"/>
    <cellStyle name="Normal 15 3 4 7" xfId="37104" xr:uid="{00000000-0005-0000-0000-000027530000}"/>
    <cellStyle name="Normal 15 3 5" xfId="6217" xr:uid="{00000000-0005-0000-0000-000028530000}"/>
    <cellStyle name="Normal 15 3 5 2" xfId="11584" xr:uid="{00000000-0005-0000-0000-000029530000}"/>
    <cellStyle name="Normal 15 3 5 2 2" xfId="27198" xr:uid="{00000000-0005-0000-0000-00002A530000}"/>
    <cellStyle name="Normal 15 3 5 2 3" xfId="33757" xr:uid="{00000000-0005-0000-0000-00002B530000}"/>
    <cellStyle name="Normal 15 3 5 2 4" xfId="40315" xr:uid="{00000000-0005-0000-0000-00002C530000}"/>
    <cellStyle name="Normal 15 3 5 3" xfId="23933" xr:uid="{00000000-0005-0000-0000-00002D530000}"/>
    <cellStyle name="Normal 15 3 5 4" xfId="30549" xr:uid="{00000000-0005-0000-0000-00002E530000}"/>
    <cellStyle name="Normal 15 3 5 5" xfId="37107" xr:uid="{00000000-0005-0000-0000-00002F530000}"/>
    <cellStyle name="Normal 15 3 6" xfId="6218" xr:uid="{00000000-0005-0000-0000-000030530000}"/>
    <cellStyle name="Normal 15 3 6 2" xfId="11585" xr:uid="{00000000-0005-0000-0000-000031530000}"/>
    <cellStyle name="Normal 15 3 6 2 2" xfId="27199" xr:uid="{00000000-0005-0000-0000-000032530000}"/>
    <cellStyle name="Normal 15 3 6 2 3" xfId="33758" xr:uid="{00000000-0005-0000-0000-000033530000}"/>
    <cellStyle name="Normal 15 3 6 2 4" xfId="40316" xr:uid="{00000000-0005-0000-0000-000034530000}"/>
    <cellStyle name="Normal 15 3 6 3" xfId="23934" xr:uid="{00000000-0005-0000-0000-000035530000}"/>
    <cellStyle name="Normal 15 3 6 4" xfId="30550" xr:uid="{00000000-0005-0000-0000-000036530000}"/>
    <cellStyle name="Normal 15 3 6 5" xfId="37108" xr:uid="{00000000-0005-0000-0000-000037530000}"/>
    <cellStyle name="Normal 15 3 7" xfId="11568" xr:uid="{00000000-0005-0000-0000-000038530000}"/>
    <cellStyle name="Normal 15 3 7 2" xfId="27182" xr:uid="{00000000-0005-0000-0000-000039530000}"/>
    <cellStyle name="Normal 15 3 7 3" xfId="33741" xr:uid="{00000000-0005-0000-0000-00003A530000}"/>
    <cellStyle name="Normal 15 3 7 4" xfId="40299" xr:uid="{00000000-0005-0000-0000-00003B530000}"/>
    <cellStyle name="Normal 15 3 8" xfId="23917" xr:uid="{00000000-0005-0000-0000-00003C530000}"/>
    <cellStyle name="Normal 15 3 9" xfId="30533" xr:uid="{00000000-0005-0000-0000-00003D530000}"/>
    <cellStyle name="Normal 15 4" xfId="6219" xr:uid="{00000000-0005-0000-0000-00003E530000}"/>
    <cellStyle name="Normal 15 4 2" xfId="6220" xr:uid="{00000000-0005-0000-0000-00003F530000}"/>
    <cellStyle name="Normal 15 4 2 2" xfId="6221" xr:uid="{00000000-0005-0000-0000-000040530000}"/>
    <cellStyle name="Normal 15 4 2 2 2" xfId="11588" xr:uid="{00000000-0005-0000-0000-000041530000}"/>
    <cellStyle name="Normal 15 4 2 2 2 2" xfId="27202" xr:uid="{00000000-0005-0000-0000-000042530000}"/>
    <cellStyle name="Normal 15 4 2 2 2 3" xfId="33761" xr:uid="{00000000-0005-0000-0000-000043530000}"/>
    <cellStyle name="Normal 15 4 2 2 2 4" xfId="40319" xr:uid="{00000000-0005-0000-0000-000044530000}"/>
    <cellStyle name="Normal 15 4 2 2 3" xfId="23937" xr:uid="{00000000-0005-0000-0000-000045530000}"/>
    <cellStyle name="Normal 15 4 2 2 4" xfId="30553" xr:uid="{00000000-0005-0000-0000-000046530000}"/>
    <cellStyle name="Normal 15 4 2 2 5" xfId="37111" xr:uid="{00000000-0005-0000-0000-000047530000}"/>
    <cellStyle name="Normal 15 4 2 3" xfId="6222" xr:uid="{00000000-0005-0000-0000-000048530000}"/>
    <cellStyle name="Normal 15 4 2 3 2" xfId="11589" xr:uid="{00000000-0005-0000-0000-000049530000}"/>
    <cellStyle name="Normal 15 4 2 3 2 2" xfId="27203" xr:uid="{00000000-0005-0000-0000-00004A530000}"/>
    <cellStyle name="Normal 15 4 2 3 2 3" xfId="33762" xr:uid="{00000000-0005-0000-0000-00004B530000}"/>
    <cellStyle name="Normal 15 4 2 3 2 4" xfId="40320" xr:uid="{00000000-0005-0000-0000-00004C530000}"/>
    <cellStyle name="Normal 15 4 2 3 3" xfId="23938" xr:uid="{00000000-0005-0000-0000-00004D530000}"/>
    <cellStyle name="Normal 15 4 2 3 4" xfId="30554" xr:uid="{00000000-0005-0000-0000-00004E530000}"/>
    <cellStyle name="Normal 15 4 2 3 5" xfId="37112" xr:uid="{00000000-0005-0000-0000-00004F530000}"/>
    <cellStyle name="Normal 15 4 2 4" xfId="11587" xr:uid="{00000000-0005-0000-0000-000050530000}"/>
    <cellStyle name="Normal 15 4 2 4 2" xfId="27201" xr:uid="{00000000-0005-0000-0000-000051530000}"/>
    <cellStyle name="Normal 15 4 2 4 3" xfId="33760" xr:uid="{00000000-0005-0000-0000-000052530000}"/>
    <cellStyle name="Normal 15 4 2 4 4" xfId="40318" xr:uid="{00000000-0005-0000-0000-000053530000}"/>
    <cellStyle name="Normal 15 4 2 5" xfId="23936" xr:uid="{00000000-0005-0000-0000-000054530000}"/>
    <cellStyle name="Normal 15 4 2 6" xfId="30552" xr:uid="{00000000-0005-0000-0000-000055530000}"/>
    <cellStyle name="Normal 15 4 2 7" xfId="37110" xr:uid="{00000000-0005-0000-0000-000056530000}"/>
    <cellStyle name="Normal 15 4 3" xfId="6223" xr:uid="{00000000-0005-0000-0000-000057530000}"/>
    <cellStyle name="Normal 15 4 3 2" xfId="6224" xr:uid="{00000000-0005-0000-0000-000058530000}"/>
    <cellStyle name="Normal 15 4 3 2 2" xfId="11591" xr:uid="{00000000-0005-0000-0000-000059530000}"/>
    <cellStyle name="Normal 15 4 3 2 2 2" xfId="27205" xr:uid="{00000000-0005-0000-0000-00005A530000}"/>
    <cellStyle name="Normal 15 4 3 2 2 3" xfId="33764" xr:uid="{00000000-0005-0000-0000-00005B530000}"/>
    <cellStyle name="Normal 15 4 3 2 2 4" xfId="40322" xr:uid="{00000000-0005-0000-0000-00005C530000}"/>
    <cellStyle name="Normal 15 4 3 2 3" xfId="23940" xr:uid="{00000000-0005-0000-0000-00005D530000}"/>
    <cellStyle name="Normal 15 4 3 2 4" xfId="30556" xr:uid="{00000000-0005-0000-0000-00005E530000}"/>
    <cellStyle name="Normal 15 4 3 2 5" xfId="37114" xr:uid="{00000000-0005-0000-0000-00005F530000}"/>
    <cellStyle name="Normal 15 4 3 3" xfId="6225" xr:uid="{00000000-0005-0000-0000-000060530000}"/>
    <cellStyle name="Normal 15 4 3 3 2" xfId="11592" xr:uid="{00000000-0005-0000-0000-000061530000}"/>
    <cellStyle name="Normal 15 4 3 3 2 2" xfId="27206" xr:uid="{00000000-0005-0000-0000-000062530000}"/>
    <cellStyle name="Normal 15 4 3 3 2 3" xfId="33765" xr:uid="{00000000-0005-0000-0000-000063530000}"/>
    <cellStyle name="Normal 15 4 3 3 2 4" xfId="40323" xr:uid="{00000000-0005-0000-0000-000064530000}"/>
    <cellStyle name="Normal 15 4 3 3 3" xfId="23941" xr:uid="{00000000-0005-0000-0000-000065530000}"/>
    <cellStyle name="Normal 15 4 3 3 4" xfId="30557" xr:uid="{00000000-0005-0000-0000-000066530000}"/>
    <cellStyle name="Normal 15 4 3 3 5" xfId="37115" xr:uid="{00000000-0005-0000-0000-000067530000}"/>
    <cellStyle name="Normal 15 4 3 4" xfId="11590" xr:uid="{00000000-0005-0000-0000-000068530000}"/>
    <cellStyle name="Normal 15 4 3 4 2" xfId="27204" xr:uid="{00000000-0005-0000-0000-000069530000}"/>
    <cellStyle name="Normal 15 4 3 4 3" xfId="33763" xr:uid="{00000000-0005-0000-0000-00006A530000}"/>
    <cellStyle name="Normal 15 4 3 4 4" xfId="40321" xr:uid="{00000000-0005-0000-0000-00006B530000}"/>
    <cellStyle name="Normal 15 4 3 5" xfId="23939" xr:uid="{00000000-0005-0000-0000-00006C530000}"/>
    <cellStyle name="Normal 15 4 3 6" xfId="30555" xr:uid="{00000000-0005-0000-0000-00006D530000}"/>
    <cellStyle name="Normal 15 4 3 7" xfId="37113" xr:uid="{00000000-0005-0000-0000-00006E530000}"/>
    <cellStyle name="Normal 15 4 4" xfId="6226" xr:uid="{00000000-0005-0000-0000-00006F530000}"/>
    <cellStyle name="Normal 15 4 4 2" xfId="11593" xr:uid="{00000000-0005-0000-0000-000070530000}"/>
    <cellStyle name="Normal 15 4 4 2 2" xfId="27207" xr:uid="{00000000-0005-0000-0000-000071530000}"/>
    <cellStyle name="Normal 15 4 4 2 3" xfId="33766" xr:uid="{00000000-0005-0000-0000-000072530000}"/>
    <cellStyle name="Normal 15 4 4 2 4" xfId="40324" xr:uid="{00000000-0005-0000-0000-000073530000}"/>
    <cellStyle name="Normal 15 4 4 3" xfId="23942" xr:uid="{00000000-0005-0000-0000-000074530000}"/>
    <cellStyle name="Normal 15 4 4 4" xfId="30558" xr:uid="{00000000-0005-0000-0000-000075530000}"/>
    <cellStyle name="Normal 15 4 4 5" xfId="37116" xr:uid="{00000000-0005-0000-0000-000076530000}"/>
    <cellStyle name="Normal 15 4 5" xfId="6227" xr:uid="{00000000-0005-0000-0000-000077530000}"/>
    <cellStyle name="Normal 15 4 5 2" xfId="11594" xr:uid="{00000000-0005-0000-0000-000078530000}"/>
    <cellStyle name="Normal 15 4 5 2 2" xfId="27208" xr:uid="{00000000-0005-0000-0000-000079530000}"/>
    <cellStyle name="Normal 15 4 5 2 3" xfId="33767" xr:uid="{00000000-0005-0000-0000-00007A530000}"/>
    <cellStyle name="Normal 15 4 5 2 4" xfId="40325" xr:uid="{00000000-0005-0000-0000-00007B530000}"/>
    <cellStyle name="Normal 15 4 5 3" xfId="23943" xr:uid="{00000000-0005-0000-0000-00007C530000}"/>
    <cellStyle name="Normal 15 4 5 4" xfId="30559" xr:uid="{00000000-0005-0000-0000-00007D530000}"/>
    <cellStyle name="Normal 15 4 5 5" xfId="37117" xr:uid="{00000000-0005-0000-0000-00007E530000}"/>
    <cellStyle name="Normal 15 4 6" xfId="11586" xr:uid="{00000000-0005-0000-0000-00007F530000}"/>
    <cellStyle name="Normal 15 4 6 2" xfId="27200" xr:uid="{00000000-0005-0000-0000-000080530000}"/>
    <cellStyle name="Normal 15 4 6 3" xfId="33759" xr:uid="{00000000-0005-0000-0000-000081530000}"/>
    <cellStyle name="Normal 15 4 6 4" xfId="40317" xr:uid="{00000000-0005-0000-0000-000082530000}"/>
    <cellStyle name="Normal 15 4 7" xfId="23935" xr:uid="{00000000-0005-0000-0000-000083530000}"/>
    <cellStyle name="Normal 15 4 8" xfId="30551" xr:uid="{00000000-0005-0000-0000-000084530000}"/>
    <cellStyle name="Normal 15 4 9" xfId="37109" xr:uid="{00000000-0005-0000-0000-000085530000}"/>
    <cellStyle name="Normal 15 5" xfId="6228" xr:uid="{00000000-0005-0000-0000-000086530000}"/>
    <cellStyle name="Normal 15 5 2" xfId="6229" xr:uid="{00000000-0005-0000-0000-000087530000}"/>
    <cellStyle name="Normal 15 5 2 2" xfId="11596" xr:uid="{00000000-0005-0000-0000-000088530000}"/>
    <cellStyle name="Normal 15 5 2 2 2" xfId="27210" xr:uid="{00000000-0005-0000-0000-000089530000}"/>
    <cellStyle name="Normal 15 5 2 2 3" xfId="33769" xr:uid="{00000000-0005-0000-0000-00008A530000}"/>
    <cellStyle name="Normal 15 5 2 2 4" xfId="40327" xr:uid="{00000000-0005-0000-0000-00008B530000}"/>
    <cellStyle name="Normal 15 5 2 3" xfId="23945" xr:uid="{00000000-0005-0000-0000-00008C530000}"/>
    <cellStyle name="Normal 15 5 2 4" xfId="30561" xr:uid="{00000000-0005-0000-0000-00008D530000}"/>
    <cellStyle name="Normal 15 5 2 5" xfId="37119" xr:uid="{00000000-0005-0000-0000-00008E530000}"/>
    <cellStyle name="Normal 15 5 3" xfId="6230" xr:uid="{00000000-0005-0000-0000-00008F530000}"/>
    <cellStyle name="Normal 15 5 3 2" xfId="11597" xr:uid="{00000000-0005-0000-0000-000090530000}"/>
    <cellStyle name="Normal 15 5 3 2 2" xfId="27211" xr:uid="{00000000-0005-0000-0000-000091530000}"/>
    <cellStyle name="Normal 15 5 3 2 3" xfId="33770" xr:uid="{00000000-0005-0000-0000-000092530000}"/>
    <cellStyle name="Normal 15 5 3 2 4" xfId="40328" xr:uid="{00000000-0005-0000-0000-000093530000}"/>
    <cellStyle name="Normal 15 5 3 3" xfId="23946" xr:uid="{00000000-0005-0000-0000-000094530000}"/>
    <cellStyle name="Normal 15 5 3 4" xfId="30562" xr:uid="{00000000-0005-0000-0000-000095530000}"/>
    <cellStyle name="Normal 15 5 3 5" xfId="37120" xr:uid="{00000000-0005-0000-0000-000096530000}"/>
    <cellStyle name="Normal 15 5 4" xfId="11595" xr:uid="{00000000-0005-0000-0000-000097530000}"/>
    <cellStyle name="Normal 15 5 4 2" xfId="27209" xr:uid="{00000000-0005-0000-0000-000098530000}"/>
    <cellStyle name="Normal 15 5 4 3" xfId="33768" xr:uid="{00000000-0005-0000-0000-000099530000}"/>
    <cellStyle name="Normal 15 5 4 4" xfId="40326" xr:uid="{00000000-0005-0000-0000-00009A530000}"/>
    <cellStyle name="Normal 15 5 5" xfId="23944" xr:uid="{00000000-0005-0000-0000-00009B530000}"/>
    <cellStyle name="Normal 15 5 6" xfId="30560" xr:uid="{00000000-0005-0000-0000-00009C530000}"/>
    <cellStyle name="Normal 15 5 7" xfId="37118" xr:uid="{00000000-0005-0000-0000-00009D530000}"/>
    <cellStyle name="Normal 15 6" xfId="6231" xr:uid="{00000000-0005-0000-0000-00009E530000}"/>
    <cellStyle name="Normal 15 6 2" xfId="6232" xr:uid="{00000000-0005-0000-0000-00009F530000}"/>
    <cellStyle name="Normal 15 6 2 2" xfId="11599" xr:uid="{00000000-0005-0000-0000-0000A0530000}"/>
    <cellStyle name="Normal 15 6 2 2 2" xfId="27213" xr:uid="{00000000-0005-0000-0000-0000A1530000}"/>
    <cellStyle name="Normal 15 6 2 2 3" xfId="33772" xr:uid="{00000000-0005-0000-0000-0000A2530000}"/>
    <cellStyle name="Normal 15 6 2 2 4" xfId="40330" xr:uid="{00000000-0005-0000-0000-0000A3530000}"/>
    <cellStyle name="Normal 15 6 2 3" xfId="23948" xr:uid="{00000000-0005-0000-0000-0000A4530000}"/>
    <cellStyle name="Normal 15 6 2 4" xfId="30564" xr:uid="{00000000-0005-0000-0000-0000A5530000}"/>
    <cellStyle name="Normal 15 6 2 5" xfId="37122" xr:uid="{00000000-0005-0000-0000-0000A6530000}"/>
    <cellStyle name="Normal 15 6 3" xfId="6233" xr:uid="{00000000-0005-0000-0000-0000A7530000}"/>
    <cellStyle name="Normal 15 6 3 2" xfId="11600" xr:uid="{00000000-0005-0000-0000-0000A8530000}"/>
    <cellStyle name="Normal 15 6 3 2 2" xfId="27214" xr:uid="{00000000-0005-0000-0000-0000A9530000}"/>
    <cellStyle name="Normal 15 6 3 2 3" xfId="33773" xr:uid="{00000000-0005-0000-0000-0000AA530000}"/>
    <cellStyle name="Normal 15 6 3 2 4" xfId="40331" xr:uid="{00000000-0005-0000-0000-0000AB530000}"/>
    <cellStyle name="Normal 15 6 3 3" xfId="23949" xr:uid="{00000000-0005-0000-0000-0000AC530000}"/>
    <cellStyle name="Normal 15 6 3 4" xfId="30565" xr:uid="{00000000-0005-0000-0000-0000AD530000}"/>
    <cellStyle name="Normal 15 6 3 5" xfId="37123" xr:uid="{00000000-0005-0000-0000-0000AE530000}"/>
    <cellStyle name="Normal 15 6 4" xfId="11598" xr:uid="{00000000-0005-0000-0000-0000AF530000}"/>
    <cellStyle name="Normal 15 6 4 2" xfId="27212" xr:uid="{00000000-0005-0000-0000-0000B0530000}"/>
    <cellStyle name="Normal 15 6 4 3" xfId="33771" xr:uid="{00000000-0005-0000-0000-0000B1530000}"/>
    <cellStyle name="Normal 15 6 4 4" xfId="40329" xr:uid="{00000000-0005-0000-0000-0000B2530000}"/>
    <cellStyle name="Normal 15 6 5" xfId="23947" xr:uid="{00000000-0005-0000-0000-0000B3530000}"/>
    <cellStyle name="Normal 15 6 6" xfId="30563" xr:uid="{00000000-0005-0000-0000-0000B4530000}"/>
    <cellStyle name="Normal 15 6 7" xfId="37121" xr:uid="{00000000-0005-0000-0000-0000B5530000}"/>
    <cellStyle name="Normal 15 7" xfId="6234" xr:uid="{00000000-0005-0000-0000-0000B6530000}"/>
    <cellStyle name="Normal 15 7 2" xfId="11601" xr:uid="{00000000-0005-0000-0000-0000B7530000}"/>
    <cellStyle name="Normal 15 7 2 2" xfId="27215" xr:uid="{00000000-0005-0000-0000-0000B8530000}"/>
    <cellStyle name="Normal 15 7 2 3" xfId="33774" xr:uid="{00000000-0005-0000-0000-0000B9530000}"/>
    <cellStyle name="Normal 15 7 2 4" xfId="40332" xr:uid="{00000000-0005-0000-0000-0000BA530000}"/>
    <cellStyle name="Normal 15 7 3" xfId="23950" xr:uid="{00000000-0005-0000-0000-0000BB530000}"/>
    <cellStyle name="Normal 15 7 4" xfId="30566" xr:uid="{00000000-0005-0000-0000-0000BC530000}"/>
    <cellStyle name="Normal 15 7 5" xfId="37124" xr:uid="{00000000-0005-0000-0000-0000BD530000}"/>
    <cellStyle name="Normal 15 8" xfId="6235" xr:uid="{00000000-0005-0000-0000-0000BE530000}"/>
    <cellStyle name="Normal 15 8 2" xfId="11602" xr:uid="{00000000-0005-0000-0000-0000BF530000}"/>
    <cellStyle name="Normal 15 8 2 2" xfId="27216" xr:uid="{00000000-0005-0000-0000-0000C0530000}"/>
    <cellStyle name="Normal 15 8 2 3" xfId="33775" xr:uid="{00000000-0005-0000-0000-0000C1530000}"/>
    <cellStyle name="Normal 15 8 2 4" xfId="40333" xr:uid="{00000000-0005-0000-0000-0000C2530000}"/>
    <cellStyle name="Normal 15 8 3" xfId="23951" xr:uid="{00000000-0005-0000-0000-0000C3530000}"/>
    <cellStyle name="Normal 15 8 4" xfId="30567" xr:uid="{00000000-0005-0000-0000-0000C4530000}"/>
    <cellStyle name="Normal 15 8 5" xfId="37125" xr:uid="{00000000-0005-0000-0000-0000C5530000}"/>
    <cellStyle name="Normal 15 9" xfId="6236" xr:uid="{00000000-0005-0000-0000-0000C6530000}"/>
    <cellStyle name="Normal 150" xfId="6237" xr:uid="{00000000-0005-0000-0000-0000C7530000}"/>
    <cellStyle name="Normal 150 2" xfId="11603" xr:uid="{00000000-0005-0000-0000-0000C8530000}"/>
    <cellStyle name="Normal 150 2 2" xfId="27217" xr:uid="{00000000-0005-0000-0000-0000C9530000}"/>
    <cellStyle name="Normal 150 2 3" xfId="33776" xr:uid="{00000000-0005-0000-0000-0000CA530000}"/>
    <cellStyle name="Normal 150 2 4" xfId="40334" xr:uid="{00000000-0005-0000-0000-0000CB530000}"/>
    <cellStyle name="Normal 150 3" xfId="23952" xr:uid="{00000000-0005-0000-0000-0000CC530000}"/>
    <cellStyle name="Normal 150 4" xfId="30568" xr:uid="{00000000-0005-0000-0000-0000CD530000}"/>
    <cellStyle name="Normal 150 5" xfId="37126" xr:uid="{00000000-0005-0000-0000-0000CE530000}"/>
    <cellStyle name="Normal 151" xfId="6238" xr:uid="{00000000-0005-0000-0000-0000CF530000}"/>
    <cellStyle name="Normal 151 2" xfId="11604" xr:uid="{00000000-0005-0000-0000-0000D0530000}"/>
    <cellStyle name="Normal 151 2 2" xfId="27218" xr:uid="{00000000-0005-0000-0000-0000D1530000}"/>
    <cellStyle name="Normal 151 2 3" xfId="33777" xr:uid="{00000000-0005-0000-0000-0000D2530000}"/>
    <cellStyle name="Normal 151 2 4" xfId="40335" xr:uid="{00000000-0005-0000-0000-0000D3530000}"/>
    <cellStyle name="Normal 151 3" xfId="23953" xr:uid="{00000000-0005-0000-0000-0000D4530000}"/>
    <cellStyle name="Normal 151 4" xfId="30569" xr:uid="{00000000-0005-0000-0000-0000D5530000}"/>
    <cellStyle name="Normal 151 5" xfId="37127" xr:uid="{00000000-0005-0000-0000-0000D6530000}"/>
    <cellStyle name="Normal 152" xfId="6239" xr:uid="{00000000-0005-0000-0000-0000D7530000}"/>
    <cellStyle name="Normal 152 2" xfId="11605" xr:uid="{00000000-0005-0000-0000-0000D8530000}"/>
    <cellStyle name="Normal 152 2 2" xfId="27219" xr:uid="{00000000-0005-0000-0000-0000D9530000}"/>
    <cellStyle name="Normal 152 2 3" xfId="33778" xr:uid="{00000000-0005-0000-0000-0000DA530000}"/>
    <cellStyle name="Normal 152 2 4" xfId="40336" xr:uid="{00000000-0005-0000-0000-0000DB530000}"/>
    <cellStyle name="Normal 152 3" xfId="23954" xr:uid="{00000000-0005-0000-0000-0000DC530000}"/>
    <cellStyle name="Normal 152 4" xfId="30570" xr:uid="{00000000-0005-0000-0000-0000DD530000}"/>
    <cellStyle name="Normal 152 5" xfId="37128" xr:uid="{00000000-0005-0000-0000-0000DE530000}"/>
    <cellStyle name="Normal 153" xfId="6240" xr:uid="{00000000-0005-0000-0000-0000DF530000}"/>
    <cellStyle name="Normal 154" xfId="6241" xr:uid="{00000000-0005-0000-0000-0000E0530000}"/>
    <cellStyle name="Normal 155" xfId="6242" xr:uid="{00000000-0005-0000-0000-0000E1530000}"/>
    <cellStyle name="Normal 156" xfId="6243" xr:uid="{00000000-0005-0000-0000-0000E2530000}"/>
    <cellStyle name="Normal 157" xfId="6244" xr:uid="{00000000-0005-0000-0000-0000E3530000}"/>
    <cellStyle name="Normal 158" xfId="6245" xr:uid="{00000000-0005-0000-0000-0000E4530000}"/>
    <cellStyle name="Normal 159" xfId="6246" xr:uid="{00000000-0005-0000-0000-0000E5530000}"/>
    <cellStyle name="Normal 16" xfId="1334" xr:uid="{00000000-0005-0000-0000-0000E6530000}"/>
    <cellStyle name="Normal 16 10" xfId="2567" xr:uid="{00000000-0005-0000-0000-0000E7530000}"/>
    <cellStyle name="Normal 16 2" xfId="6247" xr:uid="{00000000-0005-0000-0000-0000E8530000}"/>
    <cellStyle name="Normal 16 2 10" xfId="23955" xr:uid="{00000000-0005-0000-0000-0000E9530000}"/>
    <cellStyle name="Normal 16 2 11" xfId="30571" xr:uid="{00000000-0005-0000-0000-0000EA530000}"/>
    <cellStyle name="Normal 16 2 12" xfId="37129" xr:uid="{00000000-0005-0000-0000-0000EB530000}"/>
    <cellStyle name="Normal 16 2 2" xfId="6248" xr:uid="{00000000-0005-0000-0000-0000EC530000}"/>
    <cellStyle name="Normal 16 2 2 10" xfId="37130" xr:uid="{00000000-0005-0000-0000-0000ED530000}"/>
    <cellStyle name="Normal 16 2 2 2" xfId="6249" xr:uid="{00000000-0005-0000-0000-0000EE530000}"/>
    <cellStyle name="Normal 16 2 2 2 2" xfId="6250" xr:uid="{00000000-0005-0000-0000-0000EF530000}"/>
    <cellStyle name="Normal 16 2 2 2 2 2" xfId="6251" xr:uid="{00000000-0005-0000-0000-0000F0530000}"/>
    <cellStyle name="Normal 16 2 2 2 2 2 2" xfId="11610" xr:uid="{00000000-0005-0000-0000-0000F1530000}"/>
    <cellStyle name="Normal 16 2 2 2 2 2 2 2" xfId="27224" xr:uid="{00000000-0005-0000-0000-0000F2530000}"/>
    <cellStyle name="Normal 16 2 2 2 2 2 2 3" xfId="33783" xr:uid="{00000000-0005-0000-0000-0000F3530000}"/>
    <cellStyle name="Normal 16 2 2 2 2 2 2 4" xfId="40341" xr:uid="{00000000-0005-0000-0000-0000F4530000}"/>
    <cellStyle name="Normal 16 2 2 2 2 2 3" xfId="23959" xr:uid="{00000000-0005-0000-0000-0000F5530000}"/>
    <cellStyle name="Normal 16 2 2 2 2 2 4" xfId="30575" xr:uid="{00000000-0005-0000-0000-0000F6530000}"/>
    <cellStyle name="Normal 16 2 2 2 2 2 5" xfId="37133" xr:uid="{00000000-0005-0000-0000-0000F7530000}"/>
    <cellStyle name="Normal 16 2 2 2 2 3" xfId="6252" xr:uid="{00000000-0005-0000-0000-0000F8530000}"/>
    <cellStyle name="Normal 16 2 2 2 2 3 2" xfId="11611" xr:uid="{00000000-0005-0000-0000-0000F9530000}"/>
    <cellStyle name="Normal 16 2 2 2 2 3 2 2" xfId="27225" xr:uid="{00000000-0005-0000-0000-0000FA530000}"/>
    <cellStyle name="Normal 16 2 2 2 2 3 2 3" xfId="33784" xr:uid="{00000000-0005-0000-0000-0000FB530000}"/>
    <cellStyle name="Normal 16 2 2 2 2 3 2 4" xfId="40342" xr:uid="{00000000-0005-0000-0000-0000FC530000}"/>
    <cellStyle name="Normal 16 2 2 2 2 3 3" xfId="23960" xr:uid="{00000000-0005-0000-0000-0000FD530000}"/>
    <cellStyle name="Normal 16 2 2 2 2 3 4" xfId="30576" xr:uid="{00000000-0005-0000-0000-0000FE530000}"/>
    <cellStyle name="Normal 16 2 2 2 2 3 5" xfId="37134" xr:uid="{00000000-0005-0000-0000-0000FF530000}"/>
    <cellStyle name="Normal 16 2 2 2 2 4" xfId="11609" xr:uid="{00000000-0005-0000-0000-000000540000}"/>
    <cellStyle name="Normal 16 2 2 2 2 4 2" xfId="27223" xr:uid="{00000000-0005-0000-0000-000001540000}"/>
    <cellStyle name="Normal 16 2 2 2 2 4 3" xfId="33782" xr:uid="{00000000-0005-0000-0000-000002540000}"/>
    <cellStyle name="Normal 16 2 2 2 2 4 4" xfId="40340" xr:uid="{00000000-0005-0000-0000-000003540000}"/>
    <cellStyle name="Normal 16 2 2 2 2 5" xfId="23958" xr:uid="{00000000-0005-0000-0000-000004540000}"/>
    <cellStyle name="Normal 16 2 2 2 2 6" xfId="30574" xr:uid="{00000000-0005-0000-0000-000005540000}"/>
    <cellStyle name="Normal 16 2 2 2 2 7" xfId="37132" xr:uid="{00000000-0005-0000-0000-000006540000}"/>
    <cellStyle name="Normal 16 2 2 2 3" xfId="6253" xr:uid="{00000000-0005-0000-0000-000007540000}"/>
    <cellStyle name="Normal 16 2 2 2 3 2" xfId="6254" xr:uid="{00000000-0005-0000-0000-000008540000}"/>
    <cellStyle name="Normal 16 2 2 2 3 2 2" xfId="11613" xr:uid="{00000000-0005-0000-0000-000009540000}"/>
    <cellStyle name="Normal 16 2 2 2 3 2 2 2" xfId="27227" xr:uid="{00000000-0005-0000-0000-00000A540000}"/>
    <cellStyle name="Normal 16 2 2 2 3 2 2 3" xfId="33786" xr:uid="{00000000-0005-0000-0000-00000B540000}"/>
    <cellStyle name="Normal 16 2 2 2 3 2 2 4" xfId="40344" xr:uid="{00000000-0005-0000-0000-00000C540000}"/>
    <cellStyle name="Normal 16 2 2 2 3 2 3" xfId="23962" xr:uid="{00000000-0005-0000-0000-00000D540000}"/>
    <cellStyle name="Normal 16 2 2 2 3 2 4" xfId="30578" xr:uid="{00000000-0005-0000-0000-00000E540000}"/>
    <cellStyle name="Normal 16 2 2 2 3 2 5" xfId="37136" xr:uid="{00000000-0005-0000-0000-00000F540000}"/>
    <cellStyle name="Normal 16 2 2 2 3 3" xfId="6255" xr:uid="{00000000-0005-0000-0000-000010540000}"/>
    <cellStyle name="Normal 16 2 2 2 3 3 2" xfId="11614" xr:uid="{00000000-0005-0000-0000-000011540000}"/>
    <cellStyle name="Normal 16 2 2 2 3 3 2 2" xfId="27228" xr:uid="{00000000-0005-0000-0000-000012540000}"/>
    <cellStyle name="Normal 16 2 2 2 3 3 2 3" xfId="33787" xr:uid="{00000000-0005-0000-0000-000013540000}"/>
    <cellStyle name="Normal 16 2 2 2 3 3 2 4" xfId="40345" xr:uid="{00000000-0005-0000-0000-000014540000}"/>
    <cellStyle name="Normal 16 2 2 2 3 3 3" xfId="23963" xr:uid="{00000000-0005-0000-0000-000015540000}"/>
    <cellStyle name="Normal 16 2 2 2 3 3 4" xfId="30579" xr:uid="{00000000-0005-0000-0000-000016540000}"/>
    <cellStyle name="Normal 16 2 2 2 3 3 5" xfId="37137" xr:uid="{00000000-0005-0000-0000-000017540000}"/>
    <cellStyle name="Normal 16 2 2 2 3 4" xfId="11612" xr:uid="{00000000-0005-0000-0000-000018540000}"/>
    <cellStyle name="Normal 16 2 2 2 3 4 2" xfId="27226" xr:uid="{00000000-0005-0000-0000-000019540000}"/>
    <cellStyle name="Normal 16 2 2 2 3 4 3" xfId="33785" xr:uid="{00000000-0005-0000-0000-00001A540000}"/>
    <cellStyle name="Normal 16 2 2 2 3 4 4" xfId="40343" xr:uid="{00000000-0005-0000-0000-00001B540000}"/>
    <cellStyle name="Normal 16 2 2 2 3 5" xfId="23961" xr:uid="{00000000-0005-0000-0000-00001C540000}"/>
    <cellStyle name="Normal 16 2 2 2 3 6" xfId="30577" xr:uid="{00000000-0005-0000-0000-00001D540000}"/>
    <cellStyle name="Normal 16 2 2 2 3 7" xfId="37135" xr:uid="{00000000-0005-0000-0000-00001E540000}"/>
    <cellStyle name="Normal 16 2 2 2 4" xfId="6256" xr:uid="{00000000-0005-0000-0000-00001F540000}"/>
    <cellStyle name="Normal 16 2 2 2 4 2" xfId="11615" xr:uid="{00000000-0005-0000-0000-000020540000}"/>
    <cellStyle name="Normal 16 2 2 2 4 2 2" xfId="27229" xr:uid="{00000000-0005-0000-0000-000021540000}"/>
    <cellStyle name="Normal 16 2 2 2 4 2 3" xfId="33788" xr:uid="{00000000-0005-0000-0000-000022540000}"/>
    <cellStyle name="Normal 16 2 2 2 4 2 4" xfId="40346" xr:uid="{00000000-0005-0000-0000-000023540000}"/>
    <cellStyle name="Normal 16 2 2 2 4 3" xfId="23964" xr:uid="{00000000-0005-0000-0000-000024540000}"/>
    <cellStyle name="Normal 16 2 2 2 4 4" xfId="30580" xr:uid="{00000000-0005-0000-0000-000025540000}"/>
    <cellStyle name="Normal 16 2 2 2 4 5" xfId="37138" xr:uid="{00000000-0005-0000-0000-000026540000}"/>
    <cellStyle name="Normal 16 2 2 2 5" xfId="6257" xr:uid="{00000000-0005-0000-0000-000027540000}"/>
    <cellStyle name="Normal 16 2 2 2 5 2" xfId="11616" xr:uid="{00000000-0005-0000-0000-000028540000}"/>
    <cellStyle name="Normal 16 2 2 2 5 2 2" xfId="27230" xr:uid="{00000000-0005-0000-0000-000029540000}"/>
    <cellStyle name="Normal 16 2 2 2 5 2 3" xfId="33789" xr:uid="{00000000-0005-0000-0000-00002A540000}"/>
    <cellStyle name="Normal 16 2 2 2 5 2 4" xfId="40347" xr:uid="{00000000-0005-0000-0000-00002B540000}"/>
    <cellStyle name="Normal 16 2 2 2 5 3" xfId="23965" xr:uid="{00000000-0005-0000-0000-00002C540000}"/>
    <cellStyle name="Normal 16 2 2 2 5 4" xfId="30581" xr:uid="{00000000-0005-0000-0000-00002D540000}"/>
    <cellStyle name="Normal 16 2 2 2 5 5" xfId="37139" xr:uid="{00000000-0005-0000-0000-00002E540000}"/>
    <cellStyle name="Normal 16 2 2 2 6" xfId="11608" xr:uid="{00000000-0005-0000-0000-00002F540000}"/>
    <cellStyle name="Normal 16 2 2 2 6 2" xfId="27222" xr:uid="{00000000-0005-0000-0000-000030540000}"/>
    <cellStyle name="Normal 16 2 2 2 6 3" xfId="33781" xr:uid="{00000000-0005-0000-0000-000031540000}"/>
    <cellStyle name="Normal 16 2 2 2 6 4" xfId="40339" xr:uid="{00000000-0005-0000-0000-000032540000}"/>
    <cellStyle name="Normal 16 2 2 2 7" xfId="23957" xr:uid="{00000000-0005-0000-0000-000033540000}"/>
    <cellStyle name="Normal 16 2 2 2 8" xfId="30573" xr:uid="{00000000-0005-0000-0000-000034540000}"/>
    <cellStyle name="Normal 16 2 2 2 9" xfId="37131" xr:uid="{00000000-0005-0000-0000-000035540000}"/>
    <cellStyle name="Normal 16 2 2 3" xfId="6258" xr:uid="{00000000-0005-0000-0000-000036540000}"/>
    <cellStyle name="Normal 16 2 2 3 2" xfId="6259" xr:uid="{00000000-0005-0000-0000-000037540000}"/>
    <cellStyle name="Normal 16 2 2 3 2 2" xfId="11618" xr:uid="{00000000-0005-0000-0000-000038540000}"/>
    <cellStyle name="Normal 16 2 2 3 2 2 2" xfId="27232" xr:uid="{00000000-0005-0000-0000-000039540000}"/>
    <cellStyle name="Normal 16 2 2 3 2 2 3" xfId="33791" xr:uid="{00000000-0005-0000-0000-00003A540000}"/>
    <cellStyle name="Normal 16 2 2 3 2 2 4" xfId="40349" xr:uid="{00000000-0005-0000-0000-00003B540000}"/>
    <cellStyle name="Normal 16 2 2 3 2 3" xfId="23967" xr:uid="{00000000-0005-0000-0000-00003C540000}"/>
    <cellStyle name="Normal 16 2 2 3 2 4" xfId="30583" xr:uid="{00000000-0005-0000-0000-00003D540000}"/>
    <cellStyle name="Normal 16 2 2 3 2 5" xfId="37141" xr:uid="{00000000-0005-0000-0000-00003E540000}"/>
    <cellStyle name="Normal 16 2 2 3 3" xfId="6260" xr:uid="{00000000-0005-0000-0000-00003F540000}"/>
    <cellStyle name="Normal 16 2 2 3 3 2" xfId="11619" xr:uid="{00000000-0005-0000-0000-000040540000}"/>
    <cellStyle name="Normal 16 2 2 3 3 2 2" xfId="27233" xr:uid="{00000000-0005-0000-0000-000041540000}"/>
    <cellStyle name="Normal 16 2 2 3 3 2 3" xfId="33792" xr:uid="{00000000-0005-0000-0000-000042540000}"/>
    <cellStyle name="Normal 16 2 2 3 3 2 4" xfId="40350" xr:uid="{00000000-0005-0000-0000-000043540000}"/>
    <cellStyle name="Normal 16 2 2 3 3 3" xfId="23968" xr:uid="{00000000-0005-0000-0000-000044540000}"/>
    <cellStyle name="Normal 16 2 2 3 3 4" xfId="30584" xr:uid="{00000000-0005-0000-0000-000045540000}"/>
    <cellStyle name="Normal 16 2 2 3 3 5" xfId="37142" xr:uid="{00000000-0005-0000-0000-000046540000}"/>
    <cellStyle name="Normal 16 2 2 3 4" xfId="11617" xr:uid="{00000000-0005-0000-0000-000047540000}"/>
    <cellStyle name="Normal 16 2 2 3 4 2" xfId="27231" xr:uid="{00000000-0005-0000-0000-000048540000}"/>
    <cellStyle name="Normal 16 2 2 3 4 3" xfId="33790" xr:uid="{00000000-0005-0000-0000-000049540000}"/>
    <cellStyle name="Normal 16 2 2 3 4 4" xfId="40348" xr:uid="{00000000-0005-0000-0000-00004A540000}"/>
    <cellStyle name="Normal 16 2 2 3 5" xfId="23966" xr:uid="{00000000-0005-0000-0000-00004B540000}"/>
    <cellStyle name="Normal 16 2 2 3 6" xfId="30582" xr:uid="{00000000-0005-0000-0000-00004C540000}"/>
    <cellStyle name="Normal 16 2 2 3 7" xfId="37140" xr:uid="{00000000-0005-0000-0000-00004D540000}"/>
    <cellStyle name="Normal 16 2 2 4" xfId="6261" xr:uid="{00000000-0005-0000-0000-00004E540000}"/>
    <cellStyle name="Normal 16 2 2 4 2" xfId="6262" xr:uid="{00000000-0005-0000-0000-00004F540000}"/>
    <cellStyle name="Normal 16 2 2 4 2 2" xfId="11621" xr:uid="{00000000-0005-0000-0000-000050540000}"/>
    <cellStyle name="Normal 16 2 2 4 2 2 2" xfId="27235" xr:uid="{00000000-0005-0000-0000-000051540000}"/>
    <cellStyle name="Normal 16 2 2 4 2 2 3" xfId="33794" xr:uid="{00000000-0005-0000-0000-000052540000}"/>
    <cellStyle name="Normal 16 2 2 4 2 2 4" xfId="40352" xr:uid="{00000000-0005-0000-0000-000053540000}"/>
    <cellStyle name="Normal 16 2 2 4 2 3" xfId="23970" xr:uid="{00000000-0005-0000-0000-000054540000}"/>
    <cellStyle name="Normal 16 2 2 4 2 4" xfId="30586" xr:uid="{00000000-0005-0000-0000-000055540000}"/>
    <cellStyle name="Normal 16 2 2 4 2 5" xfId="37144" xr:uid="{00000000-0005-0000-0000-000056540000}"/>
    <cellStyle name="Normal 16 2 2 4 3" xfId="6263" xr:uid="{00000000-0005-0000-0000-000057540000}"/>
    <cellStyle name="Normal 16 2 2 4 3 2" xfId="11622" xr:uid="{00000000-0005-0000-0000-000058540000}"/>
    <cellStyle name="Normal 16 2 2 4 3 2 2" xfId="27236" xr:uid="{00000000-0005-0000-0000-000059540000}"/>
    <cellStyle name="Normal 16 2 2 4 3 2 3" xfId="33795" xr:uid="{00000000-0005-0000-0000-00005A540000}"/>
    <cellStyle name="Normal 16 2 2 4 3 2 4" xfId="40353" xr:uid="{00000000-0005-0000-0000-00005B540000}"/>
    <cellStyle name="Normal 16 2 2 4 3 3" xfId="23971" xr:uid="{00000000-0005-0000-0000-00005C540000}"/>
    <cellStyle name="Normal 16 2 2 4 3 4" xfId="30587" xr:uid="{00000000-0005-0000-0000-00005D540000}"/>
    <cellStyle name="Normal 16 2 2 4 3 5" xfId="37145" xr:uid="{00000000-0005-0000-0000-00005E540000}"/>
    <cellStyle name="Normal 16 2 2 4 4" xfId="11620" xr:uid="{00000000-0005-0000-0000-00005F540000}"/>
    <cellStyle name="Normal 16 2 2 4 4 2" xfId="27234" xr:uid="{00000000-0005-0000-0000-000060540000}"/>
    <cellStyle name="Normal 16 2 2 4 4 3" xfId="33793" xr:uid="{00000000-0005-0000-0000-000061540000}"/>
    <cellStyle name="Normal 16 2 2 4 4 4" xfId="40351" xr:uid="{00000000-0005-0000-0000-000062540000}"/>
    <cellStyle name="Normal 16 2 2 4 5" xfId="23969" xr:uid="{00000000-0005-0000-0000-000063540000}"/>
    <cellStyle name="Normal 16 2 2 4 6" xfId="30585" xr:uid="{00000000-0005-0000-0000-000064540000}"/>
    <cellStyle name="Normal 16 2 2 4 7" xfId="37143" xr:uid="{00000000-0005-0000-0000-000065540000}"/>
    <cellStyle name="Normal 16 2 2 5" xfId="6264" xr:uid="{00000000-0005-0000-0000-000066540000}"/>
    <cellStyle name="Normal 16 2 2 5 2" xfId="11623" xr:uid="{00000000-0005-0000-0000-000067540000}"/>
    <cellStyle name="Normal 16 2 2 5 2 2" xfId="27237" xr:uid="{00000000-0005-0000-0000-000068540000}"/>
    <cellStyle name="Normal 16 2 2 5 2 3" xfId="33796" xr:uid="{00000000-0005-0000-0000-000069540000}"/>
    <cellStyle name="Normal 16 2 2 5 2 4" xfId="40354" xr:uid="{00000000-0005-0000-0000-00006A540000}"/>
    <cellStyle name="Normal 16 2 2 5 3" xfId="23972" xr:uid="{00000000-0005-0000-0000-00006B540000}"/>
    <cellStyle name="Normal 16 2 2 5 4" xfId="30588" xr:uid="{00000000-0005-0000-0000-00006C540000}"/>
    <cellStyle name="Normal 16 2 2 5 5" xfId="37146" xr:uid="{00000000-0005-0000-0000-00006D540000}"/>
    <cellStyle name="Normal 16 2 2 6" xfId="6265" xr:uid="{00000000-0005-0000-0000-00006E540000}"/>
    <cellStyle name="Normal 16 2 2 6 2" xfId="11624" xr:uid="{00000000-0005-0000-0000-00006F540000}"/>
    <cellStyle name="Normal 16 2 2 6 2 2" xfId="27238" xr:uid="{00000000-0005-0000-0000-000070540000}"/>
    <cellStyle name="Normal 16 2 2 6 2 3" xfId="33797" xr:uid="{00000000-0005-0000-0000-000071540000}"/>
    <cellStyle name="Normal 16 2 2 6 2 4" xfId="40355" xr:uid="{00000000-0005-0000-0000-000072540000}"/>
    <cellStyle name="Normal 16 2 2 6 3" xfId="23973" xr:uid="{00000000-0005-0000-0000-000073540000}"/>
    <cellStyle name="Normal 16 2 2 6 4" xfId="30589" xr:uid="{00000000-0005-0000-0000-000074540000}"/>
    <cellStyle name="Normal 16 2 2 6 5" xfId="37147" xr:uid="{00000000-0005-0000-0000-000075540000}"/>
    <cellStyle name="Normal 16 2 2 7" xfId="11607" xr:uid="{00000000-0005-0000-0000-000076540000}"/>
    <cellStyle name="Normal 16 2 2 7 2" xfId="27221" xr:uid="{00000000-0005-0000-0000-000077540000}"/>
    <cellStyle name="Normal 16 2 2 7 3" xfId="33780" xr:uid="{00000000-0005-0000-0000-000078540000}"/>
    <cellStyle name="Normal 16 2 2 7 4" xfId="40338" xr:uid="{00000000-0005-0000-0000-000079540000}"/>
    <cellStyle name="Normal 16 2 2 8" xfId="23956" xr:uid="{00000000-0005-0000-0000-00007A540000}"/>
    <cellStyle name="Normal 16 2 2 9" xfId="30572" xr:uid="{00000000-0005-0000-0000-00007B540000}"/>
    <cellStyle name="Normal 16 2 3" xfId="6266" xr:uid="{00000000-0005-0000-0000-00007C540000}"/>
    <cellStyle name="Normal 16 2 3 2" xfId="6267" xr:uid="{00000000-0005-0000-0000-00007D540000}"/>
    <cellStyle name="Normal 16 2 3 2 2" xfId="6268" xr:uid="{00000000-0005-0000-0000-00007E540000}"/>
    <cellStyle name="Normal 16 2 3 2 2 2" xfId="11627" xr:uid="{00000000-0005-0000-0000-00007F540000}"/>
    <cellStyle name="Normal 16 2 3 2 2 2 2" xfId="27241" xr:uid="{00000000-0005-0000-0000-000080540000}"/>
    <cellStyle name="Normal 16 2 3 2 2 2 3" xfId="33800" xr:uid="{00000000-0005-0000-0000-000081540000}"/>
    <cellStyle name="Normal 16 2 3 2 2 2 4" xfId="40358" xr:uid="{00000000-0005-0000-0000-000082540000}"/>
    <cellStyle name="Normal 16 2 3 2 2 3" xfId="23976" xr:uid="{00000000-0005-0000-0000-000083540000}"/>
    <cellStyle name="Normal 16 2 3 2 2 4" xfId="30592" xr:uid="{00000000-0005-0000-0000-000084540000}"/>
    <cellStyle name="Normal 16 2 3 2 2 5" xfId="37150" xr:uid="{00000000-0005-0000-0000-000085540000}"/>
    <cellStyle name="Normal 16 2 3 2 3" xfId="6269" xr:uid="{00000000-0005-0000-0000-000086540000}"/>
    <cellStyle name="Normal 16 2 3 2 3 2" xfId="11628" xr:uid="{00000000-0005-0000-0000-000087540000}"/>
    <cellStyle name="Normal 16 2 3 2 3 2 2" xfId="27242" xr:uid="{00000000-0005-0000-0000-000088540000}"/>
    <cellStyle name="Normal 16 2 3 2 3 2 3" xfId="33801" xr:uid="{00000000-0005-0000-0000-000089540000}"/>
    <cellStyle name="Normal 16 2 3 2 3 2 4" xfId="40359" xr:uid="{00000000-0005-0000-0000-00008A540000}"/>
    <cellStyle name="Normal 16 2 3 2 3 3" xfId="23977" xr:uid="{00000000-0005-0000-0000-00008B540000}"/>
    <cellStyle name="Normal 16 2 3 2 3 4" xfId="30593" xr:uid="{00000000-0005-0000-0000-00008C540000}"/>
    <cellStyle name="Normal 16 2 3 2 3 5" xfId="37151" xr:uid="{00000000-0005-0000-0000-00008D540000}"/>
    <cellStyle name="Normal 16 2 3 2 4" xfId="11626" xr:uid="{00000000-0005-0000-0000-00008E540000}"/>
    <cellStyle name="Normal 16 2 3 2 4 2" xfId="27240" xr:uid="{00000000-0005-0000-0000-00008F540000}"/>
    <cellStyle name="Normal 16 2 3 2 4 3" xfId="33799" xr:uid="{00000000-0005-0000-0000-000090540000}"/>
    <cellStyle name="Normal 16 2 3 2 4 4" xfId="40357" xr:uid="{00000000-0005-0000-0000-000091540000}"/>
    <cellStyle name="Normal 16 2 3 2 5" xfId="23975" xr:uid="{00000000-0005-0000-0000-000092540000}"/>
    <cellStyle name="Normal 16 2 3 2 6" xfId="30591" xr:uid="{00000000-0005-0000-0000-000093540000}"/>
    <cellStyle name="Normal 16 2 3 2 7" xfId="37149" xr:uid="{00000000-0005-0000-0000-000094540000}"/>
    <cellStyle name="Normal 16 2 3 3" xfId="6270" xr:uid="{00000000-0005-0000-0000-000095540000}"/>
    <cellStyle name="Normal 16 2 3 3 2" xfId="6271" xr:uid="{00000000-0005-0000-0000-000096540000}"/>
    <cellStyle name="Normal 16 2 3 3 2 2" xfId="11630" xr:uid="{00000000-0005-0000-0000-000097540000}"/>
    <cellStyle name="Normal 16 2 3 3 2 2 2" xfId="27244" xr:uid="{00000000-0005-0000-0000-000098540000}"/>
    <cellStyle name="Normal 16 2 3 3 2 2 3" xfId="33803" xr:uid="{00000000-0005-0000-0000-000099540000}"/>
    <cellStyle name="Normal 16 2 3 3 2 2 4" xfId="40361" xr:uid="{00000000-0005-0000-0000-00009A540000}"/>
    <cellStyle name="Normal 16 2 3 3 2 3" xfId="23979" xr:uid="{00000000-0005-0000-0000-00009B540000}"/>
    <cellStyle name="Normal 16 2 3 3 2 4" xfId="30595" xr:uid="{00000000-0005-0000-0000-00009C540000}"/>
    <cellStyle name="Normal 16 2 3 3 2 5" xfId="37153" xr:uid="{00000000-0005-0000-0000-00009D540000}"/>
    <cellStyle name="Normal 16 2 3 3 3" xfId="6272" xr:uid="{00000000-0005-0000-0000-00009E540000}"/>
    <cellStyle name="Normal 16 2 3 3 3 2" xfId="11631" xr:uid="{00000000-0005-0000-0000-00009F540000}"/>
    <cellStyle name="Normal 16 2 3 3 3 2 2" xfId="27245" xr:uid="{00000000-0005-0000-0000-0000A0540000}"/>
    <cellStyle name="Normal 16 2 3 3 3 2 3" xfId="33804" xr:uid="{00000000-0005-0000-0000-0000A1540000}"/>
    <cellStyle name="Normal 16 2 3 3 3 2 4" xfId="40362" xr:uid="{00000000-0005-0000-0000-0000A2540000}"/>
    <cellStyle name="Normal 16 2 3 3 3 3" xfId="23980" xr:uid="{00000000-0005-0000-0000-0000A3540000}"/>
    <cellStyle name="Normal 16 2 3 3 3 4" xfId="30596" xr:uid="{00000000-0005-0000-0000-0000A4540000}"/>
    <cellStyle name="Normal 16 2 3 3 3 5" xfId="37154" xr:uid="{00000000-0005-0000-0000-0000A5540000}"/>
    <cellStyle name="Normal 16 2 3 3 4" xfId="11629" xr:uid="{00000000-0005-0000-0000-0000A6540000}"/>
    <cellStyle name="Normal 16 2 3 3 4 2" xfId="27243" xr:uid="{00000000-0005-0000-0000-0000A7540000}"/>
    <cellStyle name="Normal 16 2 3 3 4 3" xfId="33802" xr:uid="{00000000-0005-0000-0000-0000A8540000}"/>
    <cellStyle name="Normal 16 2 3 3 4 4" xfId="40360" xr:uid="{00000000-0005-0000-0000-0000A9540000}"/>
    <cellStyle name="Normal 16 2 3 3 5" xfId="23978" xr:uid="{00000000-0005-0000-0000-0000AA540000}"/>
    <cellStyle name="Normal 16 2 3 3 6" xfId="30594" xr:uid="{00000000-0005-0000-0000-0000AB540000}"/>
    <cellStyle name="Normal 16 2 3 3 7" xfId="37152" xr:uid="{00000000-0005-0000-0000-0000AC540000}"/>
    <cellStyle name="Normal 16 2 3 4" xfId="6273" xr:uid="{00000000-0005-0000-0000-0000AD540000}"/>
    <cellStyle name="Normal 16 2 3 4 2" xfId="11632" xr:uid="{00000000-0005-0000-0000-0000AE540000}"/>
    <cellStyle name="Normal 16 2 3 4 2 2" xfId="27246" xr:uid="{00000000-0005-0000-0000-0000AF540000}"/>
    <cellStyle name="Normal 16 2 3 4 2 3" xfId="33805" xr:uid="{00000000-0005-0000-0000-0000B0540000}"/>
    <cellStyle name="Normal 16 2 3 4 2 4" xfId="40363" xr:uid="{00000000-0005-0000-0000-0000B1540000}"/>
    <cellStyle name="Normal 16 2 3 4 3" xfId="23981" xr:uid="{00000000-0005-0000-0000-0000B2540000}"/>
    <cellStyle name="Normal 16 2 3 4 4" xfId="30597" xr:uid="{00000000-0005-0000-0000-0000B3540000}"/>
    <cellStyle name="Normal 16 2 3 4 5" xfId="37155" xr:uid="{00000000-0005-0000-0000-0000B4540000}"/>
    <cellStyle name="Normal 16 2 3 5" xfId="6274" xr:uid="{00000000-0005-0000-0000-0000B5540000}"/>
    <cellStyle name="Normal 16 2 3 5 2" xfId="11633" xr:uid="{00000000-0005-0000-0000-0000B6540000}"/>
    <cellStyle name="Normal 16 2 3 5 2 2" xfId="27247" xr:uid="{00000000-0005-0000-0000-0000B7540000}"/>
    <cellStyle name="Normal 16 2 3 5 2 3" xfId="33806" xr:uid="{00000000-0005-0000-0000-0000B8540000}"/>
    <cellStyle name="Normal 16 2 3 5 2 4" xfId="40364" xr:uid="{00000000-0005-0000-0000-0000B9540000}"/>
    <cellStyle name="Normal 16 2 3 5 3" xfId="23982" xr:uid="{00000000-0005-0000-0000-0000BA540000}"/>
    <cellStyle name="Normal 16 2 3 5 4" xfId="30598" xr:uid="{00000000-0005-0000-0000-0000BB540000}"/>
    <cellStyle name="Normal 16 2 3 5 5" xfId="37156" xr:uid="{00000000-0005-0000-0000-0000BC540000}"/>
    <cellStyle name="Normal 16 2 3 6" xfId="11625" xr:uid="{00000000-0005-0000-0000-0000BD540000}"/>
    <cellStyle name="Normal 16 2 3 6 2" xfId="27239" xr:uid="{00000000-0005-0000-0000-0000BE540000}"/>
    <cellStyle name="Normal 16 2 3 6 3" xfId="33798" xr:uid="{00000000-0005-0000-0000-0000BF540000}"/>
    <cellStyle name="Normal 16 2 3 6 4" xfId="40356" xr:uid="{00000000-0005-0000-0000-0000C0540000}"/>
    <cellStyle name="Normal 16 2 3 7" xfId="23974" xr:uid="{00000000-0005-0000-0000-0000C1540000}"/>
    <cellStyle name="Normal 16 2 3 8" xfId="30590" xr:uid="{00000000-0005-0000-0000-0000C2540000}"/>
    <cellStyle name="Normal 16 2 3 9" xfId="37148" xr:uid="{00000000-0005-0000-0000-0000C3540000}"/>
    <cellStyle name="Normal 16 2 4" xfId="6275" xr:uid="{00000000-0005-0000-0000-0000C4540000}"/>
    <cellStyle name="Normal 16 2 4 2" xfId="6276" xr:uid="{00000000-0005-0000-0000-0000C5540000}"/>
    <cellStyle name="Normal 16 2 4 2 2" xfId="11635" xr:uid="{00000000-0005-0000-0000-0000C6540000}"/>
    <cellStyle name="Normal 16 2 4 2 2 2" xfId="27249" xr:uid="{00000000-0005-0000-0000-0000C7540000}"/>
    <cellStyle name="Normal 16 2 4 2 2 3" xfId="33808" xr:uid="{00000000-0005-0000-0000-0000C8540000}"/>
    <cellStyle name="Normal 16 2 4 2 2 4" xfId="40366" xr:uid="{00000000-0005-0000-0000-0000C9540000}"/>
    <cellStyle name="Normal 16 2 4 2 3" xfId="23984" xr:uid="{00000000-0005-0000-0000-0000CA540000}"/>
    <cellStyle name="Normal 16 2 4 2 4" xfId="30600" xr:uid="{00000000-0005-0000-0000-0000CB540000}"/>
    <cellStyle name="Normal 16 2 4 2 5" xfId="37158" xr:uid="{00000000-0005-0000-0000-0000CC540000}"/>
    <cellStyle name="Normal 16 2 4 3" xfId="6277" xr:uid="{00000000-0005-0000-0000-0000CD540000}"/>
    <cellStyle name="Normal 16 2 4 3 2" xfId="11636" xr:uid="{00000000-0005-0000-0000-0000CE540000}"/>
    <cellStyle name="Normal 16 2 4 3 2 2" xfId="27250" xr:uid="{00000000-0005-0000-0000-0000CF540000}"/>
    <cellStyle name="Normal 16 2 4 3 2 3" xfId="33809" xr:uid="{00000000-0005-0000-0000-0000D0540000}"/>
    <cellStyle name="Normal 16 2 4 3 2 4" xfId="40367" xr:uid="{00000000-0005-0000-0000-0000D1540000}"/>
    <cellStyle name="Normal 16 2 4 3 3" xfId="23985" xr:uid="{00000000-0005-0000-0000-0000D2540000}"/>
    <cellStyle name="Normal 16 2 4 3 4" xfId="30601" xr:uid="{00000000-0005-0000-0000-0000D3540000}"/>
    <cellStyle name="Normal 16 2 4 3 5" xfId="37159" xr:uid="{00000000-0005-0000-0000-0000D4540000}"/>
    <cellStyle name="Normal 16 2 4 4" xfId="11634" xr:uid="{00000000-0005-0000-0000-0000D5540000}"/>
    <cellStyle name="Normal 16 2 4 4 2" xfId="27248" xr:uid="{00000000-0005-0000-0000-0000D6540000}"/>
    <cellStyle name="Normal 16 2 4 4 3" xfId="33807" xr:uid="{00000000-0005-0000-0000-0000D7540000}"/>
    <cellStyle name="Normal 16 2 4 4 4" xfId="40365" xr:uid="{00000000-0005-0000-0000-0000D8540000}"/>
    <cellStyle name="Normal 16 2 4 5" xfId="23983" xr:uid="{00000000-0005-0000-0000-0000D9540000}"/>
    <cellStyle name="Normal 16 2 4 6" xfId="30599" xr:uid="{00000000-0005-0000-0000-0000DA540000}"/>
    <cellStyle name="Normal 16 2 4 7" xfId="37157" xr:uid="{00000000-0005-0000-0000-0000DB540000}"/>
    <cellStyle name="Normal 16 2 5" xfId="6278" xr:uid="{00000000-0005-0000-0000-0000DC540000}"/>
    <cellStyle name="Normal 16 2 5 2" xfId="6279" xr:uid="{00000000-0005-0000-0000-0000DD540000}"/>
    <cellStyle name="Normal 16 2 5 2 2" xfId="11638" xr:uid="{00000000-0005-0000-0000-0000DE540000}"/>
    <cellStyle name="Normal 16 2 5 2 2 2" xfId="27252" xr:uid="{00000000-0005-0000-0000-0000DF540000}"/>
    <cellStyle name="Normal 16 2 5 2 2 3" xfId="33811" xr:uid="{00000000-0005-0000-0000-0000E0540000}"/>
    <cellStyle name="Normal 16 2 5 2 2 4" xfId="40369" xr:uid="{00000000-0005-0000-0000-0000E1540000}"/>
    <cellStyle name="Normal 16 2 5 2 3" xfId="23987" xr:uid="{00000000-0005-0000-0000-0000E2540000}"/>
    <cellStyle name="Normal 16 2 5 2 4" xfId="30603" xr:uid="{00000000-0005-0000-0000-0000E3540000}"/>
    <cellStyle name="Normal 16 2 5 2 5" xfId="37161" xr:uid="{00000000-0005-0000-0000-0000E4540000}"/>
    <cellStyle name="Normal 16 2 5 3" xfId="6280" xr:uid="{00000000-0005-0000-0000-0000E5540000}"/>
    <cellStyle name="Normal 16 2 5 3 2" xfId="11639" xr:uid="{00000000-0005-0000-0000-0000E6540000}"/>
    <cellStyle name="Normal 16 2 5 3 2 2" xfId="27253" xr:uid="{00000000-0005-0000-0000-0000E7540000}"/>
    <cellStyle name="Normal 16 2 5 3 2 3" xfId="33812" xr:uid="{00000000-0005-0000-0000-0000E8540000}"/>
    <cellStyle name="Normal 16 2 5 3 2 4" xfId="40370" xr:uid="{00000000-0005-0000-0000-0000E9540000}"/>
    <cellStyle name="Normal 16 2 5 3 3" xfId="23988" xr:uid="{00000000-0005-0000-0000-0000EA540000}"/>
    <cellStyle name="Normal 16 2 5 3 4" xfId="30604" xr:uid="{00000000-0005-0000-0000-0000EB540000}"/>
    <cellStyle name="Normal 16 2 5 3 5" xfId="37162" xr:uid="{00000000-0005-0000-0000-0000EC540000}"/>
    <cellStyle name="Normal 16 2 5 4" xfId="11637" xr:uid="{00000000-0005-0000-0000-0000ED540000}"/>
    <cellStyle name="Normal 16 2 5 4 2" xfId="27251" xr:uid="{00000000-0005-0000-0000-0000EE540000}"/>
    <cellStyle name="Normal 16 2 5 4 3" xfId="33810" xr:uid="{00000000-0005-0000-0000-0000EF540000}"/>
    <cellStyle name="Normal 16 2 5 4 4" xfId="40368" xr:uid="{00000000-0005-0000-0000-0000F0540000}"/>
    <cellStyle name="Normal 16 2 5 5" xfId="23986" xr:uid="{00000000-0005-0000-0000-0000F1540000}"/>
    <cellStyle name="Normal 16 2 5 6" xfId="30602" xr:uid="{00000000-0005-0000-0000-0000F2540000}"/>
    <cellStyle name="Normal 16 2 5 7" xfId="37160" xr:uid="{00000000-0005-0000-0000-0000F3540000}"/>
    <cellStyle name="Normal 16 2 6" xfId="6281" xr:uid="{00000000-0005-0000-0000-0000F4540000}"/>
    <cellStyle name="Normal 16 2 6 2" xfId="11640" xr:uid="{00000000-0005-0000-0000-0000F5540000}"/>
    <cellStyle name="Normal 16 2 6 2 2" xfId="27254" xr:uid="{00000000-0005-0000-0000-0000F6540000}"/>
    <cellStyle name="Normal 16 2 6 2 3" xfId="33813" xr:uid="{00000000-0005-0000-0000-0000F7540000}"/>
    <cellStyle name="Normal 16 2 6 2 4" xfId="40371" xr:uid="{00000000-0005-0000-0000-0000F8540000}"/>
    <cellStyle name="Normal 16 2 6 3" xfId="23989" xr:uid="{00000000-0005-0000-0000-0000F9540000}"/>
    <cellStyle name="Normal 16 2 6 4" xfId="30605" xr:uid="{00000000-0005-0000-0000-0000FA540000}"/>
    <cellStyle name="Normal 16 2 6 5" xfId="37163" xr:uid="{00000000-0005-0000-0000-0000FB540000}"/>
    <cellStyle name="Normal 16 2 7" xfId="6282" xr:uid="{00000000-0005-0000-0000-0000FC540000}"/>
    <cellStyle name="Normal 16 2 7 2" xfId="11641" xr:uid="{00000000-0005-0000-0000-0000FD540000}"/>
    <cellStyle name="Normal 16 2 7 2 2" xfId="27255" xr:uid="{00000000-0005-0000-0000-0000FE540000}"/>
    <cellStyle name="Normal 16 2 7 2 3" xfId="33814" xr:uid="{00000000-0005-0000-0000-0000FF540000}"/>
    <cellStyle name="Normal 16 2 7 2 4" xfId="40372" xr:uid="{00000000-0005-0000-0000-000000550000}"/>
    <cellStyle name="Normal 16 2 7 3" xfId="23990" xr:uid="{00000000-0005-0000-0000-000001550000}"/>
    <cellStyle name="Normal 16 2 7 4" xfId="30606" xr:uid="{00000000-0005-0000-0000-000002550000}"/>
    <cellStyle name="Normal 16 2 7 5" xfId="37164" xr:uid="{00000000-0005-0000-0000-000003550000}"/>
    <cellStyle name="Normal 16 2 8" xfId="11606" xr:uid="{00000000-0005-0000-0000-000004550000}"/>
    <cellStyle name="Normal 16 2 8 2" xfId="27220" xr:uid="{00000000-0005-0000-0000-000005550000}"/>
    <cellStyle name="Normal 16 2 8 3" xfId="33779" xr:uid="{00000000-0005-0000-0000-000006550000}"/>
    <cellStyle name="Normal 16 2 8 4" xfId="40337" xr:uid="{00000000-0005-0000-0000-000007550000}"/>
    <cellStyle name="Normal 16 2 9" xfId="16590" xr:uid="{00000000-0005-0000-0000-000008550000}"/>
    <cellStyle name="Normal 16 3" xfId="6283" xr:uid="{00000000-0005-0000-0000-000009550000}"/>
    <cellStyle name="Normal 16 3 10" xfId="37165" xr:uid="{00000000-0005-0000-0000-00000A550000}"/>
    <cellStyle name="Normal 16 3 2" xfId="6284" xr:uid="{00000000-0005-0000-0000-00000B550000}"/>
    <cellStyle name="Normal 16 3 2 2" xfId="6285" xr:uid="{00000000-0005-0000-0000-00000C550000}"/>
    <cellStyle name="Normal 16 3 2 2 2" xfId="6286" xr:uid="{00000000-0005-0000-0000-00000D550000}"/>
    <cellStyle name="Normal 16 3 2 2 2 2" xfId="11645" xr:uid="{00000000-0005-0000-0000-00000E550000}"/>
    <cellStyle name="Normal 16 3 2 2 2 2 2" xfId="27259" xr:uid="{00000000-0005-0000-0000-00000F550000}"/>
    <cellStyle name="Normal 16 3 2 2 2 2 3" xfId="33818" xr:uid="{00000000-0005-0000-0000-000010550000}"/>
    <cellStyle name="Normal 16 3 2 2 2 2 4" xfId="40376" xr:uid="{00000000-0005-0000-0000-000011550000}"/>
    <cellStyle name="Normal 16 3 2 2 2 3" xfId="23994" xr:uid="{00000000-0005-0000-0000-000012550000}"/>
    <cellStyle name="Normal 16 3 2 2 2 4" xfId="30610" xr:uid="{00000000-0005-0000-0000-000013550000}"/>
    <cellStyle name="Normal 16 3 2 2 2 5" xfId="37168" xr:uid="{00000000-0005-0000-0000-000014550000}"/>
    <cellStyle name="Normal 16 3 2 2 3" xfId="6287" xr:uid="{00000000-0005-0000-0000-000015550000}"/>
    <cellStyle name="Normal 16 3 2 2 3 2" xfId="11646" xr:uid="{00000000-0005-0000-0000-000016550000}"/>
    <cellStyle name="Normal 16 3 2 2 3 2 2" xfId="27260" xr:uid="{00000000-0005-0000-0000-000017550000}"/>
    <cellStyle name="Normal 16 3 2 2 3 2 3" xfId="33819" xr:uid="{00000000-0005-0000-0000-000018550000}"/>
    <cellStyle name="Normal 16 3 2 2 3 2 4" xfId="40377" xr:uid="{00000000-0005-0000-0000-000019550000}"/>
    <cellStyle name="Normal 16 3 2 2 3 3" xfId="23995" xr:uid="{00000000-0005-0000-0000-00001A550000}"/>
    <cellStyle name="Normal 16 3 2 2 3 4" xfId="30611" xr:uid="{00000000-0005-0000-0000-00001B550000}"/>
    <cellStyle name="Normal 16 3 2 2 3 5" xfId="37169" xr:uid="{00000000-0005-0000-0000-00001C550000}"/>
    <cellStyle name="Normal 16 3 2 2 4" xfId="11644" xr:uid="{00000000-0005-0000-0000-00001D550000}"/>
    <cellStyle name="Normal 16 3 2 2 4 2" xfId="27258" xr:uid="{00000000-0005-0000-0000-00001E550000}"/>
    <cellStyle name="Normal 16 3 2 2 4 3" xfId="33817" xr:uid="{00000000-0005-0000-0000-00001F550000}"/>
    <cellStyle name="Normal 16 3 2 2 4 4" xfId="40375" xr:uid="{00000000-0005-0000-0000-000020550000}"/>
    <cellStyle name="Normal 16 3 2 2 5" xfId="23993" xr:uid="{00000000-0005-0000-0000-000021550000}"/>
    <cellStyle name="Normal 16 3 2 2 6" xfId="30609" xr:uid="{00000000-0005-0000-0000-000022550000}"/>
    <cellStyle name="Normal 16 3 2 2 7" xfId="37167" xr:uid="{00000000-0005-0000-0000-000023550000}"/>
    <cellStyle name="Normal 16 3 2 3" xfId="6288" xr:uid="{00000000-0005-0000-0000-000024550000}"/>
    <cellStyle name="Normal 16 3 2 3 2" xfId="6289" xr:uid="{00000000-0005-0000-0000-000025550000}"/>
    <cellStyle name="Normal 16 3 2 3 2 2" xfId="11648" xr:uid="{00000000-0005-0000-0000-000026550000}"/>
    <cellStyle name="Normal 16 3 2 3 2 2 2" xfId="27262" xr:uid="{00000000-0005-0000-0000-000027550000}"/>
    <cellStyle name="Normal 16 3 2 3 2 2 3" xfId="33821" xr:uid="{00000000-0005-0000-0000-000028550000}"/>
    <cellStyle name="Normal 16 3 2 3 2 2 4" xfId="40379" xr:uid="{00000000-0005-0000-0000-000029550000}"/>
    <cellStyle name="Normal 16 3 2 3 2 3" xfId="23997" xr:uid="{00000000-0005-0000-0000-00002A550000}"/>
    <cellStyle name="Normal 16 3 2 3 2 4" xfId="30613" xr:uid="{00000000-0005-0000-0000-00002B550000}"/>
    <cellStyle name="Normal 16 3 2 3 2 5" xfId="37171" xr:uid="{00000000-0005-0000-0000-00002C550000}"/>
    <cellStyle name="Normal 16 3 2 3 3" xfId="6290" xr:uid="{00000000-0005-0000-0000-00002D550000}"/>
    <cellStyle name="Normal 16 3 2 3 3 2" xfId="11649" xr:uid="{00000000-0005-0000-0000-00002E550000}"/>
    <cellStyle name="Normal 16 3 2 3 3 2 2" xfId="27263" xr:uid="{00000000-0005-0000-0000-00002F550000}"/>
    <cellStyle name="Normal 16 3 2 3 3 2 3" xfId="33822" xr:uid="{00000000-0005-0000-0000-000030550000}"/>
    <cellStyle name="Normal 16 3 2 3 3 2 4" xfId="40380" xr:uid="{00000000-0005-0000-0000-000031550000}"/>
    <cellStyle name="Normal 16 3 2 3 3 3" xfId="23998" xr:uid="{00000000-0005-0000-0000-000032550000}"/>
    <cellStyle name="Normal 16 3 2 3 3 4" xfId="30614" xr:uid="{00000000-0005-0000-0000-000033550000}"/>
    <cellStyle name="Normal 16 3 2 3 3 5" xfId="37172" xr:uid="{00000000-0005-0000-0000-000034550000}"/>
    <cellStyle name="Normal 16 3 2 3 4" xfId="11647" xr:uid="{00000000-0005-0000-0000-000035550000}"/>
    <cellStyle name="Normal 16 3 2 3 4 2" xfId="27261" xr:uid="{00000000-0005-0000-0000-000036550000}"/>
    <cellStyle name="Normal 16 3 2 3 4 3" xfId="33820" xr:uid="{00000000-0005-0000-0000-000037550000}"/>
    <cellStyle name="Normal 16 3 2 3 4 4" xfId="40378" xr:uid="{00000000-0005-0000-0000-000038550000}"/>
    <cellStyle name="Normal 16 3 2 3 5" xfId="23996" xr:uid="{00000000-0005-0000-0000-000039550000}"/>
    <cellStyle name="Normal 16 3 2 3 6" xfId="30612" xr:uid="{00000000-0005-0000-0000-00003A550000}"/>
    <cellStyle name="Normal 16 3 2 3 7" xfId="37170" xr:uid="{00000000-0005-0000-0000-00003B550000}"/>
    <cellStyle name="Normal 16 3 2 4" xfId="6291" xr:uid="{00000000-0005-0000-0000-00003C550000}"/>
    <cellStyle name="Normal 16 3 2 4 2" xfId="11650" xr:uid="{00000000-0005-0000-0000-00003D550000}"/>
    <cellStyle name="Normal 16 3 2 4 2 2" xfId="27264" xr:uid="{00000000-0005-0000-0000-00003E550000}"/>
    <cellStyle name="Normal 16 3 2 4 2 3" xfId="33823" xr:uid="{00000000-0005-0000-0000-00003F550000}"/>
    <cellStyle name="Normal 16 3 2 4 2 4" xfId="40381" xr:uid="{00000000-0005-0000-0000-000040550000}"/>
    <cellStyle name="Normal 16 3 2 4 3" xfId="23999" xr:uid="{00000000-0005-0000-0000-000041550000}"/>
    <cellStyle name="Normal 16 3 2 4 4" xfId="30615" xr:uid="{00000000-0005-0000-0000-000042550000}"/>
    <cellStyle name="Normal 16 3 2 4 5" xfId="37173" xr:uid="{00000000-0005-0000-0000-000043550000}"/>
    <cellStyle name="Normal 16 3 2 5" xfId="6292" xr:uid="{00000000-0005-0000-0000-000044550000}"/>
    <cellStyle name="Normal 16 3 2 5 2" xfId="11651" xr:uid="{00000000-0005-0000-0000-000045550000}"/>
    <cellStyle name="Normal 16 3 2 5 2 2" xfId="27265" xr:uid="{00000000-0005-0000-0000-000046550000}"/>
    <cellStyle name="Normal 16 3 2 5 2 3" xfId="33824" xr:uid="{00000000-0005-0000-0000-000047550000}"/>
    <cellStyle name="Normal 16 3 2 5 2 4" xfId="40382" xr:uid="{00000000-0005-0000-0000-000048550000}"/>
    <cellStyle name="Normal 16 3 2 5 3" xfId="24000" xr:uid="{00000000-0005-0000-0000-000049550000}"/>
    <cellStyle name="Normal 16 3 2 5 4" xfId="30616" xr:uid="{00000000-0005-0000-0000-00004A550000}"/>
    <cellStyle name="Normal 16 3 2 5 5" xfId="37174" xr:uid="{00000000-0005-0000-0000-00004B550000}"/>
    <cellStyle name="Normal 16 3 2 6" xfId="11643" xr:uid="{00000000-0005-0000-0000-00004C550000}"/>
    <cellStyle name="Normal 16 3 2 6 2" xfId="27257" xr:uid="{00000000-0005-0000-0000-00004D550000}"/>
    <cellStyle name="Normal 16 3 2 6 3" xfId="33816" xr:uid="{00000000-0005-0000-0000-00004E550000}"/>
    <cellStyle name="Normal 16 3 2 6 4" xfId="40374" xr:uid="{00000000-0005-0000-0000-00004F550000}"/>
    <cellStyle name="Normal 16 3 2 7" xfId="23992" xr:uid="{00000000-0005-0000-0000-000050550000}"/>
    <cellStyle name="Normal 16 3 2 8" xfId="30608" xr:uid="{00000000-0005-0000-0000-000051550000}"/>
    <cellStyle name="Normal 16 3 2 9" xfId="37166" xr:uid="{00000000-0005-0000-0000-000052550000}"/>
    <cellStyle name="Normal 16 3 3" xfId="6293" xr:uid="{00000000-0005-0000-0000-000053550000}"/>
    <cellStyle name="Normal 16 3 3 2" xfId="6294" xr:uid="{00000000-0005-0000-0000-000054550000}"/>
    <cellStyle name="Normal 16 3 3 2 2" xfId="11653" xr:uid="{00000000-0005-0000-0000-000055550000}"/>
    <cellStyle name="Normal 16 3 3 2 2 2" xfId="27267" xr:uid="{00000000-0005-0000-0000-000056550000}"/>
    <cellStyle name="Normal 16 3 3 2 2 3" xfId="33826" xr:uid="{00000000-0005-0000-0000-000057550000}"/>
    <cellStyle name="Normal 16 3 3 2 2 4" xfId="40384" xr:uid="{00000000-0005-0000-0000-000058550000}"/>
    <cellStyle name="Normal 16 3 3 2 3" xfId="24002" xr:uid="{00000000-0005-0000-0000-000059550000}"/>
    <cellStyle name="Normal 16 3 3 2 4" xfId="30618" xr:uid="{00000000-0005-0000-0000-00005A550000}"/>
    <cellStyle name="Normal 16 3 3 2 5" xfId="37176" xr:uid="{00000000-0005-0000-0000-00005B550000}"/>
    <cellStyle name="Normal 16 3 3 3" xfId="6295" xr:uid="{00000000-0005-0000-0000-00005C550000}"/>
    <cellStyle name="Normal 16 3 3 3 2" xfId="11654" xr:uid="{00000000-0005-0000-0000-00005D550000}"/>
    <cellStyle name="Normal 16 3 3 3 2 2" xfId="27268" xr:uid="{00000000-0005-0000-0000-00005E550000}"/>
    <cellStyle name="Normal 16 3 3 3 2 3" xfId="33827" xr:uid="{00000000-0005-0000-0000-00005F550000}"/>
    <cellStyle name="Normal 16 3 3 3 2 4" xfId="40385" xr:uid="{00000000-0005-0000-0000-000060550000}"/>
    <cellStyle name="Normal 16 3 3 3 3" xfId="24003" xr:uid="{00000000-0005-0000-0000-000061550000}"/>
    <cellStyle name="Normal 16 3 3 3 4" xfId="30619" xr:uid="{00000000-0005-0000-0000-000062550000}"/>
    <cellStyle name="Normal 16 3 3 3 5" xfId="37177" xr:uid="{00000000-0005-0000-0000-000063550000}"/>
    <cellStyle name="Normal 16 3 3 4" xfId="11652" xr:uid="{00000000-0005-0000-0000-000064550000}"/>
    <cellStyle name="Normal 16 3 3 4 2" xfId="27266" xr:uid="{00000000-0005-0000-0000-000065550000}"/>
    <cellStyle name="Normal 16 3 3 4 3" xfId="33825" xr:uid="{00000000-0005-0000-0000-000066550000}"/>
    <cellStyle name="Normal 16 3 3 4 4" xfId="40383" xr:uid="{00000000-0005-0000-0000-000067550000}"/>
    <cellStyle name="Normal 16 3 3 5" xfId="24001" xr:uid="{00000000-0005-0000-0000-000068550000}"/>
    <cellStyle name="Normal 16 3 3 6" xfId="30617" xr:uid="{00000000-0005-0000-0000-000069550000}"/>
    <cellStyle name="Normal 16 3 3 7" xfId="37175" xr:uid="{00000000-0005-0000-0000-00006A550000}"/>
    <cellStyle name="Normal 16 3 4" xfId="6296" xr:uid="{00000000-0005-0000-0000-00006B550000}"/>
    <cellStyle name="Normal 16 3 4 2" xfId="6297" xr:uid="{00000000-0005-0000-0000-00006C550000}"/>
    <cellStyle name="Normal 16 3 4 2 2" xfId="11656" xr:uid="{00000000-0005-0000-0000-00006D550000}"/>
    <cellStyle name="Normal 16 3 4 2 2 2" xfId="27270" xr:uid="{00000000-0005-0000-0000-00006E550000}"/>
    <cellStyle name="Normal 16 3 4 2 2 3" xfId="33829" xr:uid="{00000000-0005-0000-0000-00006F550000}"/>
    <cellStyle name="Normal 16 3 4 2 2 4" xfId="40387" xr:uid="{00000000-0005-0000-0000-000070550000}"/>
    <cellStyle name="Normal 16 3 4 2 3" xfId="24005" xr:uid="{00000000-0005-0000-0000-000071550000}"/>
    <cellStyle name="Normal 16 3 4 2 4" xfId="30621" xr:uid="{00000000-0005-0000-0000-000072550000}"/>
    <cellStyle name="Normal 16 3 4 2 5" xfId="37179" xr:uid="{00000000-0005-0000-0000-000073550000}"/>
    <cellStyle name="Normal 16 3 4 3" xfId="6298" xr:uid="{00000000-0005-0000-0000-000074550000}"/>
    <cellStyle name="Normal 16 3 4 3 2" xfId="11657" xr:uid="{00000000-0005-0000-0000-000075550000}"/>
    <cellStyle name="Normal 16 3 4 3 2 2" xfId="27271" xr:uid="{00000000-0005-0000-0000-000076550000}"/>
    <cellStyle name="Normal 16 3 4 3 2 3" xfId="33830" xr:uid="{00000000-0005-0000-0000-000077550000}"/>
    <cellStyle name="Normal 16 3 4 3 2 4" xfId="40388" xr:uid="{00000000-0005-0000-0000-000078550000}"/>
    <cellStyle name="Normal 16 3 4 3 3" xfId="24006" xr:uid="{00000000-0005-0000-0000-000079550000}"/>
    <cellStyle name="Normal 16 3 4 3 4" xfId="30622" xr:uid="{00000000-0005-0000-0000-00007A550000}"/>
    <cellStyle name="Normal 16 3 4 3 5" xfId="37180" xr:uid="{00000000-0005-0000-0000-00007B550000}"/>
    <cellStyle name="Normal 16 3 4 4" xfId="11655" xr:uid="{00000000-0005-0000-0000-00007C550000}"/>
    <cellStyle name="Normal 16 3 4 4 2" xfId="27269" xr:uid="{00000000-0005-0000-0000-00007D550000}"/>
    <cellStyle name="Normal 16 3 4 4 3" xfId="33828" xr:uid="{00000000-0005-0000-0000-00007E550000}"/>
    <cellStyle name="Normal 16 3 4 4 4" xfId="40386" xr:uid="{00000000-0005-0000-0000-00007F550000}"/>
    <cellStyle name="Normal 16 3 4 5" xfId="24004" xr:uid="{00000000-0005-0000-0000-000080550000}"/>
    <cellStyle name="Normal 16 3 4 6" xfId="30620" xr:uid="{00000000-0005-0000-0000-000081550000}"/>
    <cellStyle name="Normal 16 3 4 7" xfId="37178" xr:uid="{00000000-0005-0000-0000-000082550000}"/>
    <cellStyle name="Normal 16 3 5" xfId="6299" xr:uid="{00000000-0005-0000-0000-000083550000}"/>
    <cellStyle name="Normal 16 3 5 2" xfId="11658" xr:uid="{00000000-0005-0000-0000-000084550000}"/>
    <cellStyle name="Normal 16 3 5 2 2" xfId="27272" xr:uid="{00000000-0005-0000-0000-000085550000}"/>
    <cellStyle name="Normal 16 3 5 2 3" xfId="33831" xr:uid="{00000000-0005-0000-0000-000086550000}"/>
    <cellStyle name="Normal 16 3 5 2 4" xfId="40389" xr:uid="{00000000-0005-0000-0000-000087550000}"/>
    <cellStyle name="Normal 16 3 5 3" xfId="24007" xr:uid="{00000000-0005-0000-0000-000088550000}"/>
    <cellStyle name="Normal 16 3 5 4" xfId="30623" xr:uid="{00000000-0005-0000-0000-000089550000}"/>
    <cellStyle name="Normal 16 3 5 5" xfId="37181" xr:uid="{00000000-0005-0000-0000-00008A550000}"/>
    <cellStyle name="Normal 16 3 6" xfId="6300" xr:uid="{00000000-0005-0000-0000-00008B550000}"/>
    <cellStyle name="Normal 16 3 6 2" xfId="11659" xr:uid="{00000000-0005-0000-0000-00008C550000}"/>
    <cellStyle name="Normal 16 3 6 2 2" xfId="27273" xr:uid="{00000000-0005-0000-0000-00008D550000}"/>
    <cellStyle name="Normal 16 3 6 2 3" xfId="33832" xr:uid="{00000000-0005-0000-0000-00008E550000}"/>
    <cellStyle name="Normal 16 3 6 2 4" xfId="40390" xr:uid="{00000000-0005-0000-0000-00008F550000}"/>
    <cellStyle name="Normal 16 3 6 3" xfId="24008" xr:uid="{00000000-0005-0000-0000-000090550000}"/>
    <cellStyle name="Normal 16 3 6 4" xfId="30624" xr:uid="{00000000-0005-0000-0000-000091550000}"/>
    <cellStyle name="Normal 16 3 6 5" xfId="37182" xr:uid="{00000000-0005-0000-0000-000092550000}"/>
    <cellStyle name="Normal 16 3 7" xfId="11642" xr:uid="{00000000-0005-0000-0000-000093550000}"/>
    <cellStyle name="Normal 16 3 7 2" xfId="27256" xr:uid="{00000000-0005-0000-0000-000094550000}"/>
    <cellStyle name="Normal 16 3 7 3" xfId="33815" xr:uid="{00000000-0005-0000-0000-000095550000}"/>
    <cellStyle name="Normal 16 3 7 4" xfId="40373" xr:uid="{00000000-0005-0000-0000-000096550000}"/>
    <cellStyle name="Normal 16 3 8" xfId="23991" xr:uid="{00000000-0005-0000-0000-000097550000}"/>
    <cellStyle name="Normal 16 3 9" xfId="30607" xr:uid="{00000000-0005-0000-0000-000098550000}"/>
    <cellStyle name="Normal 16 4" xfId="6301" xr:uid="{00000000-0005-0000-0000-000099550000}"/>
    <cellStyle name="Normal 16 4 2" xfId="6302" xr:uid="{00000000-0005-0000-0000-00009A550000}"/>
    <cellStyle name="Normal 16 4 2 2" xfId="6303" xr:uid="{00000000-0005-0000-0000-00009B550000}"/>
    <cellStyle name="Normal 16 4 2 2 2" xfId="11662" xr:uid="{00000000-0005-0000-0000-00009C550000}"/>
    <cellStyle name="Normal 16 4 2 2 2 2" xfId="27276" xr:uid="{00000000-0005-0000-0000-00009D550000}"/>
    <cellStyle name="Normal 16 4 2 2 2 3" xfId="33835" xr:uid="{00000000-0005-0000-0000-00009E550000}"/>
    <cellStyle name="Normal 16 4 2 2 2 4" xfId="40393" xr:uid="{00000000-0005-0000-0000-00009F550000}"/>
    <cellStyle name="Normal 16 4 2 2 3" xfId="24011" xr:uid="{00000000-0005-0000-0000-0000A0550000}"/>
    <cellStyle name="Normal 16 4 2 2 4" xfId="30627" xr:uid="{00000000-0005-0000-0000-0000A1550000}"/>
    <cellStyle name="Normal 16 4 2 2 5" xfId="37185" xr:uid="{00000000-0005-0000-0000-0000A2550000}"/>
    <cellStyle name="Normal 16 4 2 3" xfId="6304" xr:uid="{00000000-0005-0000-0000-0000A3550000}"/>
    <cellStyle name="Normal 16 4 2 3 2" xfId="11663" xr:uid="{00000000-0005-0000-0000-0000A4550000}"/>
    <cellStyle name="Normal 16 4 2 3 2 2" xfId="27277" xr:uid="{00000000-0005-0000-0000-0000A5550000}"/>
    <cellStyle name="Normal 16 4 2 3 2 3" xfId="33836" xr:uid="{00000000-0005-0000-0000-0000A6550000}"/>
    <cellStyle name="Normal 16 4 2 3 2 4" xfId="40394" xr:uid="{00000000-0005-0000-0000-0000A7550000}"/>
    <cellStyle name="Normal 16 4 2 3 3" xfId="24012" xr:uid="{00000000-0005-0000-0000-0000A8550000}"/>
    <cellStyle name="Normal 16 4 2 3 4" xfId="30628" xr:uid="{00000000-0005-0000-0000-0000A9550000}"/>
    <cellStyle name="Normal 16 4 2 3 5" xfId="37186" xr:uid="{00000000-0005-0000-0000-0000AA550000}"/>
    <cellStyle name="Normal 16 4 2 4" xfId="11661" xr:uid="{00000000-0005-0000-0000-0000AB550000}"/>
    <cellStyle name="Normal 16 4 2 4 2" xfId="27275" xr:uid="{00000000-0005-0000-0000-0000AC550000}"/>
    <cellStyle name="Normal 16 4 2 4 3" xfId="33834" xr:uid="{00000000-0005-0000-0000-0000AD550000}"/>
    <cellStyle name="Normal 16 4 2 4 4" xfId="40392" xr:uid="{00000000-0005-0000-0000-0000AE550000}"/>
    <cellStyle name="Normal 16 4 2 5" xfId="24010" xr:uid="{00000000-0005-0000-0000-0000AF550000}"/>
    <cellStyle name="Normal 16 4 2 6" xfId="30626" xr:uid="{00000000-0005-0000-0000-0000B0550000}"/>
    <cellStyle name="Normal 16 4 2 7" xfId="37184" xr:uid="{00000000-0005-0000-0000-0000B1550000}"/>
    <cellStyle name="Normal 16 4 3" xfId="6305" xr:uid="{00000000-0005-0000-0000-0000B2550000}"/>
    <cellStyle name="Normal 16 4 3 2" xfId="6306" xr:uid="{00000000-0005-0000-0000-0000B3550000}"/>
    <cellStyle name="Normal 16 4 3 2 2" xfId="11665" xr:uid="{00000000-0005-0000-0000-0000B4550000}"/>
    <cellStyle name="Normal 16 4 3 2 2 2" xfId="27279" xr:uid="{00000000-0005-0000-0000-0000B5550000}"/>
    <cellStyle name="Normal 16 4 3 2 2 3" xfId="33838" xr:uid="{00000000-0005-0000-0000-0000B6550000}"/>
    <cellStyle name="Normal 16 4 3 2 2 4" xfId="40396" xr:uid="{00000000-0005-0000-0000-0000B7550000}"/>
    <cellStyle name="Normal 16 4 3 2 3" xfId="24014" xr:uid="{00000000-0005-0000-0000-0000B8550000}"/>
    <cellStyle name="Normal 16 4 3 2 4" xfId="30630" xr:uid="{00000000-0005-0000-0000-0000B9550000}"/>
    <cellStyle name="Normal 16 4 3 2 5" xfId="37188" xr:uid="{00000000-0005-0000-0000-0000BA550000}"/>
    <cellStyle name="Normal 16 4 3 3" xfId="6307" xr:uid="{00000000-0005-0000-0000-0000BB550000}"/>
    <cellStyle name="Normal 16 4 3 3 2" xfId="11666" xr:uid="{00000000-0005-0000-0000-0000BC550000}"/>
    <cellStyle name="Normal 16 4 3 3 2 2" xfId="27280" xr:uid="{00000000-0005-0000-0000-0000BD550000}"/>
    <cellStyle name="Normal 16 4 3 3 2 3" xfId="33839" xr:uid="{00000000-0005-0000-0000-0000BE550000}"/>
    <cellStyle name="Normal 16 4 3 3 2 4" xfId="40397" xr:uid="{00000000-0005-0000-0000-0000BF550000}"/>
    <cellStyle name="Normal 16 4 3 3 3" xfId="24015" xr:uid="{00000000-0005-0000-0000-0000C0550000}"/>
    <cellStyle name="Normal 16 4 3 3 4" xfId="30631" xr:uid="{00000000-0005-0000-0000-0000C1550000}"/>
    <cellStyle name="Normal 16 4 3 3 5" xfId="37189" xr:uid="{00000000-0005-0000-0000-0000C2550000}"/>
    <cellStyle name="Normal 16 4 3 4" xfId="11664" xr:uid="{00000000-0005-0000-0000-0000C3550000}"/>
    <cellStyle name="Normal 16 4 3 4 2" xfId="27278" xr:uid="{00000000-0005-0000-0000-0000C4550000}"/>
    <cellStyle name="Normal 16 4 3 4 3" xfId="33837" xr:uid="{00000000-0005-0000-0000-0000C5550000}"/>
    <cellStyle name="Normal 16 4 3 4 4" xfId="40395" xr:uid="{00000000-0005-0000-0000-0000C6550000}"/>
    <cellStyle name="Normal 16 4 3 5" xfId="24013" xr:uid="{00000000-0005-0000-0000-0000C7550000}"/>
    <cellStyle name="Normal 16 4 3 6" xfId="30629" xr:uid="{00000000-0005-0000-0000-0000C8550000}"/>
    <cellStyle name="Normal 16 4 3 7" xfId="37187" xr:uid="{00000000-0005-0000-0000-0000C9550000}"/>
    <cellStyle name="Normal 16 4 4" xfId="6308" xr:uid="{00000000-0005-0000-0000-0000CA550000}"/>
    <cellStyle name="Normal 16 4 4 2" xfId="11667" xr:uid="{00000000-0005-0000-0000-0000CB550000}"/>
    <cellStyle name="Normal 16 4 4 2 2" xfId="27281" xr:uid="{00000000-0005-0000-0000-0000CC550000}"/>
    <cellStyle name="Normal 16 4 4 2 3" xfId="33840" xr:uid="{00000000-0005-0000-0000-0000CD550000}"/>
    <cellStyle name="Normal 16 4 4 2 4" xfId="40398" xr:uid="{00000000-0005-0000-0000-0000CE550000}"/>
    <cellStyle name="Normal 16 4 4 3" xfId="24016" xr:uid="{00000000-0005-0000-0000-0000CF550000}"/>
    <cellStyle name="Normal 16 4 4 4" xfId="30632" xr:uid="{00000000-0005-0000-0000-0000D0550000}"/>
    <cellStyle name="Normal 16 4 4 5" xfId="37190" xr:uid="{00000000-0005-0000-0000-0000D1550000}"/>
    <cellStyle name="Normal 16 4 5" xfId="6309" xr:uid="{00000000-0005-0000-0000-0000D2550000}"/>
    <cellStyle name="Normal 16 4 5 2" xfId="11668" xr:uid="{00000000-0005-0000-0000-0000D3550000}"/>
    <cellStyle name="Normal 16 4 5 2 2" xfId="27282" xr:uid="{00000000-0005-0000-0000-0000D4550000}"/>
    <cellStyle name="Normal 16 4 5 2 3" xfId="33841" xr:uid="{00000000-0005-0000-0000-0000D5550000}"/>
    <cellStyle name="Normal 16 4 5 2 4" xfId="40399" xr:uid="{00000000-0005-0000-0000-0000D6550000}"/>
    <cellStyle name="Normal 16 4 5 3" xfId="24017" xr:uid="{00000000-0005-0000-0000-0000D7550000}"/>
    <cellStyle name="Normal 16 4 5 4" xfId="30633" xr:uid="{00000000-0005-0000-0000-0000D8550000}"/>
    <cellStyle name="Normal 16 4 5 5" xfId="37191" xr:uid="{00000000-0005-0000-0000-0000D9550000}"/>
    <cellStyle name="Normal 16 4 6" xfId="11660" xr:uid="{00000000-0005-0000-0000-0000DA550000}"/>
    <cellStyle name="Normal 16 4 6 2" xfId="27274" xr:uid="{00000000-0005-0000-0000-0000DB550000}"/>
    <cellStyle name="Normal 16 4 6 3" xfId="33833" xr:uid="{00000000-0005-0000-0000-0000DC550000}"/>
    <cellStyle name="Normal 16 4 6 4" xfId="40391" xr:uid="{00000000-0005-0000-0000-0000DD550000}"/>
    <cellStyle name="Normal 16 4 7" xfId="24009" xr:uid="{00000000-0005-0000-0000-0000DE550000}"/>
    <cellStyle name="Normal 16 4 8" xfId="30625" xr:uid="{00000000-0005-0000-0000-0000DF550000}"/>
    <cellStyle name="Normal 16 4 9" xfId="37183" xr:uid="{00000000-0005-0000-0000-0000E0550000}"/>
    <cellStyle name="Normal 16 5" xfId="6310" xr:uid="{00000000-0005-0000-0000-0000E1550000}"/>
    <cellStyle name="Normal 16 5 2" xfId="6311" xr:uid="{00000000-0005-0000-0000-0000E2550000}"/>
    <cellStyle name="Normal 16 5 2 2" xfId="11670" xr:uid="{00000000-0005-0000-0000-0000E3550000}"/>
    <cellStyle name="Normal 16 5 2 2 2" xfId="27284" xr:uid="{00000000-0005-0000-0000-0000E4550000}"/>
    <cellStyle name="Normal 16 5 2 2 3" xfId="33843" xr:uid="{00000000-0005-0000-0000-0000E5550000}"/>
    <cellStyle name="Normal 16 5 2 2 4" xfId="40401" xr:uid="{00000000-0005-0000-0000-0000E6550000}"/>
    <cellStyle name="Normal 16 5 2 3" xfId="24019" xr:uid="{00000000-0005-0000-0000-0000E7550000}"/>
    <cellStyle name="Normal 16 5 2 4" xfId="30635" xr:uid="{00000000-0005-0000-0000-0000E8550000}"/>
    <cellStyle name="Normal 16 5 2 5" xfId="37193" xr:uid="{00000000-0005-0000-0000-0000E9550000}"/>
    <cellStyle name="Normal 16 5 3" xfId="6312" xr:uid="{00000000-0005-0000-0000-0000EA550000}"/>
    <cellStyle name="Normal 16 5 3 2" xfId="11671" xr:uid="{00000000-0005-0000-0000-0000EB550000}"/>
    <cellStyle name="Normal 16 5 3 2 2" xfId="27285" xr:uid="{00000000-0005-0000-0000-0000EC550000}"/>
    <cellStyle name="Normal 16 5 3 2 3" xfId="33844" xr:uid="{00000000-0005-0000-0000-0000ED550000}"/>
    <cellStyle name="Normal 16 5 3 2 4" xfId="40402" xr:uid="{00000000-0005-0000-0000-0000EE550000}"/>
    <cellStyle name="Normal 16 5 3 3" xfId="24020" xr:uid="{00000000-0005-0000-0000-0000EF550000}"/>
    <cellStyle name="Normal 16 5 3 4" xfId="30636" xr:uid="{00000000-0005-0000-0000-0000F0550000}"/>
    <cellStyle name="Normal 16 5 3 5" xfId="37194" xr:uid="{00000000-0005-0000-0000-0000F1550000}"/>
    <cellStyle name="Normal 16 5 4" xfId="11669" xr:uid="{00000000-0005-0000-0000-0000F2550000}"/>
    <cellStyle name="Normal 16 5 4 2" xfId="27283" xr:uid="{00000000-0005-0000-0000-0000F3550000}"/>
    <cellStyle name="Normal 16 5 4 3" xfId="33842" xr:uid="{00000000-0005-0000-0000-0000F4550000}"/>
    <cellStyle name="Normal 16 5 4 4" xfId="40400" xr:uid="{00000000-0005-0000-0000-0000F5550000}"/>
    <cellStyle name="Normal 16 5 5" xfId="24018" xr:uid="{00000000-0005-0000-0000-0000F6550000}"/>
    <cellStyle name="Normal 16 5 6" xfId="30634" xr:uid="{00000000-0005-0000-0000-0000F7550000}"/>
    <cellStyle name="Normal 16 5 7" xfId="37192" xr:uid="{00000000-0005-0000-0000-0000F8550000}"/>
    <cellStyle name="Normal 16 6" xfId="6313" xr:uid="{00000000-0005-0000-0000-0000F9550000}"/>
    <cellStyle name="Normal 16 6 2" xfId="6314" xr:uid="{00000000-0005-0000-0000-0000FA550000}"/>
    <cellStyle name="Normal 16 6 2 2" xfId="11673" xr:uid="{00000000-0005-0000-0000-0000FB550000}"/>
    <cellStyle name="Normal 16 6 2 2 2" xfId="27287" xr:uid="{00000000-0005-0000-0000-0000FC550000}"/>
    <cellStyle name="Normal 16 6 2 2 3" xfId="33846" xr:uid="{00000000-0005-0000-0000-0000FD550000}"/>
    <cellStyle name="Normal 16 6 2 2 4" xfId="40404" xr:uid="{00000000-0005-0000-0000-0000FE550000}"/>
    <cellStyle name="Normal 16 6 2 3" xfId="24022" xr:uid="{00000000-0005-0000-0000-0000FF550000}"/>
    <cellStyle name="Normal 16 6 2 4" xfId="30638" xr:uid="{00000000-0005-0000-0000-000000560000}"/>
    <cellStyle name="Normal 16 6 2 5" xfId="37196" xr:uid="{00000000-0005-0000-0000-000001560000}"/>
    <cellStyle name="Normal 16 6 3" xfId="6315" xr:uid="{00000000-0005-0000-0000-000002560000}"/>
    <cellStyle name="Normal 16 6 3 2" xfId="11674" xr:uid="{00000000-0005-0000-0000-000003560000}"/>
    <cellStyle name="Normal 16 6 3 2 2" xfId="27288" xr:uid="{00000000-0005-0000-0000-000004560000}"/>
    <cellStyle name="Normal 16 6 3 2 3" xfId="33847" xr:uid="{00000000-0005-0000-0000-000005560000}"/>
    <cellStyle name="Normal 16 6 3 2 4" xfId="40405" xr:uid="{00000000-0005-0000-0000-000006560000}"/>
    <cellStyle name="Normal 16 6 3 3" xfId="24023" xr:uid="{00000000-0005-0000-0000-000007560000}"/>
    <cellStyle name="Normal 16 6 3 4" xfId="30639" xr:uid="{00000000-0005-0000-0000-000008560000}"/>
    <cellStyle name="Normal 16 6 3 5" xfId="37197" xr:uid="{00000000-0005-0000-0000-000009560000}"/>
    <cellStyle name="Normal 16 6 4" xfId="11672" xr:uid="{00000000-0005-0000-0000-00000A560000}"/>
    <cellStyle name="Normal 16 6 4 2" xfId="27286" xr:uid="{00000000-0005-0000-0000-00000B560000}"/>
    <cellStyle name="Normal 16 6 4 3" xfId="33845" xr:uid="{00000000-0005-0000-0000-00000C560000}"/>
    <cellStyle name="Normal 16 6 4 4" xfId="40403" xr:uid="{00000000-0005-0000-0000-00000D560000}"/>
    <cellStyle name="Normal 16 6 5" xfId="24021" xr:uid="{00000000-0005-0000-0000-00000E560000}"/>
    <cellStyle name="Normal 16 6 6" xfId="30637" xr:uid="{00000000-0005-0000-0000-00000F560000}"/>
    <cellStyle name="Normal 16 6 7" xfId="37195" xr:uid="{00000000-0005-0000-0000-000010560000}"/>
    <cellStyle name="Normal 16 7" xfId="6316" xr:uid="{00000000-0005-0000-0000-000011560000}"/>
    <cellStyle name="Normal 16 7 2" xfId="11675" xr:uid="{00000000-0005-0000-0000-000012560000}"/>
    <cellStyle name="Normal 16 7 2 2" xfId="27289" xr:uid="{00000000-0005-0000-0000-000013560000}"/>
    <cellStyle name="Normal 16 7 2 3" xfId="33848" xr:uid="{00000000-0005-0000-0000-000014560000}"/>
    <cellStyle name="Normal 16 7 2 4" xfId="40406" xr:uid="{00000000-0005-0000-0000-000015560000}"/>
    <cellStyle name="Normal 16 7 3" xfId="24024" xr:uid="{00000000-0005-0000-0000-000016560000}"/>
    <cellStyle name="Normal 16 7 4" xfId="30640" xr:uid="{00000000-0005-0000-0000-000017560000}"/>
    <cellStyle name="Normal 16 7 5" xfId="37198" xr:uid="{00000000-0005-0000-0000-000018560000}"/>
    <cellStyle name="Normal 16 8" xfId="6317" xr:uid="{00000000-0005-0000-0000-000019560000}"/>
    <cellStyle name="Normal 16 8 2" xfId="11676" xr:uid="{00000000-0005-0000-0000-00001A560000}"/>
    <cellStyle name="Normal 16 8 2 2" xfId="27290" xr:uid="{00000000-0005-0000-0000-00001B560000}"/>
    <cellStyle name="Normal 16 8 2 3" xfId="33849" xr:uid="{00000000-0005-0000-0000-00001C560000}"/>
    <cellStyle name="Normal 16 8 2 4" xfId="40407" xr:uid="{00000000-0005-0000-0000-00001D560000}"/>
    <cellStyle name="Normal 16 8 3" xfId="24025" xr:uid="{00000000-0005-0000-0000-00001E560000}"/>
    <cellStyle name="Normal 16 8 4" xfId="30641" xr:uid="{00000000-0005-0000-0000-00001F560000}"/>
    <cellStyle name="Normal 16 8 5" xfId="37199" xr:uid="{00000000-0005-0000-0000-000020560000}"/>
    <cellStyle name="Normal 16 9" xfId="6318" xr:uid="{00000000-0005-0000-0000-000021560000}"/>
    <cellStyle name="Normal 160" xfId="6319" xr:uid="{00000000-0005-0000-0000-000022560000}"/>
    <cellStyle name="Normal 161" xfId="1866" xr:uid="{00000000-0005-0000-0000-000023560000}"/>
    <cellStyle name="Normal 161 2" xfId="10577" xr:uid="{00000000-0005-0000-0000-000024560000}"/>
    <cellStyle name="Normal 161 2 2" xfId="26301" xr:uid="{00000000-0005-0000-0000-000025560000}"/>
    <cellStyle name="Normal 161 2 3" xfId="32860" xr:uid="{00000000-0005-0000-0000-000026560000}"/>
    <cellStyle name="Normal 161 2 4" xfId="39418" xr:uid="{00000000-0005-0000-0000-000027560000}"/>
    <cellStyle name="Normal 161 3" xfId="23031" xr:uid="{00000000-0005-0000-0000-000028560000}"/>
    <cellStyle name="Normal 161 4" xfId="29652" xr:uid="{00000000-0005-0000-0000-000029560000}"/>
    <cellStyle name="Normal 161 5" xfId="36210" xr:uid="{00000000-0005-0000-0000-00002A560000}"/>
    <cellStyle name="Normal 162" xfId="2850" xr:uid="{00000000-0005-0000-0000-00002B560000}"/>
    <cellStyle name="Normal 162 2" xfId="10650" xr:uid="{00000000-0005-0000-0000-00002C560000}"/>
    <cellStyle name="Normal 162 2 2" xfId="26323" xr:uid="{00000000-0005-0000-0000-00002D560000}"/>
    <cellStyle name="Normal 162 2 3" xfId="32882" xr:uid="{00000000-0005-0000-0000-00002E560000}"/>
    <cellStyle name="Normal 162 2 4" xfId="39440" xr:uid="{00000000-0005-0000-0000-00002F560000}"/>
    <cellStyle name="Normal 162 3" xfId="23058" xr:uid="{00000000-0005-0000-0000-000030560000}"/>
    <cellStyle name="Normal 162 4" xfId="29674" xr:uid="{00000000-0005-0000-0000-000031560000}"/>
    <cellStyle name="Normal 162 5" xfId="36232" xr:uid="{00000000-0005-0000-0000-000032560000}"/>
    <cellStyle name="Normal 163" xfId="10367" xr:uid="{00000000-0005-0000-0000-000033560000}"/>
    <cellStyle name="Normal 164" xfId="10576" xr:uid="{00000000-0005-0000-0000-000034560000}"/>
    <cellStyle name="Normal 165" xfId="10599" xr:uid="{00000000-0005-0000-0000-000035560000}"/>
    <cellStyle name="Normal 166" xfId="11206" xr:uid="{00000000-0005-0000-0000-000036560000}"/>
    <cellStyle name="Normal 167" xfId="14052" xr:uid="{00000000-0005-0000-0000-000037560000}"/>
    <cellStyle name="Normal 168" xfId="10392" xr:uid="{00000000-0005-0000-0000-000038560000}"/>
    <cellStyle name="Normal 169" xfId="14218" xr:uid="{00000000-0005-0000-0000-000039560000}"/>
    <cellStyle name="Normal 17" xfId="1335" xr:uid="{00000000-0005-0000-0000-00003A560000}"/>
    <cellStyle name="Normal 17 10" xfId="2568" xr:uid="{00000000-0005-0000-0000-00003B560000}"/>
    <cellStyle name="Normal 17 2" xfId="6320" xr:uid="{00000000-0005-0000-0000-00003C560000}"/>
    <cellStyle name="Normal 17 2 10" xfId="24026" xr:uid="{00000000-0005-0000-0000-00003D560000}"/>
    <cellStyle name="Normal 17 2 11" xfId="30642" xr:uid="{00000000-0005-0000-0000-00003E560000}"/>
    <cellStyle name="Normal 17 2 12" xfId="37200" xr:uid="{00000000-0005-0000-0000-00003F560000}"/>
    <cellStyle name="Normal 17 2 2" xfId="6321" xr:uid="{00000000-0005-0000-0000-000040560000}"/>
    <cellStyle name="Normal 17 2 2 10" xfId="37201" xr:uid="{00000000-0005-0000-0000-000041560000}"/>
    <cellStyle name="Normal 17 2 2 2" xfId="6322" xr:uid="{00000000-0005-0000-0000-000042560000}"/>
    <cellStyle name="Normal 17 2 2 2 2" xfId="6323" xr:uid="{00000000-0005-0000-0000-000043560000}"/>
    <cellStyle name="Normal 17 2 2 2 2 2" xfId="6324" xr:uid="{00000000-0005-0000-0000-000044560000}"/>
    <cellStyle name="Normal 17 2 2 2 2 2 2" xfId="11681" xr:uid="{00000000-0005-0000-0000-000045560000}"/>
    <cellStyle name="Normal 17 2 2 2 2 2 2 2" xfId="27295" xr:uid="{00000000-0005-0000-0000-000046560000}"/>
    <cellStyle name="Normal 17 2 2 2 2 2 2 3" xfId="33854" xr:uid="{00000000-0005-0000-0000-000047560000}"/>
    <cellStyle name="Normal 17 2 2 2 2 2 2 4" xfId="40412" xr:uid="{00000000-0005-0000-0000-000048560000}"/>
    <cellStyle name="Normal 17 2 2 2 2 2 3" xfId="24030" xr:uid="{00000000-0005-0000-0000-000049560000}"/>
    <cellStyle name="Normal 17 2 2 2 2 2 4" xfId="30646" xr:uid="{00000000-0005-0000-0000-00004A560000}"/>
    <cellStyle name="Normal 17 2 2 2 2 2 5" xfId="37204" xr:uid="{00000000-0005-0000-0000-00004B560000}"/>
    <cellStyle name="Normal 17 2 2 2 2 3" xfId="6325" xr:uid="{00000000-0005-0000-0000-00004C560000}"/>
    <cellStyle name="Normal 17 2 2 2 2 3 2" xfId="11682" xr:uid="{00000000-0005-0000-0000-00004D560000}"/>
    <cellStyle name="Normal 17 2 2 2 2 3 2 2" xfId="27296" xr:uid="{00000000-0005-0000-0000-00004E560000}"/>
    <cellStyle name="Normal 17 2 2 2 2 3 2 3" xfId="33855" xr:uid="{00000000-0005-0000-0000-00004F560000}"/>
    <cellStyle name="Normal 17 2 2 2 2 3 2 4" xfId="40413" xr:uid="{00000000-0005-0000-0000-000050560000}"/>
    <cellStyle name="Normal 17 2 2 2 2 3 3" xfId="24031" xr:uid="{00000000-0005-0000-0000-000051560000}"/>
    <cellStyle name="Normal 17 2 2 2 2 3 4" xfId="30647" xr:uid="{00000000-0005-0000-0000-000052560000}"/>
    <cellStyle name="Normal 17 2 2 2 2 3 5" xfId="37205" xr:uid="{00000000-0005-0000-0000-000053560000}"/>
    <cellStyle name="Normal 17 2 2 2 2 4" xfId="11680" xr:uid="{00000000-0005-0000-0000-000054560000}"/>
    <cellStyle name="Normal 17 2 2 2 2 4 2" xfId="27294" xr:uid="{00000000-0005-0000-0000-000055560000}"/>
    <cellStyle name="Normal 17 2 2 2 2 4 3" xfId="33853" xr:uid="{00000000-0005-0000-0000-000056560000}"/>
    <cellStyle name="Normal 17 2 2 2 2 4 4" xfId="40411" xr:uid="{00000000-0005-0000-0000-000057560000}"/>
    <cellStyle name="Normal 17 2 2 2 2 5" xfId="24029" xr:uid="{00000000-0005-0000-0000-000058560000}"/>
    <cellStyle name="Normal 17 2 2 2 2 6" xfId="30645" xr:uid="{00000000-0005-0000-0000-000059560000}"/>
    <cellStyle name="Normal 17 2 2 2 2 7" xfId="37203" xr:uid="{00000000-0005-0000-0000-00005A560000}"/>
    <cellStyle name="Normal 17 2 2 2 3" xfId="6326" xr:uid="{00000000-0005-0000-0000-00005B560000}"/>
    <cellStyle name="Normal 17 2 2 2 3 2" xfId="6327" xr:uid="{00000000-0005-0000-0000-00005C560000}"/>
    <cellStyle name="Normal 17 2 2 2 3 2 2" xfId="11684" xr:uid="{00000000-0005-0000-0000-00005D560000}"/>
    <cellStyle name="Normal 17 2 2 2 3 2 2 2" xfId="27298" xr:uid="{00000000-0005-0000-0000-00005E560000}"/>
    <cellStyle name="Normal 17 2 2 2 3 2 2 3" xfId="33857" xr:uid="{00000000-0005-0000-0000-00005F560000}"/>
    <cellStyle name="Normal 17 2 2 2 3 2 2 4" xfId="40415" xr:uid="{00000000-0005-0000-0000-000060560000}"/>
    <cellStyle name="Normal 17 2 2 2 3 2 3" xfId="24033" xr:uid="{00000000-0005-0000-0000-000061560000}"/>
    <cellStyle name="Normal 17 2 2 2 3 2 4" xfId="30649" xr:uid="{00000000-0005-0000-0000-000062560000}"/>
    <cellStyle name="Normal 17 2 2 2 3 2 5" xfId="37207" xr:uid="{00000000-0005-0000-0000-000063560000}"/>
    <cellStyle name="Normal 17 2 2 2 3 3" xfId="6328" xr:uid="{00000000-0005-0000-0000-000064560000}"/>
    <cellStyle name="Normal 17 2 2 2 3 3 2" xfId="11685" xr:uid="{00000000-0005-0000-0000-000065560000}"/>
    <cellStyle name="Normal 17 2 2 2 3 3 2 2" xfId="27299" xr:uid="{00000000-0005-0000-0000-000066560000}"/>
    <cellStyle name="Normal 17 2 2 2 3 3 2 3" xfId="33858" xr:uid="{00000000-0005-0000-0000-000067560000}"/>
    <cellStyle name="Normal 17 2 2 2 3 3 2 4" xfId="40416" xr:uid="{00000000-0005-0000-0000-000068560000}"/>
    <cellStyle name="Normal 17 2 2 2 3 3 3" xfId="24034" xr:uid="{00000000-0005-0000-0000-000069560000}"/>
    <cellStyle name="Normal 17 2 2 2 3 3 4" xfId="30650" xr:uid="{00000000-0005-0000-0000-00006A560000}"/>
    <cellStyle name="Normal 17 2 2 2 3 3 5" xfId="37208" xr:uid="{00000000-0005-0000-0000-00006B560000}"/>
    <cellStyle name="Normal 17 2 2 2 3 4" xfId="11683" xr:uid="{00000000-0005-0000-0000-00006C560000}"/>
    <cellStyle name="Normal 17 2 2 2 3 4 2" xfId="27297" xr:uid="{00000000-0005-0000-0000-00006D560000}"/>
    <cellStyle name="Normal 17 2 2 2 3 4 3" xfId="33856" xr:uid="{00000000-0005-0000-0000-00006E560000}"/>
    <cellStyle name="Normal 17 2 2 2 3 4 4" xfId="40414" xr:uid="{00000000-0005-0000-0000-00006F560000}"/>
    <cellStyle name="Normal 17 2 2 2 3 5" xfId="24032" xr:uid="{00000000-0005-0000-0000-000070560000}"/>
    <cellStyle name="Normal 17 2 2 2 3 6" xfId="30648" xr:uid="{00000000-0005-0000-0000-000071560000}"/>
    <cellStyle name="Normal 17 2 2 2 3 7" xfId="37206" xr:uid="{00000000-0005-0000-0000-000072560000}"/>
    <cellStyle name="Normal 17 2 2 2 4" xfId="6329" xr:uid="{00000000-0005-0000-0000-000073560000}"/>
    <cellStyle name="Normal 17 2 2 2 4 2" xfId="11686" xr:uid="{00000000-0005-0000-0000-000074560000}"/>
    <cellStyle name="Normal 17 2 2 2 4 2 2" xfId="27300" xr:uid="{00000000-0005-0000-0000-000075560000}"/>
    <cellStyle name="Normal 17 2 2 2 4 2 3" xfId="33859" xr:uid="{00000000-0005-0000-0000-000076560000}"/>
    <cellStyle name="Normal 17 2 2 2 4 2 4" xfId="40417" xr:uid="{00000000-0005-0000-0000-000077560000}"/>
    <cellStyle name="Normal 17 2 2 2 4 3" xfId="24035" xr:uid="{00000000-0005-0000-0000-000078560000}"/>
    <cellStyle name="Normal 17 2 2 2 4 4" xfId="30651" xr:uid="{00000000-0005-0000-0000-000079560000}"/>
    <cellStyle name="Normal 17 2 2 2 4 5" xfId="37209" xr:uid="{00000000-0005-0000-0000-00007A560000}"/>
    <cellStyle name="Normal 17 2 2 2 5" xfId="6330" xr:uid="{00000000-0005-0000-0000-00007B560000}"/>
    <cellStyle name="Normal 17 2 2 2 5 2" xfId="11687" xr:uid="{00000000-0005-0000-0000-00007C560000}"/>
    <cellStyle name="Normal 17 2 2 2 5 2 2" xfId="27301" xr:uid="{00000000-0005-0000-0000-00007D560000}"/>
    <cellStyle name="Normal 17 2 2 2 5 2 3" xfId="33860" xr:uid="{00000000-0005-0000-0000-00007E560000}"/>
    <cellStyle name="Normal 17 2 2 2 5 2 4" xfId="40418" xr:uid="{00000000-0005-0000-0000-00007F560000}"/>
    <cellStyle name="Normal 17 2 2 2 5 3" xfId="24036" xr:uid="{00000000-0005-0000-0000-000080560000}"/>
    <cellStyle name="Normal 17 2 2 2 5 4" xfId="30652" xr:uid="{00000000-0005-0000-0000-000081560000}"/>
    <cellStyle name="Normal 17 2 2 2 5 5" xfId="37210" xr:uid="{00000000-0005-0000-0000-000082560000}"/>
    <cellStyle name="Normal 17 2 2 2 6" xfId="11679" xr:uid="{00000000-0005-0000-0000-000083560000}"/>
    <cellStyle name="Normal 17 2 2 2 6 2" xfId="27293" xr:uid="{00000000-0005-0000-0000-000084560000}"/>
    <cellStyle name="Normal 17 2 2 2 6 3" xfId="33852" xr:uid="{00000000-0005-0000-0000-000085560000}"/>
    <cellStyle name="Normal 17 2 2 2 6 4" xfId="40410" xr:uid="{00000000-0005-0000-0000-000086560000}"/>
    <cellStyle name="Normal 17 2 2 2 7" xfId="24028" xr:uid="{00000000-0005-0000-0000-000087560000}"/>
    <cellStyle name="Normal 17 2 2 2 8" xfId="30644" xr:uid="{00000000-0005-0000-0000-000088560000}"/>
    <cellStyle name="Normal 17 2 2 2 9" xfId="37202" xr:uid="{00000000-0005-0000-0000-000089560000}"/>
    <cellStyle name="Normal 17 2 2 3" xfId="6331" xr:uid="{00000000-0005-0000-0000-00008A560000}"/>
    <cellStyle name="Normal 17 2 2 3 2" xfId="6332" xr:uid="{00000000-0005-0000-0000-00008B560000}"/>
    <cellStyle name="Normal 17 2 2 3 2 2" xfId="11689" xr:uid="{00000000-0005-0000-0000-00008C560000}"/>
    <cellStyle name="Normal 17 2 2 3 2 2 2" xfId="27303" xr:uid="{00000000-0005-0000-0000-00008D560000}"/>
    <cellStyle name="Normal 17 2 2 3 2 2 3" xfId="33862" xr:uid="{00000000-0005-0000-0000-00008E560000}"/>
    <cellStyle name="Normal 17 2 2 3 2 2 4" xfId="40420" xr:uid="{00000000-0005-0000-0000-00008F560000}"/>
    <cellStyle name="Normal 17 2 2 3 2 3" xfId="24038" xr:uid="{00000000-0005-0000-0000-000090560000}"/>
    <cellStyle name="Normal 17 2 2 3 2 4" xfId="30654" xr:uid="{00000000-0005-0000-0000-000091560000}"/>
    <cellStyle name="Normal 17 2 2 3 2 5" xfId="37212" xr:uid="{00000000-0005-0000-0000-000092560000}"/>
    <cellStyle name="Normal 17 2 2 3 3" xfId="6333" xr:uid="{00000000-0005-0000-0000-000093560000}"/>
    <cellStyle name="Normal 17 2 2 3 3 2" xfId="11690" xr:uid="{00000000-0005-0000-0000-000094560000}"/>
    <cellStyle name="Normal 17 2 2 3 3 2 2" xfId="27304" xr:uid="{00000000-0005-0000-0000-000095560000}"/>
    <cellStyle name="Normal 17 2 2 3 3 2 3" xfId="33863" xr:uid="{00000000-0005-0000-0000-000096560000}"/>
    <cellStyle name="Normal 17 2 2 3 3 2 4" xfId="40421" xr:uid="{00000000-0005-0000-0000-000097560000}"/>
    <cellStyle name="Normal 17 2 2 3 3 3" xfId="24039" xr:uid="{00000000-0005-0000-0000-000098560000}"/>
    <cellStyle name="Normal 17 2 2 3 3 4" xfId="30655" xr:uid="{00000000-0005-0000-0000-000099560000}"/>
    <cellStyle name="Normal 17 2 2 3 3 5" xfId="37213" xr:uid="{00000000-0005-0000-0000-00009A560000}"/>
    <cellStyle name="Normal 17 2 2 3 4" xfId="11688" xr:uid="{00000000-0005-0000-0000-00009B560000}"/>
    <cellStyle name="Normal 17 2 2 3 4 2" xfId="27302" xr:uid="{00000000-0005-0000-0000-00009C560000}"/>
    <cellStyle name="Normal 17 2 2 3 4 3" xfId="33861" xr:uid="{00000000-0005-0000-0000-00009D560000}"/>
    <cellStyle name="Normal 17 2 2 3 4 4" xfId="40419" xr:uid="{00000000-0005-0000-0000-00009E560000}"/>
    <cellStyle name="Normal 17 2 2 3 5" xfId="24037" xr:uid="{00000000-0005-0000-0000-00009F560000}"/>
    <cellStyle name="Normal 17 2 2 3 6" xfId="30653" xr:uid="{00000000-0005-0000-0000-0000A0560000}"/>
    <cellStyle name="Normal 17 2 2 3 7" xfId="37211" xr:uid="{00000000-0005-0000-0000-0000A1560000}"/>
    <cellStyle name="Normal 17 2 2 4" xfId="6334" xr:uid="{00000000-0005-0000-0000-0000A2560000}"/>
    <cellStyle name="Normal 17 2 2 4 2" xfId="6335" xr:uid="{00000000-0005-0000-0000-0000A3560000}"/>
    <cellStyle name="Normal 17 2 2 4 2 2" xfId="11692" xr:uid="{00000000-0005-0000-0000-0000A4560000}"/>
    <cellStyle name="Normal 17 2 2 4 2 2 2" xfId="27306" xr:uid="{00000000-0005-0000-0000-0000A5560000}"/>
    <cellStyle name="Normal 17 2 2 4 2 2 3" xfId="33865" xr:uid="{00000000-0005-0000-0000-0000A6560000}"/>
    <cellStyle name="Normal 17 2 2 4 2 2 4" xfId="40423" xr:uid="{00000000-0005-0000-0000-0000A7560000}"/>
    <cellStyle name="Normal 17 2 2 4 2 3" xfId="24041" xr:uid="{00000000-0005-0000-0000-0000A8560000}"/>
    <cellStyle name="Normal 17 2 2 4 2 4" xfId="30657" xr:uid="{00000000-0005-0000-0000-0000A9560000}"/>
    <cellStyle name="Normal 17 2 2 4 2 5" xfId="37215" xr:uid="{00000000-0005-0000-0000-0000AA560000}"/>
    <cellStyle name="Normal 17 2 2 4 3" xfId="6336" xr:uid="{00000000-0005-0000-0000-0000AB560000}"/>
    <cellStyle name="Normal 17 2 2 4 3 2" xfId="11693" xr:uid="{00000000-0005-0000-0000-0000AC560000}"/>
    <cellStyle name="Normal 17 2 2 4 3 2 2" xfId="27307" xr:uid="{00000000-0005-0000-0000-0000AD560000}"/>
    <cellStyle name="Normal 17 2 2 4 3 2 3" xfId="33866" xr:uid="{00000000-0005-0000-0000-0000AE560000}"/>
    <cellStyle name="Normal 17 2 2 4 3 2 4" xfId="40424" xr:uid="{00000000-0005-0000-0000-0000AF560000}"/>
    <cellStyle name="Normal 17 2 2 4 3 3" xfId="24042" xr:uid="{00000000-0005-0000-0000-0000B0560000}"/>
    <cellStyle name="Normal 17 2 2 4 3 4" xfId="30658" xr:uid="{00000000-0005-0000-0000-0000B1560000}"/>
    <cellStyle name="Normal 17 2 2 4 3 5" xfId="37216" xr:uid="{00000000-0005-0000-0000-0000B2560000}"/>
    <cellStyle name="Normal 17 2 2 4 4" xfId="11691" xr:uid="{00000000-0005-0000-0000-0000B3560000}"/>
    <cellStyle name="Normal 17 2 2 4 4 2" xfId="27305" xr:uid="{00000000-0005-0000-0000-0000B4560000}"/>
    <cellStyle name="Normal 17 2 2 4 4 3" xfId="33864" xr:uid="{00000000-0005-0000-0000-0000B5560000}"/>
    <cellStyle name="Normal 17 2 2 4 4 4" xfId="40422" xr:uid="{00000000-0005-0000-0000-0000B6560000}"/>
    <cellStyle name="Normal 17 2 2 4 5" xfId="24040" xr:uid="{00000000-0005-0000-0000-0000B7560000}"/>
    <cellStyle name="Normal 17 2 2 4 6" xfId="30656" xr:uid="{00000000-0005-0000-0000-0000B8560000}"/>
    <cellStyle name="Normal 17 2 2 4 7" xfId="37214" xr:uid="{00000000-0005-0000-0000-0000B9560000}"/>
    <cellStyle name="Normal 17 2 2 5" xfId="6337" xr:uid="{00000000-0005-0000-0000-0000BA560000}"/>
    <cellStyle name="Normal 17 2 2 5 2" xfId="11694" xr:uid="{00000000-0005-0000-0000-0000BB560000}"/>
    <cellStyle name="Normal 17 2 2 5 2 2" xfId="27308" xr:uid="{00000000-0005-0000-0000-0000BC560000}"/>
    <cellStyle name="Normal 17 2 2 5 2 3" xfId="33867" xr:uid="{00000000-0005-0000-0000-0000BD560000}"/>
    <cellStyle name="Normal 17 2 2 5 2 4" xfId="40425" xr:uid="{00000000-0005-0000-0000-0000BE560000}"/>
    <cellStyle name="Normal 17 2 2 5 3" xfId="24043" xr:uid="{00000000-0005-0000-0000-0000BF560000}"/>
    <cellStyle name="Normal 17 2 2 5 4" xfId="30659" xr:uid="{00000000-0005-0000-0000-0000C0560000}"/>
    <cellStyle name="Normal 17 2 2 5 5" xfId="37217" xr:uid="{00000000-0005-0000-0000-0000C1560000}"/>
    <cellStyle name="Normal 17 2 2 6" xfId="6338" xr:uid="{00000000-0005-0000-0000-0000C2560000}"/>
    <cellStyle name="Normal 17 2 2 6 2" xfId="11695" xr:uid="{00000000-0005-0000-0000-0000C3560000}"/>
    <cellStyle name="Normal 17 2 2 6 2 2" xfId="27309" xr:uid="{00000000-0005-0000-0000-0000C4560000}"/>
    <cellStyle name="Normal 17 2 2 6 2 3" xfId="33868" xr:uid="{00000000-0005-0000-0000-0000C5560000}"/>
    <cellStyle name="Normal 17 2 2 6 2 4" xfId="40426" xr:uid="{00000000-0005-0000-0000-0000C6560000}"/>
    <cellStyle name="Normal 17 2 2 6 3" xfId="24044" xr:uid="{00000000-0005-0000-0000-0000C7560000}"/>
    <cellStyle name="Normal 17 2 2 6 4" xfId="30660" xr:uid="{00000000-0005-0000-0000-0000C8560000}"/>
    <cellStyle name="Normal 17 2 2 6 5" xfId="37218" xr:uid="{00000000-0005-0000-0000-0000C9560000}"/>
    <cellStyle name="Normal 17 2 2 7" xfId="11678" xr:uid="{00000000-0005-0000-0000-0000CA560000}"/>
    <cellStyle name="Normal 17 2 2 7 2" xfId="27292" xr:uid="{00000000-0005-0000-0000-0000CB560000}"/>
    <cellStyle name="Normal 17 2 2 7 3" xfId="33851" xr:uid="{00000000-0005-0000-0000-0000CC560000}"/>
    <cellStyle name="Normal 17 2 2 7 4" xfId="40409" xr:uid="{00000000-0005-0000-0000-0000CD560000}"/>
    <cellStyle name="Normal 17 2 2 8" xfId="24027" xr:uid="{00000000-0005-0000-0000-0000CE560000}"/>
    <cellStyle name="Normal 17 2 2 9" xfId="30643" xr:uid="{00000000-0005-0000-0000-0000CF560000}"/>
    <cellStyle name="Normal 17 2 3" xfId="6339" xr:uid="{00000000-0005-0000-0000-0000D0560000}"/>
    <cellStyle name="Normal 17 2 3 2" xfId="6340" xr:uid="{00000000-0005-0000-0000-0000D1560000}"/>
    <cellStyle name="Normal 17 2 3 2 2" xfId="6341" xr:uid="{00000000-0005-0000-0000-0000D2560000}"/>
    <cellStyle name="Normal 17 2 3 2 2 2" xfId="11698" xr:uid="{00000000-0005-0000-0000-0000D3560000}"/>
    <cellStyle name="Normal 17 2 3 2 2 2 2" xfId="27312" xr:uid="{00000000-0005-0000-0000-0000D4560000}"/>
    <cellStyle name="Normal 17 2 3 2 2 2 3" xfId="33871" xr:uid="{00000000-0005-0000-0000-0000D5560000}"/>
    <cellStyle name="Normal 17 2 3 2 2 2 4" xfId="40429" xr:uid="{00000000-0005-0000-0000-0000D6560000}"/>
    <cellStyle name="Normal 17 2 3 2 2 3" xfId="24047" xr:uid="{00000000-0005-0000-0000-0000D7560000}"/>
    <cellStyle name="Normal 17 2 3 2 2 4" xfId="30663" xr:uid="{00000000-0005-0000-0000-0000D8560000}"/>
    <cellStyle name="Normal 17 2 3 2 2 5" xfId="37221" xr:uid="{00000000-0005-0000-0000-0000D9560000}"/>
    <cellStyle name="Normal 17 2 3 2 3" xfId="6342" xr:uid="{00000000-0005-0000-0000-0000DA560000}"/>
    <cellStyle name="Normal 17 2 3 2 3 2" xfId="11699" xr:uid="{00000000-0005-0000-0000-0000DB560000}"/>
    <cellStyle name="Normal 17 2 3 2 3 2 2" xfId="27313" xr:uid="{00000000-0005-0000-0000-0000DC560000}"/>
    <cellStyle name="Normal 17 2 3 2 3 2 3" xfId="33872" xr:uid="{00000000-0005-0000-0000-0000DD560000}"/>
    <cellStyle name="Normal 17 2 3 2 3 2 4" xfId="40430" xr:uid="{00000000-0005-0000-0000-0000DE560000}"/>
    <cellStyle name="Normal 17 2 3 2 3 3" xfId="24048" xr:uid="{00000000-0005-0000-0000-0000DF560000}"/>
    <cellStyle name="Normal 17 2 3 2 3 4" xfId="30664" xr:uid="{00000000-0005-0000-0000-0000E0560000}"/>
    <cellStyle name="Normal 17 2 3 2 3 5" xfId="37222" xr:uid="{00000000-0005-0000-0000-0000E1560000}"/>
    <cellStyle name="Normal 17 2 3 2 4" xfId="11697" xr:uid="{00000000-0005-0000-0000-0000E2560000}"/>
    <cellStyle name="Normal 17 2 3 2 4 2" xfId="27311" xr:uid="{00000000-0005-0000-0000-0000E3560000}"/>
    <cellStyle name="Normal 17 2 3 2 4 3" xfId="33870" xr:uid="{00000000-0005-0000-0000-0000E4560000}"/>
    <cellStyle name="Normal 17 2 3 2 4 4" xfId="40428" xr:uid="{00000000-0005-0000-0000-0000E5560000}"/>
    <cellStyle name="Normal 17 2 3 2 5" xfId="24046" xr:uid="{00000000-0005-0000-0000-0000E6560000}"/>
    <cellStyle name="Normal 17 2 3 2 6" xfId="30662" xr:uid="{00000000-0005-0000-0000-0000E7560000}"/>
    <cellStyle name="Normal 17 2 3 2 7" xfId="37220" xr:uid="{00000000-0005-0000-0000-0000E8560000}"/>
    <cellStyle name="Normal 17 2 3 3" xfId="6343" xr:uid="{00000000-0005-0000-0000-0000E9560000}"/>
    <cellStyle name="Normal 17 2 3 3 2" xfId="6344" xr:uid="{00000000-0005-0000-0000-0000EA560000}"/>
    <cellStyle name="Normal 17 2 3 3 2 2" xfId="11701" xr:uid="{00000000-0005-0000-0000-0000EB560000}"/>
    <cellStyle name="Normal 17 2 3 3 2 2 2" xfId="27315" xr:uid="{00000000-0005-0000-0000-0000EC560000}"/>
    <cellStyle name="Normal 17 2 3 3 2 2 3" xfId="33874" xr:uid="{00000000-0005-0000-0000-0000ED560000}"/>
    <cellStyle name="Normal 17 2 3 3 2 2 4" xfId="40432" xr:uid="{00000000-0005-0000-0000-0000EE560000}"/>
    <cellStyle name="Normal 17 2 3 3 2 3" xfId="24050" xr:uid="{00000000-0005-0000-0000-0000EF560000}"/>
    <cellStyle name="Normal 17 2 3 3 2 4" xfId="30666" xr:uid="{00000000-0005-0000-0000-0000F0560000}"/>
    <cellStyle name="Normal 17 2 3 3 2 5" xfId="37224" xr:uid="{00000000-0005-0000-0000-0000F1560000}"/>
    <cellStyle name="Normal 17 2 3 3 3" xfId="6345" xr:uid="{00000000-0005-0000-0000-0000F2560000}"/>
    <cellStyle name="Normal 17 2 3 3 3 2" xfId="11702" xr:uid="{00000000-0005-0000-0000-0000F3560000}"/>
    <cellStyle name="Normal 17 2 3 3 3 2 2" xfId="27316" xr:uid="{00000000-0005-0000-0000-0000F4560000}"/>
    <cellStyle name="Normal 17 2 3 3 3 2 3" xfId="33875" xr:uid="{00000000-0005-0000-0000-0000F5560000}"/>
    <cellStyle name="Normal 17 2 3 3 3 2 4" xfId="40433" xr:uid="{00000000-0005-0000-0000-0000F6560000}"/>
    <cellStyle name="Normal 17 2 3 3 3 3" xfId="24051" xr:uid="{00000000-0005-0000-0000-0000F7560000}"/>
    <cellStyle name="Normal 17 2 3 3 3 4" xfId="30667" xr:uid="{00000000-0005-0000-0000-0000F8560000}"/>
    <cellStyle name="Normal 17 2 3 3 3 5" xfId="37225" xr:uid="{00000000-0005-0000-0000-0000F9560000}"/>
    <cellStyle name="Normal 17 2 3 3 4" xfId="11700" xr:uid="{00000000-0005-0000-0000-0000FA560000}"/>
    <cellStyle name="Normal 17 2 3 3 4 2" xfId="27314" xr:uid="{00000000-0005-0000-0000-0000FB560000}"/>
    <cellStyle name="Normal 17 2 3 3 4 3" xfId="33873" xr:uid="{00000000-0005-0000-0000-0000FC560000}"/>
    <cellStyle name="Normal 17 2 3 3 4 4" xfId="40431" xr:uid="{00000000-0005-0000-0000-0000FD560000}"/>
    <cellStyle name="Normal 17 2 3 3 5" xfId="24049" xr:uid="{00000000-0005-0000-0000-0000FE560000}"/>
    <cellStyle name="Normal 17 2 3 3 6" xfId="30665" xr:uid="{00000000-0005-0000-0000-0000FF560000}"/>
    <cellStyle name="Normal 17 2 3 3 7" xfId="37223" xr:uid="{00000000-0005-0000-0000-000000570000}"/>
    <cellStyle name="Normal 17 2 3 4" xfId="6346" xr:uid="{00000000-0005-0000-0000-000001570000}"/>
    <cellStyle name="Normal 17 2 3 4 2" xfId="11703" xr:uid="{00000000-0005-0000-0000-000002570000}"/>
    <cellStyle name="Normal 17 2 3 4 2 2" xfId="27317" xr:uid="{00000000-0005-0000-0000-000003570000}"/>
    <cellStyle name="Normal 17 2 3 4 2 3" xfId="33876" xr:uid="{00000000-0005-0000-0000-000004570000}"/>
    <cellStyle name="Normal 17 2 3 4 2 4" xfId="40434" xr:uid="{00000000-0005-0000-0000-000005570000}"/>
    <cellStyle name="Normal 17 2 3 4 3" xfId="24052" xr:uid="{00000000-0005-0000-0000-000006570000}"/>
    <cellStyle name="Normal 17 2 3 4 4" xfId="30668" xr:uid="{00000000-0005-0000-0000-000007570000}"/>
    <cellStyle name="Normal 17 2 3 4 5" xfId="37226" xr:uid="{00000000-0005-0000-0000-000008570000}"/>
    <cellStyle name="Normal 17 2 3 5" xfId="6347" xr:uid="{00000000-0005-0000-0000-000009570000}"/>
    <cellStyle name="Normal 17 2 3 5 2" xfId="11704" xr:uid="{00000000-0005-0000-0000-00000A570000}"/>
    <cellStyle name="Normal 17 2 3 5 2 2" xfId="27318" xr:uid="{00000000-0005-0000-0000-00000B570000}"/>
    <cellStyle name="Normal 17 2 3 5 2 3" xfId="33877" xr:uid="{00000000-0005-0000-0000-00000C570000}"/>
    <cellStyle name="Normal 17 2 3 5 2 4" xfId="40435" xr:uid="{00000000-0005-0000-0000-00000D570000}"/>
    <cellStyle name="Normal 17 2 3 5 3" xfId="24053" xr:uid="{00000000-0005-0000-0000-00000E570000}"/>
    <cellStyle name="Normal 17 2 3 5 4" xfId="30669" xr:uid="{00000000-0005-0000-0000-00000F570000}"/>
    <cellStyle name="Normal 17 2 3 5 5" xfId="37227" xr:uid="{00000000-0005-0000-0000-000010570000}"/>
    <cellStyle name="Normal 17 2 3 6" xfId="11696" xr:uid="{00000000-0005-0000-0000-000011570000}"/>
    <cellStyle name="Normal 17 2 3 6 2" xfId="27310" xr:uid="{00000000-0005-0000-0000-000012570000}"/>
    <cellStyle name="Normal 17 2 3 6 3" xfId="33869" xr:uid="{00000000-0005-0000-0000-000013570000}"/>
    <cellStyle name="Normal 17 2 3 6 4" xfId="40427" xr:uid="{00000000-0005-0000-0000-000014570000}"/>
    <cellStyle name="Normal 17 2 3 7" xfId="24045" xr:uid="{00000000-0005-0000-0000-000015570000}"/>
    <cellStyle name="Normal 17 2 3 8" xfId="30661" xr:uid="{00000000-0005-0000-0000-000016570000}"/>
    <cellStyle name="Normal 17 2 3 9" xfId="37219" xr:uid="{00000000-0005-0000-0000-000017570000}"/>
    <cellStyle name="Normal 17 2 4" xfId="6348" xr:uid="{00000000-0005-0000-0000-000018570000}"/>
    <cellStyle name="Normal 17 2 4 2" xfId="6349" xr:uid="{00000000-0005-0000-0000-000019570000}"/>
    <cellStyle name="Normal 17 2 4 2 2" xfId="11706" xr:uid="{00000000-0005-0000-0000-00001A570000}"/>
    <cellStyle name="Normal 17 2 4 2 2 2" xfId="27320" xr:uid="{00000000-0005-0000-0000-00001B570000}"/>
    <cellStyle name="Normal 17 2 4 2 2 3" xfId="33879" xr:uid="{00000000-0005-0000-0000-00001C570000}"/>
    <cellStyle name="Normal 17 2 4 2 2 4" xfId="40437" xr:uid="{00000000-0005-0000-0000-00001D570000}"/>
    <cellStyle name="Normal 17 2 4 2 3" xfId="24055" xr:uid="{00000000-0005-0000-0000-00001E570000}"/>
    <cellStyle name="Normal 17 2 4 2 4" xfId="30671" xr:uid="{00000000-0005-0000-0000-00001F570000}"/>
    <cellStyle name="Normal 17 2 4 2 5" xfId="37229" xr:uid="{00000000-0005-0000-0000-000020570000}"/>
    <cellStyle name="Normal 17 2 4 3" xfId="6350" xr:uid="{00000000-0005-0000-0000-000021570000}"/>
    <cellStyle name="Normal 17 2 4 3 2" xfId="11707" xr:uid="{00000000-0005-0000-0000-000022570000}"/>
    <cellStyle name="Normal 17 2 4 3 2 2" xfId="27321" xr:uid="{00000000-0005-0000-0000-000023570000}"/>
    <cellStyle name="Normal 17 2 4 3 2 3" xfId="33880" xr:uid="{00000000-0005-0000-0000-000024570000}"/>
    <cellStyle name="Normal 17 2 4 3 2 4" xfId="40438" xr:uid="{00000000-0005-0000-0000-000025570000}"/>
    <cellStyle name="Normal 17 2 4 3 3" xfId="24056" xr:uid="{00000000-0005-0000-0000-000026570000}"/>
    <cellStyle name="Normal 17 2 4 3 4" xfId="30672" xr:uid="{00000000-0005-0000-0000-000027570000}"/>
    <cellStyle name="Normal 17 2 4 3 5" xfId="37230" xr:uid="{00000000-0005-0000-0000-000028570000}"/>
    <cellStyle name="Normal 17 2 4 4" xfId="11705" xr:uid="{00000000-0005-0000-0000-000029570000}"/>
    <cellStyle name="Normal 17 2 4 4 2" xfId="27319" xr:uid="{00000000-0005-0000-0000-00002A570000}"/>
    <cellStyle name="Normal 17 2 4 4 3" xfId="33878" xr:uid="{00000000-0005-0000-0000-00002B570000}"/>
    <cellStyle name="Normal 17 2 4 4 4" xfId="40436" xr:uid="{00000000-0005-0000-0000-00002C570000}"/>
    <cellStyle name="Normal 17 2 4 5" xfId="24054" xr:uid="{00000000-0005-0000-0000-00002D570000}"/>
    <cellStyle name="Normal 17 2 4 6" xfId="30670" xr:uid="{00000000-0005-0000-0000-00002E570000}"/>
    <cellStyle name="Normal 17 2 4 7" xfId="37228" xr:uid="{00000000-0005-0000-0000-00002F570000}"/>
    <cellStyle name="Normal 17 2 5" xfId="6351" xr:uid="{00000000-0005-0000-0000-000030570000}"/>
    <cellStyle name="Normal 17 2 5 2" xfId="6352" xr:uid="{00000000-0005-0000-0000-000031570000}"/>
    <cellStyle name="Normal 17 2 5 2 2" xfId="11709" xr:uid="{00000000-0005-0000-0000-000032570000}"/>
    <cellStyle name="Normal 17 2 5 2 2 2" xfId="27323" xr:uid="{00000000-0005-0000-0000-000033570000}"/>
    <cellStyle name="Normal 17 2 5 2 2 3" xfId="33882" xr:uid="{00000000-0005-0000-0000-000034570000}"/>
    <cellStyle name="Normal 17 2 5 2 2 4" xfId="40440" xr:uid="{00000000-0005-0000-0000-000035570000}"/>
    <cellStyle name="Normal 17 2 5 2 3" xfId="24058" xr:uid="{00000000-0005-0000-0000-000036570000}"/>
    <cellStyle name="Normal 17 2 5 2 4" xfId="30674" xr:uid="{00000000-0005-0000-0000-000037570000}"/>
    <cellStyle name="Normal 17 2 5 2 5" xfId="37232" xr:uid="{00000000-0005-0000-0000-000038570000}"/>
    <cellStyle name="Normal 17 2 5 3" xfId="6353" xr:uid="{00000000-0005-0000-0000-000039570000}"/>
    <cellStyle name="Normal 17 2 5 3 2" xfId="11710" xr:uid="{00000000-0005-0000-0000-00003A570000}"/>
    <cellStyle name="Normal 17 2 5 3 2 2" xfId="27324" xr:uid="{00000000-0005-0000-0000-00003B570000}"/>
    <cellStyle name="Normal 17 2 5 3 2 3" xfId="33883" xr:uid="{00000000-0005-0000-0000-00003C570000}"/>
    <cellStyle name="Normal 17 2 5 3 2 4" xfId="40441" xr:uid="{00000000-0005-0000-0000-00003D570000}"/>
    <cellStyle name="Normal 17 2 5 3 3" xfId="24059" xr:uid="{00000000-0005-0000-0000-00003E570000}"/>
    <cellStyle name="Normal 17 2 5 3 4" xfId="30675" xr:uid="{00000000-0005-0000-0000-00003F570000}"/>
    <cellStyle name="Normal 17 2 5 3 5" xfId="37233" xr:uid="{00000000-0005-0000-0000-000040570000}"/>
    <cellStyle name="Normal 17 2 5 4" xfId="11708" xr:uid="{00000000-0005-0000-0000-000041570000}"/>
    <cellStyle name="Normal 17 2 5 4 2" xfId="27322" xr:uid="{00000000-0005-0000-0000-000042570000}"/>
    <cellStyle name="Normal 17 2 5 4 3" xfId="33881" xr:uid="{00000000-0005-0000-0000-000043570000}"/>
    <cellStyle name="Normal 17 2 5 4 4" xfId="40439" xr:uid="{00000000-0005-0000-0000-000044570000}"/>
    <cellStyle name="Normal 17 2 5 5" xfId="24057" xr:uid="{00000000-0005-0000-0000-000045570000}"/>
    <cellStyle name="Normal 17 2 5 6" xfId="30673" xr:uid="{00000000-0005-0000-0000-000046570000}"/>
    <cellStyle name="Normal 17 2 5 7" xfId="37231" xr:uid="{00000000-0005-0000-0000-000047570000}"/>
    <cellStyle name="Normal 17 2 6" xfId="6354" xr:uid="{00000000-0005-0000-0000-000048570000}"/>
    <cellStyle name="Normal 17 2 6 2" xfId="11711" xr:uid="{00000000-0005-0000-0000-000049570000}"/>
    <cellStyle name="Normal 17 2 6 2 2" xfId="27325" xr:uid="{00000000-0005-0000-0000-00004A570000}"/>
    <cellStyle name="Normal 17 2 6 2 3" xfId="33884" xr:uid="{00000000-0005-0000-0000-00004B570000}"/>
    <cellStyle name="Normal 17 2 6 2 4" xfId="40442" xr:uid="{00000000-0005-0000-0000-00004C570000}"/>
    <cellStyle name="Normal 17 2 6 3" xfId="24060" xr:uid="{00000000-0005-0000-0000-00004D570000}"/>
    <cellStyle name="Normal 17 2 6 4" xfId="30676" xr:uid="{00000000-0005-0000-0000-00004E570000}"/>
    <cellStyle name="Normal 17 2 6 5" xfId="37234" xr:uid="{00000000-0005-0000-0000-00004F570000}"/>
    <cellStyle name="Normal 17 2 7" xfId="6355" xr:uid="{00000000-0005-0000-0000-000050570000}"/>
    <cellStyle name="Normal 17 2 7 2" xfId="11712" xr:uid="{00000000-0005-0000-0000-000051570000}"/>
    <cellStyle name="Normal 17 2 7 2 2" xfId="27326" xr:uid="{00000000-0005-0000-0000-000052570000}"/>
    <cellStyle name="Normal 17 2 7 2 3" xfId="33885" xr:uid="{00000000-0005-0000-0000-000053570000}"/>
    <cellStyle name="Normal 17 2 7 2 4" xfId="40443" xr:uid="{00000000-0005-0000-0000-000054570000}"/>
    <cellStyle name="Normal 17 2 7 3" xfId="24061" xr:uid="{00000000-0005-0000-0000-000055570000}"/>
    <cellStyle name="Normal 17 2 7 4" xfId="30677" xr:uid="{00000000-0005-0000-0000-000056570000}"/>
    <cellStyle name="Normal 17 2 7 5" xfId="37235" xr:uid="{00000000-0005-0000-0000-000057570000}"/>
    <cellStyle name="Normal 17 2 8" xfId="11677" xr:uid="{00000000-0005-0000-0000-000058570000}"/>
    <cellStyle name="Normal 17 2 8 2" xfId="27291" xr:uid="{00000000-0005-0000-0000-000059570000}"/>
    <cellStyle name="Normal 17 2 8 3" xfId="33850" xr:uid="{00000000-0005-0000-0000-00005A570000}"/>
    <cellStyle name="Normal 17 2 8 4" xfId="40408" xr:uid="{00000000-0005-0000-0000-00005B570000}"/>
    <cellStyle name="Normal 17 2 9" xfId="16591" xr:uid="{00000000-0005-0000-0000-00005C570000}"/>
    <cellStyle name="Normal 17 3" xfId="6356" xr:uid="{00000000-0005-0000-0000-00005D570000}"/>
    <cellStyle name="Normal 17 3 10" xfId="37236" xr:uid="{00000000-0005-0000-0000-00005E570000}"/>
    <cellStyle name="Normal 17 3 2" xfId="6357" xr:uid="{00000000-0005-0000-0000-00005F570000}"/>
    <cellStyle name="Normal 17 3 2 2" xfId="6358" xr:uid="{00000000-0005-0000-0000-000060570000}"/>
    <cellStyle name="Normal 17 3 2 2 2" xfId="6359" xr:uid="{00000000-0005-0000-0000-000061570000}"/>
    <cellStyle name="Normal 17 3 2 2 2 2" xfId="11716" xr:uid="{00000000-0005-0000-0000-000062570000}"/>
    <cellStyle name="Normal 17 3 2 2 2 2 2" xfId="27330" xr:uid="{00000000-0005-0000-0000-000063570000}"/>
    <cellStyle name="Normal 17 3 2 2 2 2 3" xfId="33889" xr:uid="{00000000-0005-0000-0000-000064570000}"/>
    <cellStyle name="Normal 17 3 2 2 2 2 4" xfId="40447" xr:uid="{00000000-0005-0000-0000-000065570000}"/>
    <cellStyle name="Normal 17 3 2 2 2 3" xfId="24065" xr:uid="{00000000-0005-0000-0000-000066570000}"/>
    <cellStyle name="Normal 17 3 2 2 2 4" xfId="30681" xr:uid="{00000000-0005-0000-0000-000067570000}"/>
    <cellStyle name="Normal 17 3 2 2 2 5" xfId="37239" xr:uid="{00000000-0005-0000-0000-000068570000}"/>
    <cellStyle name="Normal 17 3 2 2 3" xfId="6360" xr:uid="{00000000-0005-0000-0000-000069570000}"/>
    <cellStyle name="Normal 17 3 2 2 3 2" xfId="11717" xr:uid="{00000000-0005-0000-0000-00006A570000}"/>
    <cellStyle name="Normal 17 3 2 2 3 2 2" xfId="27331" xr:uid="{00000000-0005-0000-0000-00006B570000}"/>
    <cellStyle name="Normal 17 3 2 2 3 2 3" xfId="33890" xr:uid="{00000000-0005-0000-0000-00006C570000}"/>
    <cellStyle name="Normal 17 3 2 2 3 2 4" xfId="40448" xr:uid="{00000000-0005-0000-0000-00006D570000}"/>
    <cellStyle name="Normal 17 3 2 2 3 3" xfId="24066" xr:uid="{00000000-0005-0000-0000-00006E570000}"/>
    <cellStyle name="Normal 17 3 2 2 3 4" xfId="30682" xr:uid="{00000000-0005-0000-0000-00006F570000}"/>
    <cellStyle name="Normal 17 3 2 2 3 5" xfId="37240" xr:uid="{00000000-0005-0000-0000-000070570000}"/>
    <cellStyle name="Normal 17 3 2 2 4" xfId="11715" xr:uid="{00000000-0005-0000-0000-000071570000}"/>
    <cellStyle name="Normal 17 3 2 2 4 2" xfId="27329" xr:uid="{00000000-0005-0000-0000-000072570000}"/>
    <cellStyle name="Normal 17 3 2 2 4 3" xfId="33888" xr:uid="{00000000-0005-0000-0000-000073570000}"/>
    <cellStyle name="Normal 17 3 2 2 4 4" xfId="40446" xr:uid="{00000000-0005-0000-0000-000074570000}"/>
    <cellStyle name="Normal 17 3 2 2 5" xfId="24064" xr:uid="{00000000-0005-0000-0000-000075570000}"/>
    <cellStyle name="Normal 17 3 2 2 6" xfId="30680" xr:uid="{00000000-0005-0000-0000-000076570000}"/>
    <cellStyle name="Normal 17 3 2 2 7" xfId="37238" xr:uid="{00000000-0005-0000-0000-000077570000}"/>
    <cellStyle name="Normal 17 3 2 3" xfId="6361" xr:uid="{00000000-0005-0000-0000-000078570000}"/>
    <cellStyle name="Normal 17 3 2 3 2" xfId="6362" xr:uid="{00000000-0005-0000-0000-000079570000}"/>
    <cellStyle name="Normal 17 3 2 3 2 2" xfId="11719" xr:uid="{00000000-0005-0000-0000-00007A570000}"/>
    <cellStyle name="Normal 17 3 2 3 2 2 2" xfId="27333" xr:uid="{00000000-0005-0000-0000-00007B570000}"/>
    <cellStyle name="Normal 17 3 2 3 2 2 3" xfId="33892" xr:uid="{00000000-0005-0000-0000-00007C570000}"/>
    <cellStyle name="Normal 17 3 2 3 2 2 4" xfId="40450" xr:uid="{00000000-0005-0000-0000-00007D570000}"/>
    <cellStyle name="Normal 17 3 2 3 2 3" xfId="24068" xr:uid="{00000000-0005-0000-0000-00007E570000}"/>
    <cellStyle name="Normal 17 3 2 3 2 4" xfId="30684" xr:uid="{00000000-0005-0000-0000-00007F570000}"/>
    <cellStyle name="Normal 17 3 2 3 2 5" xfId="37242" xr:uid="{00000000-0005-0000-0000-000080570000}"/>
    <cellStyle name="Normal 17 3 2 3 3" xfId="6363" xr:uid="{00000000-0005-0000-0000-000081570000}"/>
    <cellStyle name="Normal 17 3 2 3 3 2" xfId="11720" xr:uid="{00000000-0005-0000-0000-000082570000}"/>
    <cellStyle name="Normal 17 3 2 3 3 2 2" xfId="27334" xr:uid="{00000000-0005-0000-0000-000083570000}"/>
    <cellStyle name="Normal 17 3 2 3 3 2 3" xfId="33893" xr:uid="{00000000-0005-0000-0000-000084570000}"/>
    <cellStyle name="Normal 17 3 2 3 3 2 4" xfId="40451" xr:uid="{00000000-0005-0000-0000-000085570000}"/>
    <cellStyle name="Normal 17 3 2 3 3 3" xfId="24069" xr:uid="{00000000-0005-0000-0000-000086570000}"/>
    <cellStyle name="Normal 17 3 2 3 3 4" xfId="30685" xr:uid="{00000000-0005-0000-0000-000087570000}"/>
    <cellStyle name="Normal 17 3 2 3 3 5" xfId="37243" xr:uid="{00000000-0005-0000-0000-000088570000}"/>
    <cellStyle name="Normal 17 3 2 3 4" xfId="11718" xr:uid="{00000000-0005-0000-0000-000089570000}"/>
    <cellStyle name="Normal 17 3 2 3 4 2" xfId="27332" xr:uid="{00000000-0005-0000-0000-00008A570000}"/>
    <cellStyle name="Normal 17 3 2 3 4 3" xfId="33891" xr:uid="{00000000-0005-0000-0000-00008B570000}"/>
    <cellStyle name="Normal 17 3 2 3 4 4" xfId="40449" xr:uid="{00000000-0005-0000-0000-00008C570000}"/>
    <cellStyle name="Normal 17 3 2 3 5" xfId="24067" xr:uid="{00000000-0005-0000-0000-00008D570000}"/>
    <cellStyle name="Normal 17 3 2 3 6" xfId="30683" xr:uid="{00000000-0005-0000-0000-00008E570000}"/>
    <cellStyle name="Normal 17 3 2 3 7" xfId="37241" xr:uid="{00000000-0005-0000-0000-00008F570000}"/>
    <cellStyle name="Normal 17 3 2 4" xfId="6364" xr:uid="{00000000-0005-0000-0000-000090570000}"/>
    <cellStyle name="Normal 17 3 2 4 2" xfId="11721" xr:uid="{00000000-0005-0000-0000-000091570000}"/>
    <cellStyle name="Normal 17 3 2 4 2 2" xfId="27335" xr:uid="{00000000-0005-0000-0000-000092570000}"/>
    <cellStyle name="Normal 17 3 2 4 2 3" xfId="33894" xr:uid="{00000000-0005-0000-0000-000093570000}"/>
    <cellStyle name="Normal 17 3 2 4 2 4" xfId="40452" xr:uid="{00000000-0005-0000-0000-000094570000}"/>
    <cellStyle name="Normal 17 3 2 4 3" xfId="24070" xr:uid="{00000000-0005-0000-0000-000095570000}"/>
    <cellStyle name="Normal 17 3 2 4 4" xfId="30686" xr:uid="{00000000-0005-0000-0000-000096570000}"/>
    <cellStyle name="Normal 17 3 2 4 5" xfId="37244" xr:uid="{00000000-0005-0000-0000-000097570000}"/>
    <cellStyle name="Normal 17 3 2 5" xfId="6365" xr:uid="{00000000-0005-0000-0000-000098570000}"/>
    <cellStyle name="Normal 17 3 2 5 2" xfId="11722" xr:uid="{00000000-0005-0000-0000-000099570000}"/>
    <cellStyle name="Normal 17 3 2 5 2 2" xfId="27336" xr:uid="{00000000-0005-0000-0000-00009A570000}"/>
    <cellStyle name="Normal 17 3 2 5 2 3" xfId="33895" xr:uid="{00000000-0005-0000-0000-00009B570000}"/>
    <cellStyle name="Normal 17 3 2 5 2 4" xfId="40453" xr:uid="{00000000-0005-0000-0000-00009C570000}"/>
    <cellStyle name="Normal 17 3 2 5 3" xfId="24071" xr:uid="{00000000-0005-0000-0000-00009D570000}"/>
    <cellStyle name="Normal 17 3 2 5 4" xfId="30687" xr:uid="{00000000-0005-0000-0000-00009E570000}"/>
    <cellStyle name="Normal 17 3 2 5 5" xfId="37245" xr:uid="{00000000-0005-0000-0000-00009F570000}"/>
    <cellStyle name="Normal 17 3 2 6" xfId="11714" xr:uid="{00000000-0005-0000-0000-0000A0570000}"/>
    <cellStyle name="Normal 17 3 2 6 2" xfId="27328" xr:uid="{00000000-0005-0000-0000-0000A1570000}"/>
    <cellStyle name="Normal 17 3 2 6 3" xfId="33887" xr:uid="{00000000-0005-0000-0000-0000A2570000}"/>
    <cellStyle name="Normal 17 3 2 6 4" xfId="40445" xr:uid="{00000000-0005-0000-0000-0000A3570000}"/>
    <cellStyle name="Normal 17 3 2 7" xfId="24063" xr:uid="{00000000-0005-0000-0000-0000A4570000}"/>
    <cellStyle name="Normal 17 3 2 8" xfId="30679" xr:uid="{00000000-0005-0000-0000-0000A5570000}"/>
    <cellStyle name="Normal 17 3 2 9" xfId="37237" xr:uid="{00000000-0005-0000-0000-0000A6570000}"/>
    <cellStyle name="Normal 17 3 3" xfId="6366" xr:uid="{00000000-0005-0000-0000-0000A7570000}"/>
    <cellStyle name="Normal 17 3 3 2" xfId="6367" xr:uid="{00000000-0005-0000-0000-0000A8570000}"/>
    <cellStyle name="Normal 17 3 3 2 2" xfId="11724" xr:uid="{00000000-0005-0000-0000-0000A9570000}"/>
    <cellStyle name="Normal 17 3 3 2 2 2" xfId="27338" xr:uid="{00000000-0005-0000-0000-0000AA570000}"/>
    <cellStyle name="Normal 17 3 3 2 2 3" xfId="33897" xr:uid="{00000000-0005-0000-0000-0000AB570000}"/>
    <cellStyle name="Normal 17 3 3 2 2 4" xfId="40455" xr:uid="{00000000-0005-0000-0000-0000AC570000}"/>
    <cellStyle name="Normal 17 3 3 2 3" xfId="24073" xr:uid="{00000000-0005-0000-0000-0000AD570000}"/>
    <cellStyle name="Normal 17 3 3 2 4" xfId="30689" xr:uid="{00000000-0005-0000-0000-0000AE570000}"/>
    <cellStyle name="Normal 17 3 3 2 5" xfId="37247" xr:uid="{00000000-0005-0000-0000-0000AF570000}"/>
    <cellStyle name="Normal 17 3 3 3" xfId="6368" xr:uid="{00000000-0005-0000-0000-0000B0570000}"/>
    <cellStyle name="Normal 17 3 3 3 2" xfId="11725" xr:uid="{00000000-0005-0000-0000-0000B1570000}"/>
    <cellStyle name="Normal 17 3 3 3 2 2" xfId="27339" xr:uid="{00000000-0005-0000-0000-0000B2570000}"/>
    <cellStyle name="Normal 17 3 3 3 2 3" xfId="33898" xr:uid="{00000000-0005-0000-0000-0000B3570000}"/>
    <cellStyle name="Normal 17 3 3 3 2 4" xfId="40456" xr:uid="{00000000-0005-0000-0000-0000B4570000}"/>
    <cellStyle name="Normal 17 3 3 3 3" xfId="24074" xr:uid="{00000000-0005-0000-0000-0000B5570000}"/>
    <cellStyle name="Normal 17 3 3 3 4" xfId="30690" xr:uid="{00000000-0005-0000-0000-0000B6570000}"/>
    <cellStyle name="Normal 17 3 3 3 5" xfId="37248" xr:uid="{00000000-0005-0000-0000-0000B7570000}"/>
    <cellStyle name="Normal 17 3 3 4" xfId="11723" xr:uid="{00000000-0005-0000-0000-0000B8570000}"/>
    <cellStyle name="Normal 17 3 3 4 2" xfId="27337" xr:uid="{00000000-0005-0000-0000-0000B9570000}"/>
    <cellStyle name="Normal 17 3 3 4 3" xfId="33896" xr:uid="{00000000-0005-0000-0000-0000BA570000}"/>
    <cellStyle name="Normal 17 3 3 4 4" xfId="40454" xr:uid="{00000000-0005-0000-0000-0000BB570000}"/>
    <cellStyle name="Normal 17 3 3 5" xfId="24072" xr:uid="{00000000-0005-0000-0000-0000BC570000}"/>
    <cellStyle name="Normal 17 3 3 6" xfId="30688" xr:uid="{00000000-0005-0000-0000-0000BD570000}"/>
    <cellStyle name="Normal 17 3 3 7" xfId="37246" xr:uid="{00000000-0005-0000-0000-0000BE570000}"/>
    <cellStyle name="Normal 17 3 4" xfId="6369" xr:uid="{00000000-0005-0000-0000-0000BF570000}"/>
    <cellStyle name="Normal 17 3 4 2" xfId="6370" xr:uid="{00000000-0005-0000-0000-0000C0570000}"/>
    <cellStyle name="Normal 17 3 4 2 2" xfId="11727" xr:uid="{00000000-0005-0000-0000-0000C1570000}"/>
    <cellStyle name="Normal 17 3 4 2 2 2" xfId="27341" xr:uid="{00000000-0005-0000-0000-0000C2570000}"/>
    <cellStyle name="Normal 17 3 4 2 2 3" xfId="33900" xr:uid="{00000000-0005-0000-0000-0000C3570000}"/>
    <cellStyle name="Normal 17 3 4 2 2 4" xfId="40458" xr:uid="{00000000-0005-0000-0000-0000C4570000}"/>
    <cellStyle name="Normal 17 3 4 2 3" xfId="24076" xr:uid="{00000000-0005-0000-0000-0000C5570000}"/>
    <cellStyle name="Normal 17 3 4 2 4" xfId="30692" xr:uid="{00000000-0005-0000-0000-0000C6570000}"/>
    <cellStyle name="Normal 17 3 4 2 5" xfId="37250" xr:uid="{00000000-0005-0000-0000-0000C7570000}"/>
    <cellStyle name="Normal 17 3 4 3" xfId="6371" xr:uid="{00000000-0005-0000-0000-0000C8570000}"/>
    <cellStyle name="Normal 17 3 4 3 2" xfId="11728" xr:uid="{00000000-0005-0000-0000-0000C9570000}"/>
    <cellStyle name="Normal 17 3 4 3 2 2" xfId="27342" xr:uid="{00000000-0005-0000-0000-0000CA570000}"/>
    <cellStyle name="Normal 17 3 4 3 2 3" xfId="33901" xr:uid="{00000000-0005-0000-0000-0000CB570000}"/>
    <cellStyle name="Normal 17 3 4 3 2 4" xfId="40459" xr:uid="{00000000-0005-0000-0000-0000CC570000}"/>
    <cellStyle name="Normal 17 3 4 3 3" xfId="24077" xr:uid="{00000000-0005-0000-0000-0000CD570000}"/>
    <cellStyle name="Normal 17 3 4 3 4" xfId="30693" xr:uid="{00000000-0005-0000-0000-0000CE570000}"/>
    <cellStyle name="Normal 17 3 4 3 5" xfId="37251" xr:uid="{00000000-0005-0000-0000-0000CF570000}"/>
    <cellStyle name="Normal 17 3 4 4" xfId="11726" xr:uid="{00000000-0005-0000-0000-0000D0570000}"/>
    <cellStyle name="Normal 17 3 4 4 2" xfId="27340" xr:uid="{00000000-0005-0000-0000-0000D1570000}"/>
    <cellStyle name="Normal 17 3 4 4 3" xfId="33899" xr:uid="{00000000-0005-0000-0000-0000D2570000}"/>
    <cellStyle name="Normal 17 3 4 4 4" xfId="40457" xr:uid="{00000000-0005-0000-0000-0000D3570000}"/>
    <cellStyle name="Normal 17 3 4 5" xfId="24075" xr:uid="{00000000-0005-0000-0000-0000D4570000}"/>
    <cellStyle name="Normal 17 3 4 6" xfId="30691" xr:uid="{00000000-0005-0000-0000-0000D5570000}"/>
    <cellStyle name="Normal 17 3 4 7" xfId="37249" xr:uid="{00000000-0005-0000-0000-0000D6570000}"/>
    <cellStyle name="Normal 17 3 5" xfId="6372" xr:uid="{00000000-0005-0000-0000-0000D7570000}"/>
    <cellStyle name="Normal 17 3 5 2" xfId="11729" xr:uid="{00000000-0005-0000-0000-0000D8570000}"/>
    <cellStyle name="Normal 17 3 5 2 2" xfId="27343" xr:uid="{00000000-0005-0000-0000-0000D9570000}"/>
    <cellStyle name="Normal 17 3 5 2 3" xfId="33902" xr:uid="{00000000-0005-0000-0000-0000DA570000}"/>
    <cellStyle name="Normal 17 3 5 2 4" xfId="40460" xr:uid="{00000000-0005-0000-0000-0000DB570000}"/>
    <cellStyle name="Normal 17 3 5 3" xfId="24078" xr:uid="{00000000-0005-0000-0000-0000DC570000}"/>
    <cellStyle name="Normal 17 3 5 4" xfId="30694" xr:uid="{00000000-0005-0000-0000-0000DD570000}"/>
    <cellStyle name="Normal 17 3 5 5" xfId="37252" xr:uid="{00000000-0005-0000-0000-0000DE570000}"/>
    <cellStyle name="Normal 17 3 6" xfId="6373" xr:uid="{00000000-0005-0000-0000-0000DF570000}"/>
    <cellStyle name="Normal 17 3 6 2" xfId="11730" xr:uid="{00000000-0005-0000-0000-0000E0570000}"/>
    <cellStyle name="Normal 17 3 6 2 2" xfId="27344" xr:uid="{00000000-0005-0000-0000-0000E1570000}"/>
    <cellStyle name="Normal 17 3 6 2 3" xfId="33903" xr:uid="{00000000-0005-0000-0000-0000E2570000}"/>
    <cellStyle name="Normal 17 3 6 2 4" xfId="40461" xr:uid="{00000000-0005-0000-0000-0000E3570000}"/>
    <cellStyle name="Normal 17 3 6 3" xfId="24079" xr:uid="{00000000-0005-0000-0000-0000E4570000}"/>
    <cellStyle name="Normal 17 3 6 4" xfId="30695" xr:uid="{00000000-0005-0000-0000-0000E5570000}"/>
    <cellStyle name="Normal 17 3 6 5" xfId="37253" xr:uid="{00000000-0005-0000-0000-0000E6570000}"/>
    <cellStyle name="Normal 17 3 7" xfId="11713" xr:uid="{00000000-0005-0000-0000-0000E7570000}"/>
    <cellStyle name="Normal 17 3 7 2" xfId="27327" xr:uid="{00000000-0005-0000-0000-0000E8570000}"/>
    <cellStyle name="Normal 17 3 7 3" xfId="33886" xr:uid="{00000000-0005-0000-0000-0000E9570000}"/>
    <cellStyle name="Normal 17 3 7 4" xfId="40444" xr:uid="{00000000-0005-0000-0000-0000EA570000}"/>
    <cellStyle name="Normal 17 3 8" xfId="24062" xr:uid="{00000000-0005-0000-0000-0000EB570000}"/>
    <cellStyle name="Normal 17 3 9" xfId="30678" xr:uid="{00000000-0005-0000-0000-0000EC570000}"/>
    <cellStyle name="Normal 17 4" xfId="6374" xr:uid="{00000000-0005-0000-0000-0000ED570000}"/>
    <cellStyle name="Normal 17 4 2" xfId="6375" xr:uid="{00000000-0005-0000-0000-0000EE570000}"/>
    <cellStyle name="Normal 17 4 2 2" xfId="6376" xr:uid="{00000000-0005-0000-0000-0000EF570000}"/>
    <cellStyle name="Normal 17 4 2 2 2" xfId="11733" xr:uid="{00000000-0005-0000-0000-0000F0570000}"/>
    <cellStyle name="Normal 17 4 2 2 2 2" xfId="27347" xr:uid="{00000000-0005-0000-0000-0000F1570000}"/>
    <cellStyle name="Normal 17 4 2 2 2 3" xfId="33906" xr:uid="{00000000-0005-0000-0000-0000F2570000}"/>
    <cellStyle name="Normal 17 4 2 2 2 4" xfId="40464" xr:uid="{00000000-0005-0000-0000-0000F3570000}"/>
    <cellStyle name="Normal 17 4 2 2 3" xfId="24082" xr:uid="{00000000-0005-0000-0000-0000F4570000}"/>
    <cellStyle name="Normal 17 4 2 2 4" xfId="30698" xr:uid="{00000000-0005-0000-0000-0000F5570000}"/>
    <cellStyle name="Normal 17 4 2 2 5" xfId="37256" xr:uid="{00000000-0005-0000-0000-0000F6570000}"/>
    <cellStyle name="Normal 17 4 2 3" xfId="6377" xr:uid="{00000000-0005-0000-0000-0000F7570000}"/>
    <cellStyle name="Normal 17 4 2 3 2" xfId="11734" xr:uid="{00000000-0005-0000-0000-0000F8570000}"/>
    <cellStyle name="Normal 17 4 2 3 2 2" xfId="27348" xr:uid="{00000000-0005-0000-0000-0000F9570000}"/>
    <cellStyle name="Normal 17 4 2 3 2 3" xfId="33907" xr:uid="{00000000-0005-0000-0000-0000FA570000}"/>
    <cellStyle name="Normal 17 4 2 3 2 4" xfId="40465" xr:uid="{00000000-0005-0000-0000-0000FB570000}"/>
    <cellStyle name="Normal 17 4 2 3 3" xfId="24083" xr:uid="{00000000-0005-0000-0000-0000FC570000}"/>
    <cellStyle name="Normal 17 4 2 3 4" xfId="30699" xr:uid="{00000000-0005-0000-0000-0000FD570000}"/>
    <cellStyle name="Normal 17 4 2 3 5" xfId="37257" xr:uid="{00000000-0005-0000-0000-0000FE570000}"/>
    <cellStyle name="Normal 17 4 2 4" xfId="11732" xr:uid="{00000000-0005-0000-0000-0000FF570000}"/>
    <cellStyle name="Normal 17 4 2 4 2" xfId="27346" xr:uid="{00000000-0005-0000-0000-000000580000}"/>
    <cellStyle name="Normal 17 4 2 4 3" xfId="33905" xr:uid="{00000000-0005-0000-0000-000001580000}"/>
    <cellStyle name="Normal 17 4 2 4 4" xfId="40463" xr:uid="{00000000-0005-0000-0000-000002580000}"/>
    <cellStyle name="Normal 17 4 2 5" xfId="24081" xr:uid="{00000000-0005-0000-0000-000003580000}"/>
    <cellStyle name="Normal 17 4 2 6" xfId="30697" xr:uid="{00000000-0005-0000-0000-000004580000}"/>
    <cellStyle name="Normal 17 4 2 7" xfId="37255" xr:uid="{00000000-0005-0000-0000-000005580000}"/>
    <cellStyle name="Normal 17 4 3" xfId="6378" xr:uid="{00000000-0005-0000-0000-000006580000}"/>
    <cellStyle name="Normal 17 4 3 2" xfId="6379" xr:uid="{00000000-0005-0000-0000-000007580000}"/>
    <cellStyle name="Normal 17 4 3 2 2" xfId="11736" xr:uid="{00000000-0005-0000-0000-000008580000}"/>
    <cellStyle name="Normal 17 4 3 2 2 2" xfId="27350" xr:uid="{00000000-0005-0000-0000-000009580000}"/>
    <cellStyle name="Normal 17 4 3 2 2 3" xfId="33909" xr:uid="{00000000-0005-0000-0000-00000A580000}"/>
    <cellStyle name="Normal 17 4 3 2 2 4" xfId="40467" xr:uid="{00000000-0005-0000-0000-00000B580000}"/>
    <cellStyle name="Normal 17 4 3 2 3" xfId="24085" xr:uid="{00000000-0005-0000-0000-00000C580000}"/>
    <cellStyle name="Normal 17 4 3 2 4" xfId="30701" xr:uid="{00000000-0005-0000-0000-00000D580000}"/>
    <cellStyle name="Normal 17 4 3 2 5" xfId="37259" xr:uid="{00000000-0005-0000-0000-00000E580000}"/>
    <cellStyle name="Normal 17 4 3 3" xfId="6380" xr:uid="{00000000-0005-0000-0000-00000F580000}"/>
    <cellStyle name="Normal 17 4 3 3 2" xfId="11737" xr:uid="{00000000-0005-0000-0000-000010580000}"/>
    <cellStyle name="Normal 17 4 3 3 2 2" xfId="27351" xr:uid="{00000000-0005-0000-0000-000011580000}"/>
    <cellStyle name="Normal 17 4 3 3 2 3" xfId="33910" xr:uid="{00000000-0005-0000-0000-000012580000}"/>
    <cellStyle name="Normal 17 4 3 3 2 4" xfId="40468" xr:uid="{00000000-0005-0000-0000-000013580000}"/>
    <cellStyle name="Normal 17 4 3 3 3" xfId="24086" xr:uid="{00000000-0005-0000-0000-000014580000}"/>
    <cellStyle name="Normal 17 4 3 3 4" xfId="30702" xr:uid="{00000000-0005-0000-0000-000015580000}"/>
    <cellStyle name="Normal 17 4 3 3 5" xfId="37260" xr:uid="{00000000-0005-0000-0000-000016580000}"/>
    <cellStyle name="Normal 17 4 3 4" xfId="11735" xr:uid="{00000000-0005-0000-0000-000017580000}"/>
    <cellStyle name="Normal 17 4 3 4 2" xfId="27349" xr:uid="{00000000-0005-0000-0000-000018580000}"/>
    <cellStyle name="Normal 17 4 3 4 3" xfId="33908" xr:uid="{00000000-0005-0000-0000-000019580000}"/>
    <cellStyle name="Normal 17 4 3 4 4" xfId="40466" xr:uid="{00000000-0005-0000-0000-00001A580000}"/>
    <cellStyle name="Normal 17 4 3 5" xfId="24084" xr:uid="{00000000-0005-0000-0000-00001B580000}"/>
    <cellStyle name="Normal 17 4 3 6" xfId="30700" xr:uid="{00000000-0005-0000-0000-00001C580000}"/>
    <cellStyle name="Normal 17 4 3 7" xfId="37258" xr:uid="{00000000-0005-0000-0000-00001D580000}"/>
    <cellStyle name="Normal 17 4 4" xfId="6381" xr:uid="{00000000-0005-0000-0000-00001E580000}"/>
    <cellStyle name="Normal 17 4 4 2" xfId="11738" xr:uid="{00000000-0005-0000-0000-00001F580000}"/>
    <cellStyle name="Normal 17 4 4 2 2" xfId="27352" xr:uid="{00000000-0005-0000-0000-000020580000}"/>
    <cellStyle name="Normal 17 4 4 2 3" xfId="33911" xr:uid="{00000000-0005-0000-0000-000021580000}"/>
    <cellStyle name="Normal 17 4 4 2 4" xfId="40469" xr:uid="{00000000-0005-0000-0000-000022580000}"/>
    <cellStyle name="Normal 17 4 4 3" xfId="24087" xr:uid="{00000000-0005-0000-0000-000023580000}"/>
    <cellStyle name="Normal 17 4 4 4" xfId="30703" xr:uid="{00000000-0005-0000-0000-000024580000}"/>
    <cellStyle name="Normal 17 4 4 5" xfId="37261" xr:uid="{00000000-0005-0000-0000-000025580000}"/>
    <cellStyle name="Normal 17 4 5" xfId="6382" xr:uid="{00000000-0005-0000-0000-000026580000}"/>
    <cellStyle name="Normal 17 4 5 2" xfId="11739" xr:uid="{00000000-0005-0000-0000-000027580000}"/>
    <cellStyle name="Normal 17 4 5 2 2" xfId="27353" xr:uid="{00000000-0005-0000-0000-000028580000}"/>
    <cellStyle name="Normal 17 4 5 2 3" xfId="33912" xr:uid="{00000000-0005-0000-0000-000029580000}"/>
    <cellStyle name="Normal 17 4 5 2 4" xfId="40470" xr:uid="{00000000-0005-0000-0000-00002A580000}"/>
    <cellStyle name="Normal 17 4 5 3" xfId="24088" xr:uid="{00000000-0005-0000-0000-00002B580000}"/>
    <cellStyle name="Normal 17 4 5 4" xfId="30704" xr:uid="{00000000-0005-0000-0000-00002C580000}"/>
    <cellStyle name="Normal 17 4 5 5" xfId="37262" xr:uid="{00000000-0005-0000-0000-00002D580000}"/>
    <cellStyle name="Normal 17 4 6" xfId="11731" xr:uid="{00000000-0005-0000-0000-00002E580000}"/>
    <cellStyle name="Normal 17 4 6 2" xfId="27345" xr:uid="{00000000-0005-0000-0000-00002F580000}"/>
    <cellStyle name="Normal 17 4 6 3" xfId="33904" xr:uid="{00000000-0005-0000-0000-000030580000}"/>
    <cellStyle name="Normal 17 4 6 4" xfId="40462" xr:uid="{00000000-0005-0000-0000-000031580000}"/>
    <cellStyle name="Normal 17 4 7" xfId="24080" xr:uid="{00000000-0005-0000-0000-000032580000}"/>
    <cellStyle name="Normal 17 4 8" xfId="30696" xr:uid="{00000000-0005-0000-0000-000033580000}"/>
    <cellStyle name="Normal 17 4 9" xfId="37254" xr:uid="{00000000-0005-0000-0000-000034580000}"/>
    <cellStyle name="Normal 17 5" xfId="6383" xr:uid="{00000000-0005-0000-0000-000035580000}"/>
    <cellStyle name="Normal 17 5 2" xfId="6384" xr:uid="{00000000-0005-0000-0000-000036580000}"/>
    <cellStyle name="Normal 17 5 2 2" xfId="11741" xr:uid="{00000000-0005-0000-0000-000037580000}"/>
    <cellStyle name="Normal 17 5 2 2 2" xfId="27355" xr:uid="{00000000-0005-0000-0000-000038580000}"/>
    <cellStyle name="Normal 17 5 2 2 3" xfId="33914" xr:uid="{00000000-0005-0000-0000-000039580000}"/>
    <cellStyle name="Normal 17 5 2 2 4" xfId="40472" xr:uid="{00000000-0005-0000-0000-00003A580000}"/>
    <cellStyle name="Normal 17 5 2 3" xfId="24090" xr:uid="{00000000-0005-0000-0000-00003B580000}"/>
    <cellStyle name="Normal 17 5 2 4" xfId="30706" xr:uid="{00000000-0005-0000-0000-00003C580000}"/>
    <cellStyle name="Normal 17 5 2 5" xfId="37264" xr:uid="{00000000-0005-0000-0000-00003D580000}"/>
    <cellStyle name="Normal 17 5 3" xfId="6385" xr:uid="{00000000-0005-0000-0000-00003E580000}"/>
    <cellStyle name="Normal 17 5 3 2" xfId="11742" xr:uid="{00000000-0005-0000-0000-00003F580000}"/>
    <cellStyle name="Normal 17 5 3 2 2" xfId="27356" xr:uid="{00000000-0005-0000-0000-000040580000}"/>
    <cellStyle name="Normal 17 5 3 2 3" xfId="33915" xr:uid="{00000000-0005-0000-0000-000041580000}"/>
    <cellStyle name="Normal 17 5 3 2 4" xfId="40473" xr:uid="{00000000-0005-0000-0000-000042580000}"/>
    <cellStyle name="Normal 17 5 3 3" xfId="24091" xr:uid="{00000000-0005-0000-0000-000043580000}"/>
    <cellStyle name="Normal 17 5 3 4" xfId="30707" xr:uid="{00000000-0005-0000-0000-000044580000}"/>
    <cellStyle name="Normal 17 5 3 5" xfId="37265" xr:uid="{00000000-0005-0000-0000-000045580000}"/>
    <cellStyle name="Normal 17 5 4" xfId="11740" xr:uid="{00000000-0005-0000-0000-000046580000}"/>
    <cellStyle name="Normal 17 5 4 2" xfId="27354" xr:uid="{00000000-0005-0000-0000-000047580000}"/>
    <cellStyle name="Normal 17 5 4 3" xfId="33913" xr:uid="{00000000-0005-0000-0000-000048580000}"/>
    <cellStyle name="Normal 17 5 4 4" xfId="40471" xr:uid="{00000000-0005-0000-0000-000049580000}"/>
    <cellStyle name="Normal 17 5 5" xfId="24089" xr:uid="{00000000-0005-0000-0000-00004A580000}"/>
    <cellStyle name="Normal 17 5 6" xfId="30705" xr:uid="{00000000-0005-0000-0000-00004B580000}"/>
    <cellStyle name="Normal 17 5 7" xfId="37263" xr:uid="{00000000-0005-0000-0000-00004C580000}"/>
    <cellStyle name="Normal 17 6" xfId="6386" xr:uid="{00000000-0005-0000-0000-00004D580000}"/>
    <cellStyle name="Normal 17 6 2" xfId="6387" xr:uid="{00000000-0005-0000-0000-00004E580000}"/>
    <cellStyle name="Normal 17 6 2 2" xfId="11744" xr:uid="{00000000-0005-0000-0000-00004F580000}"/>
    <cellStyle name="Normal 17 6 2 2 2" xfId="27358" xr:uid="{00000000-0005-0000-0000-000050580000}"/>
    <cellStyle name="Normal 17 6 2 2 3" xfId="33917" xr:uid="{00000000-0005-0000-0000-000051580000}"/>
    <cellStyle name="Normal 17 6 2 2 4" xfId="40475" xr:uid="{00000000-0005-0000-0000-000052580000}"/>
    <cellStyle name="Normal 17 6 2 3" xfId="24093" xr:uid="{00000000-0005-0000-0000-000053580000}"/>
    <cellStyle name="Normal 17 6 2 4" xfId="30709" xr:uid="{00000000-0005-0000-0000-000054580000}"/>
    <cellStyle name="Normal 17 6 2 5" xfId="37267" xr:uid="{00000000-0005-0000-0000-000055580000}"/>
    <cellStyle name="Normal 17 6 3" xfId="6388" xr:uid="{00000000-0005-0000-0000-000056580000}"/>
    <cellStyle name="Normal 17 6 3 2" xfId="11745" xr:uid="{00000000-0005-0000-0000-000057580000}"/>
    <cellStyle name="Normal 17 6 3 2 2" xfId="27359" xr:uid="{00000000-0005-0000-0000-000058580000}"/>
    <cellStyle name="Normal 17 6 3 2 3" xfId="33918" xr:uid="{00000000-0005-0000-0000-000059580000}"/>
    <cellStyle name="Normal 17 6 3 2 4" xfId="40476" xr:uid="{00000000-0005-0000-0000-00005A580000}"/>
    <cellStyle name="Normal 17 6 3 3" xfId="24094" xr:uid="{00000000-0005-0000-0000-00005B580000}"/>
    <cellStyle name="Normal 17 6 3 4" xfId="30710" xr:uid="{00000000-0005-0000-0000-00005C580000}"/>
    <cellStyle name="Normal 17 6 3 5" xfId="37268" xr:uid="{00000000-0005-0000-0000-00005D580000}"/>
    <cellStyle name="Normal 17 6 4" xfId="11743" xr:uid="{00000000-0005-0000-0000-00005E580000}"/>
    <cellStyle name="Normal 17 6 4 2" xfId="27357" xr:uid="{00000000-0005-0000-0000-00005F580000}"/>
    <cellStyle name="Normal 17 6 4 3" xfId="33916" xr:uid="{00000000-0005-0000-0000-000060580000}"/>
    <cellStyle name="Normal 17 6 4 4" xfId="40474" xr:uid="{00000000-0005-0000-0000-000061580000}"/>
    <cellStyle name="Normal 17 6 5" xfId="24092" xr:uid="{00000000-0005-0000-0000-000062580000}"/>
    <cellStyle name="Normal 17 6 6" xfId="30708" xr:uid="{00000000-0005-0000-0000-000063580000}"/>
    <cellStyle name="Normal 17 6 7" xfId="37266" xr:uid="{00000000-0005-0000-0000-000064580000}"/>
    <cellStyle name="Normal 17 7" xfId="6389" xr:uid="{00000000-0005-0000-0000-000065580000}"/>
    <cellStyle name="Normal 17 7 2" xfId="11746" xr:uid="{00000000-0005-0000-0000-000066580000}"/>
    <cellStyle name="Normal 17 7 2 2" xfId="27360" xr:uid="{00000000-0005-0000-0000-000067580000}"/>
    <cellStyle name="Normal 17 7 2 3" xfId="33919" xr:uid="{00000000-0005-0000-0000-000068580000}"/>
    <cellStyle name="Normal 17 7 2 4" xfId="40477" xr:uid="{00000000-0005-0000-0000-000069580000}"/>
    <cellStyle name="Normal 17 7 3" xfId="24095" xr:uid="{00000000-0005-0000-0000-00006A580000}"/>
    <cellStyle name="Normal 17 7 4" xfId="30711" xr:uid="{00000000-0005-0000-0000-00006B580000}"/>
    <cellStyle name="Normal 17 7 5" xfId="37269" xr:uid="{00000000-0005-0000-0000-00006C580000}"/>
    <cellStyle name="Normal 17 8" xfId="6390" xr:uid="{00000000-0005-0000-0000-00006D580000}"/>
    <cellStyle name="Normal 17 8 2" xfId="11747" xr:uid="{00000000-0005-0000-0000-00006E580000}"/>
    <cellStyle name="Normal 17 8 2 2" xfId="27361" xr:uid="{00000000-0005-0000-0000-00006F580000}"/>
    <cellStyle name="Normal 17 8 2 3" xfId="33920" xr:uid="{00000000-0005-0000-0000-000070580000}"/>
    <cellStyle name="Normal 17 8 2 4" xfId="40478" xr:uid="{00000000-0005-0000-0000-000071580000}"/>
    <cellStyle name="Normal 17 8 3" xfId="24096" xr:uid="{00000000-0005-0000-0000-000072580000}"/>
    <cellStyle name="Normal 17 8 4" xfId="30712" xr:uid="{00000000-0005-0000-0000-000073580000}"/>
    <cellStyle name="Normal 17 8 5" xfId="37270" xr:uid="{00000000-0005-0000-0000-000074580000}"/>
    <cellStyle name="Normal 17 9" xfId="6391" xr:uid="{00000000-0005-0000-0000-000075580000}"/>
    <cellStyle name="Normal 170" xfId="15988" xr:uid="{00000000-0005-0000-0000-000076580000}"/>
    <cellStyle name="Normal 171" xfId="14699" xr:uid="{00000000-0005-0000-0000-000077580000}"/>
    <cellStyle name="Normal 172" xfId="15599" xr:uid="{00000000-0005-0000-0000-000078580000}"/>
    <cellStyle name="Normal 173" xfId="16889" xr:uid="{00000000-0005-0000-0000-000079580000}"/>
    <cellStyle name="Normal 174" xfId="16144" xr:uid="{00000000-0005-0000-0000-00007A580000}"/>
    <cellStyle name="Normal 175" xfId="15612" xr:uid="{00000000-0005-0000-0000-00007B580000}"/>
    <cellStyle name="Normal 176" xfId="16288" xr:uid="{00000000-0005-0000-0000-00007C580000}"/>
    <cellStyle name="Normal 177" xfId="15413" xr:uid="{00000000-0005-0000-0000-00007D580000}"/>
    <cellStyle name="Normal 178" xfId="16026" xr:uid="{00000000-0005-0000-0000-00007E580000}"/>
    <cellStyle name="Normal 179" xfId="16825" xr:uid="{00000000-0005-0000-0000-00007F580000}"/>
    <cellStyle name="Normal 18" xfId="1336" xr:uid="{00000000-0005-0000-0000-000080580000}"/>
    <cellStyle name="Normal 18 10" xfId="2569" xr:uid="{00000000-0005-0000-0000-000081580000}"/>
    <cellStyle name="Normal 18 2" xfId="6392" xr:uid="{00000000-0005-0000-0000-000082580000}"/>
    <cellStyle name="Normal 18 2 10" xfId="24097" xr:uid="{00000000-0005-0000-0000-000083580000}"/>
    <cellStyle name="Normal 18 2 11" xfId="30713" xr:uid="{00000000-0005-0000-0000-000084580000}"/>
    <cellStyle name="Normal 18 2 12" xfId="37271" xr:uid="{00000000-0005-0000-0000-000085580000}"/>
    <cellStyle name="Normal 18 2 2" xfId="6393" xr:uid="{00000000-0005-0000-0000-000086580000}"/>
    <cellStyle name="Normal 18 2 2 10" xfId="37272" xr:uid="{00000000-0005-0000-0000-000087580000}"/>
    <cellStyle name="Normal 18 2 2 2" xfId="6394" xr:uid="{00000000-0005-0000-0000-000088580000}"/>
    <cellStyle name="Normal 18 2 2 2 2" xfId="6395" xr:uid="{00000000-0005-0000-0000-000089580000}"/>
    <cellStyle name="Normal 18 2 2 2 2 2" xfId="6396" xr:uid="{00000000-0005-0000-0000-00008A580000}"/>
    <cellStyle name="Normal 18 2 2 2 2 2 2" xfId="11752" xr:uid="{00000000-0005-0000-0000-00008B580000}"/>
    <cellStyle name="Normal 18 2 2 2 2 2 2 2" xfId="27366" xr:uid="{00000000-0005-0000-0000-00008C580000}"/>
    <cellStyle name="Normal 18 2 2 2 2 2 2 3" xfId="33925" xr:uid="{00000000-0005-0000-0000-00008D580000}"/>
    <cellStyle name="Normal 18 2 2 2 2 2 2 4" xfId="40483" xr:uid="{00000000-0005-0000-0000-00008E580000}"/>
    <cellStyle name="Normal 18 2 2 2 2 2 3" xfId="24101" xr:uid="{00000000-0005-0000-0000-00008F580000}"/>
    <cellStyle name="Normal 18 2 2 2 2 2 4" xfId="30717" xr:uid="{00000000-0005-0000-0000-000090580000}"/>
    <cellStyle name="Normal 18 2 2 2 2 2 5" xfId="37275" xr:uid="{00000000-0005-0000-0000-000091580000}"/>
    <cellStyle name="Normal 18 2 2 2 2 3" xfId="6397" xr:uid="{00000000-0005-0000-0000-000092580000}"/>
    <cellStyle name="Normal 18 2 2 2 2 3 2" xfId="11753" xr:uid="{00000000-0005-0000-0000-000093580000}"/>
    <cellStyle name="Normal 18 2 2 2 2 3 2 2" xfId="27367" xr:uid="{00000000-0005-0000-0000-000094580000}"/>
    <cellStyle name="Normal 18 2 2 2 2 3 2 3" xfId="33926" xr:uid="{00000000-0005-0000-0000-000095580000}"/>
    <cellStyle name="Normal 18 2 2 2 2 3 2 4" xfId="40484" xr:uid="{00000000-0005-0000-0000-000096580000}"/>
    <cellStyle name="Normal 18 2 2 2 2 3 3" xfId="24102" xr:uid="{00000000-0005-0000-0000-000097580000}"/>
    <cellStyle name="Normal 18 2 2 2 2 3 4" xfId="30718" xr:uid="{00000000-0005-0000-0000-000098580000}"/>
    <cellStyle name="Normal 18 2 2 2 2 3 5" xfId="37276" xr:uid="{00000000-0005-0000-0000-000099580000}"/>
    <cellStyle name="Normal 18 2 2 2 2 4" xfId="11751" xr:uid="{00000000-0005-0000-0000-00009A580000}"/>
    <cellStyle name="Normal 18 2 2 2 2 4 2" xfId="27365" xr:uid="{00000000-0005-0000-0000-00009B580000}"/>
    <cellStyle name="Normal 18 2 2 2 2 4 3" xfId="33924" xr:uid="{00000000-0005-0000-0000-00009C580000}"/>
    <cellStyle name="Normal 18 2 2 2 2 4 4" xfId="40482" xr:uid="{00000000-0005-0000-0000-00009D580000}"/>
    <cellStyle name="Normal 18 2 2 2 2 5" xfId="24100" xr:uid="{00000000-0005-0000-0000-00009E580000}"/>
    <cellStyle name="Normal 18 2 2 2 2 6" xfId="30716" xr:uid="{00000000-0005-0000-0000-00009F580000}"/>
    <cellStyle name="Normal 18 2 2 2 2 7" xfId="37274" xr:uid="{00000000-0005-0000-0000-0000A0580000}"/>
    <cellStyle name="Normal 18 2 2 2 3" xfId="6398" xr:uid="{00000000-0005-0000-0000-0000A1580000}"/>
    <cellStyle name="Normal 18 2 2 2 3 2" xfId="6399" xr:uid="{00000000-0005-0000-0000-0000A2580000}"/>
    <cellStyle name="Normal 18 2 2 2 3 2 2" xfId="11755" xr:uid="{00000000-0005-0000-0000-0000A3580000}"/>
    <cellStyle name="Normal 18 2 2 2 3 2 2 2" xfId="27369" xr:uid="{00000000-0005-0000-0000-0000A4580000}"/>
    <cellStyle name="Normal 18 2 2 2 3 2 2 3" xfId="33928" xr:uid="{00000000-0005-0000-0000-0000A5580000}"/>
    <cellStyle name="Normal 18 2 2 2 3 2 2 4" xfId="40486" xr:uid="{00000000-0005-0000-0000-0000A6580000}"/>
    <cellStyle name="Normal 18 2 2 2 3 2 3" xfId="24104" xr:uid="{00000000-0005-0000-0000-0000A7580000}"/>
    <cellStyle name="Normal 18 2 2 2 3 2 4" xfId="30720" xr:uid="{00000000-0005-0000-0000-0000A8580000}"/>
    <cellStyle name="Normal 18 2 2 2 3 2 5" xfId="37278" xr:uid="{00000000-0005-0000-0000-0000A9580000}"/>
    <cellStyle name="Normal 18 2 2 2 3 3" xfId="6400" xr:uid="{00000000-0005-0000-0000-0000AA580000}"/>
    <cellStyle name="Normal 18 2 2 2 3 3 2" xfId="11756" xr:uid="{00000000-0005-0000-0000-0000AB580000}"/>
    <cellStyle name="Normal 18 2 2 2 3 3 2 2" xfId="27370" xr:uid="{00000000-0005-0000-0000-0000AC580000}"/>
    <cellStyle name="Normal 18 2 2 2 3 3 2 3" xfId="33929" xr:uid="{00000000-0005-0000-0000-0000AD580000}"/>
    <cellStyle name="Normal 18 2 2 2 3 3 2 4" xfId="40487" xr:uid="{00000000-0005-0000-0000-0000AE580000}"/>
    <cellStyle name="Normal 18 2 2 2 3 3 3" xfId="24105" xr:uid="{00000000-0005-0000-0000-0000AF580000}"/>
    <cellStyle name="Normal 18 2 2 2 3 3 4" xfId="30721" xr:uid="{00000000-0005-0000-0000-0000B0580000}"/>
    <cellStyle name="Normal 18 2 2 2 3 3 5" xfId="37279" xr:uid="{00000000-0005-0000-0000-0000B1580000}"/>
    <cellStyle name="Normal 18 2 2 2 3 4" xfId="11754" xr:uid="{00000000-0005-0000-0000-0000B2580000}"/>
    <cellStyle name="Normal 18 2 2 2 3 4 2" xfId="27368" xr:uid="{00000000-0005-0000-0000-0000B3580000}"/>
    <cellStyle name="Normal 18 2 2 2 3 4 3" xfId="33927" xr:uid="{00000000-0005-0000-0000-0000B4580000}"/>
    <cellStyle name="Normal 18 2 2 2 3 4 4" xfId="40485" xr:uid="{00000000-0005-0000-0000-0000B5580000}"/>
    <cellStyle name="Normal 18 2 2 2 3 5" xfId="24103" xr:uid="{00000000-0005-0000-0000-0000B6580000}"/>
    <cellStyle name="Normal 18 2 2 2 3 6" xfId="30719" xr:uid="{00000000-0005-0000-0000-0000B7580000}"/>
    <cellStyle name="Normal 18 2 2 2 3 7" xfId="37277" xr:uid="{00000000-0005-0000-0000-0000B8580000}"/>
    <cellStyle name="Normal 18 2 2 2 4" xfId="6401" xr:uid="{00000000-0005-0000-0000-0000B9580000}"/>
    <cellStyle name="Normal 18 2 2 2 4 2" xfId="11757" xr:uid="{00000000-0005-0000-0000-0000BA580000}"/>
    <cellStyle name="Normal 18 2 2 2 4 2 2" xfId="27371" xr:uid="{00000000-0005-0000-0000-0000BB580000}"/>
    <cellStyle name="Normal 18 2 2 2 4 2 3" xfId="33930" xr:uid="{00000000-0005-0000-0000-0000BC580000}"/>
    <cellStyle name="Normal 18 2 2 2 4 2 4" xfId="40488" xr:uid="{00000000-0005-0000-0000-0000BD580000}"/>
    <cellStyle name="Normal 18 2 2 2 4 3" xfId="24106" xr:uid="{00000000-0005-0000-0000-0000BE580000}"/>
    <cellStyle name="Normal 18 2 2 2 4 4" xfId="30722" xr:uid="{00000000-0005-0000-0000-0000BF580000}"/>
    <cellStyle name="Normal 18 2 2 2 4 5" xfId="37280" xr:uid="{00000000-0005-0000-0000-0000C0580000}"/>
    <cellStyle name="Normal 18 2 2 2 5" xfId="6402" xr:uid="{00000000-0005-0000-0000-0000C1580000}"/>
    <cellStyle name="Normal 18 2 2 2 5 2" xfId="11758" xr:uid="{00000000-0005-0000-0000-0000C2580000}"/>
    <cellStyle name="Normal 18 2 2 2 5 2 2" xfId="27372" xr:uid="{00000000-0005-0000-0000-0000C3580000}"/>
    <cellStyle name="Normal 18 2 2 2 5 2 3" xfId="33931" xr:uid="{00000000-0005-0000-0000-0000C4580000}"/>
    <cellStyle name="Normal 18 2 2 2 5 2 4" xfId="40489" xr:uid="{00000000-0005-0000-0000-0000C5580000}"/>
    <cellStyle name="Normal 18 2 2 2 5 3" xfId="24107" xr:uid="{00000000-0005-0000-0000-0000C6580000}"/>
    <cellStyle name="Normal 18 2 2 2 5 4" xfId="30723" xr:uid="{00000000-0005-0000-0000-0000C7580000}"/>
    <cellStyle name="Normal 18 2 2 2 5 5" xfId="37281" xr:uid="{00000000-0005-0000-0000-0000C8580000}"/>
    <cellStyle name="Normal 18 2 2 2 6" xfId="11750" xr:uid="{00000000-0005-0000-0000-0000C9580000}"/>
    <cellStyle name="Normal 18 2 2 2 6 2" xfId="27364" xr:uid="{00000000-0005-0000-0000-0000CA580000}"/>
    <cellStyle name="Normal 18 2 2 2 6 3" xfId="33923" xr:uid="{00000000-0005-0000-0000-0000CB580000}"/>
    <cellStyle name="Normal 18 2 2 2 6 4" xfId="40481" xr:uid="{00000000-0005-0000-0000-0000CC580000}"/>
    <cellStyle name="Normal 18 2 2 2 7" xfId="24099" xr:uid="{00000000-0005-0000-0000-0000CD580000}"/>
    <cellStyle name="Normal 18 2 2 2 8" xfId="30715" xr:uid="{00000000-0005-0000-0000-0000CE580000}"/>
    <cellStyle name="Normal 18 2 2 2 9" xfId="37273" xr:uid="{00000000-0005-0000-0000-0000CF580000}"/>
    <cellStyle name="Normal 18 2 2 3" xfId="6403" xr:uid="{00000000-0005-0000-0000-0000D0580000}"/>
    <cellStyle name="Normal 18 2 2 3 2" xfId="6404" xr:uid="{00000000-0005-0000-0000-0000D1580000}"/>
    <cellStyle name="Normal 18 2 2 3 2 2" xfId="11760" xr:uid="{00000000-0005-0000-0000-0000D2580000}"/>
    <cellStyle name="Normal 18 2 2 3 2 2 2" xfId="27374" xr:uid="{00000000-0005-0000-0000-0000D3580000}"/>
    <cellStyle name="Normal 18 2 2 3 2 2 3" xfId="33933" xr:uid="{00000000-0005-0000-0000-0000D4580000}"/>
    <cellStyle name="Normal 18 2 2 3 2 2 4" xfId="40491" xr:uid="{00000000-0005-0000-0000-0000D5580000}"/>
    <cellStyle name="Normal 18 2 2 3 2 3" xfId="24109" xr:uid="{00000000-0005-0000-0000-0000D6580000}"/>
    <cellStyle name="Normal 18 2 2 3 2 4" xfId="30725" xr:uid="{00000000-0005-0000-0000-0000D7580000}"/>
    <cellStyle name="Normal 18 2 2 3 2 5" xfId="37283" xr:uid="{00000000-0005-0000-0000-0000D8580000}"/>
    <cellStyle name="Normal 18 2 2 3 3" xfId="6405" xr:uid="{00000000-0005-0000-0000-0000D9580000}"/>
    <cellStyle name="Normal 18 2 2 3 3 2" xfId="11761" xr:uid="{00000000-0005-0000-0000-0000DA580000}"/>
    <cellStyle name="Normal 18 2 2 3 3 2 2" xfId="27375" xr:uid="{00000000-0005-0000-0000-0000DB580000}"/>
    <cellStyle name="Normal 18 2 2 3 3 2 3" xfId="33934" xr:uid="{00000000-0005-0000-0000-0000DC580000}"/>
    <cellStyle name="Normal 18 2 2 3 3 2 4" xfId="40492" xr:uid="{00000000-0005-0000-0000-0000DD580000}"/>
    <cellStyle name="Normal 18 2 2 3 3 3" xfId="24110" xr:uid="{00000000-0005-0000-0000-0000DE580000}"/>
    <cellStyle name="Normal 18 2 2 3 3 4" xfId="30726" xr:uid="{00000000-0005-0000-0000-0000DF580000}"/>
    <cellStyle name="Normal 18 2 2 3 3 5" xfId="37284" xr:uid="{00000000-0005-0000-0000-0000E0580000}"/>
    <cellStyle name="Normal 18 2 2 3 4" xfId="11759" xr:uid="{00000000-0005-0000-0000-0000E1580000}"/>
    <cellStyle name="Normal 18 2 2 3 4 2" xfId="27373" xr:uid="{00000000-0005-0000-0000-0000E2580000}"/>
    <cellStyle name="Normal 18 2 2 3 4 3" xfId="33932" xr:uid="{00000000-0005-0000-0000-0000E3580000}"/>
    <cellStyle name="Normal 18 2 2 3 4 4" xfId="40490" xr:uid="{00000000-0005-0000-0000-0000E4580000}"/>
    <cellStyle name="Normal 18 2 2 3 5" xfId="24108" xr:uid="{00000000-0005-0000-0000-0000E5580000}"/>
    <cellStyle name="Normal 18 2 2 3 6" xfId="30724" xr:uid="{00000000-0005-0000-0000-0000E6580000}"/>
    <cellStyle name="Normal 18 2 2 3 7" xfId="37282" xr:uid="{00000000-0005-0000-0000-0000E7580000}"/>
    <cellStyle name="Normal 18 2 2 4" xfId="6406" xr:uid="{00000000-0005-0000-0000-0000E8580000}"/>
    <cellStyle name="Normal 18 2 2 4 2" xfId="6407" xr:uid="{00000000-0005-0000-0000-0000E9580000}"/>
    <cellStyle name="Normal 18 2 2 4 2 2" xfId="11763" xr:uid="{00000000-0005-0000-0000-0000EA580000}"/>
    <cellStyle name="Normal 18 2 2 4 2 2 2" xfId="27377" xr:uid="{00000000-0005-0000-0000-0000EB580000}"/>
    <cellStyle name="Normal 18 2 2 4 2 2 3" xfId="33936" xr:uid="{00000000-0005-0000-0000-0000EC580000}"/>
    <cellStyle name="Normal 18 2 2 4 2 2 4" xfId="40494" xr:uid="{00000000-0005-0000-0000-0000ED580000}"/>
    <cellStyle name="Normal 18 2 2 4 2 3" xfId="24112" xr:uid="{00000000-0005-0000-0000-0000EE580000}"/>
    <cellStyle name="Normal 18 2 2 4 2 4" xfId="30728" xr:uid="{00000000-0005-0000-0000-0000EF580000}"/>
    <cellStyle name="Normal 18 2 2 4 2 5" xfId="37286" xr:uid="{00000000-0005-0000-0000-0000F0580000}"/>
    <cellStyle name="Normal 18 2 2 4 3" xfId="6408" xr:uid="{00000000-0005-0000-0000-0000F1580000}"/>
    <cellStyle name="Normal 18 2 2 4 3 2" xfId="11764" xr:uid="{00000000-0005-0000-0000-0000F2580000}"/>
    <cellStyle name="Normal 18 2 2 4 3 2 2" xfId="27378" xr:uid="{00000000-0005-0000-0000-0000F3580000}"/>
    <cellStyle name="Normal 18 2 2 4 3 2 3" xfId="33937" xr:uid="{00000000-0005-0000-0000-0000F4580000}"/>
    <cellStyle name="Normal 18 2 2 4 3 2 4" xfId="40495" xr:uid="{00000000-0005-0000-0000-0000F5580000}"/>
    <cellStyle name="Normal 18 2 2 4 3 3" xfId="24113" xr:uid="{00000000-0005-0000-0000-0000F6580000}"/>
    <cellStyle name="Normal 18 2 2 4 3 4" xfId="30729" xr:uid="{00000000-0005-0000-0000-0000F7580000}"/>
    <cellStyle name="Normal 18 2 2 4 3 5" xfId="37287" xr:uid="{00000000-0005-0000-0000-0000F8580000}"/>
    <cellStyle name="Normal 18 2 2 4 4" xfId="11762" xr:uid="{00000000-0005-0000-0000-0000F9580000}"/>
    <cellStyle name="Normal 18 2 2 4 4 2" xfId="27376" xr:uid="{00000000-0005-0000-0000-0000FA580000}"/>
    <cellStyle name="Normal 18 2 2 4 4 3" xfId="33935" xr:uid="{00000000-0005-0000-0000-0000FB580000}"/>
    <cellStyle name="Normal 18 2 2 4 4 4" xfId="40493" xr:uid="{00000000-0005-0000-0000-0000FC580000}"/>
    <cellStyle name="Normal 18 2 2 4 5" xfId="24111" xr:uid="{00000000-0005-0000-0000-0000FD580000}"/>
    <cellStyle name="Normal 18 2 2 4 6" xfId="30727" xr:uid="{00000000-0005-0000-0000-0000FE580000}"/>
    <cellStyle name="Normal 18 2 2 4 7" xfId="37285" xr:uid="{00000000-0005-0000-0000-0000FF580000}"/>
    <cellStyle name="Normal 18 2 2 5" xfId="6409" xr:uid="{00000000-0005-0000-0000-000000590000}"/>
    <cellStyle name="Normal 18 2 2 5 2" xfId="11765" xr:uid="{00000000-0005-0000-0000-000001590000}"/>
    <cellStyle name="Normal 18 2 2 5 2 2" xfId="27379" xr:uid="{00000000-0005-0000-0000-000002590000}"/>
    <cellStyle name="Normal 18 2 2 5 2 3" xfId="33938" xr:uid="{00000000-0005-0000-0000-000003590000}"/>
    <cellStyle name="Normal 18 2 2 5 2 4" xfId="40496" xr:uid="{00000000-0005-0000-0000-000004590000}"/>
    <cellStyle name="Normal 18 2 2 5 3" xfId="24114" xr:uid="{00000000-0005-0000-0000-000005590000}"/>
    <cellStyle name="Normal 18 2 2 5 4" xfId="30730" xr:uid="{00000000-0005-0000-0000-000006590000}"/>
    <cellStyle name="Normal 18 2 2 5 5" xfId="37288" xr:uid="{00000000-0005-0000-0000-000007590000}"/>
    <cellStyle name="Normal 18 2 2 6" xfId="6410" xr:uid="{00000000-0005-0000-0000-000008590000}"/>
    <cellStyle name="Normal 18 2 2 6 2" xfId="11766" xr:uid="{00000000-0005-0000-0000-000009590000}"/>
    <cellStyle name="Normal 18 2 2 6 2 2" xfId="27380" xr:uid="{00000000-0005-0000-0000-00000A590000}"/>
    <cellStyle name="Normal 18 2 2 6 2 3" xfId="33939" xr:uid="{00000000-0005-0000-0000-00000B590000}"/>
    <cellStyle name="Normal 18 2 2 6 2 4" xfId="40497" xr:uid="{00000000-0005-0000-0000-00000C590000}"/>
    <cellStyle name="Normal 18 2 2 6 3" xfId="24115" xr:uid="{00000000-0005-0000-0000-00000D590000}"/>
    <cellStyle name="Normal 18 2 2 6 4" xfId="30731" xr:uid="{00000000-0005-0000-0000-00000E590000}"/>
    <cellStyle name="Normal 18 2 2 6 5" xfId="37289" xr:uid="{00000000-0005-0000-0000-00000F590000}"/>
    <cellStyle name="Normal 18 2 2 7" xfId="11749" xr:uid="{00000000-0005-0000-0000-000010590000}"/>
    <cellStyle name="Normal 18 2 2 7 2" xfId="27363" xr:uid="{00000000-0005-0000-0000-000011590000}"/>
    <cellStyle name="Normal 18 2 2 7 3" xfId="33922" xr:uid="{00000000-0005-0000-0000-000012590000}"/>
    <cellStyle name="Normal 18 2 2 7 4" xfId="40480" xr:uid="{00000000-0005-0000-0000-000013590000}"/>
    <cellStyle name="Normal 18 2 2 8" xfId="24098" xr:uid="{00000000-0005-0000-0000-000014590000}"/>
    <cellStyle name="Normal 18 2 2 9" xfId="30714" xr:uid="{00000000-0005-0000-0000-000015590000}"/>
    <cellStyle name="Normal 18 2 3" xfId="6411" xr:uid="{00000000-0005-0000-0000-000016590000}"/>
    <cellStyle name="Normal 18 2 3 2" xfId="6412" xr:uid="{00000000-0005-0000-0000-000017590000}"/>
    <cellStyle name="Normal 18 2 3 2 2" xfId="6413" xr:uid="{00000000-0005-0000-0000-000018590000}"/>
    <cellStyle name="Normal 18 2 3 2 2 2" xfId="11769" xr:uid="{00000000-0005-0000-0000-000019590000}"/>
    <cellStyle name="Normal 18 2 3 2 2 2 2" xfId="27383" xr:uid="{00000000-0005-0000-0000-00001A590000}"/>
    <cellStyle name="Normal 18 2 3 2 2 2 3" xfId="33942" xr:uid="{00000000-0005-0000-0000-00001B590000}"/>
    <cellStyle name="Normal 18 2 3 2 2 2 4" xfId="40500" xr:uid="{00000000-0005-0000-0000-00001C590000}"/>
    <cellStyle name="Normal 18 2 3 2 2 3" xfId="24118" xr:uid="{00000000-0005-0000-0000-00001D590000}"/>
    <cellStyle name="Normal 18 2 3 2 2 4" xfId="30734" xr:uid="{00000000-0005-0000-0000-00001E590000}"/>
    <cellStyle name="Normal 18 2 3 2 2 5" xfId="37292" xr:uid="{00000000-0005-0000-0000-00001F590000}"/>
    <cellStyle name="Normal 18 2 3 2 3" xfId="6414" xr:uid="{00000000-0005-0000-0000-000020590000}"/>
    <cellStyle name="Normal 18 2 3 2 3 2" xfId="11770" xr:uid="{00000000-0005-0000-0000-000021590000}"/>
    <cellStyle name="Normal 18 2 3 2 3 2 2" xfId="27384" xr:uid="{00000000-0005-0000-0000-000022590000}"/>
    <cellStyle name="Normal 18 2 3 2 3 2 3" xfId="33943" xr:uid="{00000000-0005-0000-0000-000023590000}"/>
    <cellStyle name="Normal 18 2 3 2 3 2 4" xfId="40501" xr:uid="{00000000-0005-0000-0000-000024590000}"/>
    <cellStyle name="Normal 18 2 3 2 3 3" xfId="24119" xr:uid="{00000000-0005-0000-0000-000025590000}"/>
    <cellStyle name="Normal 18 2 3 2 3 4" xfId="30735" xr:uid="{00000000-0005-0000-0000-000026590000}"/>
    <cellStyle name="Normal 18 2 3 2 3 5" xfId="37293" xr:uid="{00000000-0005-0000-0000-000027590000}"/>
    <cellStyle name="Normal 18 2 3 2 4" xfId="11768" xr:uid="{00000000-0005-0000-0000-000028590000}"/>
    <cellStyle name="Normal 18 2 3 2 4 2" xfId="27382" xr:uid="{00000000-0005-0000-0000-000029590000}"/>
    <cellStyle name="Normal 18 2 3 2 4 3" xfId="33941" xr:uid="{00000000-0005-0000-0000-00002A590000}"/>
    <cellStyle name="Normal 18 2 3 2 4 4" xfId="40499" xr:uid="{00000000-0005-0000-0000-00002B590000}"/>
    <cellStyle name="Normal 18 2 3 2 5" xfId="24117" xr:uid="{00000000-0005-0000-0000-00002C590000}"/>
    <cellStyle name="Normal 18 2 3 2 6" xfId="30733" xr:uid="{00000000-0005-0000-0000-00002D590000}"/>
    <cellStyle name="Normal 18 2 3 2 7" xfId="37291" xr:uid="{00000000-0005-0000-0000-00002E590000}"/>
    <cellStyle name="Normal 18 2 3 3" xfId="6415" xr:uid="{00000000-0005-0000-0000-00002F590000}"/>
    <cellStyle name="Normal 18 2 3 3 2" xfId="6416" xr:uid="{00000000-0005-0000-0000-000030590000}"/>
    <cellStyle name="Normal 18 2 3 3 2 2" xfId="11772" xr:uid="{00000000-0005-0000-0000-000031590000}"/>
    <cellStyle name="Normal 18 2 3 3 2 2 2" xfId="27386" xr:uid="{00000000-0005-0000-0000-000032590000}"/>
    <cellStyle name="Normal 18 2 3 3 2 2 3" xfId="33945" xr:uid="{00000000-0005-0000-0000-000033590000}"/>
    <cellStyle name="Normal 18 2 3 3 2 2 4" xfId="40503" xr:uid="{00000000-0005-0000-0000-000034590000}"/>
    <cellStyle name="Normal 18 2 3 3 2 3" xfId="24121" xr:uid="{00000000-0005-0000-0000-000035590000}"/>
    <cellStyle name="Normal 18 2 3 3 2 4" xfId="30737" xr:uid="{00000000-0005-0000-0000-000036590000}"/>
    <cellStyle name="Normal 18 2 3 3 2 5" xfId="37295" xr:uid="{00000000-0005-0000-0000-000037590000}"/>
    <cellStyle name="Normal 18 2 3 3 3" xfId="6417" xr:uid="{00000000-0005-0000-0000-000038590000}"/>
    <cellStyle name="Normal 18 2 3 3 3 2" xfId="11773" xr:uid="{00000000-0005-0000-0000-000039590000}"/>
    <cellStyle name="Normal 18 2 3 3 3 2 2" xfId="27387" xr:uid="{00000000-0005-0000-0000-00003A590000}"/>
    <cellStyle name="Normal 18 2 3 3 3 2 3" xfId="33946" xr:uid="{00000000-0005-0000-0000-00003B590000}"/>
    <cellStyle name="Normal 18 2 3 3 3 2 4" xfId="40504" xr:uid="{00000000-0005-0000-0000-00003C590000}"/>
    <cellStyle name="Normal 18 2 3 3 3 3" xfId="24122" xr:uid="{00000000-0005-0000-0000-00003D590000}"/>
    <cellStyle name="Normal 18 2 3 3 3 4" xfId="30738" xr:uid="{00000000-0005-0000-0000-00003E590000}"/>
    <cellStyle name="Normal 18 2 3 3 3 5" xfId="37296" xr:uid="{00000000-0005-0000-0000-00003F590000}"/>
    <cellStyle name="Normal 18 2 3 3 4" xfId="11771" xr:uid="{00000000-0005-0000-0000-000040590000}"/>
    <cellStyle name="Normal 18 2 3 3 4 2" xfId="27385" xr:uid="{00000000-0005-0000-0000-000041590000}"/>
    <cellStyle name="Normal 18 2 3 3 4 3" xfId="33944" xr:uid="{00000000-0005-0000-0000-000042590000}"/>
    <cellStyle name="Normal 18 2 3 3 4 4" xfId="40502" xr:uid="{00000000-0005-0000-0000-000043590000}"/>
    <cellStyle name="Normal 18 2 3 3 5" xfId="24120" xr:uid="{00000000-0005-0000-0000-000044590000}"/>
    <cellStyle name="Normal 18 2 3 3 6" xfId="30736" xr:uid="{00000000-0005-0000-0000-000045590000}"/>
    <cellStyle name="Normal 18 2 3 3 7" xfId="37294" xr:uid="{00000000-0005-0000-0000-000046590000}"/>
    <cellStyle name="Normal 18 2 3 4" xfId="6418" xr:uid="{00000000-0005-0000-0000-000047590000}"/>
    <cellStyle name="Normal 18 2 3 4 2" xfId="11774" xr:uid="{00000000-0005-0000-0000-000048590000}"/>
    <cellStyle name="Normal 18 2 3 4 2 2" xfId="27388" xr:uid="{00000000-0005-0000-0000-000049590000}"/>
    <cellStyle name="Normal 18 2 3 4 2 3" xfId="33947" xr:uid="{00000000-0005-0000-0000-00004A590000}"/>
    <cellStyle name="Normal 18 2 3 4 2 4" xfId="40505" xr:uid="{00000000-0005-0000-0000-00004B590000}"/>
    <cellStyle name="Normal 18 2 3 4 3" xfId="24123" xr:uid="{00000000-0005-0000-0000-00004C590000}"/>
    <cellStyle name="Normal 18 2 3 4 4" xfId="30739" xr:uid="{00000000-0005-0000-0000-00004D590000}"/>
    <cellStyle name="Normal 18 2 3 4 5" xfId="37297" xr:uid="{00000000-0005-0000-0000-00004E590000}"/>
    <cellStyle name="Normal 18 2 3 5" xfId="6419" xr:uid="{00000000-0005-0000-0000-00004F590000}"/>
    <cellStyle name="Normal 18 2 3 5 2" xfId="11775" xr:uid="{00000000-0005-0000-0000-000050590000}"/>
    <cellStyle name="Normal 18 2 3 5 2 2" xfId="27389" xr:uid="{00000000-0005-0000-0000-000051590000}"/>
    <cellStyle name="Normal 18 2 3 5 2 3" xfId="33948" xr:uid="{00000000-0005-0000-0000-000052590000}"/>
    <cellStyle name="Normal 18 2 3 5 2 4" xfId="40506" xr:uid="{00000000-0005-0000-0000-000053590000}"/>
    <cellStyle name="Normal 18 2 3 5 3" xfId="24124" xr:uid="{00000000-0005-0000-0000-000054590000}"/>
    <cellStyle name="Normal 18 2 3 5 4" xfId="30740" xr:uid="{00000000-0005-0000-0000-000055590000}"/>
    <cellStyle name="Normal 18 2 3 5 5" xfId="37298" xr:uid="{00000000-0005-0000-0000-000056590000}"/>
    <cellStyle name="Normal 18 2 3 6" xfId="11767" xr:uid="{00000000-0005-0000-0000-000057590000}"/>
    <cellStyle name="Normal 18 2 3 6 2" xfId="27381" xr:uid="{00000000-0005-0000-0000-000058590000}"/>
    <cellStyle name="Normal 18 2 3 6 3" xfId="33940" xr:uid="{00000000-0005-0000-0000-000059590000}"/>
    <cellStyle name="Normal 18 2 3 6 4" xfId="40498" xr:uid="{00000000-0005-0000-0000-00005A590000}"/>
    <cellStyle name="Normal 18 2 3 7" xfId="24116" xr:uid="{00000000-0005-0000-0000-00005B590000}"/>
    <cellStyle name="Normal 18 2 3 8" xfId="30732" xr:uid="{00000000-0005-0000-0000-00005C590000}"/>
    <cellStyle name="Normal 18 2 3 9" xfId="37290" xr:uid="{00000000-0005-0000-0000-00005D590000}"/>
    <cellStyle name="Normal 18 2 4" xfId="6420" xr:uid="{00000000-0005-0000-0000-00005E590000}"/>
    <cellStyle name="Normal 18 2 4 2" xfId="6421" xr:uid="{00000000-0005-0000-0000-00005F590000}"/>
    <cellStyle name="Normal 18 2 4 2 2" xfId="11777" xr:uid="{00000000-0005-0000-0000-000060590000}"/>
    <cellStyle name="Normal 18 2 4 2 2 2" xfId="27391" xr:uid="{00000000-0005-0000-0000-000061590000}"/>
    <cellStyle name="Normal 18 2 4 2 2 3" xfId="33950" xr:uid="{00000000-0005-0000-0000-000062590000}"/>
    <cellStyle name="Normal 18 2 4 2 2 4" xfId="40508" xr:uid="{00000000-0005-0000-0000-000063590000}"/>
    <cellStyle name="Normal 18 2 4 2 3" xfId="24126" xr:uid="{00000000-0005-0000-0000-000064590000}"/>
    <cellStyle name="Normal 18 2 4 2 4" xfId="30742" xr:uid="{00000000-0005-0000-0000-000065590000}"/>
    <cellStyle name="Normal 18 2 4 2 5" xfId="37300" xr:uid="{00000000-0005-0000-0000-000066590000}"/>
    <cellStyle name="Normal 18 2 4 3" xfId="6422" xr:uid="{00000000-0005-0000-0000-000067590000}"/>
    <cellStyle name="Normal 18 2 4 3 2" xfId="11778" xr:uid="{00000000-0005-0000-0000-000068590000}"/>
    <cellStyle name="Normal 18 2 4 3 2 2" xfId="27392" xr:uid="{00000000-0005-0000-0000-000069590000}"/>
    <cellStyle name="Normal 18 2 4 3 2 3" xfId="33951" xr:uid="{00000000-0005-0000-0000-00006A590000}"/>
    <cellStyle name="Normal 18 2 4 3 2 4" xfId="40509" xr:uid="{00000000-0005-0000-0000-00006B590000}"/>
    <cellStyle name="Normal 18 2 4 3 3" xfId="24127" xr:uid="{00000000-0005-0000-0000-00006C590000}"/>
    <cellStyle name="Normal 18 2 4 3 4" xfId="30743" xr:uid="{00000000-0005-0000-0000-00006D590000}"/>
    <cellStyle name="Normal 18 2 4 3 5" xfId="37301" xr:uid="{00000000-0005-0000-0000-00006E590000}"/>
    <cellStyle name="Normal 18 2 4 4" xfId="11776" xr:uid="{00000000-0005-0000-0000-00006F590000}"/>
    <cellStyle name="Normal 18 2 4 4 2" xfId="27390" xr:uid="{00000000-0005-0000-0000-000070590000}"/>
    <cellStyle name="Normal 18 2 4 4 3" xfId="33949" xr:uid="{00000000-0005-0000-0000-000071590000}"/>
    <cellStyle name="Normal 18 2 4 4 4" xfId="40507" xr:uid="{00000000-0005-0000-0000-000072590000}"/>
    <cellStyle name="Normal 18 2 4 5" xfId="24125" xr:uid="{00000000-0005-0000-0000-000073590000}"/>
    <cellStyle name="Normal 18 2 4 6" xfId="30741" xr:uid="{00000000-0005-0000-0000-000074590000}"/>
    <cellStyle name="Normal 18 2 4 7" xfId="37299" xr:uid="{00000000-0005-0000-0000-000075590000}"/>
    <cellStyle name="Normal 18 2 5" xfId="6423" xr:uid="{00000000-0005-0000-0000-000076590000}"/>
    <cellStyle name="Normal 18 2 5 2" xfId="6424" xr:uid="{00000000-0005-0000-0000-000077590000}"/>
    <cellStyle name="Normal 18 2 5 2 2" xfId="11780" xr:uid="{00000000-0005-0000-0000-000078590000}"/>
    <cellStyle name="Normal 18 2 5 2 2 2" xfId="27394" xr:uid="{00000000-0005-0000-0000-000079590000}"/>
    <cellStyle name="Normal 18 2 5 2 2 3" xfId="33953" xr:uid="{00000000-0005-0000-0000-00007A590000}"/>
    <cellStyle name="Normal 18 2 5 2 2 4" xfId="40511" xr:uid="{00000000-0005-0000-0000-00007B590000}"/>
    <cellStyle name="Normal 18 2 5 2 3" xfId="24129" xr:uid="{00000000-0005-0000-0000-00007C590000}"/>
    <cellStyle name="Normal 18 2 5 2 4" xfId="30745" xr:uid="{00000000-0005-0000-0000-00007D590000}"/>
    <cellStyle name="Normal 18 2 5 2 5" xfId="37303" xr:uid="{00000000-0005-0000-0000-00007E590000}"/>
    <cellStyle name="Normal 18 2 5 3" xfId="6425" xr:uid="{00000000-0005-0000-0000-00007F590000}"/>
    <cellStyle name="Normal 18 2 5 3 2" xfId="11781" xr:uid="{00000000-0005-0000-0000-000080590000}"/>
    <cellStyle name="Normal 18 2 5 3 2 2" xfId="27395" xr:uid="{00000000-0005-0000-0000-000081590000}"/>
    <cellStyle name="Normal 18 2 5 3 2 3" xfId="33954" xr:uid="{00000000-0005-0000-0000-000082590000}"/>
    <cellStyle name="Normal 18 2 5 3 2 4" xfId="40512" xr:uid="{00000000-0005-0000-0000-000083590000}"/>
    <cellStyle name="Normal 18 2 5 3 3" xfId="24130" xr:uid="{00000000-0005-0000-0000-000084590000}"/>
    <cellStyle name="Normal 18 2 5 3 4" xfId="30746" xr:uid="{00000000-0005-0000-0000-000085590000}"/>
    <cellStyle name="Normal 18 2 5 3 5" xfId="37304" xr:uid="{00000000-0005-0000-0000-000086590000}"/>
    <cellStyle name="Normal 18 2 5 4" xfId="11779" xr:uid="{00000000-0005-0000-0000-000087590000}"/>
    <cellStyle name="Normal 18 2 5 4 2" xfId="27393" xr:uid="{00000000-0005-0000-0000-000088590000}"/>
    <cellStyle name="Normal 18 2 5 4 3" xfId="33952" xr:uid="{00000000-0005-0000-0000-000089590000}"/>
    <cellStyle name="Normal 18 2 5 4 4" xfId="40510" xr:uid="{00000000-0005-0000-0000-00008A590000}"/>
    <cellStyle name="Normal 18 2 5 5" xfId="24128" xr:uid="{00000000-0005-0000-0000-00008B590000}"/>
    <cellStyle name="Normal 18 2 5 6" xfId="30744" xr:uid="{00000000-0005-0000-0000-00008C590000}"/>
    <cellStyle name="Normal 18 2 5 7" xfId="37302" xr:uid="{00000000-0005-0000-0000-00008D590000}"/>
    <cellStyle name="Normal 18 2 6" xfId="6426" xr:uid="{00000000-0005-0000-0000-00008E590000}"/>
    <cellStyle name="Normal 18 2 6 2" xfId="11782" xr:uid="{00000000-0005-0000-0000-00008F590000}"/>
    <cellStyle name="Normal 18 2 6 2 2" xfId="27396" xr:uid="{00000000-0005-0000-0000-000090590000}"/>
    <cellStyle name="Normal 18 2 6 2 3" xfId="33955" xr:uid="{00000000-0005-0000-0000-000091590000}"/>
    <cellStyle name="Normal 18 2 6 2 4" xfId="40513" xr:uid="{00000000-0005-0000-0000-000092590000}"/>
    <cellStyle name="Normal 18 2 6 3" xfId="24131" xr:uid="{00000000-0005-0000-0000-000093590000}"/>
    <cellStyle name="Normal 18 2 6 4" xfId="30747" xr:uid="{00000000-0005-0000-0000-000094590000}"/>
    <cellStyle name="Normal 18 2 6 5" xfId="37305" xr:uid="{00000000-0005-0000-0000-000095590000}"/>
    <cellStyle name="Normal 18 2 7" xfId="6427" xr:uid="{00000000-0005-0000-0000-000096590000}"/>
    <cellStyle name="Normal 18 2 7 2" xfId="11783" xr:uid="{00000000-0005-0000-0000-000097590000}"/>
    <cellStyle name="Normal 18 2 7 2 2" xfId="27397" xr:uid="{00000000-0005-0000-0000-000098590000}"/>
    <cellStyle name="Normal 18 2 7 2 3" xfId="33956" xr:uid="{00000000-0005-0000-0000-000099590000}"/>
    <cellStyle name="Normal 18 2 7 2 4" xfId="40514" xr:uid="{00000000-0005-0000-0000-00009A590000}"/>
    <cellStyle name="Normal 18 2 7 3" xfId="24132" xr:uid="{00000000-0005-0000-0000-00009B590000}"/>
    <cellStyle name="Normal 18 2 7 4" xfId="30748" xr:uid="{00000000-0005-0000-0000-00009C590000}"/>
    <cellStyle name="Normal 18 2 7 5" xfId="37306" xr:uid="{00000000-0005-0000-0000-00009D590000}"/>
    <cellStyle name="Normal 18 2 8" xfId="11748" xr:uid="{00000000-0005-0000-0000-00009E590000}"/>
    <cellStyle name="Normal 18 2 8 2" xfId="27362" xr:uid="{00000000-0005-0000-0000-00009F590000}"/>
    <cellStyle name="Normal 18 2 8 3" xfId="33921" xr:uid="{00000000-0005-0000-0000-0000A0590000}"/>
    <cellStyle name="Normal 18 2 8 4" xfId="40479" xr:uid="{00000000-0005-0000-0000-0000A1590000}"/>
    <cellStyle name="Normal 18 2 9" xfId="16592" xr:uid="{00000000-0005-0000-0000-0000A2590000}"/>
    <cellStyle name="Normal 18 3" xfId="6428" xr:uid="{00000000-0005-0000-0000-0000A3590000}"/>
    <cellStyle name="Normal 18 3 10" xfId="37307" xr:uid="{00000000-0005-0000-0000-0000A4590000}"/>
    <cellStyle name="Normal 18 3 2" xfId="6429" xr:uid="{00000000-0005-0000-0000-0000A5590000}"/>
    <cellStyle name="Normal 18 3 2 2" xfId="6430" xr:uid="{00000000-0005-0000-0000-0000A6590000}"/>
    <cellStyle name="Normal 18 3 2 2 2" xfId="6431" xr:uid="{00000000-0005-0000-0000-0000A7590000}"/>
    <cellStyle name="Normal 18 3 2 2 2 2" xfId="11787" xr:uid="{00000000-0005-0000-0000-0000A8590000}"/>
    <cellStyle name="Normal 18 3 2 2 2 2 2" xfId="27401" xr:uid="{00000000-0005-0000-0000-0000A9590000}"/>
    <cellStyle name="Normal 18 3 2 2 2 2 3" xfId="33960" xr:uid="{00000000-0005-0000-0000-0000AA590000}"/>
    <cellStyle name="Normal 18 3 2 2 2 2 4" xfId="40518" xr:uid="{00000000-0005-0000-0000-0000AB590000}"/>
    <cellStyle name="Normal 18 3 2 2 2 3" xfId="24136" xr:uid="{00000000-0005-0000-0000-0000AC590000}"/>
    <cellStyle name="Normal 18 3 2 2 2 4" xfId="30752" xr:uid="{00000000-0005-0000-0000-0000AD590000}"/>
    <cellStyle name="Normal 18 3 2 2 2 5" xfId="37310" xr:uid="{00000000-0005-0000-0000-0000AE590000}"/>
    <cellStyle name="Normal 18 3 2 2 3" xfId="6432" xr:uid="{00000000-0005-0000-0000-0000AF590000}"/>
    <cellStyle name="Normal 18 3 2 2 3 2" xfId="11788" xr:uid="{00000000-0005-0000-0000-0000B0590000}"/>
    <cellStyle name="Normal 18 3 2 2 3 2 2" xfId="27402" xr:uid="{00000000-0005-0000-0000-0000B1590000}"/>
    <cellStyle name="Normal 18 3 2 2 3 2 3" xfId="33961" xr:uid="{00000000-0005-0000-0000-0000B2590000}"/>
    <cellStyle name="Normal 18 3 2 2 3 2 4" xfId="40519" xr:uid="{00000000-0005-0000-0000-0000B3590000}"/>
    <cellStyle name="Normal 18 3 2 2 3 3" xfId="24137" xr:uid="{00000000-0005-0000-0000-0000B4590000}"/>
    <cellStyle name="Normal 18 3 2 2 3 4" xfId="30753" xr:uid="{00000000-0005-0000-0000-0000B5590000}"/>
    <cellStyle name="Normal 18 3 2 2 3 5" xfId="37311" xr:uid="{00000000-0005-0000-0000-0000B6590000}"/>
    <cellStyle name="Normal 18 3 2 2 4" xfId="11786" xr:uid="{00000000-0005-0000-0000-0000B7590000}"/>
    <cellStyle name="Normal 18 3 2 2 4 2" xfId="27400" xr:uid="{00000000-0005-0000-0000-0000B8590000}"/>
    <cellStyle name="Normal 18 3 2 2 4 3" xfId="33959" xr:uid="{00000000-0005-0000-0000-0000B9590000}"/>
    <cellStyle name="Normal 18 3 2 2 4 4" xfId="40517" xr:uid="{00000000-0005-0000-0000-0000BA590000}"/>
    <cellStyle name="Normal 18 3 2 2 5" xfId="24135" xr:uid="{00000000-0005-0000-0000-0000BB590000}"/>
    <cellStyle name="Normal 18 3 2 2 6" xfId="30751" xr:uid="{00000000-0005-0000-0000-0000BC590000}"/>
    <cellStyle name="Normal 18 3 2 2 7" xfId="37309" xr:uid="{00000000-0005-0000-0000-0000BD590000}"/>
    <cellStyle name="Normal 18 3 2 3" xfId="6433" xr:uid="{00000000-0005-0000-0000-0000BE590000}"/>
    <cellStyle name="Normal 18 3 2 3 2" xfId="6434" xr:uid="{00000000-0005-0000-0000-0000BF590000}"/>
    <cellStyle name="Normal 18 3 2 3 2 2" xfId="11790" xr:uid="{00000000-0005-0000-0000-0000C0590000}"/>
    <cellStyle name="Normal 18 3 2 3 2 2 2" xfId="27404" xr:uid="{00000000-0005-0000-0000-0000C1590000}"/>
    <cellStyle name="Normal 18 3 2 3 2 2 3" xfId="33963" xr:uid="{00000000-0005-0000-0000-0000C2590000}"/>
    <cellStyle name="Normal 18 3 2 3 2 2 4" xfId="40521" xr:uid="{00000000-0005-0000-0000-0000C3590000}"/>
    <cellStyle name="Normal 18 3 2 3 2 3" xfId="24139" xr:uid="{00000000-0005-0000-0000-0000C4590000}"/>
    <cellStyle name="Normal 18 3 2 3 2 4" xfId="30755" xr:uid="{00000000-0005-0000-0000-0000C5590000}"/>
    <cellStyle name="Normal 18 3 2 3 2 5" xfId="37313" xr:uid="{00000000-0005-0000-0000-0000C6590000}"/>
    <cellStyle name="Normal 18 3 2 3 3" xfId="6435" xr:uid="{00000000-0005-0000-0000-0000C7590000}"/>
    <cellStyle name="Normal 18 3 2 3 3 2" xfId="11791" xr:uid="{00000000-0005-0000-0000-0000C8590000}"/>
    <cellStyle name="Normal 18 3 2 3 3 2 2" xfId="27405" xr:uid="{00000000-0005-0000-0000-0000C9590000}"/>
    <cellStyle name="Normal 18 3 2 3 3 2 3" xfId="33964" xr:uid="{00000000-0005-0000-0000-0000CA590000}"/>
    <cellStyle name="Normal 18 3 2 3 3 2 4" xfId="40522" xr:uid="{00000000-0005-0000-0000-0000CB590000}"/>
    <cellStyle name="Normal 18 3 2 3 3 3" xfId="24140" xr:uid="{00000000-0005-0000-0000-0000CC590000}"/>
    <cellStyle name="Normal 18 3 2 3 3 4" xfId="30756" xr:uid="{00000000-0005-0000-0000-0000CD590000}"/>
    <cellStyle name="Normal 18 3 2 3 3 5" xfId="37314" xr:uid="{00000000-0005-0000-0000-0000CE590000}"/>
    <cellStyle name="Normal 18 3 2 3 4" xfId="11789" xr:uid="{00000000-0005-0000-0000-0000CF590000}"/>
    <cellStyle name="Normal 18 3 2 3 4 2" xfId="27403" xr:uid="{00000000-0005-0000-0000-0000D0590000}"/>
    <cellStyle name="Normal 18 3 2 3 4 3" xfId="33962" xr:uid="{00000000-0005-0000-0000-0000D1590000}"/>
    <cellStyle name="Normal 18 3 2 3 4 4" xfId="40520" xr:uid="{00000000-0005-0000-0000-0000D2590000}"/>
    <cellStyle name="Normal 18 3 2 3 5" xfId="24138" xr:uid="{00000000-0005-0000-0000-0000D3590000}"/>
    <cellStyle name="Normal 18 3 2 3 6" xfId="30754" xr:uid="{00000000-0005-0000-0000-0000D4590000}"/>
    <cellStyle name="Normal 18 3 2 3 7" xfId="37312" xr:uid="{00000000-0005-0000-0000-0000D5590000}"/>
    <cellStyle name="Normal 18 3 2 4" xfId="6436" xr:uid="{00000000-0005-0000-0000-0000D6590000}"/>
    <cellStyle name="Normal 18 3 2 4 2" xfId="11792" xr:uid="{00000000-0005-0000-0000-0000D7590000}"/>
    <cellStyle name="Normal 18 3 2 4 2 2" xfId="27406" xr:uid="{00000000-0005-0000-0000-0000D8590000}"/>
    <cellStyle name="Normal 18 3 2 4 2 3" xfId="33965" xr:uid="{00000000-0005-0000-0000-0000D9590000}"/>
    <cellStyle name="Normal 18 3 2 4 2 4" xfId="40523" xr:uid="{00000000-0005-0000-0000-0000DA590000}"/>
    <cellStyle name="Normal 18 3 2 4 3" xfId="24141" xr:uid="{00000000-0005-0000-0000-0000DB590000}"/>
    <cellStyle name="Normal 18 3 2 4 4" xfId="30757" xr:uid="{00000000-0005-0000-0000-0000DC590000}"/>
    <cellStyle name="Normal 18 3 2 4 5" xfId="37315" xr:uid="{00000000-0005-0000-0000-0000DD590000}"/>
    <cellStyle name="Normal 18 3 2 5" xfId="6437" xr:uid="{00000000-0005-0000-0000-0000DE590000}"/>
    <cellStyle name="Normal 18 3 2 5 2" xfId="11793" xr:uid="{00000000-0005-0000-0000-0000DF590000}"/>
    <cellStyle name="Normal 18 3 2 5 2 2" xfId="27407" xr:uid="{00000000-0005-0000-0000-0000E0590000}"/>
    <cellStyle name="Normal 18 3 2 5 2 3" xfId="33966" xr:uid="{00000000-0005-0000-0000-0000E1590000}"/>
    <cellStyle name="Normal 18 3 2 5 2 4" xfId="40524" xr:uid="{00000000-0005-0000-0000-0000E2590000}"/>
    <cellStyle name="Normal 18 3 2 5 3" xfId="24142" xr:uid="{00000000-0005-0000-0000-0000E3590000}"/>
    <cellStyle name="Normal 18 3 2 5 4" xfId="30758" xr:uid="{00000000-0005-0000-0000-0000E4590000}"/>
    <cellStyle name="Normal 18 3 2 5 5" xfId="37316" xr:uid="{00000000-0005-0000-0000-0000E5590000}"/>
    <cellStyle name="Normal 18 3 2 6" xfId="11785" xr:uid="{00000000-0005-0000-0000-0000E6590000}"/>
    <cellStyle name="Normal 18 3 2 6 2" xfId="27399" xr:uid="{00000000-0005-0000-0000-0000E7590000}"/>
    <cellStyle name="Normal 18 3 2 6 3" xfId="33958" xr:uid="{00000000-0005-0000-0000-0000E8590000}"/>
    <cellStyle name="Normal 18 3 2 6 4" xfId="40516" xr:uid="{00000000-0005-0000-0000-0000E9590000}"/>
    <cellStyle name="Normal 18 3 2 7" xfId="24134" xr:uid="{00000000-0005-0000-0000-0000EA590000}"/>
    <cellStyle name="Normal 18 3 2 8" xfId="30750" xr:uid="{00000000-0005-0000-0000-0000EB590000}"/>
    <cellStyle name="Normal 18 3 2 9" xfId="37308" xr:uid="{00000000-0005-0000-0000-0000EC590000}"/>
    <cellStyle name="Normal 18 3 3" xfId="6438" xr:uid="{00000000-0005-0000-0000-0000ED590000}"/>
    <cellStyle name="Normal 18 3 3 2" xfId="6439" xr:uid="{00000000-0005-0000-0000-0000EE590000}"/>
    <cellStyle name="Normal 18 3 3 2 2" xfId="11795" xr:uid="{00000000-0005-0000-0000-0000EF590000}"/>
    <cellStyle name="Normal 18 3 3 2 2 2" xfId="27409" xr:uid="{00000000-0005-0000-0000-0000F0590000}"/>
    <cellStyle name="Normal 18 3 3 2 2 3" xfId="33968" xr:uid="{00000000-0005-0000-0000-0000F1590000}"/>
    <cellStyle name="Normal 18 3 3 2 2 4" xfId="40526" xr:uid="{00000000-0005-0000-0000-0000F2590000}"/>
    <cellStyle name="Normal 18 3 3 2 3" xfId="24144" xr:uid="{00000000-0005-0000-0000-0000F3590000}"/>
    <cellStyle name="Normal 18 3 3 2 4" xfId="30760" xr:uid="{00000000-0005-0000-0000-0000F4590000}"/>
    <cellStyle name="Normal 18 3 3 2 5" xfId="37318" xr:uid="{00000000-0005-0000-0000-0000F5590000}"/>
    <cellStyle name="Normal 18 3 3 3" xfId="6440" xr:uid="{00000000-0005-0000-0000-0000F6590000}"/>
    <cellStyle name="Normal 18 3 3 3 2" xfId="11796" xr:uid="{00000000-0005-0000-0000-0000F7590000}"/>
    <cellStyle name="Normal 18 3 3 3 2 2" xfId="27410" xr:uid="{00000000-0005-0000-0000-0000F8590000}"/>
    <cellStyle name="Normal 18 3 3 3 2 3" xfId="33969" xr:uid="{00000000-0005-0000-0000-0000F9590000}"/>
    <cellStyle name="Normal 18 3 3 3 2 4" xfId="40527" xr:uid="{00000000-0005-0000-0000-0000FA590000}"/>
    <cellStyle name="Normal 18 3 3 3 3" xfId="24145" xr:uid="{00000000-0005-0000-0000-0000FB590000}"/>
    <cellStyle name="Normal 18 3 3 3 4" xfId="30761" xr:uid="{00000000-0005-0000-0000-0000FC590000}"/>
    <cellStyle name="Normal 18 3 3 3 5" xfId="37319" xr:uid="{00000000-0005-0000-0000-0000FD590000}"/>
    <cellStyle name="Normal 18 3 3 4" xfId="11794" xr:uid="{00000000-0005-0000-0000-0000FE590000}"/>
    <cellStyle name="Normal 18 3 3 4 2" xfId="27408" xr:uid="{00000000-0005-0000-0000-0000FF590000}"/>
    <cellStyle name="Normal 18 3 3 4 3" xfId="33967" xr:uid="{00000000-0005-0000-0000-0000005A0000}"/>
    <cellStyle name="Normal 18 3 3 4 4" xfId="40525" xr:uid="{00000000-0005-0000-0000-0000015A0000}"/>
    <cellStyle name="Normal 18 3 3 5" xfId="24143" xr:uid="{00000000-0005-0000-0000-0000025A0000}"/>
    <cellStyle name="Normal 18 3 3 6" xfId="30759" xr:uid="{00000000-0005-0000-0000-0000035A0000}"/>
    <cellStyle name="Normal 18 3 3 7" xfId="37317" xr:uid="{00000000-0005-0000-0000-0000045A0000}"/>
    <cellStyle name="Normal 18 3 4" xfId="6441" xr:uid="{00000000-0005-0000-0000-0000055A0000}"/>
    <cellStyle name="Normal 18 3 4 2" xfId="6442" xr:uid="{00000000-0005-0000-0000-0000065A0000}"/>
    <cellStyle name="Normal 18 3 4 2 2" xfId="11798" xr:uid="{00000000-0005-0000-0000-0000075A0000}"/>
    <cellStyle name="Normal 18 3 4 2 2 2" xfId="27412" xr:uid="{00000000-0005-0000-0000-0000085A0000}"/>
    <cellStyle name="Normal 18 3 4 2 2 3" xfId="33971" xr:uid="{00000000-0005-0000-0000-0000095A0000}"/>
    <cellStyle name="Normal 18 3 4 2 2 4" xfId="40529" xr:uid="{00000000-0005-0000-0000-00000A5A0000}"/>
    <cellStyle name="Normal 18 3 4 2 3" xfId="24147" xr:uid="{00000000-0005-0000-0000-00000B5A0000}"/>
    <cellStyle name="Normal 18 3 4 2 4" xfId="30763" xr:uid="{00000000-0005-0000-0000-00000C5A0000}"/>
    <cellStyle name="Normal 18 3 4 2 5" xfId="37321" xr:uid="{00000000-0005-0000-0000-00000D5A0000}"/>
    <cellStyle name="Normal 18 3 4 3" xfId="6443" xr:uid="{00000000-0005-0000-0000-00000E5A0000}"/>
    <cellStyle name="Normal 18 3 4 3 2" xfId="11799" xr:uid="{00000000-0005-0000-0000-00000F5A0000}"/>
    <cellStyle name="Normal 18 3 4 3 2 2" xfId="27413" xr:uid="{00000000-0005-0000-0000-0000105A0000}"/>
    <cellStyle name="Normal 18 3 4 3 2 3" xfId="33972" xr:uid="{00000000-0005-0000-0000-0000115A0000}"/>
    <cellStyle name="Normal 18 3 4 3 2 4" xfId="40530" xr:uid="{00000000-0005-0000-0000-0000125A0000}"/>
    <cellStyle name="Normal 18 3 4 3 3" xfId="24148" xr:uid="{00000000-0005-0000-0000-0000135A0000}"/>
    <cellStyle name="Normal 18 3 4 3 4" xfId="30764" xr:uid="{00000000-0005-0000-0000-0000145A0000}"/>
    <cellStyle name="Normal 18 3 4 3 5" xfId="37322" xr:uid="{00000000-0005-0000-0000-0000155A0000}"/>
    <cellStyle name="Normal 18 3 4 4" xfId="11797" xr:uid="{00000000-0005-0000-0000-0000165A0000}"/>
    <cellStyle name="Normal 18 3 4 4 2" xfId="27411" xr:uid="{00000000-0005-0000-0000-0000175A0000}"/>
    <cellStyle name="Normal 18 3 4 4 3" xfId="33970" xr:uid="{00000000-0005-0000-0000-0000185A0000}"/>
    <cellStyle name="Normal 18 3 4 4 4" xfId="40528" xr:uid="{00000000-0005-0000-0000-0000195A0000}"/>
    <cellStyle name="Normal 18 3 4 5" xfId="24146" xr:uid="{00000000-0005-0000-0000-00001A5A0000}"/>
    <cellStyle name="Normal 18 3 4 6" xfId="30762" xr:uid="{00000000-0005-0000-0000-00001B5A0000}"/>
    <cellStyle name="Normal 18 3 4 7" xfId="37320" xr:uid="{00000000-0005-0000-0000-00001C5A0000}"/>
    <cellStyle name="Normal 18 3 5" xfId="6444" xr:uid="{00000000-0005-0000-0000-00001D5A0000}"/>
    <cellStyle name="Normal 18 3 5 2" xfId="11800" xr:uid="{00000000-0005-0000-0000-00001E5A0000}"/>
    <cellStyle name="Normal 18 3 5 2 2" xfId="27414" xr:uid="{00000000-0005-0000-0000-00001F5A0000}"/>
    <cellStyle name="Normal 18 3 5 2 3" xfId="33973" xr:uid="{00000000-0005-0000-0000-0000205A0000}"/>
    <cellStyle name="Normal 18 3 5 2 4" xfId="40531" xr:uid="{00000000-0005-0000-0000-0000215A0000}"/>
    <cellStyle name="Normal 18 3 5 3" xfId="24149" xr:uid="{00000000-0005-0000-0000-0000225A0000}"/>
    <cellStyle name="Normal 18 3 5 4" xfId="30765" xr:uid="{00000000-0005-0000-0000-0000235A0000}"/>
    <cellStyle name="Normal 18 3 5 5" xfId="37323" xr:uid="{00000000-0005-0000-0000-0000245A0000}"/>
    <cellStyle name="Normal 18 3 6" xfId="6445" xr:uid="{00000000-0005-0000-0000-0000255A0000}"/>
    <cellStyle name="Normal 18 3 6 2" xfId="11801" xr:uid="{00000000-0005-0000-0000-0000265A0000}"/>
    <cellStyle name="Normal 18 3 6 2 2" xfId="27415" xr:uid="{00000000-0005-0000-0000-0000275A0000}"/>
    <cellStyle name="Normal 18 3 6 2 3" xfId="33974" xr:uid="{00000000-0005-0000-0000-0000285A0000}"/>
    <cellStyle name="Normal 18 3 6 2 4" xfId="40532" xr:uid="{00000000-0005-0000-0000-0000295A0000}"/>
    <cellStyle name="Normal 18 3 6 3" xfId="24150" xr:uid="{00000000-0005-0000-0000-00002A5A0000}"/>
    <cellStyle name="Normal 18 3 6 4" xfId="30766" xr:uid="{00000000-0005-0000-0000-00002B5A0000}"/>
    <cellStyle name="Normal 18 3 6 5" xfId="37324" xr:uid="{00000000-0005-0000-0000-00002C5A0000}"/>
    <cellStyle name="Normal 18 3 7" xfId="11784" xr:uid="{00000000-0005-0000-0000-00002D5A0000}"/>
    <cellStyle name="Normal 18 3 7 2" xfId="27398" xr:uid="{00000000-0005-0000-0000-00002E5A0000}"/>
    <cellStyle name="Normal 18 3 7 3" xfId="33957" xr:uid="{00000000-0005-0000-0000-00002F5A0000}"/>
    <cellStyle name="Normal 18 3 7 4" xfId="40515" xr:uid="{00000000-0005-0000-0000-0000305A0000}"/>
    <cellStyle name="Normal 18 3 8" xfId="24133" xr:uid="{00000000-0005-0000-0000-0000315A0000}"/>
    <cellStyle name="Normal 18 3 9" xfId="30749" xr:uid="{00000000-0005-0000-0000-0000325A0000}"/>
    <cellStyle name="Normal 18 4" xfId="6446" xr:uid="{00000000-0005-0000-0000-0000335A0000}"/>
    <cellStyle name="Normal 18 4 2" xfId="6447" xr:uid="{00000000-0005-0000-0000-0000345A0000}"/>
    <cellStyle name="Normal 18 4 2 2" xfId="6448" xr:uid="{00000000-0005-0000-0000-0000355A0000}"/>
    <cellStyle name="Normal 18 4 2 2 2" xfId="11804" xr:uid="{00000000-0005-0000-0000-0000365A0000}"/>
    <cellStyle name="Normal 18 4 2 2 2 2" xfId="27418" xr:uid="{00000000-0005-0000-0000-0000375A0000}"/>
    <cellStyle name="Normal 18 4 2 2 2 3" xfId="33977" xr:uid="{00000000-0005-0000-0000-0000385A0000}"/>
    <cellStyle name="Normal 18 4 2 2 2 4" xfId="40535" xr:uid="{00000000-0005-0000-0000-0000395A0000}"/>
    <cellStyle name="Normal 18 4 2 2 3" xfId="24153" xr:uid="{00000000-0005-0000-0000-00003A5A0000}"/>
    <cellStyle name="Normal 18 4 2 2 4" xfId="30769" xr:uid="{00000000-0005-0000-0000-00003B5A0000}"/>
    <cellStyle name="Normal 18 4 2 2 5" xfId="37327" xr:uid="{00000000-0005-0000-0000-00003C5A0000}"/>
    <cellStyle name="Normal 18 4 2 3" xfId="6449" xr:uid="{00000000-0005-0000-0000-00003D5A0000}"/>
    <cellStyle name="Normal 18 4 2 3 2" xfId="11805" xr:uid="{00000000-0005-0000-0000-00003E5A0000}"/>
    <cellStyle name="Normal 18 4 2 3 2 2" xfId="27419" xr:uid="{00000000-0005-0000-0000-00003F5A0000}"/>
    <cellStyle name="Normal 18 4 2 3 2 3" xfId="33978" xr:uid="{00000000-0005-0000-0000-0000405A0000}"/>
    <cellStyle name="Normal 18 4 2 3 2 4" xfId="40536" xr:uid="{00000000-0005-0000-0000-0000415A0000}"/>
    <cellStyle name="Normal 18 4 2 3 3" xfId="24154" xr:uid="{00000000-0005-0000-0000-0000425A0000}"/>
    <cellStyle name="Normal 18 4 2 3 4" xfId="30770" xr:uid="{00000000-0005-0000-0000-0000435A0000}"/>
    <cellStyle name="Normal 18 4 2 3 5" xfId="37328" xr:uid="{00000000-0005-0000-0000-0000445A0000}"/>
    <cellStyle name="Normal 18 4 2 4" xfId="11803" xr:uid="{00000000-0005-0000-0000-0000455A0000}"/>
    <cellStyle name="Normal 18 4 2 4 2" xfId="27417" xr:uid="{00000000-0005-0000-0000-0000465A0000}"/>
    <cellStyle name="Normal 18 4 2 4 3" xfId="33976" xr:uid="{00000000-0005-0000-0000-0000475A0000}"/>
    <cellStyle name="Normal 18 4 2 4 4" xfId="40534" xr:uid="{00000000-0005-0000-0000-0000485A0000}"/>
    <cellStyle name="Normal 18 4 2 5" xfId="24152" xr:uid="{00000000-0005-0000-0000-0000495A0000}"/>
    <cellStyle name="Normal 18 4 2 6" xfId="30768" xr:uid="{00000000-0005-0000-0000-00004A5A0000}"/>
    <cellStyle name="Normal 18 4 2 7" xfId="37326" xr:uid="{00000000-0005-0000-0000-00004B5A0000}"/>
    <cellStyle name="Normal 18 4 3" xfId="6450" xr:uid="{00000000-0005-0000-0000-00004C5A0000}"/>
    <cellStyle name="Normal 18 4 3 2" xfId="6451" xr:uid="{00000000-0005-0000-0000-00004D5A0000}"/>
    <cellStyle name="Normal 18 4 3 2 2" xfId="11807" xr:uid="{00000000-0005-0000-0000-00004E5A0000}"/>
    <cellStyle name="Normal 18 4 3 2 2 2" xfId="27421" xr:uid="{00000000-0005-0000-0000-00004F5A0000}"/>
    <cellStyle name="Normal 18 4 3 2 2 3" xfId="33980" xr:uid="{00000000-0005-0000-0000-0000505A0000}"/>
    <cellStyle name="Normal 18 4 3 2 2 4" xfId="40538" xr:uid="{00000000-0005-0000-0000-0000515A0000}"/>
    <cellStyle name="Normal 18 4 3 2 3" xfId="24156" xr:uid="{00000000-0005-0000-0000-0000525A0000}"/>
    <cellStyle name="Normal 18 4 3 2 4" xfId="30772" xr:uid="{00000000-0005-0000-0000-0000535A0000}"/>
    <cellStyle name="Normal 18 4 3 2 5" xfId="37330" xr:uid="{00000000-0005-0000-0000-0000545A0000}"/>
    <cellStyle name="Normal 18 4 3 3" xfId="6452" xr:uid="{00000000-0005-0000-0000-0000555A0000}"/>
    <cellStyle name="Normal 18 4 3 3 2" xfId="11808" xr:uid="{00000000-0005-0000-0000-0000565A0000}"/>
    <cellStyle name="Normal 18 4 3 3 2 2" xfId="27422" xr:uid="{00000000-0005-0000-0000-0000575A0000}"/>
    <cellStyle name="Normal 18 4 3 3 2 3" xfId="33981" xr:uid="{00000000-0005-0000-0000-0000585A0000}"/>
    <cellStyle name="Normal 18 4 3 3 2 4" xfId="40539" xr:uid="{00000000-0005-0000-0000-0000595A0000}"/>
    <cellStyle name="Normal 18 4 3 3 3" xfId="24157" xr:uid="{00000000-0005-0000-0000-00005A5A0000}"/>
    <cellStyle name="Normal 18 4 3 3 4" xfId="30773" xr:uid="{00000000-0005-0000-0000-00005B5A0000}"/>
    <cellStyle name="Normal 18 4 3 3 5" xfId="37331" xr:uid="{00000000-0005-0000-0000-00005C5A0000}"/>
    <cellStyle name="Normal 18 4 3 4" xfId="11806" xr:uid="{00000000-0005-0000-0000-00005D5A0000}"/>
    <cellStyle name="Normal 18 4 3 4 2" xfId="27420" xr:uid="{00000000-0005-0000-0000-00005E5A0000}"/>
    <cellStyle name="Normal 18 4 3 4 3" xfId="33979" xr:uid="{00000000-0005-0000-0000-00005F5A0000}"/>
    <cellStyle name="Normal 18 4 3 4 4" xfId="40537" xr:uid="{00000000-0005-0000-0000-0000605A0000}"/>
    <cellStyle name="Normal 18 4 3 5" xfId="24155" xr:uid="{00000000-0005-0000-0000-0000615A0000}"/>
    <cellStyle name="Normal 18 4 3 6" xfId="30771" xr:uid="{00000000-0005-0000-0000-0000625A0000}"/>
    <cellStyle name="Normal 18 4 3 7" xfId="37329" xr:uid="{00000000-0005-0000-0000-0000635A0000}"/>
    <cellStyle name="Normal 18 4 4" xfId="6453" xr:uid="{00000000-0005-0000-0000-0000645A0000}"/>
    <cellStyle name="Normal 18 4 4 2" xfId="11809" xr:uid="{00000000-0005-0000-0000-0000655A0000}"/>
    <cellStyle name="Normal 18 4 4 2 2" xfId="27423" xr:uid="{00000000-0005-0000-0000-0000665A0000}"/>
    <cellStyle name="Normal 18 4 4 2 3" xfId="33982" xr:uid="{00000000-0005-0000-0000-0000675A0000}"/>
    <cellStyle name="Normal 18 4 4 2 4" xfId="40540" xr:uid="{00000000-0005-0000-0000-0000685A0000}"/>
    <cellStyle name="Normal 18 4 4 3" xfId="24158" xr:uid="{00000000-0005-0000-0000-0000695A0000}"/>
    <cellStyle name="Normal 18 4 4 4" xfId="30774" xr:uid="{00000000-0005-0000-0000-00006A5A0000}"/>
    <cellStyle name="Normal 18 4 4 5" xfId="37332" xr:uid="{00000000-0005-0000-0000-00006B5A0000}"/>
    <cellStyle name="Normal 18 4 5" xfId="6454" xr:uid="{00000000-0005-0000-0000-00006C5A0000}"/>
    <cellStyle name="Normal 18 4 5 2" xfId="11810" xr:uid="{00000000-0005-0000-0000-00006D5A0000}"/>
    <cellStyle name="Normal 18 4 5 2 2" xfId="27424" xr:uid="{00000000-0005-0000-0000-00006E5A0000}"/>
    <cellStyle name="Normal 18 4 5 2 3" xfId="33983" xr:uid="{00000000-0005-0000-0000-00006F5A0000}"/>
    <cellStyle name="Normal 18 4 5 2 4" xfId="40541" xr:uid="{00000000-0005-0000-0000-0000705A0000}"/>
    <cellStyle name="Normal 18 4 5 3" xfId="24159" xr:uid="{00000000-0005-0000-0000-0000715A0000}"/>
    <cellStyle name="Normal 18 4 5 4" xfId="30775" xr:uid="{00000000-0005-0000-0000-0000725A0000}"/>
    <cellStyle name="Normal 18 4 5 5" xfId="37333" xr:uid="{00000000-0005-0000-0000-0000735A0000}"/>
    <cellStyle name="Normal 18 4 6" xfId="11802" xr:uid="{00000000-0005-0000-0000-0000745A0000}"/>
    <cellStyle name="Normal 18 4 6 2" xfId="27416" xr:uid="{00000000-0005-0000-0000-0000755A0000}"/>
    <cellStyle name="Normal 18 4 6 3" xfId="33975" xr:uid="{00000000-0005-0000-0000-0000765A0000}"/>
    <cellStyle name="Normal 18 4 6 4" xfId="40533" xr:uid="{00000000-0005-0000-0000-0000775A0000}"/>
    <cellStyle name="Normal 18 4 7" xfId="24151" xr:uid="{00000000-0005-0000-0000-0000785A0000}"/>
    <cellStyle name="Normal 18 4 8" xfId="30767" xr:uid="{00000000-0005-0000-0000-0000795A0000}"/>
    <cellStyle name="Normal 18 4 9" xfId="37325" xr:uid="{00000000-0005-0000-0000-00007A5A0000}"/>
    <cellStyle name="Normal 18 5" xfId="6455" xr:uid="{00000000-0005-0000-0000-00007B5A0000}"/>
    <cellStyle name="Normal 18 5 2" xfId="6456" xr:uid="{00000000-0005-0000-0000-00007C5A0000}"/>
    <cellStyle name="Normal 18 5 2 2" xfId="11812" xr:uid="{00000000-0005-0000-0000-00007D5A0000}"/>
    <cellStyle name="Normal 18 5 2 2 2" xfId="27426" xr:uid="{00000000-0005-0000-0000-00007E5A0000}"/>
    <cellStyle name="Normal 18 5 2 2 3" xfId="33985" xr:uid="{00000000-0005-0000-0000-00007F5A0000}"/>
    <cellStyle name="Normal 18 5 2 2 4" xfId="40543" xr:uid="{00000000-0005-0000-0000-0000805A0000}"/>
    <cellStyle name="Normal 18 5 2 3" xfId="24161" xr:uid="{00000000-0005-0000-0000-0000815A0000}"/>
    <cellStyle name="Normal 18 5 2 4" xfId="30777" xr:uid="{00000000-0005-0000-0000-0000825A0000}"/>
    <cellStyle name="Normal 18 5 2 5" xfId="37335" xr:uid="{00000000-0005-0000-0000-0000835A0000}"/>
    <cellStyle name="Normal 18 5 3" xfId="6457" xr:uid="{00000000-0005-0000-0000-0000845A0000}"/>
    <cellStyle name="Normal 18 5 3 2" xfId="11813" xr:uid="{00000000-0005-0000-0000-0000855A0000}"/>
    <cellStyle name="Normal 18 5 3 2 2" xfId="27427" xr:uid="{00000000-0005-0000-0000-0000865A0000}"/>
    <cellStyle name="Normal 18 5 3 2 3" xfId="33986" xr:uid="{00000000-0005-0000-0000-0000875A0000}"/>
    <cellStyle name="Normal 18 5 3 2 4" xfId="40544" xr:uid="{00000000-0005-0000-0000-0000885A0000}"/>
    <cellStyle name="Normal 18 5 3 3" xfId="24162" xr:uid="{00000000-0005-0000-0000-0000895A0000}"/>
    <cellStyle name="Normal 18 5 3 4" xfId="30778" xr:uid="{00000000-0005-0000-0000-00008A5A0000}"/>
    <cellStyle name="Normal 18 5 3 5" xfId="37336" xr:uid="{00000000-0005-0000-0000-00008B5A0000}"/>
    <cellStyle name="Normal 18 5 4" xfId="11811" xr:uid="{00000000-0005-0000-0000-00008C5A0000}"/>
    <cellStyle name="Normal 18 5 4 2" xfId="27425" xr:uid="{00000000-0005-0000-0000-00008D5A0000}"/>
    <cellStyle name="Normal 18 5 4 3" xfId="33984" xr:uid="{00000000-0005-0000-0000-00008E5A0000}"/>
    <cellStyle name="Normal 18 5 4 4" xfId="40542" xr:uid="{00000000-0005-0000-0000-00008F5A0000}"/>
    <cellStyle name="Normal 18 5 5" xfId="24160" xr:uid="{00000000-0005-0000-0000-0000905A0000}"/>
    <cellStyle name="Normal 18 5 6" xfId="30776" xr:uid="{00000000-0005-0000-0000-0000915A0000}"/>
    <cellStyle name="Normal 18 5 7" xfId="37334" xr:uid="{00000000-0005-0000-0000-0000925A0000}"/>
    <cellStyle name="Normal 18 6" xfId="6458" xr:uid="{00000000-0005-0000-0000-0000935A0000}"/>
    <cellStyle name="Normal 18 6 2" xfId="6459" xr:uid="{00000000-0005-0000-0000-0000945A0000}"/>
    <cellStyle name="Normal 18 6 2 2" xfId="11815" xr:uid="{00000000-0005-0000-0000-0000955A0000}"/>
    <cellStyle name="Normal 18 6 2 2 2" xfId="27429" xr:uid="{00000000-0005-0000-0000-0000965A0000}"/>
    <cellStyle name="Normal 18 6 2 2 3" xfId="33988" xr:uid="{00000000-0005-0000-0000-0000975A0000}"/>
    <cellStyle name="Normal 18 6 2 2 4" xfId="40546" xr:uid="{00000000-0005-0000-0000-0000985A0000}"/>
    <cellStyle name="Normal 18 6 2 3" xfId="24164" xr:uid="{00000000-0005-0000-0000-0000995A0000}"/>
    <cellStyle name="Normal 18 6 2 4" xfId="30780" xr:uid="{00000000-0005-0000-0000-00009A5A0000}"/>
    <cellStyle name="Normal 18 6 2 5" xfId="37338" xr:uid="{00000000-0005-0000-0000-00009B5A0000}"/>
    <cellStyle name="Normal 18 6 3" xfId="6460" xr:uid="{00000000-0005-0000-0000-00009C5A0000}"/>
    <cellStyle name="Normal 18 6 3 2" xfId="11816" xr:uid="{00000000-0005-0000-0000-00009D5A0000}"/>
    <cellStyle name="Normal 18 6 3 2 2" xfId="27430" xr:uid="{00000000-0005-0000-0000-00009E5A0000}"/>
    <cellStyle name="Normal 18 6 3 2 3" xfId="33989" xr:uid="{00000000-0005-0000-0000-00009F5A0000}"/>
    <cellStyle name="Normal 18 6 3 2 4" xfId="40547" xr:uid="{00000000-0005-0000-0000-0000A05A0000}"/>
    <cellStyle name="Normal 18 6 3 3" xfId="24165" xr:uid="{00000000-0005-0000-0000-0000A15A0000}"/>
    <cellStyle name="Normal 18 6 3 4" xfId="30781" xr:uid="{00000000-0005-0000-0000-0000A25A0000}"/>
    <cellStyle name="Normal 18 6 3 5" xfId="37339" xr:uid="{00000000-0005-0000-0000-0000A35A0000}"/>
    <cellStyle name="Normal 18 6 4" xfId="11814" xr:uid="{00000000-0005-0000-0000-0000A45A0000}"/>
    <cellStyle name="Normal 18 6 4 2" xfId="27428" xr:uid="{00000000-0005-0000-0000-0000A55A0000}"/>
    <cellStyle name="Normal 18 6 4 3" xfId="33987" xr:uid="{00000000-0005-0000-0000-0000A65A0000}"/>
    <cellStyle name="Normal 18 6 4 4" xfId="40545" xr:uid="{00000000-0005-0000-0000-0000A75A0000}"/>
    <cellStyle name="Normal 18 6 5" xfId="24163" xr:uid="{00000000-0005-0000-0000-0000A85A0000}"/>
    <cellStyle name="Normal 18 6 6" xfId="30779" xr:uid="{00000000-0005-0000-0000-0000A95A0000}"/>
    <cellStyle name="Normal 18 6 7" xfId="37337" xr:uid="{00000000-0005-0000-0000-0000AA5A0000}"/>
    <cellStyle name="Normal 18 7" xfId="6461" xr:uid="{00000000-0005-0000-0000-0000AB5A0000}"/>
    <cellStyle name="Normal 18 7 2" xfId="11817" xr:uid="{00000000-0005-0000-0000-0000AC5A0000}"/>
    <cellStyle name="Normal 18 7 2 2" xfId="27431" xr:uid="{00000000-0005-0000-0000-0000AD5A0000}"/>
    <cellStyle name="Normal 18 7 2 3" xfId="33990" xr:uid="{00000000-0005-0000-0000-0000AE5A0000}"/>
    <cellStyle name="Normal 18 7 2 4" xfId="40548" xr:uid="{00000000-0005-0000-0000-0000AF5A0000}"/>
    <cellStyle name="Normal 18 7 3" xfId="24166" xr:uid="{00000000-0005-0000-0000-0000B05A0000}"/>
    <cellStyle name="Normal 18 7 4" xfId="30782" xr:uid="{00000000-0005-0000-0000-0000B15A0000}"/>
    <cellStyle name="Normal 18 7 5" xfId="37340" xr:uid="{00000000-0005-0000-0000-0000B25A0000}"/>
    <cellStyle name="Normal 18 8" xfId="6462" xr:uid="{00000000-0005-0000-0000-0000B35A0000}"/>
    <cellStyle name="Normal 18 8 2" xfId="11818" xr:uid="{00000000-0005-0000-0000-0000B45A0000}"/>
    <cellStyle name="Normal 18 8 2 2" xfId="27432" xr:uid="{00000000-0005-0000-0000-0000B55A0000}"/>
    <cellStyle name="Normal 18 8 2 3" xfId="33991" xr:uid="{00000000-0005-0000-0000-0000B65A0000}"/>
    <cellStyle name="Normal 18 8 2 4" xfId="40549" xr:uid="{00000000-0005-0000-0000-0000B75A0000}"/>
    <cellStyle name="Normal 18 8 3" xfId="24167" xr:uid="{00000000-0005-0000-0000-0000B85A0000}"/>
    <cellStyle name="Normal 18 8 4" xfId="30783" xr:uid="{00000000-0005-0000-0000-0000B95A0000}"/>
    <cellStyle name="Normal 18 8 5" xfId="37341" xr:uid="{00000000-0005-0000-0000-0000BA5A0000}"/>
    <cellStyle name="Normal 18 9" xfId="6463" xr:uid="{00000000-0005-0000-0000-0000BB5A0000}"/>
    <cellStyle name="Normal 180" xfId="14771" xr:uid="{00000000-0005-0000-0000-0000BC5A0000}"/>
    <cellStyle name="Normal 181" xfId="15519" xr:uid="{00000000-0005-0000-0000-0000BD5A0000}"/>
    <cellStyle name="Normal 182" xfId="15011" xr:uid="{00000000-0005-0000-0000-0000BE5A0000}"/>
    <cellStyle name="Normal 183" xfId="14414" xr:uid="{00000000-0005-0000-0000-0000BF5A0000}"/>
    <cellStyle name="Normal 184" xfId="16120" xr:uid="{00000000-0005-0000-0000-0000C05A0000}"/>
    <cellStyle name="Normal 185" xfId="14596" xr:uid="{00000000-0005-0000-0000-0000C15A0000}"/>
    <cellStyle name="Normal 186" xfId="16102" xr:uid="{00000000-0005-0000-0000-0000C25A0000}"/>
    <cellStyle name="Normal 187" xfId="14610" xr:uid="{00000000-0005-0000-0000-0000C35A0000}"/>
    <cellStyle name="Normal 188" xfId="16711" xr:uid="{00000000-0005-0000-0000-0000C45A0000}"/>
    <cellStyle name="Normal 189" xfId="15963" xr:uid="{00000000-0005-0000-0000-0000C55A0000}"/>
    <cellStyle name="Normal 19" xfId="1337" xr:uid="{00000000-0005-0000-0000-0000C65A0000}"/>
    <cellStyle name="Normal 19 10" xfId="2570" xr:uid="{00000000-0005-0000-0000-0000C75A0000}"/>
    <cellStyle name="Normal 19 2" xfId="6464" xr:uid="{00000000-0005-0000-0000-0000C85A0000}"/>
    <cellStyle name="Normal 19 2 10" xfId="24168" xr:uid="{00000000-0005-0000-0000-0000C95A0000}"/>
    <cellStyle name="Normal 19 2 11" xfId="30784" xr:uid="{00000000-0005-0000-0000-0000CA5A0000}"/>
    <cellStyle name="Normal 19 2 12" xfId="37342" xr:uid="{00000000-0005-0000-0000-0000CB5A0000}"/>
    <cellStyle name="Normal 19 2 2" xfId="6465" xr:uid="{00000000-0005-0000-0000-0000CC5A0000}"/>
    <cellStyle name="Normal 19 2 2 10" xfId="37343" xr:uid="{00000000-0005-0000-0000-0000CD5A0000}"/>
    <cellStyle name="Normal 19 2 2 2" xfId="6466" xr:uid="{00000000-0005-0000-0000-0000CE5A0000}"/>
    <cellStyle name="Normal 19 2 2 2 2" xfId="6467" xr:uid="{00000000-0005-0000-0000-0000CF5A0000}"/>
    <cellStyle name="Normal 19 2 2 2 2 2" xfId="6468" xr:uid="{00000000-0005-0000-0000-0000D05A0000}"/>
    <cellStyle name="Normal 19 2 2 2 2 2 2" xfId="11823" xr:uid="{00000000-0005-0000-0000-0000D15A0000}"/>
    <cellStyle name="Normal 19 2 2 2 2 2 2 2" xfId="27437" xr:uid="{00000000-0005-0000-0000-0000D25A0000}"/>
    <cellStyle name="Normal 19 2 2 2 2 2 2 3" xfId="33996" xr:uid="{00000000-0005-0000-0000-0000D35A0000}"/>
    <cellStyle name="Normal 19 2 2 2 2 2 2 4" xfId="40554" xr:uid="{00000000-0005-0000-0000-0000D45A0000}"/>
    <cellStyle name="Normal 19 2 2 2 2 2 3" xfId="24172" xr:uid="{00000000-0005-0000-0000-0000D55A0000}"/>
    <cellStyle name="Normal 19 2 2 2 2 2 4" xfId="30788" xr:uid="{00000000-0005-0000-0000-0000D65A0000}"/>
    <cellStyle name="Normal 19 2 2 2 2 2 5" xfId="37346" xr:uid="{00000000-0005-0000-0000-0000D75A0000}"/>
    <cellStyle name="Normal 19 2 2 2 2 3" xfId="6469" xr:uid="{00000000-0005-0000-0000-0000D85A0000}"/>
    <cellStyle name="Normal 19 2 2 2 2 3 2" xfId="11824" xr:uid="{00000000-0005-0000-0000-0000D95A0000}"/>
    <cellStyle name="Normal 19 2 2 2 2 3 2 2" xfId="27438" xr:uid="{00000000-0005-0000-0000-0000DA5A0000}"/>
    <cellStyle name="Normal 19 2 2 2 2 3 2 3" xfId="33997" xr:uid="{00000000-0005-0000-0000-0000DB5A0000}"/>
    <cellStyle name="Normal 19 2 2 2 2 3 2 4" xfId="40555" xr:uid="{00000000-0005-0000-0000-0000DC5A0000}"/>
    <cellStyle name="Normal 19 2 2 2 2 3 3" xfId="24173" xr:uid="{00000000-0005-0000-0000-0000DD5A0000}"/>
    <cellStyle name="Normal 19 2 2 2 2 3 4" xfId="30789" xr:uid="{00000000-0005-0000-0000-0000DE5A0000}"/>
    <cellStyle name="Normal 19 2 2 2 2 3 5" xfId="37347" xr:uid="{00000000-0005-0000-0000-0000DF5A0000}"/>
    <cellStyle name="Normal 19 2 2 2 2 4" xfId="11822" xr:uid="{00000000-0005-0000-0000-0000E05A0000}"/>
    <cellStyle name="Normal 19 2 2 2 2 4 2" xfId="27436" xr:uid="{00000000-0005-0000-0000-0000E15A0000}"/>
    <cellStyle name="Normal 19 2 2 2 2 4 3" xfId="33995" xr:uid="{00000000-0005-0000-0000-0000E25A0000}"/>
    <cellStyle name="Normal 19 2 2 2 2 4 4" xfId="40553" xr:uid="{00000000-0005-0000-0000-0000E35A0000}"/>
    <cellStyle name="Normal 19 2 2 2 2 5" xfId="24171" xr:uid="{00000000-0005-0000-0000-0000E45A0000}"/>
    <cellStyle name="Normal 19 2 2 2 2 6" xfId="30787" xr:uid="{00000000-0005-0000-0000-0000E55A0000}"/>
    <cellStyle name="Normal 19 2 2 2 2 7" xfId="37345" xr:uid="{00000000-0005-0000-0000-0000E65A0000}"/>
    <cellStyle name="Normal 19 2 2 2 3" xfId="6470" xr:uid="{00000000-0005-0000-0000-0000E75A0000}"/>
    <cellStyle name="Normal 19 2 2 2 3 2" xfId="6471" xr:uid="{00000000-0005-0000-0000-0000E85A0000}"/>
    <cellStyle name="Normal 19 2 2 2 3 2 2" xfId="11826" xr:uid="{00000000-0005-0000-0000-0000E95A0000}"/>
    <cellStyle name="Normal 19 2 2 2 3 2 2 2" xfId="27440" xr:uid="{00000000-0005-0000-0000-0000EA5A0000}"/>
    <cellStyle name="Normal 19 2 2 2 3 2 2 3" xfId="33999" xr:uid="{00000000-0005-0000-0000-0000EB5A0000}"/>
    <cellStyle name="Normal 19 2 2 2 3 2 2 4" xfId="40557" xr:uid="{00000000-0005-0000-0000-0000EC5A0000}"/>
    <cellStyle name="Normal 19 2 2 2 3 2 3" xfId="24175" xr:uid="{00000000-0005-0000-0000-0000ED5A0000}"/>
    <cellStyle name="Normal 19 2 2 2 3 2 4" xfId="30791" xr:uid="{00000000-0005-0000-0000-0000EE5A0000}"/>
    <cellStyle name="Normal 19 2 2 2 3 2 5" xfId="37349" xr:uid="{00000000-0005-0000-0000-0000EF5A0000}"/>
    <cellStyle name="Normal 19 2 2 2 3 3" xfId="6472" xr:uid="{00000000-0005-0000-0000-0000F05A0000}"/>
    <cellStyle name="Normal 19 2 2 2 3 3 2" xfId="11827" xr:uid="{00000000-0005-0000-0000-0000F15A0000}"/>
    <cellStyle name="Normal 19 2 2 2 3 3 2 2" xfId="27441" xr:uid="{00000000-0005-0000-0000-0000F25A0000}"/>
    <cellStyle name="Normal 19 2 2 2 3 3 2 3" xfId="34000" xr:uid="{00000000-0005-0000-0000-0000F35A0000}"/>
    <cellStyle name="Normal 19 2 2 2 3 3 2 4" xfId="40558" xr:uid="{00000000-0005-0000-0000-0000F45A0000}"/>
    <cellStyle name="Normal 19 2 2 2 3 3 3" xfId="24176" xr:uid="{00000000-0005-0000-0000-0000F55A0000}"/>
    <cellStyle name="Normal 19 2 2 2 3 3 4" xfId="30792" xr:uid="{00000000-0005-0000-0000-0000F65A0000}"/>
    <cellStyle name="Normal 19 2 2 2 3 3 5" xfId="37350" xr:uid="{00000000-0005-0000-0000-0000F75A0000}"/>
    <cellStyle name="Normal 19 2 2 2 3 4" xfId="11825" xr:uid="{00000000-0005-0000-0000-0000F85A0000}"/>
    <cellStyle name="Normal 19 2 2 2 3 4 2" xfId="27439" xr:uid="{00000000-0005-0000-0000-0000F95A0000}"/>
    <cellStyle name="Normal 19 2 2 2 3 4 3" xfId="33998" xr:uid="{00000000-0005-0000-0000-0000FA5A0000}"/>
    <cellStyle name="Normal 19 2 2 2 3 4 4" xfId="40556" xr:uid="{00000000-0005-0000-0000-0000FB5A0000}"/>
    <cellStyle name="Normal 19 2 2 2 3 5" xfId="24174" xr:uid="{00000000-0005-0000-0000-0000FC5A0000}"/>
    <cellStyle name="Normal 19 2 2 2 3 6" xfId="30790" xr:uid="{00000000-0005-0000-0000-0000FD5A0000}"/>
    <cellStyle name="Normal 19 2 2 2 3 7" xfId="37348" xr:uid="{00000000-0005-0000-0000-0000FE5A0000}"/>
    <cellStyle name="Normal 19 2 2 2 4" xfId="6473" xr:uid="{00000000-0005-0000-0000-0000FF5A0000}"/>
    <cellStyle name="Normal 19 2 2 2 4 2" xfId="11828" xr:uid="{00000000-0005-0000-0000-0000005B0000}"/>
    <cellStyle name="Normal 19 2 2 2 4 2 2" xfId="27442" xr:uid="{00000000-0005-0000-0000-0000015B0000}"/>
    <cellStyle name="Normal 19 2 2 2 4 2 3" xfId="34001" xr:uid="{00000000-0005-0000-0000-0000025B0000}"/>
    <cellStyle name="Normal 19 2 2 2 4 2 4" xfId="40559" xr:uid="{00000000-0005-0000-0000-0000035B0000}"/>
    <cellStyle name="Normal 19 2 2 2 4 3" xfId="24177" xr:uid="{00000000-0005-0000-0000-0000045B0000}"/>
    <cellStyle name="Normal 19 2 2 2 4 4" xfId="30793" xr:uid="{00000000-0005-0000-0000-0000055B0000}"/>
    <cellStyle name="Normal 19 2 2 2 4 5" xfId="37351" xr:uid="{00000000-0005-0000-0000-0000065B0000}"/>
    <cellStyle name="Normal 19 2 2 2 5" xfId="6474" xr:uid="{00000000-0005-0000-0000-0000075B0000}"/>
    <cellStyle name="Normal 19 2 2 2 5 2" xfId="11829" xr:uid="{00000000-0005-0000-0000-0000085B0000}"/>
    <cellStyle name="Normal 19 2 2 2 5 2 2" xfId="27443" xr:uid="{00000000-0005-0000-0000-0000095B0000}"/>
    <cellStyle name="Normal 19 2 2 2 5 2 3" xfId="34002" xr:uid="{00000000-0005-0000-0000-00000A5B0000}"/>
    <cellStyle name="Normal 19 2 2 2 5 2 4" xfId="40560" xr:uid="{00000000-0005-0000-0000-00000B5B0000}"/>
    <cellStyle name="Normal 19 2 2 2 5 3" xfId="24178" xr:uid="{00000000-0005-0000-0000-00000C5B0000}"/>
    <cellStyle name="Normal 19 2 2 2 5 4" xfId="30794" xr:uid="{00000000-0005-0000-0000-00000D5B0000}"/>
    <cellStyle name="Normal 19 2 2 2 5 5" xfId="37352" xr:uid="{00000000-0005-0000-0000-00000E5B0000}"/>
    <cellStyle name="Normal 19 2 2 2 6" xfId="11821" xr:uid="{00000000-0005-0000-0000-00000F5B0000}"/>
    <cellStyle name="Normal 19 2 2 2 6 2" xfId="27435" xr:uid="{00000000-0005-0000-0000-0000105B0000}"/>
    <cellStyle name="Normal 19 2 2 2 6 3" xfId="33994" xr:uid="{00000000-0005-0000-0000-0000115B0000}"/>
    <cellStyle name="Normal 19 2 2 2 6 4" xfId="40552" xr:uid="{00000000-0005-0000-0000-0000125B0000}"/>
    <cellStyle name="Normal 19 2 2 2 7" xfId="24170" xr:uid="{00000000-0005-0000-0000-0000135B0000}"/>
    <cellStyle name="Normal 19 2 2 2 8" xfId="30786" xr:uid="{00000000-0005-0000-0000-0000145B0000}"/>
    <cellStyle name="Normal 19 2 2 2 9" xfId="37344" xr:uid="{00000000-0005-0000-0000-0000155B0000}"/>
    <cellStyle name="Normal 19 2 2 3" xfId="6475" xr:uid="{00000000-0005-0000-0000-0000165B0000}"/>
    <cellStyle name="Normal 19 2 2 3 2" xfId="6476" xr:uid="{00000000-0005-0000-0000-0000175B0000}"/>
    <cellStyle name="Normal 19 2 2 3 2 2" xfId="11831" xr:uid="{00000000-0005-0000-0000-0000185B0000}"/>
    <cellStyle name="Normal 19 2 2 3 2 2 2" xfId="27445" xr:uid="{00000000-0005-0000-0000-0000195B0000}"/>
    <cellStyle name="Normal 19 2 2 3 2 2 3" xfId="34004" xr:uid="{00000000-0005-0000-0000-00001A5B0000}"/>
    <cellStyle name="Normal 19 2 2 3 2 2 4" xfId="40562" xr:uid="{00000000-0005-0000-0000-00001B5B0000}"/>
    <cellStyle name="Normal 19 2 2 3 2 3" xfId="24180" xr:uid="{00000000-0005-0000-0000-00001C5B0000}"/>
    <cellStyle name="Normal 19 2 2 3 2 4" xfId="30796" xr:uid="{00000000-0005-0000-0000-00001D5B0000}"/>
    <cellStyle name="Normal 19 2 2 3 2 5" xfId="37354" xr:uid="{00000000-0005-0000-0000-00001E5B0000}"/>
    <cellStyle name="Normal 19 2 2 3 3" xfId="6477" xr:uid="{00000000-0005-0000-0000-00001F5B0000}"/>
    <cellStyle name="Normal 19 2 2 3 3 2" xfId="11832" xr:uid="{00000000-0005-0000-0000-0000205B0000}"/>
    <cellStyle name="Normal 19 2 2 3 3 2 2" xfId="27446" xr:uid="{00000000-0005-0000-0000-0000215B0000}"/>
    <cellStyle name="Normal 19 2 2 3 3 2 3" xfId="34005" xr:uid="{00000000-0005-0000-0000-0000225B0000}"/>
    <cellStyle name="Normal 19 2 2 3 3 2 4" xfId="40563" xr:uid="{00000000-0005-0000-0000-0000235B0000}"/>
    <cellStyle name="Normal 19 2 2 3 3 3" xfId="24181" xr:uid="{00000000-0005-0000-0000-0000245B0000}"/>
    <cellStyle name="Normal 19 2 2 3 3 4" xfId="30797" xr:uid="{00000000-0005-0000-0000-0000255B0000}"/>
    <cellStyle name="Normal 19 2 2 3 3 5" xfId="37355" xr:uid="{00000000-0005-0000-0000-0000265B0000}"/>
    <cellStyle name="Normal 19 2 2 3 4" xfId="11830" xr:uid="{00000000-0005-0000-0000-0000275B0000}"/>
    <cellStyle name="Normal 19 2 2 3 4 2" xfId="27444" xr:uid="{00000000-0005-0000-0000-0000285B0000}"/>
    <cellStyle name="Normal 19 2 2 3 4 3" xfId="34003" xr:uid="{00000000-0005-0000-0000-0000295B0000}"/>
    <cellStyle name="Normal 19 2 2 3 4 4" xfId="40561" xr:uid="{00000000-0005-0000-0000-00002A5B0000}"/>
    <cellStyle name="Normal 19 2 2 3 5" xfId="24179" xr:uid="{00000000-0005-0000-0000-00002B5B0000}"/>
    <cellStyle name="Normal 19 2 2 3 6" xfId="30795" xr:uid="{00000000-0005-0000-0000-00002C5B0000}"/>
    <cellStyle name="Normal 19 2 2 3 7" xfId="37353" xr:uid="{00000000-0005-0000-0000-00002D5B0000}"/>
    <cellStyle name="Normal 19 2 2 4" xfId="6478" xr:uid="{00000000-0005-0000-0000-00002E5B0000}"/>
    <cellStyle name="Normal 19 2 2 4 2" xfId="6479" xr:uid="{00000000-0005-0000-0000-00002F5B0000}"/>
    <cellStyle name="Normal 19 2 2 4 2 2" xfId="11834" xr:uid="{00000000-0005-0000-0000-0000305B0000}"/>
    <cellStyle name="Normal 19 2 2 4 2 2 2" xfId="27448" xr:uid="{00000000-0005-0000-0000-0000315B0000}"/>
    <cellStyle name="Normal 19 2 2 4 2 2 3" xfId="34007" xr:uid="{00000000-0005-0000-0000-0000325B0000}"/>
    <cellStyle name="Normal 19 2 2 4 2 2 4" xfId="40565" xr:uid="{00000000-0005-0000-0000-0000335B0000}"/>
    <cellStyle name="Normal 19 2 2 4 2 3" xfId="24183" xr:uid="{00000000-0005-0000-0000-0000345B0000}"/>
    <cellStyle name="Normal 19 2 2 4 2 4" xfId="30799" xr:uid="{00000000-0005-0000-0000-0000355B0000}"/>
    <cellStyle name="Normal 19 2 2 4 2 5" xfId="37357" xr:uid="{00000000-0005-0000-0000-0000365B0000}"/>
    <cellStyle name="Normal 19 2 2 4 3" xfId="6480" xr:uid="{00000000-0005-0000-0000-0000375B0000}"/>
    <cellStyle name="Normal 19 2 2 4 3 2" xfId="11835" xr:uid="{00000000-0005-0000-0000-0000385B0000}"/>
    <cellStyle name="Normal 19 2 2 4 3 2 2" xfId="27449" xr:uid="{00000000-0005-0000-0000-0000395B0000}"/>
    <cellStyle name="Normal 19 2 2 4 3 2 3" xfId="34008" xr:uid="{00000000-0005-0000-0000-00003A5B0000}"/>
    <cellStyle name="Normal 19 2 2 4 3 2 4" xfId="40566" xr:uid="{00000000-0005-0000-0000-00003B5B0000}"/>
    <cellStyle name="Normal 19 2 2 4 3 3" xfId="24184" xr:uid="{00000000-0005-0000-0000-00003C5B0000}"/>
    <cellStyle name="Normal 19 2 2 4 3 4" xfId="30800" xr:uid="{00000000-0005-0000-0000-00003D5B0000}"/>
    <cellStyle name="Normal 19 2 2 4 3 5" xfId="37358" xr:uid="{00000000-0005-0000-0000-00003E5B0000}"/>
    <cellStyle name="Normal 19 2 2 4 4" xfId="11833" xr:uid="{00000000-0005-0000-0000-00003F5B0000}"/>
    <cellStyle name="Normal 19 2 2 4 4 2" xfId="27447" xr:uid="{00000000-0005-0000-0000-0000405B0000}"/>
    <cellStyle name="Normal 19 2 2 4 4 3" xfId="34006" xr:uid="{00000000-0005-0000-0000-0000415B0000}"/>
    <cellStyle name="Normal 19 2 2 4 4 4" xfId="40564" xr:uid="{00000000-0005-0000-0000-0000425B0000}"/>
    <cellStyle name="Normal 19 2 2 4 5" xfId="24182" xr:uid="{00000000-0005-0000-0000-0000435B0000}"/>
    <cellStyle name="Normal 19 2 2 4 6" xfId="30798" xr:uid="{00000000-0005-0000-0000-0000445B0000}"/>
    <cellStyle name="Normal 19 2 2 4 7" xfId="37356" xr:uid="{00000000-0005-0000-0000-0000455B0000}"/>
    <cellStyle name="Normal 19 2 2 5" xfId="6481" xr:uid="{00000000-0005-0000-0000-0000465B0000}"/>
    <cellStyle name="Normal 19 2 2 5 2" xfId="11836" xr:uid="{00000000-0005-0000-0000-0000475B0000}"/>
    <cellStyle name="Normal 19 2 2 5 2 2" xfId="27450" xr:uid="{00000000-0005-0000-0000-0000485B0000}"/>
    <cellStyle name="Normal 19 2 2 5 2 3" xfId="34009" xr:uid="{00000000-0005-0000-0000-0000495B0000}"/>
    <cellStyle name="Normal 19 2 2 5 2 4" xfId="40567" xr:uid="{00000000-0005-0000-0000-00004A5B0000}"/>
    <cellStyle name="Normal 19 2 2 5 3" xfId="24185" xr:uid="{00000000-0005-0000-0000-00004B5B0000}"/>
    <cellStyle name="Normal 19 2 2 5 4" xfId="30801" xr:uid="{00000000-0005-0000-0000-00004C5B0000}"/>
    <cellStyle name="Normal 19 2 2 5 5" xfId="37359" xr:uid="{00000000-0005-0000-0000-00004D5B0000}"/>
    <cellStyle name="Normal 19 2 2 6" xfId="6482" xr:uid="{00000000-0005-0000-0000-00004E5B0000}"/>
    <cellStyle name="Normal 19 2 2 6 2" xfId="11837" xr:uid="{00000000-0005-0000-0000-00004F5B0000}"/>
    <cellStyle name="Normal 19 2 2 6 2 2" xfId="27451" xr:uid="{00000000-0005-0000-0000-0000505B0000}"/>
    <cellStyle name="Normal 19 2 2 6 2 3" xfId="34010" xr:uid="{00000000-0005-0000-0000-0000515B0000}"/>
    <cellStyle name="Normal 19 2 2 6 2 4" xfId="40568" xr:uid="{00000000-0005-0000-0000-0000525B0000}"/>
    <cellStyle name="Normal 19 2 2 6 3" xfId="24186" xr:uid="{00000000-0005-0000-0000-0000535B0000}"/>
    <cellStyle name="Normal 19 2 2 6 4" xfId="30802" xr:uid="{00000000-0005-0000-0000-0000545B0000}"/>
    <cellStyle name="Normal 19 2 2 6 5" xfId="37360" xr:uid="{00000000-0005-0000-0000-0000555B0000}"/>
    <cellStyle name="Normal 19 2 2 7" xfId="11820" xr:uid="{00000000-0005-0000-0000-0000565B0000}"/>
    <cellStyle name="Normal 19 2 2 7 2" xfId="27434" xr:uid="{00000000-0005-0000-0000-0000575B0000}"/>
    <cellStyle name="Normal 19 2 2 7 3" xfId="33993" xr:uid="{00000000-0005-0000-0000-0000585B0000}"/>
    <cellStyle name="Normal 19 2 2 7 4" xfId="40551" xr:uid="{00000000-0005-0000-0000-0000595B0000}"/>
    <cellStyle name="Normal 19 2 2 8" xfId="24169" xr:uid="{00000000-0005-0000-0000-00005A5B0000}"/>
    <cellStyle name="Normal 19 2 2 9" xfId="30785" xr:uid="{00000000-0005-0000-0000-00005B5B0000}"/>
    <cellStyle name="Normal 19 2 3" xfId="6483" xr:uid="{00000000-0005-0000-0000-00005C5B0000}"/>
    <cellStyle name="Normal 19 2 3 2" xfId="6484" xr:uid="{00000000-0005-0000-0000-00005D5B0000}"/>
    <cellStyle name="Normal 19 2 3 2 2" xfId="6485" xr:uid="{00000000-0005-0000-0000-00005E5B0000}"/>
    <cellStyle name="Normal 19 2 3 2 2 2" xfId="11840" xr:uid="{00000000-0005-0000-0000-00005F5B0000}"/>
    <cellStyle name="Normal 19 2 3 2 2 2 2" xfId="27454" xr:uid="{00000000-0005-0000-0000-0000605B0000}"/>
    <cellStyle name="Normal 19 2 3 2 2 2 3" xfId="34013" xr:uid="{00000000-0005-0000-0000-0000615B0000}"/>
    <cellStyle name="Normal 19 2 3 2 2 2 4" xfId="40571" xr:uid="{00000000-0005-0000-0000-0000625B0000}"/>
    <cellStyle name="Normal 19 2 3 2 2 3" xfId="24189" xr:uid="{00000000-0005-0000-0000-0000635B0000}"/>
    <cellStyle name="Normal 19 2 3 2 2 4" xfId="30805" xr:uid="{00000000-0005-0000-0000-0000645B0000}"/>
    <cellStyle name="Normal 19 2 3 2 2 5" xfId="37363" xr:uid="{00000000-0005-0000-0000-0000655B0000}"/>
    <cellStyle name="Normal 19 2 3 2 3" xfId="6486" xr:uid="{00000000-0005-0000-0000-0000665B0000}"/>
    <cellStyle name="Normal 19 2 3 2 3 2" xfId="11841" xr:uid="{00000000-0005-0000-0000-0000675B0000}"/>
    <cellStyle name="Normal 19 2 3 2 3 2 2" xfId="27455" xr:uid="{00000000-0005-0000-0000-0000685B0000}"/>
    <cellStyle name="Normal 19 2 3 2 3 2 3" xfId="34014" xr:uid="{00000000-0005-0000-0000-0000695B0000}"/>
    <cellStyle name="Normal 19 2 3 2 3 2 4" xfId="40572" xr:uid="{00000000-0005-0000-0000-00006A5B0000}"/>
    <cellStyle name="Normal 19 2 3 2 3 3" xfId="24190" xr:uid="{00000000-0005-0000-0000-00006B5B0000}"/>
    <cellStyle name="Normal 19 2 3 2 3 4" xfId="30806" xr:uid="{00000000-0005-0000-0000-00006C5B0000}"/>
    <cellStyle name="Normal 19 2 3 2 3 5" xfId="37364" xr:uid="{00000000-0005-0000-0000-00006D5B0000}"/>
    <cellStyle name="Normal 19 2 3 2 4" xfId="11839" xr:uid="{00000000-0005-0000-0000-00006E5B0000}"/>
    <cellStyle name="Normal 19 2 3 2 4 2" xfId="27453" xr:uid="{00000000-0005-0000-0000-00006F5B0000}"/>
    <cellStyle name="Normal 19 2 3 2 4 3" xfId="34012" xr:uid="{00000000-0005-0000-0000-0000705B0000}"/>
    <cellStyle name="Normal 19 2 3 2 4 4" xfId="40570" xr:uid="{00000000-0005-0000-0000-0000715B0000}"/>
    <cellStyle name="Normal 19 2 3 2 5" xfId="24188" xr:uid="{00000000-0005-0000-0000-0000725B0000}"/>
    <cellStyle name="Normal 19 2 3 2 6" xfId="30804" xr:uid="{00000000-0005-0000-0000-0000735B0000}"/>
    <cellStyle name="Normal 19 2 3 2 7" xfId="37362" xr:uid="{00000000-0005-0000-0000-0000745B0000}"/>
    <cellStyle name="Normal 19 2 3 3" xfId="6487" xr:uid="{00000000-0005-0000-0000-0000755B0000}"/>
    <cellStyle name="Normal 19 2 3 3 2" xfId="6488" xr:uid="{00000000-0005-0000-0000-0000765B0000}"/>
    <cellStyle name="Normal 19 2 3 3 2 2" xfId="11843" xr:uid="{00000000-0005-0000-0000-0000775B0000}"/>
    <cellStyle name="Normal 19 2 3 3 2 2 2" xfId="27457" xr:uid="{00000000-0005-0000-0000-0000785B0000}"/>
    <cellStyle name="Normal 19 2 3 3 2 2 3" xfId="34016" xr:uid="{00000000-0005-0000-0000-0000795B0000}"/>
    <cellStyle name="Normal 19 2 3 3 2 2 4" xfId="40574" xr:uid="{00000000-0005-0000-0000-00007A5B0000}"/>
    <cellStyle name="Normal 19 2 3 3 2 3" xfId="24192" xr:uid="{00000000-0005-0000-0000-00007B5B0000}"/>
    <cellStyle name="Normal 19 2 3 3 2 4" xfId="30808" xr:uid="{00000000-0005-0000-0000-00007C5B0000}"/>
    <cellStyle name="Normal 19 2 3 3 2 5" xfId="37366" xr:uid="{00000000-0005-0000-0000-00007D5B0000}"/>
    <cellStyle name="Normal 19 2 3 3 3" xfId="6489" xr:uid="{00000000-0005-0000-0000-00007E5B0000}"/>
    <cellStyle name="Normal 19 2 3 3 3 2" xfId="11844" xr:uid="{00000000-0005-0000-0000-00007F5B0000}"/>
    <cellStyle name="Normal 19 2 3 3 3 2 2" xfId="27458" xr:uid="{00000000-0005-0000-0000-0000805B0000}"/>
    <cellStyle name="Normal 19 2 3 3 3 2 3" xfId="34017" xr:uid="{00000000-0005-0000-0000-0000815B0000}"/>
    <cellStyle name="Normal 19 2 3 3 3 2 4" xfId="40575" xr:uid="{00000000-0005-0000-0000-0000825B0000}"/>
    <cellStyle name="Normal 19 2 3 3 3 3" xfId="24193" xr:uid="{00000000-0005-0000-0000-0000835B0000}"/>
    <cellStyle name="Normal 19 2 3 3 3 4" xfId="30809" xr:uid="{00000000-0005-0000-0000-0000845B0000}"/>
    <cellStyle name="Normal 19 2 3 3 3 5" xfId="37367" xr:uid="{00000000-0005-0000-0000-0000855B0000}"/>
    <cellStyle name="Normal 19 2 3 3 4" xfId="11842" xr:uid="{00000000-0005-0000-0000-0000865B0000}"/>
    <cellStyle name="Normal 19 2 3 3 4 2" xfId="27456" xr:uid="{00000000-0005-0000-0000-0000875B0000}"/>
    <cellStyle name="Normal 19 2 3 3 4 3" xfId="34015" xr:uid="{00000000-0005-0000-0000-0000885B0000}"/>
    <cellStyle name="Normal 19 2 3 3 4 4" xfId="40573" xr:uid="{00000000-0005-0000-0000-0000895B0000}"/>
    <cellStyle name="Normal 19 2 3 3 5" xfId="24191" xr:uid="{00000000-0005-0000-0000-00008A5B0000}"/>
    <cellStyle name="Normal 19 2 3 3 6" xfId="30807" xr:uid="{00000000-0005-0000-0000-00008B5B0000}"/>
    <cellStyle name="Normal 19 2 3 3 7" xfId="37365" xr:uid="{00000000-0005-0000-0000-00008C5B0000}"/>
    <cellStyle name="Normal 19 2 3 4" xfId="6490" xr:uid="{00000000-0005-0000-0000-00008D5B0000}"/>
    <cellStyle name="Normal 19 2 3 4 2" xfId="11845" xr:uid="{00000000-0005-0000-0000-00008E5B0000}"/>
    <cellStyle name="Normal 19 2 3 4 2 2" xfId="27459" xr:uid="{00000000-0005-0000-0000-00008F5B0000}"/>
    <cellStyle name="Normal 19 2 3 4 2 3" xfId="34018" xr:uid="{00000000-0005-0000-0000-0000905B0000}"/>
    <cellStyle name="Normal 19 2 3 4 2 4" xfId="40576" xr:uid="{00000000-0005-0000-0000-0000915B0000}"/>
    <cellStyle name="Normal 19 2 3 4 3" xfId="24194" xr:uid="{00000000-0005-0000-0000-0000925B0000}"/>
    <cellStyle name="Normal 19 2 3 4 4" xfId="30810" xr:uid="{00000000-0005-0000-0000-0000935B0000}"/>
    <cellStyle name="Normal 19 2 3 4 5" xfId="37368" xr:uid="{00000000-0005-0000-0000-0000945B0000}"/>
    <cellStyle name="Normal 19 2 3 5" xfId="6491" xr:uid="{00000000-0005-0000-0000-0000955B0000}"/>
    <cellStyle name="Normal 19 2 3 5 2" xfId="11846" xr:uid="{00000000-0005-0000-0000-0000965B0000}"/>
    <cellStyle name="Normal 19 2 3 5 2 2" xfId="27460" xr:uid="{00000000-0005-0000-0000-0000975B0000}"/>
    <cellStyle name="Normal 19 2 3 5 2 3" xfId="34019" xr:uid="{00000000-0005-0000-0000-0000985B0000}"/>
    <cellStyle name="Normal 19 2 3 5 2 4" xfId="40577" xr:uid="{00000000-0005-0000-0000-0000995B0000}"/>
    <cellStyle name="Normal 19 2 3 5 3" xfId="24195" xr:uid="{00000000-0005-0000-0000-00009A5B0000}"/>
    <cellStyle name="Normal 19 2 3 5 4" xfId="30811" xr:uid="{00000000-0005-0000-0000-00009B5B0000}"/>
    <cellStyle name="Normal 19 2 3 5 5" xfId="37369" xr:uid="{00000000-0005-0000-0000-00009C5B0000}"/>
    <cellStyle name="Normal 19 2 3 6" xfId="11838" xr:uid="{00000000-0005-0000-0000-00009D5B0000}"/>
    <cellStyle name="Normal 19 2 3 6 2" xfId="27452" xr:uid="{00000000-0005-0000-0000-00009E5B0000}"/>
    <cellStyle name="Normal 19 2 3 6 3" xfId="34011" xr:uid="{00000000-0005-0000-0000-00009F5B0000}"/>
    <cellStyle name="Normal 19 2 3 6 4" xfId="40569" xr:uid="{00000000-0005-0000-0000-0000A05B0000}"/>
    <cellStyle name="Normal 19 2 3 7" xfId="24187" xr:uid="{00000000-0005-0000-0000-0000A15B0000}"/>
    <cellStyle name="Normal 19 2 3 8" xfId="30803" xr:uid="{00000000-0005-0000-0000-0000A25B0000}"/>
    <cellStyle name="Normal 19 2 3 9" xfId="37361" xr:uid="{00000000-0005-0000-0000-0000A35B0000}"/>
    <cellStyle name="Normal 19 2 4" xfId="6492" xr:uid="{00000000-0005-0000-0000-0000A45B0000}"/>
    <cellStyle name="Normal 19 2 4 2" xfId="6493" xr:uid="{00000000-0005-0000-0000-0000A55B0000}"/>
    <cellStyle name="Normal 19 2 4 2 2" xfId="11848" xr:uid="{00000000-0005-0000-0000-0000A65B0000}"/>
    <cellStyle name="Normal 19 2 4 2 2 2" xfId="27462" xr:uid="{00000000-0005-0000-0000-0000A75B0000}"/>
    <cellStyle name="Normal 19 2 4 2 2 3" xfId="34021" xr:uid="{00000000-0005-0000-0000-0000A85B0000}"/>
    <cellStyle name="Normal 19 2 4 2 2 4" xfId="40579" xr:uid="{00000000-0005-0000-0000-0000A95B0000}"/>
    <cellStyle name="Normal 19 2 4 2 3" xfId="24197" xr:uid="{00000000-0005-0000-0000-0000AA5B0000}"/>
    <cellStyle name="Normal 19 2 4 2 4" xfId="30813" xr:uid="{00000000-0005-0000-0000-0000AB5B0000}"/>
    <cellStyle name="Normal 19 2 4 2 5" xfId="37371" xr:uid="{00000000-0005-0000-0000-0000AC5B0000}"/>
    <cellStyle name="Normal 19 2 4 3" xfId="6494" xr:uid="{00000000-0005-0000-0000-0000AD5B0000}"/>
    <cellStyle name="Normal 19 2 4 3 2" xfId="11849" xr:uid="{00000000-0005-0000-0000-0000AE5B0000}"/>
    <cellStyle name="Normal 19 2 4 3 2 2" xfId="27463" xr:uid="{00000000-0005-0000-0000-0000AF5B0000}"/>
    <cellStyle name="Normal 19 2 4 3 2 3" xfId="34022" xr:uid="{00000000-0005-0000-0000-0000B05B0000}"/>
    <cellStyle name="Normal 19 2 4 3 2 4" xfId="40580" xr:uid="{00000000-0005-0000-0000-0000B15B0000}"/>
    <cellStyle name="Normal 19 2 4 3 3" xfId="24198" xr:uid="{00000000-0005-0000-0000-0000B25B0000}"/>
    <cellStyle name="Normal 19 2 4 3 4" xfId="30814" xr:uid="{00000000-0005-0000-0000-0000B35B0000}"/>
    <cellStyle name="Normal 19 2 4 3 5" xfId="37372" xr:uid="{00000000-0005-0000-0000-0000B45B0000}"/>
    <cellStyle name="Normal 19 2 4 4" xfId="11847" xr:uid="{00000000-0005-0000-0000-0000B55B0000}"/>
    <cellStyle name="Normal 19 2 4 4 2" xfId="27461" xr:uid="{00000000-0005-0000-0000-0000B65B0000}"/>
    <cellStyle name="Normal 19 2 4 4 3" xfId="34020" xr:uid="{00000000-0005-0000-0000-0000B75B0000}"/>
    <cellStyle name="Normal 19 2 4 4 4" xfId="40578" xr:uid="{00000000-0005-0000-0000-0000B85B0000}"/>
    <cellStyle name="Normal 19 2 4 5" xfId="24196" xr:uid="{00000000-0005-0000-0000-0000B95B0000}"/>
    <cellStyle name="Normal 19 2 4 6" xfId="30812" xr:uid="{00000000-0005-0000-0000-0000BA5B0000}"/>
    <cellStyle name="Normal 19 2 4 7" xfId="37370" xr:uid="{00000000-0005-0000-0000-0000BB5B0000}"/>
    <cellStyle name="Normal 19 2 5" xfId="6495" xr:uid="{00000000-0005-0000-0000-0000BC5B0000}"/>
    <cellStyle name="Normal 19 2 5 2" xfId="6496" xr:uid="{00000000-0005-0000-0000-0000BD5B0000}"/>
    <cellStyle name="Normal 19 2 5 2 2" xfId="11851" xr:uid="{00000000-0005-0000-0000-0000BE5B0000}"/>
    <cellStyle name="Normal 19 2 5 2 2 2" xfId="27465" xr:uid="{00000000-0005-0000-0000-0000BF5B0000}"/>
    <cellStyle name="Normal 19 2 5 2 2 3" xfId="34024" xr:uid="{00000000-0005-0000-0000-0000C05B0000}"/>
    <cellStyle name="Normal 19 2 5 2 2 4" xfId="40582" xr:uid="{00000000-0005-0000-0000-0000C15B0000}"/>
    <cellStyle name="Normal 19 2 5 2 3" xfId="24200" xr:uid="{00000000-0005-0000-0000-0000C25B0000}"/>
    <cellStyle name="Normal 19 2 5 2 4" xfId="30816" xr:uid="{00000000-0005-0000-0000-0000C35B0000}"/>
    <cellStyle name="Normal 19 2 5 2 5" xfId="37374" xr:uid="{00000000-0005-0000-0000-0000C45B0000}"/>
    <cellStyle name="Normal 19 2 5 3" xfId="6497" xr:uid="{00000000-0005-0000-0000-0000C55B0000}"/>
    <cellStyle name="Normal 19 2 5 3 2" xfId="11852" xr:uid="{00000000-0005-0000-0000-0000C65B0000}"/>
    <cellStyle name="Normal 19 2 5 3 2 2" xfId="27466" xr:uid="{00000000-0005-0000-0000-0000C75B0000}"/>
    <cellStyle name="Normal 19 2 5 3 2 3" xfId="34025" xr:uid="{00000000-0005-0000-0000-0000C85B0000}"/>
    <cellStyle name="Normal 19 2 5 3 2 4" xfId="40583" xr:uid="{00000000-0005-0000-0000-0000C95B0000}"/>
    <cellStyle name="Normal 19 2 5 3 3" xfId="24201" xr:uid="{00000000-0005-0000-0000-0000CA5B0000}"/>
    <cellStyle name="Normal 19 2 5 3 4" xfId="30817" xr:uid="{00000000-0005-0000-0000-0000CB5B0000}"/>
    <cellStyle name="Normal 19 2 5 3 5" xfId="37375" xr:uid="{00000000-0005-0000-0000-0000CC5B0000}"/>
    <cellStyle name="Normal 19 2 5 4" xfId="11850" xr:uid="{00000000-0005-0000-0000-0000CD5B0000}"/>
    <cellStyle name="Normal 19 2 5 4 2" xfId="27464" xr:uid="{00000000-0005-0000-0000-0000CE5B0000}"/>
    <cellStyle name="Normal 19 2 5 4 3" xfId="34023" xr:uid="{00000000-0005-0000-0000-0000CF5B0000}"/>
    <cellStyle name="Normal 19 2 5 4 4" xfId="40581" xr:uid="{00000000-0005-0000-0000-0000D05B0000}"/>
    <cellStyle name="Normal 19 2 5 5" xfId="24199" xr:uid="{00000000-0005-0000-0000-0000D15B0000}"/>
    <cellStyle name="Normal 19 2 5 6" xfId="30815" xr:uid="{00000000-0005-0000-0000-0000D25B0000}"/>
    <cellStyle name="Normal 19 2 5 7" xfId="37373" xr:uid="{00000000-0005-0000-0000-0000D35B0000}"/>
    <cellStyle name="Normal 19 2 6" xfId="6498" xr:uid="{00000000-0005-0000-0000-0000D45B0000}"/>
    <cellStyle name="Normal 19 2 6 2" xfId="11853" xr:uid="{00000000-0005-0000-0000-0000D55B0000}"/>
    <cellStyle name="Normal 19 2 6 2 2" xfId="27467" xr:uid="{00000000-0005-0000-0000-0000D65B0000}"/>
    <cellStyle name="Normal 19 2 6 2 3" xfId="34026" xr:uid="{00000000-0005-0000-0000-0000D75B0000}"/>
    <cellStyle name="Normal 19 2 6 2 4" xfId="40584" xr:uid="{00000000-0005-0000-0000-0000D85B0000}"/>
    <cellStyle name="Normal 19 2 6 3" xfId="24202" xr:uid="{00000000-0005-0000-0000-0000D95B0000}"/>
    <cellStyle name="Normal 19 2 6 4" xfId="30818" xr:uid="{00000000-0005-0000-0000-0000DA5B0000}"/>
    <cellStyle name="Normal 19 2 6 5" xfId="37376" xr:uid="{00000000-0005-0000-0000-0000DB5B0000}"/>
    <cellStyle name="Normal 19 2 7" xfId="6499" xr:uid="{00000000-0005-0000-0000-0000DC5B0000}"/>
    <cellStyle name="Normal 19 2 7 2" xfId="11854" xr:uid="{00000000-0005-0000-0000-0000DD5B0000}"/>
    <cellStyle name="Normal 19 2 7 2 2" xfId="27468" xr:uid="{00000000-0005-0000-0000-0000DE5B0000}"/>
    <cellStyle name="Normal 19 2 7 2 3" xfId="34027" xr:uid="{00000000-0005-0000-0000-0000DF5B0000}"/>
    <cellStyle name="Normal 19 2 7 2 4" xfId="40585" xr:uid="{00000000-0005-0000-0000-0000E05B0000}"/>
    <cellStyle name="Normal 19 2 7 3" xfId="24203" xr:uid="{00000000-0005-0000-0000-0000E15B0000}"/>
    <cellStyle name="Normal 19 2 7 4" xfId="30819" xr:uid="{00000000-0005-0000-0000-0000E25B0000}"/>
    <cellStyle name="Normal 19 2 7 5" xfId="37377" xr:uid="{00000000-0005-0000-0000-0000E35B0000}"/>
    <cellStyle name="Normal 19 2 8" xfId="11819" xr:uid="{00000000-0005-0000-0000-0000E45B0000}"/>
    <cellStyle name="Normal 19 2 8 2" xfId="27433" xr:uid="{00000000-0005-0000-0000-0000E55B0000}"/>
    <cellStyle name="Normal 19 2 8 3" xfId="33992" xr:uid="{00000000-0005-0000-0000-0000E65B0000}"/>
    <cellStyle name="Normal 19 2 8 4" xfId="40550" xr:uid="{00000000-0005-0000-0000-0000E75B0000}"/>
    <cellStyle name="Normal 19 2 9" xfId="16593" xr:uid="{00000000-0005-0000-0000-0000E85B0000}"/>
    <cellStyle name="Normal 19 3" xfId="6500" xr:uid="{00000000-0005-0000-0000-0000E95B0000}"/>
    <cellStyle name="Normal 19 3 10" xfId="37378" xr:uid="{00000000-0005-0000-0000-0000EA5B0000}"/>
    <cellStyle name="Normal 19 3 2" xfId="6501" xr:uid="{00000000-0005-0000-0000-0000EB5B0000}"/>
    <cellStyle name="Normal 19 3 2 2" xfId="6502" xr:uid="{00000000-0005-0000-0000-0000EC5B0000}"/>
    <cellStyle name="Normal 19 3 2 2 2" xfId="6503" xr:uid="{00000000-0005-0000-0000-0000ED5B0000}"/>
    <cellStyle name="Normal 19 3 2 2 2 2" xfId="11858" xr:uid="{00000000-0005-0000-0000-0000EE5B0000}"/>
    <cellStyle name="Normal 19 3 2 2 2 2 2" xfId="27472" xr:uid="{00000000-0005-0000-0000-0000EF5B0000}"/>
    <cellStyle name="Normal 19 3 2 2 2 2 3" xfId="34031" xr:uid="{00000000-0005-0000-0000-0000F05B0000}"/>
    <cellStyle name="Normal 19 3 2 2 2 2 4" xfId="40589" xr:uid="{00000000-0005-0000-0000-0000F15B0000}"/>
    <cellStyle name="Normal 19 3 2 2 2 3" xfId="24207" xr:uid="{00000000-0005-0000-0000-0000F25B0000}"/>
    <cellStyle name="Normal 19 3 2 2 2 4" xfId="30823" xr:uid="{00000000-0005-0000-0000-0000F35B0000}"/>
    <cellStyle name="Normal 19 3 2 2 2 5" xfId="37381" xr:uid="{00000000-0005-0000-0000-0000F45B0000}"/>
    <cellStyle name="Normal 19 3 2 2 3" xfId="6504" xr:uid="{00000000-0005-0000-0000-0000F55B0000}"/>
    <cellStyle name="Normal 19 3 2 2 3 2" xfId="11859" xr:uid="{00000000-0005-0000-0000-0000F65B0000}"/>
    <cellStyle name="Normal 19 3 2 2 3 2 2" xfId="27473" xr:uid="{00000000-0005-0000-0000-0000F75B0000}"/>
    <cellStyle name="Normal 19 3 2 2 3 2 3" xfId="34032" xr:uid="{00000000-0005-0000-0000-0000F85B0000}"/>
    <cellStyle name="Normal 19 3 2 2 3 2 4" xfId="40590" xr:uid="{00000000-0005-0000-0000-0000F95B0000}"/>
    <cellStyle name="Normal 19 3 2 2 3 3" xfId="24208" xr:uid="{00000000-0005-0000-0000-0000FA5B0000}"/>
    <cellStyle name="Normal 19 3 2 2 3 4" xfId="30824" xr:uid="{00000000-0005-0000-0000-0000FB5B0000}"/>
    <cellStyle name="Normal 19 3 2 2 3 5" xfId="37382" xr:uid="{00000000-0005-0000-0000-0000FC5B0000}"/>
    <cellStyle name="Normal 19 3 2 2 4" xfId="11857" xr:uid="{00000000-0005-0000-0000-0000FD5B0000}"/>
    <cellStyle name="Normal 19 3 2 2 4 2" xfId="27471" xr:uid="{00000000-0005-0000-0000-0000FE5B0000}"/>
    <cellStyle name="Normal 19 3 2 2 4 3" xfId="34030" xr:uid="{00000000-0005-0000-0000-0000FF5B0000}"/>
    <cellStyle name="Normal 19 3 2 2 4 4" xfId="40588" xr:uid="{00000000-0005-0000-0000-0000005C0000}"/>
    <cellStyle name="Normal 19 3 2 2 5" xfId="24206" xr:uid="{00000000-0005-0000-0000-0000015C0000}"/>
    <cellStyle name="Normal 19 3 2 2 6" xfId="30822" xr:uid="{00000000-0005-0000-0000-0000025C0000}"/>
    <cellStyle name="Normal 19 3 2 2 7" xfId="37380" xr:uid="{00000000-0005-0000-0000-0000035C0000}"/>
    <cellStyle name="Normal 19 3 2 3" xfId="6505" xr:uid="{00000000-0005-0000-0000-0000045C0000}"/>
    <cellStyle name="Normal 19 3 2 3 2" xfId="6506" xr:uid="{00000000-0005-0000-0000-0000055C0000}"/>
    <cellStyle name="Normal 19 3 2 3 2 2" xfId="11861" xr:uid="{00000000-0005-0000-0000-0000065C0000}"/>
    <cellStyle name="Normal 19 3 2 3 2 2 2" xfId="27475" xr:uid="{00000000-0005-0000-0000-0000075C0000}"/>
    <cellStyle name="Normal 19 3 2 3 2 2 3" xfId="34034" xr:uid="{00000000-0005-0000-0000-0000085C0000}"/>
    <cellStyle name="Normal 19 3 2 3 2 2 4" xfId="40592" xr:uid="{00000000-0005-0000-0000-0000095C0000}"/>
    <cellStyle name="Normal 19 3 2 3 2 3" xfId="24210" xr:uid="{00000000-0005-0000-0000-00000A5C0000}"/>
    <cellStyle name="Normal 19 3 2 3 2 4" xfId="30826" xr:uid="{00000000-0005-0000-0000-00000B5C0000}"/>
    <cellStyle name="Normal 19 3 2 3 2 5" xfId="37384" xr:uid="{00000000-0005-0000-0000-00000C5C0000}"/>
    <cellStyle name="Normal 19 3 2 3 3" xfId="6507" xr:uid="{00000000-0005-0000-0000-00000D5C0000}"/>
    <cellStyle name="Normal 19 3 2 3 3 2" xfId="11862" xr:uid="{00000000-0005-0000-0000-00000E5C0000}"/>
    <cellStyle name="Normal 19 3 2 3 3 2 2" xfId="27476" xr:uid="{00000000-0005-0000-0000-00000F5C0000}"/>
    <cellStyle name="Normal 19 3 2 3 3 2 3" xfId="34035" xr:uid="{00000000-0005-0000-0000-0000105C0000}"/>
    <cellStyle name="Normal 19 3 2 3 3 2 4" xfId="40593" xr:uid="{00000000-0005-0000-0000-0000115C0000}"/>
    <cellStyle name="Normal 19 3 2 3 3 3" xfId="24211" xr:uid="{00000000-0005-0000-0000-0000125C0000}"/>
    <cellStyle name="Normal 19 3 2 3 3 4" xfId="30827" xr:uid="{00000000-0005-0000-0000-0000135C0000}"/>
    <cellStyle name="Normal 19 3 2 3 3 5" xfId="37385" xr:uid="{00000000-0005-0000-0000-0000145C0000}"/>
    <cellStyle name="Normal 19 3 2 3 4" xfId="11860" xr:uid="{00000000-0005-0000-0000-0000155C0000}"/>
    <cellStyle name="Normal 19 3 2 3 4 2" xfId="27474" xr:uid="{00000000-0005-0000-0000-0000165C0000}"/>
    <cellStyle name="Normal 19 3 2 3 4 3" xfId="34033" xr:uid="{00000000-0005-0000-0000-0000175C0000}"/>
    <cellStyle name="Normal 19 3 2 3 4 4" xfId="40591" xr:uid="{00000000-0005-0000-0000-0000185C0000}"/>
    <cellStyle name="Normal 19 3 2 3 5" xfId="24209" xr:uid="{00000000-0005-0000-0000-0000195C0000}"/>
    <cellStyle name="Normal 19 3 2 3 6" xfId="30825" xr:uid="{00000000-0005-0000-0000-00001A5C0000}"/>
    <cellStyle name="Normal 19 3 2 3 7" xfId="37383" xr:uid="{00000000-0005-0000-0000-00001B5C0000}"/>
    <cellStyle name="Normal 19 3 2 4" xfId="6508" xr:uid="{00000000-0005-0000-0000-00001C5C0000}"/>
    <cellStyle name="Normal 19 3 2 4 2" xfId="11863" xr:uid="{00000000-0005-0000-0000-00001D5C0000}"/>
    <cellStyle name="Normal 19 3 2 4 2 2" xfId="27477" xr:uid="{00000000-0005-0000-0000-00001E5C0000}"/>
    <cellStyle name="Normal 19 3 2 4 2 3" xfId="34036" xr:uid="{00000000-0005-0000-0000-00001F5C0000}"/>
    <cellStyle name="Normal 19 3 2 4 2 4" xfId="40594" xr:uid="{00000000-0005-0000-0000-0000205C0000}"/>
    <cellStyle name="Normal 19 3 2 4 3" xfId="24212" xr:uid="{00000000-0005-0000-0000-0000215C0000}"/>
    <cellStyle name="Normal 19 3 2 4 4" xfId="30828" xr:uid="{00000000-0005-0000-0000-0000225C0000}"/>
    <cellStyle name="Normal 19 3 2 4 5" xfId="37386" xr:uid="{00000000-0005-0000-0000-0000235C0000}"/>
    <cellStyle name="Normal 19 3 2 5" xfId="6509" xr:uid="{00000000-0005-0000-0000-0000245C0000}"/>
    <cellStyle name="Normal 19 3 2 5 2" xfId="11864" xr:uid="{00000000-0005-0000-0000-0000255C0000}"/>
    <cellStyle name="Normal 19 3 2 5 2 2" xfId="27478" xr:uid="{00000000-0005-0000-0000-0000265C0000}"/>
    <cellStyle name="Normal 19 3 2 5 2 3" xfId="34037" xr:uid="{00000000-0005-0000-0000-0000275C0000}"/>
    <cellStyle name="Normal 19 3 2 5 2 4" xfId="40595" xr:uid="{00000000-0005-0000-0000-0000285C0000}"/>
    <cellStyle name="Normal 19 3 2 5 3" xfId="24213" xr:uid="{00000000-0005-0000-0000-0000295C0000}"/>
    <cellStyle name="Normal 19 3 2 5 4" xfId="30829" xr:uid="{00000000-0005-0000-0000-00002A5C0000}"/>
    <cellStyle name="Normal 19 3 2 5 5" xfId="37387" xr:uid="{00000000-0005-0000-0000-00002B5C0000}"/>
    <cellStyle name="Normal 19 3 2 6" xfId="11856" xr:uid="{00000000-0005-0000-0000-00002C5C0000}"/>
    <cellStyle name="Normal 19 3 2 6 2" xfId="27470" xr:uid="{00000000-0005-0000-0000-00002D5C0000}"/>
    <cellStyle name="Normal 19 3 2 6 3" xfId="34029" xr:uid="{00000000-0005-0000-0000-00002E5C0000}"/>
    <cellStyle name="Normal 19 3 2 6 4" xfId="40587" xr:uid="{00000000-0005-0000-0000-00002F5C0000}"/>
    <cellStyle name="Normal 19 3 2 7" xfId="24205" xr:uid="{00000000-0005-0000-0000-0000305C0000}"/>
    <cellStyle name="Normal 19 3 2 8" xfId="30821" xr:uid="{00000000-0005-0000-0000-0000315C0000}"/>
    <cellStyle name="Normal 19 3 2 9" xfId="37379" xr:uid="{00000000-0005-0000-0000-0000325C0000}"/>
    <cellStyle name="Normal 19 3 3" xfId="6510" xr:uid="{00000000-0005-0000-0000-0000335C0000}"/>
    <cellStyle name="Normal 19 3 3 2" xfId="6511" xr:uid="{00000000-0005-0000-0000-0000345C0000}"/>
    <cellStyle name="Normal 19 3 3 2 2" xfId="11866" xr:uid="{00000000-0005-0000-0000-0000355C0000}"/>
    <cellStyle name="Normal 19 3 3 2 2 2" xfId="27480" xr:uid="{00000000-0005-0000-0000-0000365C0000}"/>
    <cellStyle name="Normal 19 3 3 2 2 3" xfId="34039" xr:uid="{00000000-0005-0000-0000-0000375C0000}"/>
    <cellStyle name="Normal 19 3 3 2 2 4" xfId="40597" xr:uid="{00000000-0005-0000-0000-0000385C0000}"/>
    <cellStyle name="Normal 19 3 3 2 3" xfId="24215" xr:uid="{00000000-0005-0000-0000-0000395C0000}"/>
    <cellStyle name="Normal 19 3 3 2 4" xfId="30831" xr:uid="{00000000-0005-0000-0000-00003A5C0000}"/>
    <cellStyle name="Normal 19 3 3 2 5" xfId="37389" xr:uid="{00000000-0005-0000-0000-00003B5C0000}"/>
    <cellStyle name="Normal 19 3 3 3" xfId="6512" xr:uid="{00000000-0005-0000-0000-00003C5C0000}"/>
    <cellStyle name="Normal 19 3 3 3 2" xfId="11867" xr:uid="{00000000-0005-0000-0000-00003D5C0000}"/>
    <cellStyle name="Normal 19 3 3 3 2 2" xfId="27481" xr:uid="{00000000-0005-0000-0000-00003E5C0000}"/>
    <cellStyle name="Normal 19 3 3 3 2 3" xfId="34040" xr:uid="{00000000-0005-0000-0000-00003F5C0000}"/>
    <cellStyle name="Normal 19 3 3 3 2 4" xfId="40598" xr:uid="{00000000-0005-0000-0000-0000405C0000}"/>
    <cellStyle name="Normal 19 3 3 3 3" xfId="24216" xr:uid="{00000000-0005-0000-0000-0000415C0000}"/>
    <cellStyle name="Normal 19 3 3 3 4" xfId="30832" xr:uid="{00000000-0005-0000-0000-0000425C0000}"/>
    <cellStyle name="Normal 19 3 3 3 5" xfId="37390" xr:uid="{00000000-0005-0000-0000-0000435C0000}"/>
    <cellStyle name="Normal 19 3 3 4" xfId="11865" xr:uid="{00000000-0005-0000-0000-0000445C0000}"/>
    <cellStyle name="Normal 19 3 3 4 2" xfId="27479" xr:uid="{00000000-0005-0000-0000-0000455C0000}"/>
    <cellStyle name="Normal 19 3 3 4 3" xfId="34038" xr:uid="{00000000-0005-0000-0000-0000465C0000}"/>
    <cellStyle name="Normal 19 3 3 4 4" xfId="40596" xr:uid="{00000000-0005-0000-0000-0000475C0000}"/>
    <cellStyle name="Normal 19 3 3 5" xfId="24214" xr:uid="{00000000-0005-0000-0000-0000485C0000}"/>
    <cellStyle name="Normal 19 3 3 6" xfId="30830" xr:uid="{00000000-0005-0000-0000-0000495C0000}"/>
    <cellStyle name="Normal 19 3 3 7" xfId="37388" xr:uid="{00000000-0005-0000-0000-00004A5C0000}"/>
    <cellStyle name="Normal 19 3 4" xfId="6513" xr:uid="{00000000-0005-0000-0000-00004B5C0000}"/>
    <cellStyle name="Normal 19 3 4 2" xfId="6514" xr:uid="{00000000-0005-0000-0000-00004C5C0000}"/>
    <cellStyle name="Normal 19 3 4 2 2" xfId="11869" xr:uid="{00000000-0005-0000-0000-00004D5C0000}"/>
    <cellStyle name="Normal 19 3 4 2 2 2" xfId="27483" xr:uid="{00000000-0005-0000-0000-00004E5C0000}"/>
    <cellStyle name="Normal 19 3 4 2 2 3" xfId="34042" xr:uid="{00000000-0005-0000-0000-00004F5C0000}"/>
    <cellStyle name="Normal 19 3 4 2 2 4" xfId="40600" xr:uid="{00000000-0005-0000-0000-0000505C0000}"/>
    <cellStyle name="Normal 19 3 4 2 3" xfId="24218" xr:uid="{00000000-0005-0000-0000-0000515C0000}"/>
    <cellStyle name="Normal 19 3 4 2 4" xfId="30834" xr:uid="{00000000-0005-0000-0000-0000525C0000}"/>
    <cellStyle name="Normal 19 3 4 2 5" xfId="37392" xr:uid="{00000000-0005-0000-0000-0000535C0000}"/>
    <cellStyle name="Normal 19 3 4 3" xfId="6515" xr:uid="{00000000-0005-0000-0000-0000545C0000}"/>
    <cellStyle name="Normal 19 3 4 3 2" xfId="11870" xr:uid="{00000000-0005-0000-0000-0000555C0000}"/>
    <cellStyle name="Normal 19 3 4 3 2 2" xfId="27484" xr:uid="{00000000-0005-0000-0000-0000565C0000}"/>
    <cellStyle name="Normal 19 3 4 3 2 3" xfId="34043" xr:uid="{00000000-0005-0000-0000-0000575C0000}"/>
    <cellStyle name="Normal 19 3 4 3 2 4" xfId="40601" xr:uid="{00000000-0005-0000-0000-0000585C0000}"/>
    <cellStyle name="Normal 19 3 4 3 3" xfId="24219" xr:uid="{00000000-0005-0000-0000-0000595C0000}"/>
    <cellStyle name="Normal 19 3 4 3 4" xfId="30835" xr:uid="{00000000-0005-0000-0000-00005A5C0000}"/>
    <cellStyle name="Normal 19 3 4 3 5" xfId="37393" xr:uid="{00000000-0005-0000-0000-00005B5C0000}"/>
    <cellStyle name="Normal 19 3 4 4" xfId="11868" xr:uid="{00000000-0005-0000-0000-00005C5C0000}"/>
    <cellStyle name="Normal 19 3 4 4 2" xfId="27482" xr:uid="{00000000-0005-0000-0000-00005D5C0000}"/>
    <cellStyle name="Normal 19 3 4 4 3" xfId="34041" xr:uid="{00000000-0005-0000-0000-00005E5C0000}"/>
    <cellStyle name="Normal 19 3 4 4 4" xfId="40599" xr:uid="{00000000-0005-0000-0000-00005F5C0000}"/>
    <cellStyle name="Normal 19 3 4 5" xfId="24217" xr:uid="{00000000-0005-0000-0000-0000605C0000}"/>
    <cellStyle name="Normal 19 3 4 6" xfId="30833" xr:uid="{00000000-0005-0000-0000-0000615C0000}"/>
    <cellStyle name="Normal 19 3 4 7" xfId="37391" xr:uid="{00000000-0005-0000-0000-0000625C0000}"/>
    <cellStyle name="Normal 19 3 5" xfId="6516" xr:uid="{00000000-0005-0000-0000-0000635C0000}"/>
    <cellStyle name="Normal 19 3 5 2" xfId="11871" xr:uid="{00000000-0005-0000-0000-0000645C0000}"/>
    <cellStyle name="Normal 19 3 5 2 2" xfId="27485" xr:uid="{00000000-0005-0000-0000-0000655C0000}"/>
    <cellStyle name="Normal 19 3 5 2 3" xfId="34044" xr:uid="{00000000-0005-0000-0000-0000665C0000}"/>
    <cellStyle name="Normal 19 3 5 2 4" xfId="40602" xr:uid="{00000000-0005-0000-0000-0000675C0000}"/>
    <cellStyle name="Normal 19 3 5 3" xfId="24220" xr:uid="{00000000-0005-0000-0000-0000685C0000}"/>
    <cellStyle name="Normal 19 3 5 4" xfId="30836" xr:uid="{00000000-0005-0000-0000-0000695C0000}"/>
    <cellStyle name="Normal 19 3 5 5" xfId="37394" xr:uid="{00000000-0005-0000-0000-00006A5C0000}"/>
    <cellStyle name="Normal 19 3 6" xfId="6517" xr:uid="{00000000-0005-0000-0000-00006B5C0000}"/>
    <cellStyle name="Normal 19 3 6 2" xfId="11872" xr:uid="{00000000-0005-0000-0000-00006C5C0000}"/>
    <cellStyle name="Normal 19 3 6 2 2" xfId="27486" xr:uid="{00000000-0005-0000-0000-00006D5C0000}"/>
    <cellStyle name="Normal 19 3 6 2 3" xfId="34045" xr:uid="{00000000-0005-0000-0000-00006E5C0000}"/>
    <cellStyle name="Normal 19 3 6 2 4" xfId="40603" xr:uid="{00000000-0005-0000-0000-00006F5C0000}"/>
    <cellStyle name="Normal 19 3 6 3" xfId="24221" xr:uid="{00000000-0005-0000-0000-0000705C0000}"/>
    <cellStyle name="Normal 19 3 6 4" xfId="30837" xr:uid="{00000000-0005-0000-0000-0000715C0000}"/>
    <cellStyle name="Normal 19 3 6 5" xfId="37395" xr:uid="{00000000-0005-0000-0000-0000725C0000}"/>
    <cellStyle name="Normal 19 3 7" xfId="11855" xr:uid="{00000000-0005-0000-0000-0000735C0000}"/>
    <cellStyle name="Normal 19 3 7 2" xfId="27469" xr:uid="{00000000-0005-0000-0000-0000745C0000}"/>
    <cellStyle name="Normal 19 3 7 3" xfId="34028" xr:uid="{00000000-0005-0000-0000-0000755C0000}"/>
    <cellStyle name="Normal 19 3 7 4" xfId="40586" xr:uid="{00000000-0005-0000-0000-0000765C0000}"/>
    <cellStyle name="Normal 19 3 8" xfId="24204" xr:uid="{00000000-0005-0000-0000-0000775C0000}"/>
    <cellStyle name="Normal 19 3 9" xfId="30820" xr:uid="{00000000-0005-0000-0000-0000785C0000}"/>
    <cellStyle name="Normal 19 4" xfId="6518" xr:uid="{00000000-0005-0000-0000-0000795C0000}"/>
    <cellStyle name="Normal 19 4 2" xfId="6519" xr:uid="{00000000-0005-0000-0000-00007A5C0000}"/>
    <cellStyle name="Normal 19 4 2 2" xfId="6520" xr:uid="{00000000-0005-0000-0000-00007B5C0000}"/>
    <cellStyle name="Normal 19 4 2 2 2" xfId="11875" xr:uid="{00000000-0005-0000-0000-00007C5C0000}"/>
    <cellStyle name="Normal 19 4 2 2 2 2" xfId="27489" xr:uid="{00000000-0005-0000-0000-00007D5C0000}"/>
    <cellStyle name="Normal 19 4 2 2 2 3" xfId="34048" xr:uid="{00000000-0005-0000-0000-00007E5C0000}"/>
    <cellStyle name="Normal 19 4 2 2 2 4" xfId="40606" xr:uid="{00000000-0005-0000-0000-00007F5C0000}"/>
    <cellStyle name="Normal 19 4 2 2 3" xfId="24224" xr:uid="{00000000-0005-0000-0000-0000805C0000}"/>
    <cellStyle name="Normal 19 4 2 2 4" xfId="30840" xr:uid="{00000000-0005-0000-0000-0000815C0000}"/>
    <cellStyle name="Normal 19 4 2 2 5" xfId="37398" xr:uid="{00000000-0005-0000-0000-0000825C0000}"/>
    <cellStyle name="Normal 19 4 2 3" xfId="6521" xr:uid="{00000000-0005-0000-0000-0000835C0000}"/>
    <cellStyle name="Normal 19 4 2 3 2" xfId="11876" xr:uid="{00000000-0005-0000-0000-0000845C0000}"/>
    <cellStyle name="Normal 19 4 2 3 2 2" xfId="27490" xr:uid="{00000000-0005-0000-0000-0000855C0000}"/>
    <cellStyle name="Normal 19 4 2 3 2 3" xfId="34049" xr:uid="{00000000-0005-0000-0000-0000865C0000}"/>
    <cellStyle name="Normal 19 4 2 3 2 4" xfId="40607" xr:uid="{00000000-0005-0000-0000-0000875C0000}"/>
    <cellStyle name="Normal 19 4 2 3 3" xfId="24225" xr:uid="{00000000-0005-0000-0000-0000885C0000}"/>
    <cellStyle name="Normal 19 4 2 3 4" xfId="30841" xr:uid="{00000000-0005-0000-0000-0000895C0000}"/>
    <cellStyle name="Normal 19 4 2 3 5" xfId="37399" xr:uid="{00000000-0005-0000-0000-00008A5C0000}"/>
    <cellStyle name="Normal 19 4 2 4" xfId="11874" xr:uid="{00000000-0005-0000-0000-00008B5C0000}"/>
    <cellStyle name="Normal 19 4 2 4 2" xfId="27488" xr:uid="{00000000-0005-0000-0000-00008C5C0000}"/>
    <cellStyle name="Normal 19 4 2 4 3" xfId="34047" xr:uid="{00000000-0005-0000-0000-00008D5C0000}"/>
    <cellStyle name="Normal 19 4 2 4 4" xfId="40605" xr:uid="{00000000-0005-0000-0000-00008E5C0000}"/>
    <cellStyle name="Normal 19 4 2 5" xfId="24223" xr:uid="{00000000-0005-0000-0000-00008F5C0000}"/>
    <cellStyle name="Normal 19 4 2 6" xfId="30839" xr:uid="{00000000-0005-0000-0000-0000905C0000}"/>
    <cellStyle name="Normal 19 4 2 7" xfId="37397" xr:uid="{00000000-0005-0000-0000-0000915C0000}"/>
    <cellStyle name="Normal 19 4 3" xfId="6522" xr:uid="{00000000-0005-0000-0000-0000925C0000}"/>
    <cellStyle name="Normal 19 4 3 2" xfId="6523" xr:uid="{00000000-0005-0000-0000-0000935C0000}"/>
    <cellStyle name="Normal 19 4 3 2 2" xfId="11878" xr:uid="{00000000-0005-0000-0000-0000945C0000}"/>
    <cellStyle name="Normal 19 4 3 2 2 2" xfId="27492" xr:uid="{00000000-0005-0000-0000-0000955C0000}"/>
    <cellStyle name="Normal 19 4 3 2 2 3" xfId="34051" xr:uid="{00000000-0005-0000-0000-0000965C0000}"/>
    <cellStyle name="Normal 19 4 3 2 2 4" xfId="40609" xr:uid="{00000000-0005-0000-0000-0000975C0000}"/>
    <cellStyle name="Normal 19 4 3 2 3" xfId="24227" xr:uid="{00000000-0005-0000-0000-0000985C0000}"/>
    <cellStyle name="Normal 19 4 3 2 4" xfId="30843" xr:uid="{00000000-0005-0000-0000-0000995C0000}"/>
    <cellStyle name="Normal 19 4 3 2 5" xfId="37401" xr:uid="{00000000-0005-0000-0000-00009A5C0000}"/>
    <cellStyle name="Normal 19 4 3 3" xfId="6524" xr:uid="{00000000-0005-0000-0000-00009B5C0000}"/>
    <cellStyle name="Normal 19 4 3 3 2" xfId="11879" xr:uid="{00000000-0005-0000-0000-00009C5C0000}"/>
    <cellStyle name="Normal 19 4 3 3 2 2" xfId="27493" xr:uid="{00000000-0005-0000-0000-00009D5C0000}"/>
    <cellStyle name="Normal 19 4 3 3 2 3" xfId="34052" xr:uid="{00000000-0005-0000-0000-00009E5C0000}"/>
    <cellStyle name="Normal 19 4 3 3 2 4" xfId="40610" xr:uid="{00000000-0005-0000-0000-00009F5C0000}"/>
    <cellStyle name="Normal 19 4 3 3 3" xfId="24228" xr:uid="{00000000-0005-0000-0000-0000A05C0000}"/>
    <cellStyle name="Normal 19 4 3 3 4" xfId="30844" xr:uid="{00000000-0005-0000-0000-0000A15C0000}"/>
    <cellStyle name="Normal 19 4 3 3 5" xfId="37402" xr:uid="{00000000-0005-0000-0000-0000A25C0000}"/>
    <cellStyle name="Normal 19 4 3 4" xfId="11877" xr:uid="{00000000-0005-0000-0000-0000A35C0000}"/>
    <cellStyle name="Normal 19 4 3 4 2" xfId="27491" xr:uid="{00000000-0005-0000-0000-0000A45C0000}"/>
    <cellStyle name="Normal 19 4 3 4 3" xfId="34050" xr:uid="{00000000-0005-0000-0000-0000A55C0000}"/>
    <cellStyle name="Normal 19 4 3 4 4" xfId="40608" xr:uid="{00000000-0005-0000-0000-0000A65C0000}"/>
    <cellStyle name="Normal 19 4 3 5" xfId="24226" xr:uid="{00000000-0005-0000-0000-0000A75C0000}"/>
    <cellStyle name="Normal 19 4 3 6" xfId="30842" xr:uid="{00000000-0005-0000-0000-0000A85C0000}"/>
    <cellStyle name="Normal 19 4 3 7" xfId="37400" xr:uid="{00000000-0005-0000-0000-0000A95C0000}"/>
    <cellStyle name="Normal 19 4 4" xfId="6525" xr:uid="{00000000-0005-0000-0000-0000AA5C0000}"/>
    <cellStyle name="Normal 19 4 4 2" xfId="11880" xr:uid="{00000000-0005-0000-0000-0000AB5C0000}"/>
    <cellStyle name="Normal 19 4 4 2 2" xfId="27494" xr:uid="{00000000-0005-0000-0000-0000AC5C0000}"/>
    <cellStyle name="Normal 19 4 4 2 3" xfId="34053" xr:uid="{00000000-0005-0000-0000-0000AD5C0000}"/>
    <cellStyle name="Normal 19 4 4 2 4" xfId="40611" xr:uid="{00000000-0005-0000-0000-0000AE5C0000}"/>
    <cellStyle name="Normal 19 4 4 3" xfId="24229" xr:uid="{00000000-0005-0000-0000-0000AF5C0000}"/>
    <cellStyle name="Normal 19 4 4 4" xfId="30845" xr:uid="{00000000-0005-0000-0000-0000B05C0000}"/>
    <cellStyle name="Normal 19 4 4 5" xfId="37403" xr:uid="{00000000-0005-0000-0000-0000B15C0000}"/>
    <cellStyle name="Normal 19 4 5" xfId="6526" xr:uid="{00000000-0005-0000-0000-0000B25C0000}"/>
    <cellStyle name="Normal 19 4 5 2" xfId="11881" xr:uid="{00000000-0005-0000-0000-0000B35C0000}"/>
    <cellStyle name="Normal 19 4 5 2 2" xfId="27495" xr:uid="{00000000-0005-0000-0000-0000B45C0000}"/>
    <cellStyle name="Normal 19 4 5 2 3" xfId="34054" xr:uid="{00000000-0005-0000-0000-0000B55C0000}"/>
    <cellStyle name="Normal 19 4 5 2 4" xfId="40612" xr:uid="{00000000-0005-0000-0000-0000B65C0000}"/>
    <cellStyle name="Normal 19 4 5 3" xfId="24230" xr:uid="{00000000-0005-0000-0000-0000B75C0000}"/>
    <cellStyle name="Normal 19 4 5 4" xfId="30846" xr:uid="{00000000-0005-0000-0000-0000B85C0000}"/>
    <cellStyle name="Normal 19 4 5 5" xfId="37404" xr:uid="{00000000-0005-0000-0000-0000B95C0000}"/>
    <cellStyle name="Normal 19 4 6" xfId="11873" xr:uid="{00000000-0005-0000-0000-0000BA5C0000}"/>
    <cellStyle name="Normal 19 4 6 2" xfId="27487" xr:uid="{00000000-0005-0000-0000-0000BB5C0000}"/>
    <cellStyle name="Normal 19 4 6 3" xfId="34046" xr:uid="{00000000-0005-0000-0000-0000BC5C0000}"/>
    <cellStyle name="Normal 19 4 6 4" xfId="40604" xr:uid="{00000000-0005-0000-0000-0000BD5C0000}"/>
    <cellStyle name="Normal 19 4 7" xfId="24222" xr:uid="{00000000-0005-0000-0000-0000BE5C0000}"/>
    <cellStyle name="Normal 19 4 8" xfId="30838" xr:uid="{00000000-0005-0000-0000-0000BF5C0000}"/>
    <cellStyle name="Normal 19 4 9" xfId="37396" xr:uid="{00000000-0005-0000-0000-0000C05C0000}"/>
    <cellStyle name="Normal 19 5" xfId="6527" xr:uid="{00000000-0005-0000-0000-0000C15C0000}"/>
    <cellStyle name="Normal 19 5 2" xfId="6528" xr:uid="{00000000-0005-0000-0000-0000C25C0000}"/>
    <cellStyle name="Normal 19 5 2 2" xfId="11883" xr:uid="{00000000-0005-0000-0000-0000C35C0000}"/>
    <cellStyle name="Normal 19 5 2 2 2" xfId="27497" xr:uid="{00000000-0005-0000-0000-0000C45C0000}"/>
    <cellStyle name="Normal 19 5 2 2 3" xfId="34056" xr:uid="{00000000-0005-0000-0000-0000C55C0000}"/>
    <cellStyle name="Normal 19 5 2 2 4" xfId="40614" xr:uid="{00000000-0005-0000-0000-0000C65C0000}"/>
    <cellStyle name="Normal 19 5 2 3" xfId="24232" xr:uid="{00000000-0005-0000-0000-0000C75C0000}"/>
    <cellStyle name="Normal 19 5 2 4" xfId="30848" xr:uid="{00000000-0005-0000-0000-0000C85C0000}"/>
    <cellStyle name="Normal 19 5 2 5" xfId="37406" xr:uid="{00000000-0005-0000-0000-0000C95C0000}"/>
    <cellStyle name="Normal 19 5 3" xfId="6529" xr:uid="{00000000-0005-0000-0000-0000CA5C0000}"/>
    <cellStyle name="Normal 19 5 3 2" xfId="11884" xr:uid="{00000000-0005-0000-0000-0000CB5C0000}"/>
    <cellStyle name="Normal 19 5 3 2 2" xfId="27498" xr:uid="{00000000-0005-0000-0000-0000CC5C0000}"/>
    <cellStyle name="Normal 19 5 3 2 3" xfId="34057" xr:uid="{00000000-0005-0000-0000-0000CD5C0000}"/>
    <cellStyle name="Normal 19 5 3 2 4" xfId="40615" xr:uid="{00000000-0005-0000-0000-0000CE5C0000}"/>
    <cellStyle name="Normal 19 5 3 3" xfId="24233" xr:uid="{00000000-0005-0000-0000-0000CF5C0000}"/>
    <cellStyle name="Normal 19 5 3 4" xfId="30849" xr:uid="{00000000-0005-0000-0000-0000D05C0000}"/>
    <cellStyle name="Normal 19 5 3 5" xfId="37407" xr:uid="{00000000-0005-0000-0000-0000D15C0000}"/>
    <cellStyle name="Normal 19 5 4" xfId="11882" xr:uid="{00000000-0005-0000-0000-0000D25C0000}"/>
    <cellStyle name="Normal 19 5 4 2" xfId="27496" xr:uid="{00000000-0005-0000-0000-0000D35C0000}"/>
    <cellStyle name="Normal 19 5 4 3" xfId="34055" xr:uid="{00000000-0005-0000-0000-0000D45C0000}"/>
    <cellStyle name="Normal 19 5 4 4" xfId="40613" xr:uid="{00000000-0005-0000-0000-0000D55C0000}"/>
    <cellStyle name="Normal 19 5 5" xfId="24231" xr:uid="{00000000-0005-0000-0000-0000D65C0000}"/>
    <cellStyle name="Normal 19 5 6" xfId="30847" xr:uid="{00000000-0005-0000-0000-0000D75C0000}"/>
    <cellStyle name="Normal 19 5 7" xfId="37405" xr:uid="{00000000-0005-0000-0000-0000D85C0000}"/>
    <cellStyle name="Normal 19 6" xfId="6530" xr:uid="{00000000-0005-0000-0000-0000D95C0000}"/>
    <cellStyle name="Normal 19 6 2" xfId="6531" xr:uid="{00000000-0005-0000-0000-0000DA5C0000}"/>
    <cellStyle name="Normal 19 6 2 2" xfId="11886" xr:uid="{00000000-0005-0000-0000-0000DB5C0000}"/>
    <cellStyle name="Normal 19 6 2 2 2" xfId="27500" xr:uid="{00000000-0005-0000-0000-0000DC5C0000}"/>
    <cellStyle name="Normal 19 6 2 2 3" xfId="34059" xr:uid="{00000000-0005-0000-0000-0000DD5C0000}"/>
    <cellStyle name="Normal 19 6 2 2 4" xfId="40617" xr:uid="{00000000-0005-0000-0000-0000DE5C0000}"/>
    <cellStyle name="Normal 19 6 2 3" xfId="24235" xr:uid="{00000000-0005-0000-0000-0000DF5C0000}"/>
    <cellStyle name="Normal 19 6 2 4" xfId="30851" xr:uid="{00000000-0005-0000-0000-0000E05C0000}"/>
    <cellStyle name="Normal 19 6 2 5" xfId="37409" xr:uid="{00000000-0005-0000-0000-0000E15C0000}"/>
    <cellStyle name="Normal 19 6 3" xfId="6532" xr:uid="{00000000-0005-0000-0000-0000E25C0000}"/>
    <cellStyle name="Normal 19 6 3 2" xfId="11887" xr:uid="{00000000-0005-0000-0000-0000E35C0000}"/>
    <cellStyle name="Normal 19 6 3 2 2" xfId="27501" xr:uid="{00000000-0005-0000-0000-0000E45C0000}"/>
    <cellStyle name="Normal 19 6 3 2 3" xfId="34060" xr:uid="{00000000-0005-0000-0000-0000E55C0000}"/>
    <cellStyle name="Normal 19 6 3 2 4" xfId="40618" xr:uid="{00000000-0005-0000-0000-0000E65C0000}"/>
    <cellStyle name="Normal 19 6 3 3" xfId="24236" xr:uid="{00000000-0005-0000-0000-0000E75C0000}"/>
    <cellStyle name="Normal 19 6 3 4" xfId="30852" xr:uid="{00000000-0005-0000-0000-0000E85C0000}"/>
    <cellStyle name="Normal 19 6 3 5" xfId="37410" xr:uid="{00000000-0005-0000-0000-0000E95C0000}"/>
    <cellStyle name="Normal 19 6 4" xfId="11885" xr:uid="{00000000-0005-0000-0000-0000EA5C0000}"/>
    <cellStyle name="Normal 19 6 4 2" xfId="27499" xr:uid="{00000000-0005-0000-0000-0000EB5C0000}"/>
    <cellStyle name="Normal 19 6 4 3" xfId="34058" xr:uid="{00000000-0005-0000-0000-0000EC5C0000}"/>
    <cellStyle name="Normal 19 6 4 4" xfId="40616" xr:uid="{00000000-0005-0000-0000-0000ED5C0000}"/>
    <cellStyle name="Normal 19 6 5" xfId="24234" xr:uid="{00000000-0005-0000-0000-0000EE5C0000}"/>
    <cellStyle name="Normal 19 6 6" xfId="30850" xr:uid="{00000000-0005-0000-0000-0000EF5C0000}"/>
    <cellStyle name="Normal 19 6 7" xfId="37408" xr:uid="{00000000-0005-0000-0000-0000F05C0000}"/>
    <cellStyle name="Normal 19 7" xfId="6533" xr:uid="{00000000-0005-0000-0000-0000F15C0000}"/>
    <cellStyle name="Normal 19 7 2" xfId="11888" xr:uid="{00000000-0005-0000-0000-0000F25C0000}"/>
    <cellStyle name="Normal 19 7 2 2" xfId="27502" xr:uid="{00000000-0005-0000-0000-0000F35C0000}"/>
    <cellStyle name="Normal 19 7 2 3" xfId="34061" xr:uid="{00000000-0005-0000-0000-0000F45C0000}"/>
    <cellStyle name="Normal 19 7 2 4" xfId="40619" xr:uid="{00000000-0005-0000-0000-0000F55C0000}"/>
    <cellStyle name="Normal 19 7 3" xfId="24237" xr:uid="{00000000-0005-0000-0000-0000F65C0000}"/>
    <cellStyle name="Normal 19 7 4" xfId="30853" xr:uid="{00000000-0005-0000-0000-0000F75C0000}"/>
    <cellStyle name="Normal 19 7 5" xfId="37411" xr:uid="{00000000-0005-0000-0000-0000F85C0000}"/>
    <cellStyle name="Normal 19 8" xfId="6534" xr:uid="{00000000-0005-0000-0000-0000F95C0000}"/>
    <cellStyle name="Normal 19 8 2" xfId="11889" xr:uid="{00000000-0005-0000-0000-0000FA5C0000}"/>
    <cellStyle name="Normal 19 8 2 2" xfId="27503" xr:uid="{00000000-0005-0000-0000-0000FB5C0000}"/>
    <cellStyle name="Normal 19 8 2 3" xfId="34062" xr:uid="{00000000-0005-0000-0000-0000FC5C0000}"/>
    <cellStyle name="Normal 19 8 2 4" xfId="40620" xr:uid="{00000000-0005-0000-0000-0000FD5C0000}"/>
    <cellStyle name="Normal 19 8 3" xfId="24238" xr:uid="{00000000-0005-0000-0000-0000FE5C0000}"/>
    <cellStyle name="Normal 19 8 4" xfId="30854" xr:uid="{00000000-0005-0000-0000-0000FF5C0000}"/>
    <cellStyle name="Normal 19 8 5" xfId="37412" xr:uid="{00000000-0005-0000-0000-0000005D0000}"/>
    <cellStyle name="Normal 19 9" xfId="6535" xr:uid="{00000000-0005-0000-0000-0000015D0000}"/>
    <cellStyle name="Normal 190" xfId="14460" xr:uid="{00000000-0005-0000-0000-0000025D0000}"/>
    <cellStyle name="Normal 191" xfId="15732" xr:uid="{00000000-0005-0000-0000-0000035D0000}"/>
    <cellStyle name="Normal 192" xfId="14877" xr:uid="{00000000-0005-0000-0000-0000045D0000}"/>
    <cellStyle name="Normal 193" xfId="16558" xr:uid="{00000000-0005-0000-0000-0000055D0000}"/>
    <cellStyle name="Normal 194" xfId="14252" xr:uid="{00000000-0005-0000-0000-0000065D0000}"/>
    <cellStyle name="Normal 195" xfId="16839" xr:uid="{00000000-0005-0000-0000-0000075D0000}"/>
    <cellStyle name="Normal 196" xfId="14759" xr:uid="{00000000-0005-0000-0000-0000085D0000}"/>
    <cellStyle name="Normal 197" xfId="15561" xr:uid="{00000000-0005-0000-0000-0000095D0000}"/>
    <cellStyle name="Normal 198" xfId="16870" xr:uid="{00000000-0005-0000-0000-00000A5D0000}"/>
    <cellStyle name="Normal 199" xfId="16848" xr:uid="{00000000-0005-0000-0000-00000B5D0000}"/>
    <cellStyle name="Normal 2" xfId="1338" xr:uid="{00000000-0005-0000-0000-00000C5D0000}"/>
    <cellStyle name="Normal 2 2" xfId="1339" xr:uid="{00000000-0005-0000-0000-00000D5D0000}"/>
    <cellStyle name="Normal 2 2 2" xfId="6536" xr:uid="{00000000-0005-0000-0000-00000E5D0000}"/>
    <cellStyle name="Normal 2 2 2 2" xfId="6537" xr:uid="{00000000-0005-0000-0000-00000F5D0000}"/>
    <cellStyle name="Normal 2 2 2 2 2" xfId="6538" xr:uid="{00000000-0005-0000-0000-0000105D0000}"/>
    <cellStyle name="Normal 2 2 2 2 2 2" xfId="6539" xr:uid="{00000000-0005-0000-0000-0000115D0000}"/>
    <cellStyle name="Normal 2 2 2 2 3" xfId="6540" xr:uid="{00000000-0005-0000-0000-0000125D0000}"/>
    <cellStyle name="Normal 2 2 2 3" xfId="6541" xr:uid="{00000000-0005-0000-0000-0000135D0000}"/>
    <cellStyle name="Normal 2 2 2 3 2" xfId="6542" xr:uid="{00000000-0005-0000-0000-0000145D0000}"/>
    <cellStyle name="Normal 2 2 2 4" xfId="6543" xr:uid="{00000000-0005-0000-0000-0000155D0000}"/>
    <cellStyle name="Normal 2 2 3" xfId="2572" xr:uid="{00000000-0005-0000-0000-0000165D0000}"/>
    <cellStyle name="Normal 2 3" xfId="1340" xr:uid="{00000000-0005-0000-0000-0000175D0000}"/>
    <cellStyle name="Normal 2 3 2" xfId="6544" xr:uid="{00000000-0005-0000-0000-0000185D0000}"/>
    <cellStyle name="Normal 2 3 2 2" xfId="6545" xr:uid="{00000000-0005-0000-0000-0000195D0000}"/>
    <cellStyle name="Normal 2 3 2 2 2" xfId="6546" xr:uid="{00000000-0005-0000-0000-00001A5D0000}"/>
    <cellStyle name="Normal 2 3 2 3" xfId="6547" xr:uid="{00000000-0005-0000-0000-00001B5D0000}"/>
    <cellStyle name="Normal 2 3 3" xfId="6548" xr:uid="{00000000-0005-0000-0000-00001C5D0000}"/>
    <cellStyle name="Normal 2 3 3 2" xfId="6549" xr:uid="{00000000-0005-0000-0000-00001D5D0000}"/>
    <cellStyle name="Normal 2 3 4" xfId="6550" xr:uid="{00000000-0005-0000-0000-00001E5D0000}"/>
    <cellStyle name="Normal 2 3 5" xfId="2573" xr:uid="{00000000-0005-0000-0000-00001F5D0000}"/>
    <cellStyle name="Normal 2 4" xfId="1341" xr:uid="{00000000-0005-0000-0000-0000205D0000}"/>
    <cellStyle name="Normal 2 4 2" xfId="6551" xr:uid="{00000000-0005-0000-0000-0000215D0000}"/>
    <cellStyle name="Normal 2 4 2 2" xfId="6552" xr:uid="{00000000-0005-0000-0000-0000225D0000}"/>
    <cellStyle name="Normal 2 4 2 2 2" xfId="6553" xr:uid="{00000000-0005-0000-0000-0000235D0000}"/>
    <cellStyle name="Normal 2 4 2 3" xfId="6554" xr:uid="{00000000-0005-0000-0000-0000245D0000}"/>
    <cellStyle name="Normal 2 4 3" xfId="6555" xr:uid="{00000000-0005-0000-0000-0000255D0000}"/>
    <cellStyle name="Normal 2 4 3 2" xfId="6556" xr:uid="{00000000-0005-0000-0000-0000265D0000}"/>
    <cellStyle name="Normal 2 4 4" xfId="6557" xr:uid="{00000000-0005-0000-0000-0000275D0000}"/>
    <cellStyle name="Normal 2 4 5" xfId="2574" xr:uid="{00000000-0005-0000-0000-0000285D0000}"/>
    <cellStyle name="Normal 2 5" xfId="1342" xr:uid="{00000000-0005-0000-0000-0000295D0000}"/>
    <cellStyle name="Normal 2 5 2" xfId="6558" xr:uid="{00000000-0005-0000-0000-00002A5D0000}"/>
    <cellStyle name="Normal 2 5 2 2" xfId="6559" xr:uid="{00000000-0005-0000-0000-00002B5D0000}"/>
    <cellStyle name="Normal 2 5 2 2 2" xfId="6560" xr:uid="{00000000-0005-0000-0000-00002C5D0000}"/>
    <cellStyle name="Normal 2 5 2 3" xfId="6561" xr:uid="{00000000-0005-0000-0000-00002D5D0000}"/>
    <cellStyle name="Normal 2 5 3" xfId="6562" xr:uid="{00000000-0005-0000-0000-00002E5D0000}"/>
    <cellStyle name="Normal 2 5 3 2" xfId="6563" xr:uid="{00000000-0005-0000-0000-00002F5D0000}"/>
    <cellStyle name="Normal 2 5 4" xfId="6564" xr:uid="{00000000-0005-0000-0000-0000305D0000}"/>
    <cellStyle name="Normal 2 5 5" xfId="2575" xr:uid="{00000000-0005-0000-0000-0000315D0000}"/>
    <cellStyle name="Normal 2 6" xfId="1343" xr:uid="{00000000-0005-0000-0000-0000325D0000}"/>
    <cellStyle name="Normal 2 6 2" xfId="6565" xr:uid="{00000000-0005-0000-0000-0000335D0000}"/>
    <cellStyle name="Normal 2 6 3" xfId="2576" xr:uid="{00000000-0005-0000-0000-0000345D0000}"/>
    <cellStyle name="Normal 2 7" xfId="1344" xr:uid="{00000000-0005-0000-0000-0000355D0000}"/>
    <cellStyle name="Normal 2 7 2" xfId="2577" xr:uid="{00000000-0005-0000-0000-0000365D0000}"/>
    <cellStyle name="Normal 2 8" xfId="1345" xr:uid="{00000000-0005-0000-0000-0000375D0000}"/>
    <cellStyle name="Normal 2 8 2" xfId="2578" xr:uid="{00000000-0005-0000-0000-0000385D0000}"/>
    <cellStyle name="Normal 2 9" xfId="2571" xr:uid="{00000000-0005-0000-0000-0000395D0000}"/>
    <cellStyle name="Normal 20" xfId="1346" xr:uid="{00000000-0005-0000-0000-00003A5D0000}"/>
    <cellStyle name="Normal 20 10" xfId="2579" xr:uid="{00000000-0005-0000-0000-00003B5D0000}"/>
    <cellStyle name="Normal 20 2" xfId="6566" xr:uid="{00000000-0005-0000-0000-00003C5D0000}"/>
    <cellStyle name="Normal 20 2 10" xfId="24239" xr:uid="{00000000-0005-0000-0000-00003D5D0000}"/>
    <cellStyle name="Normal 20 2 11" xfId="30855" xr:uid="{00000000-0005-0000-0000-00003E5D0000}"/>
    <cellStyle name="Normal 20 2 12" xfId="37413" xr:uid="{00000000-0005-0000-0000-00003F5D0000}"/>
    <cellStyle name="Normal 20 2 2" xfId="6567" xr:uid="{00000000-0005-0000-0000-0000405D0000}"/>
    <cellStyle name="Normal 20 2 2 10" xfId="37414" xr:uid="{00000000-0005-0000-0000-0000415D0000}"/>
    <cellStyle name="Normal 20 2 2 2" xfId="6568" xr:uid="{00000000-0005-0000-0000-0000425D0000}"/>
    <cellStyle name="Normal 20 2 2 2 2" xfId="6569" xr:uid="{00000000-0005-0000-0000-0000435D0000}"/>
    <cellStyle name="Normal 20 2 2 2 2 2" xfId="6570" xr:uid="{00000000-0005-0000-0000-0000445D0000}"/>
    <cellStyle name="Normal 20 2 2 2 2 2 2" xfId="11901" xr:uid="{00000000-0005-0000-0000-0000455D0000}"/>
    <cellStyle name="Normal 20 2 2 2 2 2 2 2" xfId="27508" xr:uid="{00000000-0005-0000-0000-0000465D0000}"/>
    <cellStyle name="Normal 20 2 2 2 2 2 2 3" xfId="34067" xr:uid="{00000000-0005-0000-0000-0000475D0000}"/>
    <cellStyle name="Normal 20 2 2 2 2 2 2 4" xfId="40625" xr:uid="{00000000-0005-0000-0000-0000485D0000}"/>
    <cellStyle name="Normal 20 2 2 2 2 2 3" xfId="24243" xr:uid="{00000000-0005-0000-0000-0000495D0000}"/>
    <cellStyle name="Normal 20 2 2 2 2 2 4" xfId="30859" xr:uid="{00000000-0005-0000-0000-00004A5D0000}"/>
    <cellStyle name="Normal 20 2 2 2 2 2 5" xfId="37417" xr:uid="{00000000-0005-0000-0000-00004B5D0000}"/>
    <cellStyle name="Normal 20 2 2 2 2 3" xfId="6571" xr:uid="{00000000-0005-0000-0000-00004C5D0000}"/>
    <cellStyle name="Normal 20 2 2 2 2 3 2" xfId="11902" xr:uid="{00000000-0005-0000-0000-00004D5D0000}"/>
    <cellStyle name="Normal 20 2 2 2 2 3 2 2" xfId="27509" xr:uid="{00000000-0005-0000-0000-00004E5D0000}"/>
    <cellStyle name="Normal 20 2 2 2 2 3 2 3" xfId="34068" xr:uid="{00000000-0005-0000-0000-00004F5D0000}"/>
    <cellStyle name="Normal 20 2 2 2 2 3 2 4" xfId="40626" xr:uid="{00000000-0005-0000-0000-0000505D0000}"/>
    <cellStyle name="Normal 20 2 2 2 2 3 3" xfId="24244" xr:uid="{00000000-0005-0000-0000-0000515D0000}"/>
    <cellStyle name="Normal 20 2 2 2 2 3 4" xfId="30860" xr:uid="{00000000-0005-0000-0000-0000525D0000}"/>
    <cellStyle name="Normal 20 2 2 2 2 3 5" xfId="37418" xr:uid="{00000000-0005-0000-0000-0000535D0000}"/>
    <cellStyle name="Normal 20 2 2 2 2 4" xfId="11900" xr:uid="{00000000-0005-0000-0000-0000545D0000}"/>
    <cellStyle name="Normal 20 2 2 2 2 4 2" xfId="27507" xr:uid="{00000000-0005-0000-0000-0000555D0000}"/>
    <cellStyle name="Normal 20 2 2 2 2 4 3" xfId="34066" xr:uid="{00000000-0005-0000-0000-0000565D0000}"/>
    <cellStyle name="Normal 20 2 2 2 2 4 4" xfId="40624" xr:uid="{00000000-0005-0000-0000-0000575D0000}"/>
    <cellStyle name="Normal 20 2 2 2 2 5" xfId="24242" xr:uid="{00000000-0005-0000-0000-0000585D0000}"/>
    <cellStyle name="Normal 20 2 2 2 2 6" xfId="30858" xr:uid="{00000000-0005-0000-0000-0000595D0000}"/>
    <cellStyle name="Normal 20 2 2 2 2 7" xfId="37416" xr:uid="{00000000-0005-0000-0000-00005A5D0000}"/>
    <cellStyle name="Normal 20 2 2 2 3" xfId="6572" xr:uid="{00000000-0005-0000-0000-00005B5D0000}"/>
    <cellStyle name="Normal 20 2 2 2 3 2" xfId="6573" xr:uid="{00000000-0005-0000-0000-00005C5D0000}"/>
    <cellStyle name="Normal 20 2 2 2 3 2 2" xfId="11904" xr:uid="{00000000-0005-0000-0000-00005D5D0000}"/>
    <cellStyle name="Normal 20 2 2 2 3 2 2 2" xfId="27511" xr:uid="{00000000-0005-0000-0000-00005E5D0000}"/>
    <cellStyle name="Normal 20 2 2 2 3 2 2 3" xfId="34070" xr:uid="{00000000-0005-0000-0000-00005F5D0000}"/>
    <cellStyle name="Normal 20 2 2 2 3 2 2 4" xfId="40628" xr:uid="{00000000-0005-0000-0000-0000605D0000}"/>
    <cellStyle name="Normal 20 2 2 2 3 2 3" xfId="24246" xr:uid="{00000000-0005-0000-0000-0000615D0000}"/>
    <cellStyle name="Normal 20 2 2 2 3 2 4" xfId="30862" xr:uid="{00000000-0005-0000-0000-0000625D0000}"/>
    <cellStyle name="Normal 20 2 2 2 3 2 5" xfId="37420" xr:uid="{00000000-0005-0000-0000-0000635D0000}"/>
    <cellStyle name="Normal 20 2 2 2 3 3" xfId="6574" xr:uid="{00000000-0005-0000-0000-0000645D0000}"/>
    <cellStyle name="Normal 20 2 2 2 3 3 2" xfId="11905" xr:uid="{00000000-0005-0000-0000-0000655D0000}"/>
    <cellStyle name="Normal 20 2 2 2 3 3 2 2" xfId="27512" xr:uid="{00000000-0005-0000-0000-0000665D0000}"/>
    <cellStyle name="Normal 20 2 2 2 3 3 2 3" xfId="34071" xr:uid="{00000000-0005-0000-0000-0000675D0000}"/>
    <cellStyle name="Normal 20 2 2 2 3 3 2 4" xfId="40629" xr:uid="{00000000-0005-0000-0000-0000685D0000}"/>
    <cellStyle name="Normal 20 2 2 2 3 3 3" xfId="24247" xr:uid="{00000000-0005-0000-0000-0000695D0000}"/>
    <cellStyle name="Normal 20 2 2 2 3 3 4" xfId="30863" xr:uid="{00000000-0005-0000-0000-00006A5D0000}"/>
    <cellStyle name="Normal 20 2 2 2 3 3 5" xfId="37421" xr:uid="{00000000-0005-0000-0000-00006B5D0000}"/>
    <cellStyle name="Normal 20 2 2 2 3 4" xfId="11903" xr:uid="{00000000-0005-0000-0000-00006C5D0000}"/>
    <cellStyle name="Normal 20 2 2 2 3 4 2" xfId="27510" xr:uid="{00000000-0005-0000-0000-00006D5D0000}"/>
    <cellStyle name="Normal 20 2 2 2 3 4 3" xfId="34069" xr:uid="{00000000-0005-0000-0000-00006E5D0000}"/>
    <cellStyle name="Normal 20 2 2 2 3 4 4" xfId="40627" xr:uid="{00000000-0005-0000-0000-00006F5D0000}"/>
    <cellStyle name="Normal 20 2 2 2 3 5" xfId="24245" xr:uid="{00000000-0005-0000-0000-0000705D0000}"/>
    <cellStyle name="Normal 20 2 2 2 3 6" xfId="30861" xr:uid="{00000000-0005-0000-0000-0000715D0000}"/>
    <cellStyle name="Normal 20 2 2 2 3 7" xfId="37419" xr:uid="{00000000-0005-0000-0000-0000725D0000}"/>
    <cellStyle name="Normal 20 2 2 2 4" xfId="6575" xr:uid="{00000000-0005-0000-0000-0000735D0000}"/>
    <cellStyle name="Normal 20 2 2 2 4 2" xfId="11906" xr:uid="{00000000-0005-0000-0000-0000745D0000}"/>
    <cellStyle name="Normal 20 2 2 2 4 2 2" xfId="27513" xr:uid="{00000000-0005-0000-0000-0000755D0000}"/>
    <cellStyle name="Normal 20 2 2 2 4 2 3" xfId="34072" xr:uid="{00000000-0005-0000-0000-0000765D0000}"/>
    <cellStyle name="Normal 20 2 2 2 4 2 4" xfId="40630" xr:uid="{00000000-0005-0000-0000-0000775D0000}"/>
    <cellStyle name="Normal 20 2 2 2 4 3" xfId="24248" xr:uid="{00000000-0005-0000-0000-0000785D0000}"/>
    <cellStyle name="Normal 20 2 2 2 4 4" xfId="30864" xr:uid="{00000000-0005-0000-0000-0000795D0000}"/>
    <cellStyle name="Normal 20 2 2 2 4 5" xfId="37422" xr:uid="{00000000-0005-0000-0000-00007A5D0000}"/>
    <cellStyle name="Normal 20 2 2 2 5" xfId="6576" xr:uid="{00000000-0005-0000-0000-00007B5D0000}"/>
    <cellStyle name="Normal 20 2 2 2 5 2" xfId="11907" xr:uid="{00000000-0005-0000-0000-00007C5D0000}"/>
    <cellStyle name="Normal 20 2 2 2 5 2 2" xfId="27514" xr:uid="{00000000-0005-0000-0000-00007D5D0000}"/>
    <cellStyle name="Normal 20 2 2 2 5 2 3" xfId="34073" xr:uid="{00000000-0005-0000-0000-00007E5D0000}"/>
    <cellStyle name="Normal 20 2 2 2 5 2 4" xfId="40631" xr:uid="{00000000-0005-0000-0000-00007F5D0000}"/>
    <cellStyle name="Normal 20 2 2 2 5 3" xfId="24249" xr:uid="{00000000-0005-0000-0000-0000805D0000}"/>
    <cellStyle name="Normal 20 2 2 2 5 4" xfId="30865" xr:uid="{00000000-0005-0000-0000-0000815D0000}"/>
    <cellStyle name="Normal 20 2 2 2 5 5" xfId="37423" xr:uid="{00000000-0005-0000-0000-0000825D0000}"/>
    <cellStyle name="Normal 20 2 2 2 6" xfId="11899" xr:uid="{00000000-0005-0000-0000-0000835D0000}"/>
    <cellStyle name="Normal 20 2 2 2 6 2" xfId="27506" xr:uid="{00000000-0005-0000-0000-0000845D0000}"/>
    <cellStyle name="Normal 20 2 2 2 6 3" xfId="34065" xr:uid="{00000000-0005-0000-0000-0000855D0000}"/>
    <cellStyle name="Normal 20 2 2 2 6 4" xfId="40623" xr:uid="{00000000-0005-0000-0000-0000865D0000}"/>
    <cellStyle name="Normal 20 2 2 2 7" xfId="24241" xr:uid="{00000000-0005-0000-0000-0000875D0000}"/>
    <cellStyle name="Normal 20 2 2 2 8" xfId="30857" xr:uid="{00000000-0005-0000-0000-0000885D0000}"/>
    <cellStyle name="Normal 20 2 2 2 9" xfId="37415" xr:uid="{00000000-0005-0000-0000-0000895D0000}"/>
    <cellStyle name="Normal 20 2 2 3" xfId="6577" xr:uid="{00000000-0005-0000-0000-00008A5D0000}"/>
    <cellStyle name="Normal 20 2 2 3 2" xfId="6578" xr:uid="{00000000-0005-0000-0000-00008B5D0000}"/>
    <cellStyle name="Normal 20 2 2 3 2 2" xfId="11909" xr:uid="{00000000-0005-0000-0000-00008C5D0000}"/>
    <cellStyle name="Normal 20 2 2 3 2 2 2" xfId="27516" xr:uid="{00000000-0005-0000-0000-00008D5D0000}"/>
    <cellStyle name="Normal 20 2 2 3 2 2 3" xfId="34075" xr:uid="{00000000-0005-0000-0000-00008E5D0000}"/>
    <cellStyle name="Normal 20 2 2 3 2 2 4" xfId="40633" xr:uid="{00000000-0005-0000-0000-00008F5D0000}"/>
    <cellStyle name="Normal 20 2 2 3 2 3" xfId="24251" xr:uid="{00000000-0005-0000-0000-0000905D0000}"/>
    <cellStyle name="Normal 20 2 2 3 2 4" xfId="30867" xr:uid="{00000000-0005-0000-0000-0000915D0000}"/>
    <cellStyle name="Normal 20 2 2 3 2 5" xfId="37425" xr:uid="{00000000-0005-0000-0000-0000925D0000}"/>
    <cellStyle name="Normal 20 2 2 3 3" xfId="6579" xr:uid="{00000000-0005-0000-0000-0000935D0000}"/>
    <cellStyle name="Normal 20 2 2 3 3 2" xfId="11910" xr:uid="{00000000-0005-0000-0000-0000945D0000}"/>
    <cellStyle name="Normal 20 2 2 3 3 2 2" xfId="27517" xr:uid="{00000000-0005-0000-0000-0000955D0000}"/>
    <cellStyle name="Normal 20 2 2 3 3 2 3" xfId="34076" xr:uid="{00000000-0005-0000-0000-0000965D0000}"/>
    <cellStyle name="Normal 20 2 2 3 3 2 4" xfId="40634" xr:uid="{00000000-0005-0000-0000-0000975D0000}"/>
    <cellStyle name="Normal 20 2 2 3 3 3" xfId="24252" xr:uid="{00000000-0005-0000-0000-0000985D0000}"/>
    <cellStyle name="Normal 20 2 2 3 3 4" xfId="30868" xr:uid="{00000000-0005-0000-0000-0000995D0000}"/>
    <cellStyle name="Normal 20 2 2 3 3 5" xfId="37426" xr:uid="{00000000-0005-0000-0000-00009A5D0000}"/>
    <cellStyle name="Normal 20 2 2 3 4" xfId="11908" xr:uid="{00000000-0005-0000-0000-00009B5D0000}"/>
    <cellStyle name="Normal 20 2 2 3 4 2" xfId="27515" xr:uid="{00000000-0005-0000-0000-00009C5D0000}"/>
    <cellStyle name="Normal 20 2 2 3 4 3" xfId="34074" xr:uid="{00000000-0005-0000-0000-00009D5D0000}"/>
    <cellStyle name="Normal 20 2 2 3 4 4" xfId="40632" xr:uid="{00000000-0005-0000-0000-00009E5D0000}"/>
    <cellStyle name="Normal 20 2 2 3 5" xfId="24250" xr:uid="{00000000-0005-0000-0000-00009F5D0000}"/>
    <cellStyle name="Normal 20 2 2 3 6" xfId="30866" xr:uid="{00000000-0005-0000-0000-0000A05D0000}"/>
    <cellStyle name="Normal 20 2 2 3 7" xfId="37424" xr:uid="{00000000-0005-0000-0000-0000A15D0000}"/>
    <cellStyle name="Normal 20 2 2 4" xfId="6580" xr:uid="{00000000-0005-0000-0000-0000A25D0000}"/>
    <cellStyle name="Normal 20 2 2 4 2" xfId="6581" xr:uid="{00000000-0005-0000-0000-0000A35D0000}"/>
    <cellStyle name="Normal 20 2 2 4 2 2" xfId="11912" xr:uid="{00000000-0005-0000-0000-0000A45D0000}"/>
    <cellStyle name="Normal 20 2 2 4 2 2 2" xfId="27519" xr:uid="{00000000-0005-0000-0000-0000A55D0000}"/>
    <cellStyle name="Normal 20 2 2 4 2 2 3" xfId="34078" xr:uid="{00000000-0005-0000-0000-0000A65D0000}"/>
    <cellStyle name="Normal 20 2 2 4 2 2 4" xfId="40636" xr:uid="{00000000-0005-0000-0000-0000A75D0000}"/>
    <cellStyle name="Normal 20 2 2 4 2 3" xfId="24254" xr:uid="{00000000-0005-0000-0000-0000A85D0000}"/>
    <cellStyle name="Normal 20 2 2 4 2 4" xfId="30870" xr:uid="{00000000-0005-0000-0000-0000A95D0000}"/>
    <cellStyle name="Normal 20 2 2 4 2 5" xfId="37428" xr:uid="{00000000-0005-0000-0000-0000AA5D0000}"/>
    <cellStyle name="Normal 20 2 2 4 3" xfId="6582" xr:uid="{00000000-0005-0000-0000-0000AB5D0000}"/>
    <cellStyle name="Normal 20 2 2 4 3 2" xfId="11913" xr:uid="{00000000-0005-0000-0000-0000AC5D0000}"/>
    <cellStyle name="Normal 20 2 2 4 3 2 2" xfId="27520" xr:uid="{00000000-0005-0000-0000-0000AD5D0000}"/>
    <cellStyle name="Normal 20 2 2 4 3 2 3" xfId="34079" xr:uid="{00000000-0005-0000-0000-0000AE5D0000}"/>
    <cellStyle name="Normal 20 2 2 4 3 2 4" xfId="40637" xr:uid="{00000000-0005-0000-0000-0000AF5D0000}"/>
    <cellStyle name="Normal 20 2 2 4 3 3" xfId="24255" xr:uid="{00000000-0005-0000-0000-0000B05D0000}"/>
    <cellStyle name="Normal 20 2 2 4 3 4" xfId="30871" xr:uid="{00000000-0005-0000-0000-0000B15D0000}"/>
    <cellStyle name="Normal 20 2 2 4 3 5" xfId="37429" xr:uid="{00000000-0005-0000-0000-0000B25D0000}"/>
    <cellStyle name="Normal 20 2 2 4 4" xfId="11911" xr:uid="{00000000-0005-0000-0000-0000B35D0000}"/>
    <cellStyle name="Normal 20 2 2 4 4 2" xfId="27518" xr:uid="{00000000-0005-0000-0000-0000B45D0000}"/>
    <cellStyle name="Normal 20 2 2 4 4 3" xfId="34077" xr:uid="{00000000-0005-0000-0000-0000B55D0000}"/>
    <cellStyle name="Normal 20 2 2 4 4 4" xfId="40635" xr:uid="{00000000-0005-0000-0000-0000B65D0000}"/>
    <cellStyle name="Normal 20 2 2 4 5" xfId="24253" xr:uid="{00000000-0005-0000-0000-0000B75D0000}"/>
    <cellStyle name="Normal 20 2 2 4 6" xfId="30869" xr:uid="{00000000-0005-0000-0000-0000B85D0000}"/>
    <cellStyle name="Normal 20 2 2 4 7" xfId="37427" xr:uid="{00000000-0005-0000-0000-0000B95D0000}"/>
    <cellStyle name="Normal 20 2 2 5" xfId="6583" xr:uid="{00000000-0005-0000-0000-0000BA5D0000}"/>
    <cellStyle name="Normal 20 2 2 5 2" xfId="11914" xr:uid="{00000000-0005-0000-0000-0000BB5D0000}"/>
    <cellStyle name="Normal 20 2 2 5 2 2" xfId="27521" xr:uid="{00000000-0005-0000-0000-0000BC5D0000}"/>
    <cellStyle name="Normal 20 2 2 5 2 3" xfId="34080" xr:uid="{00000000-0005-0000-0000-0000BD5D0000}"/>
    <cellStyle name="Normal 20 2 2 5 2 4" xfId="40638" xr:uid="{00000000-0005-0000-0000-0000BE5D0000}"/>
    <cellStyle name="Normal 20 2 2 5 3" xfId="24256" xr:uid="{00000000-0005-0000-0000-0000BF5D0000}"/>
    <cellStyle name="Normal 20 2 2 5 4" xfId="30872" xr:uid="{00000000-0005-0000-0000-0000C05D0000}"/>
    <cellStyle name="Normal 20 2 2 5 5" xfId="37430" xr:uid="{00000000-0005-0000-0000-0000C15D0000}"/>
    <cellStyle name="Normal 20 2 2 6" xfId="6584" xr:uid="{00000000-0005-0000-0000-0000C25D0000}"/>
    <cellStyle name="Normal 20 2 2 6 2" xfId="11915" xr:uid="{00000000-0005-0000-0000-0000C35D0000}"/>
    <cellStyle name="Normal 20 2 2 6 2 2" xfId="27522" xr:uid="{00000000-0005-0000-0000-0000C45D0000}"/>
    <cellStyle name="Normal 20 2 2 6 2 3" xfId="34081" xr:uid="{00000000-0005-0000-0000-0000C55D0000}"/>
    <cellStyle name="Normal 20 2 2 6 2 4" xfId="40639" xr:uid="{00000000-0005-0000-0000-0000C65D0000}"/>
    <cellStyle name="Normal 20 2 2 6 3" xfId="24257" xr:uid="{00000000-0005-0000-0000-0000C75D0000}"/>
    <cellStyle name="Normal 20 2 2 6 4" xfId="30873" xr:uid="{00000000-0005-0000-0000-0000C85D0000}"/>
    <cellStyle name="Normal 20 2 2 6 5" xfId="37431" xr:uid="{00000000-0005-0000-0000-0000C95D0000}"/>
    <cellStyle name="Normal 20 2 2 7" xfId="11898" xr:uid="{00000000-0005-0000-0000-0000CA5D0000}"/>
    <cellStyle name="Normal 20 2 2 7 2" xfId="27505" xr:uid="{00000000-0005-0000-0000-0000CB5D0000}"/>
    <cellStyle name="Normal 20 2 2 7 3" xfId="34064" xr:uid="{00000000-0005-0000-0000-0000CC5D0000}"/>
    <cellStyle name="Normal 20 2 2 7 4" xfId="40622" xr:uid="{00000000-0005-0000-0000-0000CD5D0000}"/>
    <cellStyle name="Normal 20 2 2 8" xfId="24240" xr:uid="{00000000-0005-0000-0000-0000CE5D0000}"/>
    <cellStyle name="Normal 20 2 2 9" xfId="30856" xr:uid="{00000000-0005-0000-0000-0000CF5D0000}"/>
    <cellStyle name="Normal 20 2 3" xfId="6585" xr:uid="{00000000-0005-0000-0000-0000D05D0000}"/>
    <cellStyle name="Normal 20 2 3 2" xfId="6586" xr:uid="{00000000-0005-0000-0000-0000D15D0000}"/>
    <cellStyle name="Normal 20 2 3 2 2" xfId="6587" xr:uid="{00000000-0005-0000-0000-0000D25D0000}"/>
    <cellStyle name="Normal 20 2 3 2 2 2" xfId="11918" xr:uid="{00000000-0005-0000-0000-0000D35D0000}"/>
    <cellStyle name="Normal 20 2 3 2 2 2 2" xfId="27525" xr:uid="{00000000-0005-0000-0000-0000D45D0000}"/>
    <cellStyle name="Normal 20 2 3 2 2 2 3" xfId="34084" xr:uid="{00000000-0005-0000-0000-0000D55D0000}"/>
    <cellStyle name="Normal 20 2 3 2 2 2 4" xfId="40642" xr:uid="{00000000-0005-0000-0000-0000D65D0000}"/>
    <cellStyle name="Normal 20 2 3 2 2 3" xfId="24260" xr:uid="{00000000-0005-0000-0000-0000D75D0000}"/>
    <cellStyle name="Normal 20 2 3 2 2 4" xfId="30876" xr:uid="{00000000-0005-0000-0000-0000D85D0000}"/>
    <cellStyle name="Normal 20 2 3 2 2 5" xfId="37434" xr:uid="{00000000-0005-0000-0000-0000D95D0000}"/>
    <cellStyle name="Normal 20 2 3 2 3" xfId="6588" xr:uid="{00000000-0005-0000-0000-0000DA5D0000}"/>
    <cellStyle name="Normal 20 2 3 2 3 2" xfId="11919" xr:uid="{00000000-0005-0000-0000-0000DB5D0000}"/>
    <cellStyle name="Normal 20 2 3 2 3 2 2" xfId="27526" xr:uid="{00000000-0005-0000-0000-0000DC5D0000}"/>
    <cellStyle name="Normal 20 2 3 2 3 2 3" xfId="34085" xr:uid="{00000000-0005-0000-0000-0000DD5D0000}"/>
    <cellStyle name="Normal 20 2 3 2 3 2 4" xfId="40643" xr:uid="{00000000-0005-0000-0000-0000DE5D0000}"/>
    <cellStyle name="Normal 20 2 3 2 3 3" xfId="24261" xr:uid="{00000000-0005-0000-0000-0000DF5D0000}"/>
    <cellStyle name="Normal 20 2 3 2 3 4" xfId="30877" xr:uid="{00000000-0005-0000-0000-0000E05D0000}"/>
    <cellStyle name="Normal 20 2 3 2 3 5" xfId="37435" xr:uid="{00000000-0005-0000-0000-0000E15D0000}"/>
    <cellStyle name="Normal 20 2 3 2 4" xfId="11917" xr:uid="{00000000-0005-0000-0000-0000E25D0000}"/>
    <cellStyle name="Normal 20 2 3 2 4 2" xfId="27524" xr:uid="{00000000-0005-0000-0000-0000E35D0000}"/>
    <cellStyle name="Normal 20 2 3 2 4 3" xfId="34083" xr:uid="{00000000-0005-0000-0000-0000E45D0000}"/>
    <cellStyle name="Normal 20 2 3 2 4 4" xfId="40641" xr:uid="{00000000-0005-0000-0000-0000E55D0000}"/>
    <cellStyle name="Normal 20 2 3 2 5" xfId="24259" xr:uid="{00000000-0005-0000-0000-0000E65D0000}"/>
    <cellStyle name="Normal 20 2 3 2 6" xfId="30875" xr:uid="{00000000-0005-0000-0000-0000E75D0000}"/>
    <cellStyle name="Normal 20 2 3 2 7" xfId="37433" xr:uid="{00000000-0005-0000-0000-0000E85D0000}"/>
    <cellStyle name="Normal 20 2 3 3" xfId="6589" xr:uid="{00000000-0005-0000-0000-0000E95D0000}"/>
    <cellStyle name="Normal 20 2 3 3 2" xfId="6590" xr:uid="{00000000-0005-0000-0000-0000EA5D0000}"/>
    <cellStyle name="Normal 20 2 3 3 2 2" xfId="11921" xr:uid="{00000000-0005-0000-0000-0000EB5D0000}"/>
    <cellStyle name="Normal 20 2 3 3 2 2 2" xfId="27528" xr:uid="{00000000-0005-0000-0000-0000EC5D0000}"/>
    <cellStyle name="Normal 20 2 3 3 2 2 3" xfId="34087" xr:uid="{00000000-0005-0000-0000-0000ED5D0000}"/>
    <cellStyle name="Normal 20 2 3 3 2 2 4" xfId="40645" xr:uid="{00000000-0005-0000-0000-0000EE5D0000}"/>
    <cellStyle name="Normal 20 2 3 3 2 3" xfId="24263" xr:uid="{00000000-0005-0000-0000-0000EF5D0000}"/>
    <cellStyle name="Normal 20 2 3 3 2 4" xfId="30879" xr:uid="{00000000-0005-0000-0000-0000F05D0000}"/>
    <cellStyle name="Normal 20 2 3 3 2 5" xfId="37437" xr:uid="{00000000-0005-0000-0000-0000F15D0000}"/>
    <cellStyle name="Normal 20 2 3 3 3" xfId="6591" xr:uid="{00000000-0005-0000-0000-0000F25D0000}"/>
    <cellStyle name="Normal 20 2 3 3 3 2" xfId="11922" xr:uid="{00000000-0005-0000-0000-0000F35D0000}"/>
    <cellStyle name="Normal 20 2 3 3 3 2 2" xfId="27529" xr:uid="{00000000-0005-0000-0000-0000F45D0000}"/>
    <cellStyle name="Normal 20 2 3 3 3 2 3" xfId="34088" xr:uid="{00000000-0005-0000-0000-0000F55D0000}"/>
    <cellStyle name="Normal 20 2 3 3 3 2 4" xfId="40646" xr:uid="{00000000-0005-0000-0000-0000F65D0000}"/>
    <cellStyle name="Normal 20 2 3 3 3 3" xfId="24264" xr:uid="{00000000-0005-0000-0000-0000F75D0000}"/>
    <cellStyle name="Normal 20 2 3 3 3 4" xfId="30880" xr:uid="{00000000-0005-0000-0000-0000F85D0000}"/>
    <cellStyle name="Normal 20 2 3 3 3 5" xfId="37438" xr:uid="{00000000-0005-0000-0000-0000F95D0000}"/>
    <cellStyle name="Normal 20 2 3 3 4" xfId="11920" xr:uid="{00000000-0005-0000-0000-0000FA5D0000}"/>
    <cellStyle name="Normal 20 2 3 3 4 2" xfId="27527" xr:uid="{00000000-0005-0000-0000-0000FB5D0000}"/>
    <cellStyle name="Normal 20 2 3 3 4 3" xfId="34086" xr:uid="{00000000-0005-0000-0000-0000FC5D0000}"/>
    <cellStyle name="Normal 20 2 3 3 4 4" xfId="40644" xr:uid="{00000000-0005-0000-0000-0000FD5D0000}"/>
    <cellStyle name="Normal 20 2 3 3 5" xfId="24262" xr:uid="{00000000-0005-0000-0000-0000FE5D0000}"/>
    <cellStyle name="Normal 20 2 3 3 6" xfId="30878" xr:uid="{00000000-0005-0000-0000-0000FF5D0000}"/>
    <cellStyle name="Normal 20 2 3 3 7" xfId="37436" xr:uid="{00000000-0005-0000-0000-0000005E0000}"/>
    <cellStyle name="Normal 20 2 3 4" xfId="6592" xr:uid="{00000000-0005-0000-0000-0000015E0000}"/>
    <cellStyle name="Normal 20 2 3 4 2" xfId="11923" xr:uid="{00000000-0005-0000-0000-0000025E0000}"/>
    <cellStyle name="Normal 20 2 3 4 2 2" xfId="27530" xr:uid="{00000000-0005-0000-0000-0000035E0000}"/>
    <cellStyle name="Normal 20 2 3 4 2 3" xfId="34089" xr:uid="{00000000-0005-0000-0000-0000045E0000}"/>
    <cellStyle name="Normal 20 2 3 4 2 4" xfId="40647" xr:uid="{00000000-0005-0000-0000-0000055E0000}"/>
    <cellStyle name="Normal 20 2 3 4 3" xfId="24265" xr:uid="{00000000-0005-0000-0000-0000065E0000}"/>
    <cellStyle name="Normal 20 2 3 4 4" xfId="30881" xr:uid="{00000000-0005-0000-0000-0000075E0000}"/>
    <cellStyle name="Normal 20 2 3 4 5" xfId="37439" xr:uid="{00000000-0005-0000-0000-0000085E0000}"/>
    <cellStyle name="Normal 20 2 3 5" xfId="6593" xr:uid="{00000000-0005-0000-0000-0000095E0000}"/>
    <cellStyle name="Normal 20 2 3 5 2" xfId="11924" xr:uid="{00000000-0005-0000-0000-00000A5E0000}"/>
    <cellStyle name="Normal 20 2 3 5 2 2" xfId="27531" xr:uid="{00000000-0005-0000-0000-00000B5E0000}"/>
    <cellStyle name="Normal 20 2 3 5 2 3" xfId="34090" xr:uid="{00000000-0005-0000-0000-00000C5E0000}"/>
    <cellStyle name="Normal 20 2 3 5 2 4" xfId="40648" xr:uid="{00000000-0005-0000-0000-00000D5E0000}"/>
    <cellStyle name="Normal 20 2 3 5 3" xfId="24266" xr:uid="{00000000-0005-0000-0000-00000E5E0000}"/>
    <cellStyle name="Normal 20 2 3 5 4" xfId="30882" xr:uid="{00000000-0005-0000-0000-00000F5E0000}"/>
    <cellStyle name="Normal 20 2 3 5 5" xfId="37440" xr:uid="{00000000-0005-0000-0000-0000105E0000}"/>
    <cellStyle name="Normal 20 2 3 6" xfId="11916" xr:uid="{00000000-0005-0000-0000-0000115E0000}"/>
    <cellStyle name="Normal 20 2 3 6 2" xfId="27523" xr:uid="{00000000-0005-0000-0000-0000125E0000}"/>
    <cellStyle name="Normal 20 2 3 6 3" xfId="34082" xr:uid="{00000000-0005-0000-0000-0000135E0000}"/>
    <cellStyle name="Normal 20 2 3 6 4" xfId="40640" xr:uid="{00000000-0005-0000-0000-0000145E0000}"/>
    <cellStyle name="Normal 20 2 3 7" xfId="24258" xr:uid="{00000000-0005-0000-0000-0000155E0000}"/>
    <cellStyle name="Normal 20 2 3 8" xfId="30874" xr:uid="{00000000-0005-0000-0000-0000165E0000}"/>
    <cellStyle name="Normal 20 2 3 9" xfId="37432" xr:uid="{00000000-0005-0000-0000-0000175E0000}"/>
    <cellStyle name="Normal 20 2 4" xfId="6594" xr:uid="{00000000-0005-0000-0000-0000185E0000}"/>
    <cellStyle name="Normal 20 2 4 2" xfId="6595" xr:uid="{00000000-0005-0000-0000-0000195E0000}"/>
    <cellStyle name="Normal 20 2 4 2 2" xfId="11926" xr:uid="{00000000-0005-0000-0000-00001A5E0000}"/>
    <cellStyle name="Normal 20 2 4 2 2 2" xfId="27533" xr:uid="{00000000-0005-0000-0000-00001B5E0000}"/>
    <cellStyle name="Normal 20 2 4 2 2 3" xfId="34092" xr:uid="{00000000-0005-0000-0000-00001C5E0000}"/>
    <cellStyle name="Normal 20 2 4 2 2 4" xfId="40650" xr:uid="{00000000-0005-0000-0000-00001D5E0000}"/>
    <cellStyle name="Normal 20 2 4 2 3" xfId="24268" xr:uid="{00000000-0005-0000-0000-00001E5E0000}"/>
    <cellStyle name="Normal 20 2 4 2 4" xfId="30884" xr:uid="{00000000-0005-0000-0000-00001F5E0000}"/>
    <cellStyle name="Normal 20 2 4 2 5" xfId="37442" xr:uid="{00000000-0005-0000-0000-0000205E0000}"/>
    <cellStyle name="Normal 20 2 4 3" xfId="6596" xr:uid="{00000000-0005-0000-0000-0000215E0000}"/>
    <cellStyle name="Normal 20 2 4 3 2" xfId="11927" xr:uid="{00000000-0005-0000-0000-0000225E0000}"/>
    <cellStyle name="Normal 20 2 4 3 2 2" xfId="27534" xr:uid="{00000000-0005-0000-0000-0000235E0000}"/>
    <cellStyle name="Normal 20 2 4 3 2 3" xfId="34093" xr:uid="{00000000-0005-0000-0000-0000245E0000}"/>
    <cellStyle name="Normal 20 2 4 3 2 4" xfId="40651" xr:uid="{00000000-0005-0000-0000-0000255E0000}"/>
    <cellStyle name="Normal 20 2 4 3 3" xfId="24269" xr:uid="{00000000-0005-0000-0000-0000265E0000}"/>
    <cellStyle name="Normal 20 2 4 3 4" xfId="30885" xr:uid="{00000000-0005-0000-0000-0000275E0000}"/>
    <cellStyle name="Normal 20 2 4 3 5" xfId="37443" xr:uid="{00000000-0005-0000-0000-0000285E0000}"/>
    <cellStyle name="Normal 20 2 4 4" xfId="11925" xr:uid="{00000000-0005-0000-0000-0000295E0000}"/>
    <cellStyle name="Normal 20 2 4 4 2" xfId="27532" xr:uid="{00000000-0005-0000-0000-00002A5E0000}"/>
    <cellStyle name="Normal 20 2 4 4 3" xfId="34091" xr:uid="{00000000-0005-0000-0000-00002B5E0000}"/>
    <cellStyle name="Normal 20 2 4 4 4" xfId="40649" xr:uid="{00000000-0005-0000-0000-00002C5E0000}"/>
    <cellStyle name="Normal 20 2 4 5" xfId="24267" xr:uid="{00000000-0005-0000-0000-00002D5E0000}"/>
    <cellStyle name="Normal 20 2 4 6" xfId="30883" xr:uid="{00000000-0005-0000-0000-00002E5E0000}"/>
    <cellStyle name="Normal 20 2 4 7" xfId="37441" xr:uid="{00000000-0005-0000-0000-00002F5E0000}"/>
    <cellStyle name="Normal 20 2 5" xfId="6597" xr:uid="{00000000-0005-0000-0000-0000305E0000}"/>
    <cellStyle name="Normal 20 2 5 2" xfId="6598" xr:uid="{00000000-0005-0000-0000-0000315E0000}"/>
    <cellStyle name="Normal 20 2 5 2 2" xfId="11929" xr:uid="{00000000-0005-0000-0000-0000325E0000}"/>
    <cellStyle name="Normal 20 2 5 2 2 2" xfId="27536" xr:uid="{00000000-0005-0000-0000-0000335E0000}"/>
    <cellStyle name="Normal 20 2 5 2 2 3" xfId="34095" xr:uid="{00000000-0005-0000-0000-0000345E0000}"/>
    <cellStyle name="Normal 20 2 5 2 2 4" xfId="40653" xr:uid="{00000000-0005-0000-0000-0000355E0000}"/>
    <cellStyle name="Normal 20 2 5 2 3" xfId="24271" xr:uid="{00000000-0005-0000-0000-0000365E0000}"/>
    <cellStyle name="Normal 20 2 5 2 4" xfId="30887" xr:uid="{00000000-0005-0000-0000-0000375E0000}"/>
    <cellStyle name="Normal 20 2 5 2 5" xfId="37445" xr:uid="{00000000-0005-0000-0000-0000385E0000}"/>
    <cellStyle name="Normal 20 2 5 3" xfId="6599" xr:uid="{00000000-0005-0000-0000-0000395E0000}"/>
    <cellStyle name="Normal 20 2 5 3 2" xfId="11930" xr:uid="{00000000-0005-0000-0000-00003A5E0000}"/>
    <cellStyle name="Normal 20 2 5 3 2 2" xfId="27537" xr:uid="{00000000-0005-0000-0000-00003B5E0000}"/>
    <cellStyle name="Normal 20 2 5 3 2 3" xfId="34096" xr:uid="{00000000-0005-0000-0000-00003C5E0000}"/>
    <cellStyle name="Normal 20 2 5 3 2 4" xfId="40654" xr:uid="{00000000-0005-0000-0000-00003D5E0000}"/>
    <cellStyle name="Normal 20 2 5 3 3" xfId="24272" xr:uid="{00000000-0005-0000-0000-00003E5E0000}"/>
    <cellStyle name="Normal 20 2 5 3 4" xfId="30888" xr:uid="{00000000-0005-0000-0000-00003F5E0000}"/>
    <cellStyle name="Normal 20 2 5 3 5" xfId="37446" xr:uid="{00000000-0005-0000-0000-0000405E0000}"/>
    <cellStyle name="Normal 20 2 5 4" xfId="11928" xr:uid="{00000000-0005-0000-0000-0000415E0000}"/>
    <cellStyle name="Normal 20 2 5 4 2" xfId="27535" xr:uid="{00000000-0005-0000-0000-0000425E0000}"/>
    <cellStyle name="Normal 20 2 5 4 3" xfId="34094" xr:uid="{00000000-0005-0000-0000-0000435E0000}"/>
    <cellStyle name="Normal 20 2 5 4 4" xfId="40652" xr:uid="{00000000-0005-0000-0000-0000445E0000}"/>
    <cellStyle name="Normal 20 2 5 5" xfId="24270" xr:uid="{00000000-0005-0000-0000-0000455E0000}"/>
    <cellStyle name="Normal 20 2 5 6" xfId="30886" xr:uid="{00000000-0005-0000-0000-0000465E0000}"/>
    <cellStyle name="Normal 20 2 5 7" xfId="37444" xr:uid="{00000000-0005-0000-0000-0000475E0000}"/>
    <cellStyle name="Normal 20 2 6" xfId="6600" xr:uid="{00000000-0005-0000-0000-0000485E0000}"/>
    <cellStyle name="Normal 20 2 6 2" xfId="11931" xr:uid="{00000000-0005-0000-0000-0000495E0000}"/>
    <cellStyle name="Normal 20 2 6 2 2" xfId="27538" xr:uid="{00000000-0005-0000-0000-00004A5E0000}"/>
    <cellStyle name="Normal 20 2 6 2 3" xfId="34097" xr:uid="{00000000-0005-0000-0000-00004B5E0000}"/>
    <cellStyle name="Normal 20 2 6 2 4" xfId="40655" xr:uid="{00000000-0005-0000-0000-00004C5E0000}"/>
    <cellStyle name="Normal 20 2 6 3" xfId="24273" xr:uid="{00000000-0005-0000-0000-00004D5E0000}"/>
    <cellStyle name="Normal 20 2 6 4" xfId="30889" xr:uid="{00000000-0005-0000-0000-00004E5E0000}"/>
    <cellStyle name="Normal 20 2 6 5" xfId="37447" xr:uid="{00000000-0005-0000-0000-00004F5E0000}"/>
    <cellStyle name="Normal 20 2 7" xfId="6601" xr:uid="{00000000-0005-0000-0000-0000505E0000}"/>
    <cellStyle name="Normal 20 2 7 2" xfId="11932" xr:uid="{00000000-0005-0000-0000-0000515E0000}"/>
    <cellStyle name="Normal 20 2 7 2 2" xfId="27539" xr:uid="{00000000-0005-0000-0000-0000525E0000}"/>
    <cellStyle name="Normal 20 2 7 2 3" xfId="34098" xr:uid="{00000000-0005-0000-0000-0000535E0000}"/>
    <cellStyle name="Normal 20 2 7 2 4" xfId="40656" xr:uid="{00000000-0005-0000-0000-0000545E0000}"/>
    <cellStyle name="Normal 20 2 7 3" xfId="24274" xr:uid="{00000000-0005-0000-0000-0000555E0000}"/>
    <cellStyle name="Normal 20 2 7 4" xfId="30890" xr:uid="{00000000-0005-0000-0000-0000565E0000}"/>
    <cellStyle name="Normal 20 2 7 5" xfId="37448" xr:uid="{00000000-0005-0000-0000-0000575E0000}"/>
    <cellStyle name="Normal 20 2 8" xfId="11897" xr:uid="{00000000-0005-0000-0000-0000585E0000}"/>
    <cellStyle name="Normal 20 2 8 2" xfId="27504" xr:uid="{00000000-0005-0000-0000-0000595E0000}"/>
    <cellStyle name="Normal 20 2 8 3" xfId="34063" xr:uid="{00000000-0005-0000-0000-00005A5E0000}"/>
    <cellStyle name="Normal 20 2 8 4" xfId="40621" xr:uid="{00000000-0005-0000-0000-00005B5E0000}"/>
    <cellStyle name="Normal 20 2 9" xfId="16601" xr:uid="{00000000-0005-0000-0000-00005C5E0000}"/>
    <cellStyle name="Normal 20 3" xfId="6602" xr:uid="{00000000-0005-0000-0000-00005D5E0000}"/>
    <cellStyle name="Normal 20 3 10" xfId="37449" xr:uid="{00000000-0005-0000-0000-00005E5E0000}"/>
    <cellStyle name="Normal 20 3 2" xfId="6603" xr:uid="{00000000-0005-0000-0000-00005F5E0000}"/>
    <cellStyle name="Normal 20 3 2 2" xfId="6604" xr:uid="{00000000-0005-0000-0000-0000605E0000}"/>
    <cellStyle name="Normal 20 3 2 2 2" xfId="6605" xr:uid="{00000000-0005-0000-0000-0000615E0000}"/>
    <cellStyle name="Normal 20 3 2 2 2 2" xfId="11936" xr:uid="{00000000-0005-0000-0000-0000625E0000}"/>
    <cellStyle name="Normal 20 3 2 2 2 2 2" xfId="27543" xr:uid="{00000000-0005-0000-0000-0000635E0000}"/>
    <cellStyle name="Normal 20 3 2 2 2 2 3" xfId="34102" xr:uid="{00000000-0005-0000-0000-0000645E0000}"/>
    <cellStyle name="Normal 20 3 2 2 2 2 4" xfId="40660" xr:uid="{00000000-0005-0000-0000-0000655E0000}"/>
    <cellStyle name="Normal 20 3 2 2 2 3" xfId="24278" xr:uid="{00000000-0005-0000-0000-0000665E0000}"/>
    <cellStyle name="Normal 20 3 2 2 2 4" xfId="30894" xr:uid="{00000000-0005-0000-0000-0000675E0000}"/>
    <cellStyle name="Normal 20 3 2 2 2 5" xfId="37452" xr:uid="{00000000-0005-0000-0000-0000685E0000}"/>
    <cellStyle name="Normal 20 3 2 2 3" xfId="6606" xr:uid="{00000000-0005-0000-0000-0000695E0000}"/>
    <cellStyle name="Normal 20 3 2 2 3 2" xfId="11937" xr:uid="{00000000-0005-0000-0000-00006A5E0000}"/>
    <cellStyle name="Normal 20 3 2 2 3 2 2" xfId="27544" xr:uid="{00000000-0005-0000-0000-00006B5E0000}"/>
    <cellStyle name="Normal 20 3 2 2 3 2 3" xfId="34103" xr:uid="{00000000-0005-0000-0000-00006C5E0000}"/>
    <cellStyle name="Normal 20 3 2 2 3 2 4" xfId="40661" xr:uid="{00000000-0005-0000-0000-00006D5E0000}"/>
    <cellStyle name="Normal 20 3 2 2 3 3" xfId="24279" xr:uid="{00000000-0005-0000-0000-00006E5E0000}"/>
    <cellStyle name="Normal 20 3 2 2 3 4" xfId="30895" xr:uid="{00000000-0005-0000-0000-00006F5E0000}"/>
    <cellStyle name="Normal 20 3 2 2 3 5" xfId="37453" xr:uid="{00000000-0005-0000-0000-0000705E0000}"/>
    <cellStyle name="Normal 20 3 2 2 4" xfId="11935" xr:uid="{00000000-0005-0000-0000-0000715E0000}"/>
    <cellStyle name="Normal 20 3 2 2 4 2" xfId="27542" xr:uid="{00000000-0005-0000-0000-0000725E0000}"/>
    <cellStyle name="Normal 20 3 2 2 4 3" xfId="34101" xr:uid="{00000000-0005-0000-0000-0000735E0000}"/>
    <cellStyle name="Normal 20 3 2 2 4 4" xfId="40659" xr:uid="{00000000-0005-0000-0000-0000745E0000}"/>
    <cellStyle name="Normal 20 3 2 2 5" xfId="24277" xr:uid="{00000000-0005-0000-0000-0000755E0000}"/>
    <cellStyle name="Normal 20 3 2 2 6" xfId="30893" xr:uid="{00000000-0005-0000-0000-0000765E0000}"/>
    <cellStyle name="Normal 20 3 2 2 7" xfId="37451" xr:uid="{00000000-0005-0000-0000-0000775E0000}"/>
    <cellStyle name="Normal 20 3 2 3" xfId="6607" xr:uid="{00000000-0005-0000-0000-0000785E0000}"/>
    <cellStyle name="Normal 20 3 2 3 2" xfId="6608" xr:uid="{00000000-0005-0000-0000-0000795E0000}"/>
    <cellStyle name="Normal 20 3 2 3 2 2" xfId="11939" xr:uid="{00000000-0005-0000-0000-00007A5E0000}"/>
    <cellStyle name="Normal 20 3 2 3 2 2 2" xfId="27546" xr:uid="{00000000-0005-0000-0000-00007B5E0000}"/>
    <cellStyle name="Normal 20 3 2 3 2 2 3" xfId="34105" xr:uid="{00000000-0005-0000-0000-00007C5E0000}"/>
    <cellStyle name="Normal 20 3 2 3 2 2 4" xfId="40663" xr:uid="{00000000-0005-0000-0000-00007D5E0000}"/>
    <cellStyle name="Normal 20 3 2 3 2 3" xfId="24281" xr:uid="{00000000-0005-0000-0000-00007E5E0000}"/>
    <cellStyle name="Normal 20 3 2 3 2 4" xfId="30897" xr:uid="{00000000-0005-0000-0000-00007F5E0000}"/>
    <cellStyle name="Normal 20 3 2 3 2 5" xfId="37455" xr:uid="{00000000-0005-0000-0000-0000805E0000}"/>
    <cellStyle name="Normal 20 3 2 3 3" xfId="6609" xr:uid="{00000000-0005-0000-0000-0000815E0000}"/>
    <cellStyle name="Normal 20 3 2 3 3 2" xfId="11940" xr:uid="{00000000-0005-0000-0000-0000825E0000}"/>
    <cellStyle name="Normal 20 3 2 3 3 2 2" xfId="27547" xr:uid="{00000000-0005-0000-0000-0000835E0000}"/>
    <cellStyle name="Normal 20 3 2 3 3 2 3" xfId="34106" xr:uid="{00000000-0005-0000-0000-0000845E0000}"/>
    <cellStyle name="Normal 20 3 2 3 3 2 4" xfId="40664" xr:uid="{00000000-0005-0000-0000-0000855E0000}"/>
    <cellStyle name="Normal 20 3 2 3 3 3" xfId="24282" xr:uid="{00000000-0005-0000-0000-0000865E0000}"/>
    <cellStyle name="Normal 20 3 2 3 3 4" xfId="30898" xr:uid="{00000000-0005-0000-0000-0000875E0000}"/>
    <cellStyle name="Normal 20 3 2 3 3 5" xfId="37456" xr:uid="{00000000-0005-0000-0000-0000885E0000}"/>
    <cellStyle name="Normal 20 3 2 3 4" xfId="11938" xr:uid="{00000000-0005-0000-0000-0000895E0000}"/>
    <cellStyle name="Normal 20 3 2 3 4 2" xfId="27545" xr:uid="{00000000-0005-0000-0000-00008A5E0000}"/>
    <cellStyle name="Normal 20 3 2 3 4 3" xfId="34104" xr:uid="{00000000-0005-0000-0000-00008B5E0000}"/>
    <cellStyle name="Normal 20 3 2 3 4 4" xfId="40662" xr:uid="{00000000-0005-0000-0000-00008C5E0000}"/>
    <cellStyle name="Normal 20 3 2 3 5" xfId="24280" xr:uid="{00000000-0005-0000-0000-00008D5E0000}"/>
    <cellStyle name="Normal 20 3 2 3 6" xfId="30896" xr:uid="{00000000-0005-0000-0000-00008E5E0000}"/>
    <cellStyle name="Normal 20 3 2 3 7" xfId="37454" xr:uid="{00000000-0005-0000-0000-00008F5E0000}"/>
    <cellStyle name="Normal 20 3 2 4" xfId="6610" xr:uid="{00000000-0005-0000-0000-0000905E0000}"/>
    <cellStyle name="Normal 20 3 2 4 2" xfId="11941" xr:uid="{00000000-0005-0000-0000-0000915E0000}"/>
    <cellStyle name="Normal 20 3 2 4 2 2" xfId="27548" xr:uid="{00000000-0005-0000-0000-0000925E0000}"/>
    <cellStyle name="Normal 20 3 2 4 2 3" xfId="34107" xr:uid="{00000000-0005-0000-0000-0000935E0000}"/>
    <cellStyle name="Normal 20 3 2 4 2 4" xfId="40665" xr:uid="{00000000-0005-0000-0000-0000945E0000}"/>
    <cellStyle name="Normal 20 3 2 4 3" xfId="24283" xr:uid="{00000000-0005-0000-0000-0000955E0000}"/>
    <cellStyle name="Normal 20 3 2 4 4" xfId="30899" xr:uid="{00000000-0005-0000-0000-0000965E0000}"/>
    <cellStyle name="Normal 20 3 2 4 5" xfId="37457" xr:uid="{00000000-0005-0000-0000-0000975E0000}"/>
    <cellStyle name="Normal 20 3 2 5" xfId="6611" xr:uid="{00000000-0005-0000-0000-0000985E0000}"/>
    <cellStyle name="Normal 20 3 2 5 2" xfId="11942" xr:uid="{00000000-0005-0000-0000-0000995E0000}"/>
    <cellStyle name="Normal 20 3 2 5 2 2" xfId="27549" xr:uid="{00000000-0005-0000-0000-00009A5E0000}"/>
    <cellStyle name="Normal 20 3 2 5 2 3" xfId="34108" xr:uid="{00000000-0005-0000-0000-00009B5E0000}"/>
    <cellStyle name="Normal 20 3 2 5 2 4" xfId="40666" xr:uid="{00000000-0005-0000-0000-00009C5E0000}"/>
    <cellStyle name="Normal 20 3 2 5 3" xfId="24284" xr:uid="{00000000-0005-0000-0000-00009D5E0000}"/>
    <cellStyle name="Normal 20 3 2 5 4" xfId="30900" xr:uid="{00000000-0005-0000-0000-00009E5E0000}"/>
    <cellStyle name="Normal 20 3 2 5 5" xfId="37458" xr:uid="{00000000-0005-0000-0000-00009F5E0000}"/>
    <cellStyle name="Normal 20 3 2 6" xfId="11934" xr:uid="{00000000-0005-0000-0000-0000A05E0000}"/>
    <cellStyle name="Normal 20 3 2 6 2" xfId="27541" xr:uid="{00000000-0005-0000-0000-0000A15E0000}"/>
    <cellStyle name="Normal 20 3 2 6 3" xfId="34100" xr:uid="{00000000-0005-0000-0000-0000A25E0000}"/>
    <cellStyle name="Normal 20 3 2 6 4" xfId="40658" xr:uid="{00000000-0005-0000-0000-0000A35E0000}"/>
    <cellStyle name="Normal 20 3 2 7" xfId="24276" xr:uid="{00000000-0005-0000-0000-0000A45E0000}"/>
    <cellStyle name="Normal 20 3 2 8" xfId="30892" xr:uid="{00000000-0005-0000-0000-0000A55E0000}"/>
    <cellStyle name="Normal 20 3 2 9" xfId="37450" xr:uid="{00000000-0005-0000-0000-0000A65E0000}"/>
    <cellStyle name="Normal 20 3 3" xfId="6612" xr:uid="{00000000-0005-0000-0000-0000A75E0000}"/>
    <cellStyle name="Normal 20 3 3 2" xfId="6613" xr:uid="{00000000-0005-0000-0000-0000A85E0000}"/>
    <cellStyle name="Normal 20 3 3 2 2" xfId="11944" xr:uid="{00000000-0005-0000-0000-0000A95E0000}"/>
    <cellStyle name="Normal 20 3 3 2 2 2" xfId="27551" xr:uid="{00000000-0005-0000-0000-0000AA5E0000}"/>
    <cellStyle name="Normal 20 3 3 2 2 3" xfId="34110" xr:uid="{00000000-0005-0000-0000-0000AB5E0000}"/>
    <cellStyle name="Normal 20 3 3 2 2 4" xfId="40668" xr:uid="{00000000-0005-0000-0000-0000AC5E0000}"/>
    <cellStyle name="Normal 20 3 3 2 3" xfId="24286" xr:uid="{00000000-0005-0000-0000-0000AD5E0000}"/>
    <cellStyle name="Normal 20 3 3 2 4" xfId="30902" xr:uid="{00000000-0005-0000-0000-0000AE5E0000}"/>
    <cellStyle name="Normal 20 3 3 2 5" xfId="37460" xr:uid="{00000000-0005-0000-0000-0000AF5E0000}"/>
    <cellStyle name="Normal 20 3 3 3" xfId="6614" xr:uid="{00000000-0005-0000-0000-0000B05E0000}"/>
    <cellStyle name="Normal 20 3 3 3 2" xfId="11945" xr:uid="{00000000-0005-0000-0000-0000B15E0000}"/>
    <cellStyle name="Normal 20 3 3 3 2 2" xfId="27552" xr:uid="{00000000-0005-0000-0000-0000B25E0000}"/>
    <cellStyle name="Normal 20 3 3 3 2 3" xfId="34111" xr:uid="{00000000-0005-0000-0000-0000B35E0000}"/>
    <cellStyle name="Normal 20 3 3 3 2 4" xfId="40669" xr:uid="{00000000-0005-0000-0000-0000B45E0000}"/>
    <cellStyle name="Normal 20 3 3 3 3" xfId="24287" xr:uid="{00000000-0005-0000-0000-0000B55E0000}"/>
    <cellStyle name="Normal 20 3 3 3 4" xfId="30903" xr:uid="{00000000-0005-0000-0000-0000B65E0000}"/>
    <cellStyle name="Normal 20 3 3 3 5" xfId="37461" xr:uid="{00000000-0005-0000-0000-0000B75E0000}"/>
    <cellStyle name="Normal 20 3 3 4" xfId="11943" xr:uid="{00000000-0005-0000-0000-0000B85E0000}"/>
    <cellStyle name="Normal 20 3 3 4 2" xfId="27550" xr:uid="{00000000-0005-0000-0000-0000B95E0000}"/>
    <cellStyle name="Normal 20 3 3 4 3" xfId="34109" xr:uid="{00000000-0005-0000-0000-0000BA5E0000}"/>
    <cellStyle name="Normal 20 3 3 4 4" xfId="40667" xr:uid="{00000000-0005-0000-0000-0000BB5E0000}"/>
    <cellStyle name="Normal 20 3 3 5" xfId="24285" xr:uid="{00000000-0005-0000-0000-0000BC5E0000}"/>
    <cellStyle name="Normal 20 3 3 6" xfId="30901" xr:uid="{00000000-0005-0000-0000-0000BD5E0000}"/>
    <cellStyle name="Normal 20 3 3 7" xfId="37459" xr:uid="{00000000-0005-0000-0000-0000BE5E0000}"/>
    <cellStyle name="Normal 20 3 4" xfId="6615" xr:uid="{00000000-0005-0000-0000-0000BF5E0000}"/>
    <cellStyle name="Normal 20 3 4 2" xfId="6616" xr:uid="{00000000-0005-0000-0000-0000C05E0000}"/>
    <cellStyle name="Normal 20 3 4 2 2" xfId="11947" xr:uid="{00000000-0005-0000-0000-0000C15E0000}"/>
    <cellStyle name="Normal 20 3 4 2 2 2" xfId="27554" xr:uid="{00000000-0005-0000-0000-0000C25E0000}"/>
    <cellStyle name="Normal 20 3 4 2 2 3" xfId="34113" xr:uid="{00000000-0005-0000-0000-0000C35E0000}"/>
    <cellStyle name="Normal 20 3 4 2 2 4" xfId="40671" xr:uid="{00000000-0005-0000-0000-0000C45E0000}"/>
    <cellStyle name="Normal 20 3 4 2 3" xfId="24289" xr:uid="{00000000-0005-0000-0000-0000C55E0000}"/>
    <cellStyle name="Normal 20 3 4 2 4" xfId="30905" xr:uid="{00000000-0005-0000-0000-0000C65E0000}"/>
    <cellStyle name="Normal 20 3 4 2 5" xfId="37463" xr:uid="{00000000-0005-0000-0000-0000C75E0000}"/>
    <cellStyle name="Normal 20 3 4 3" xfId="6617" xr:uid="{00000000-0005-0000-0000-0000C85E0000}"/>
    <cellStyle name="Normal 20 3 4 3 2" xfId="11948" xr:uid="{00000000-0005-0000-0000-0000C95E0000}"/>
    <cellStyle name="Normal 20 3 4 3 2 2" xfId="27555" xr:uid="{00000000-0005-0000-0000-0000CA5E0000}"/>
    <cellStyle name="Normal 20 3 4 3 2 3" xfId="34114" xr:uid="{00000000-0005-0000-0000-0000CB5E0000}"/>
    <cellStyle name="Normal 20 3 4 3 2 4" xfId="40672" xr:uid="{00000000-0005-0000-0000-0000CC5E0000}"/>
    <cellStyle name="Normal 20 3 4 3 3" xfId="24290" xr:uid="{00000000-0005-0000-0000-0000CD5E0000}"/>
    <cellStyle name="Normal 20 3 4 3 4" xfId="30906" xr:uid="{00000000-0005-0000-0000-0000CE5E0000}"/>
    <cellStyle name="Normal 20 3 4 3 5" xfId="37464" xr:uid="{00000000-0005-0000-0000-0000CF5E0000}"/>
    <cellStyle name="Normal 20 3 4 4" xfId="11946" xr:uid="{00000000-0005-0000-0000-0000D05E0000}"/>
    <cellStyle name="Normal 20 3 4 4 2" xfId="27553" xr:uid="{00000000-0005-0000-0000-0000D15E0000}"/>
    <cellStyle name="Normal 20 3 4 4 3" xfId="34112" xr:uid="{00000000-0005-0000-0000-0000D25E0000}"/>
    <cellStyle name="Normal 20 3 4 4 4" xfId="40670" xr:uid="{00000000-0005-0000-0000-0000D35E0000}"/>
    <cellStyle name="Normal 20 3 4 5" xfId="24288" xr:uid="{00000000-0005-0000-0000-0000D45E0000}"/>
    <cellStyle name="Normal 20 3 4 6" xfId="30904" xr:uid="{00000000-0005-0000-0000-0000D55E0000}"/>
    <cellStyle name="Normal 20 3 4 7" xfId="37462" xr:uid="{00000000-0005-0000-0000-0000D65E0000}"/>
    <cellStyle name="Normal 20 3 5" xfId="6618" xr:uid="{00000000-0005-0000-0000-0000D75E0000}"/>
    <cellStyle name="Normal 20 3 5 2" xfId="11949" xr:uid="{00000000-0005-0000-0000-0000D85E0000}"/>
    <cellStyle name="Normal 20 3 5 2 2" xfId="27556" xr:uid="{00000000-0005-0000-0000-0000D95E0000}"/>
    <cellStyle name="Normal 20 3 5 2 3" xfId="34115" xr:uid="{00000000-0005-0000-0000-0000DA5E0000}"/>
    <cellStyle name="Normal 20 3 5 2 4" xfId="40673" xr:uid="{00000000-0005-0000-0000-0000DB5E0000}"/>
    <cellStyle name="Normal 20 3 5 3" xfId="24291" xr:uid="{00000000-0005-0000-0000-0000DC5E0000}"/>
    <cellStyle name="Normal 20 3 5 4" xfId="30907" xr:uid="{00000000-0005-0000-0000-0000DD5E0000}"/>
    <cellStyle name="Normal 20 3 5 5" xfId="37465" xr:uid="{00000000-0005-0000-0000-0000DE5E0000}"/>
    <cellStyle name="Normal 20 3 6" xfId="6619" xr:uid="{00000000-0005-0000-0000-0000DF5E0000}"/>
    <cellStyle name="Normal 20 3 6 2" xfId="11950" xr:uid="{00000000-0005-0000-0000-0000E05E0000}"/>
    <cellStyle name="Normal 20 3 6 2 2" xfId="27557" xr:uid="{00000000-0005-0000-0000-0000E15E0000}"/>
    <cellStyle name="Normal 20 3 6 2 3" xfId="34116" xr:uid="{00000000-0005-0000-0000-0000E25E0000}"/>
    <cellStyle name="Normal 20 3 6 2 4" xfId="40674" xr:uid="{00000000-0005-0000-0000-0000E35E0000}"/>
    <cellStyle name="Normal 20 3 6 3" xfId="24292" xr:uid="{00000000-0005-0000-0000-0000E45E0000}"/>
    <cellStyle name="Normal 20 3 6 4" xfId="30908" xr:uid="{00000000-0005-0000-0000-0000E55E0000}"/>
    <cellStyle name="Normal 20 3 6 5" xfId="37466" xr:uid="{00000000-0005-0000-0000-0000E65E0000}"/>
    <cellStyle name="Normal 20 3 7" xfId="11933" xr:uid="{00000000-0005-0000-0000-0000E75E0000}"/>
    <cellStyle name="Normal 20 3 7 2" xfId="27540" xr:uid="{00000000-0005-0000-0000-0000E85E0000}"/>
    <cellStyle name="Normal 20 3 7 3" xfId="34099" xr:uid="{00000000-0005-0000-0000-0000E95E0000}"/>
    <cellStyle name="Normal 20 3 7 4" xfId="40657" xr:uid="{00000000-0005-0000-0000-0000EA5E0000}"/>
    <cellStyle name="Normal 20 3 8" xfId="24275" xr:uid="{00000000-0005-0000-0000-0000EB5E0000}"/>
    <cellStyle name="Normal 20 3 9" xfId="30891" xr:uid="{00000000-0005-0000-0000-0000EC5E0000}"/>
    <cellStyle name="Normal 20 4" xfId="6620" xr:uid="{00000000-0005-0000-0000-0000ED5E0000}"/>
    <cellStyle name="Normal 20 4 2" xfId="6621" xr:uid="{00000000-0005-0000-0000-0000EE5E0000}"/>
    <cellStyle name="Normal 20 4 2 2" xfId="6622" xr:uid="{00000000-0005-0000-0000-0000EF5E0000}"/>
    <cellStyle name="Normal 20 4 2 2 2" xfId="11953" xr:uid="{00000000-0005-0000-0000-0000F05E0000}"/>
    <cellStyle name="Normal 20 4 2 2 2 2" xfId="27560" xr:uid="{00000000-0005-0000-0000-0000F15E0000}"/>
    <cellStyle name="Normal 20 4 2 2 2 3" xfId="34119" xr:uid="{00000000-0005-0000-0000-0000F25E0000}"/>
    <cellStyle name="Normal 20 4 2 2 2 4" xfId="40677" xr:uid="{00000000-0005-0000-0000-0000F35E0000}"/>
    <cellStyle name="Normal 20 4 2 2 3" xfId="24295" xr:uid="{00000000-0005-0000-0000-0000F45E0000}"/>
    <cellStyle name="Normal 20 4 2 2 4" xfId="30911" xr:uid="{00000000-0005-0000-0000-0000F55E0000}"/>
    <cellStyle name="Normal 20 4 2 2 5" xfId="37469" xr:uid="{00000000-0005-0000-0000-0000F65E0000}"/>
    <cellStyle name="Normal 20 4 2 3" xfId="6623" xr:uid="{00000000-0005-0000-0000-0000F75E0000}"/>
    <cellStyle name="Normal 20 4 2 3 2" xfId="11954" xr:uid="{00000000-0005-0000-0000-0000F85E0000}"/>
    <cellStyle name="Normal 20 4 2 3 2 2" xfId="27561" xr:uid="{00000000-0005-0000-0000-0000F95E0000}"/>
    <cellStyle name="Normal 20 4 2 3 2 3" xfId="34120" xr:uid="{00000000-0005-0000-0000-0000FA5E0000}"/>
    <cellStyle name="Normal 20 4 2 3 2 4" xfId="40678" xr:uid="{00000000-0005-0000-0000-0000FB5E0000}"/>
    <cellStyle name="Normal 20 4 2 3 3" xfId="24296" xr:uid="{00000000-0005-0000-0000-0000FC5E0000}"/>
    <cellStyle name="Normal 20 4 2 3 4" xfId="30912" xr:uid="{00000000-0005-0000-0000-0000FD5E0000}"/>
    <cellStyle name="Normal 20 4 2 3 5" xfId="37470" xr:uid="{00000000-0005-0000-0000-0000FE5E0000}"/>
    <cellStyle name="Normal 20 4 2 4" xfId="11952" xr:uid="{00000000-0005-0000-0000-0000FF5E0000}"/>
    <cellStyle name="Normal 20 4 2 4 2" xfId="27559" xr:uid="{00000000-0005-0000-0000-0000005F0000}"/>
    <cellStyle name="Normal 20 4 2 4 3" xfId="34118" xr:uid="{00000000-0005-0000-0000-0000015F0000}"/>
    <cellStyle name="Normal 20 4 2 4 4" xfId="40676" xr:uid="{00000000-0005-0000-0000-0000025F0000}"/>
    <cellStyle name="Normal 20 4 2 5" xfId="24294" xr:uid="{00000000-0005-0000-0000-0000035F0000}"/>
    <cellStyle name="Normal 20 4 2 6" xfId="30910" xr:uid="{00000000-0005-0000-0000-0000045F0000}"/>
    <cellStyle name="Normal 20 4 2 7" xfId="37468" xr:uid="{00000000-0005-0000-0000-0000055F0000}"/>
    <cellStyle name="Normal 20 4 3" xfId="6624" xr:uid="{00000000-0005-0000-0000-0000065F0000}"/>
    <cellStyle name="Normal 20 4 3 2" xfId="6625" xr:uid="{00000000-0005-0000-0000-0000075F0000}"/>
    <cellStyle name="Normal 20 4 3 2 2" xfId="11956" xr:uid="{00000000-0005-0000-0000-0000085F0000}"/>
    <cellStyle name="Normal 20 4 3 2 2 2" xfId="27563" xr:uid="{00000000-0005-0000-0000-0000095F0000}"/>
    <cellStyle name="Normal 20 4 3 2 2 3" xfId="34122" xr:uid="{00000000-0005-0000-0000-00000A5F0000}"/>
    <cellStyle name="Normal 20 4 3 2 2 4" xfId="40680" xr:uid="{00000000-0005-0000-0000-00000B5F0000}"/>
    <cellStyle name="Normal 20 4 3 2 3" xfId="24298" xr:uid="{00000000-0005-0000-0000-00000C5F0000}"/>
    <cellStyle name="Normal 20 4 3 2 4" xfId="30914" xr:uid="{00000000-0005-0000-0000-00000D5F0000}"/>
    <cellStyle name="Normal 20 4 3 2 5" xfId="37472" xr:uid="{00000000-0005-0000-0000-00000E5F0000}"/>
    <cellStyle name="Normal 20 4 3 3" xfId="6626" xr:uid="{00000000-0005-0000-0000-00000F5F0000}"/>
    <cellStyle name="Normal 20 4 3 3 2" xfId="11957" xr:uid="{00000000-0005-0000-0000-0000105F0000}"/>
    <cellStyle name="Normal 20 4 3 3 2 2" xfId="27564" xr:uid="{00000000-0005-0000-0000-0000115F0000}"/>
    <cellStyle name="Normal 20 4 3 3 2 3" xfId="34123" xr:uid="{00000000-0005-0000-0000-0000125F0000}"/>
    <cellStyle name="Normal 20 4 3 3 2 4" xfId="40681" xr:uid="{00000000-0005-0000-0000-0000135F0000}"/>
    <cellStyle name="Normal 20 4 3 3 3" xfId="24299" xr:uid="{00000000-0005-0000-0000-0000145F0000}"/>
    <cellStyle name="Normal 20 4 3 3 4" xfId="30915" xr:uid="{00000000-0005-0000-0000-0000155F0000}"/>
    <cellStyle name="Normal 20 4 3 3 5" xfId="37473" xr:uid="{00000000-0005-0000-0000-0000165F0000}"/>
    <cellStyle name="Normal 20 4 3 4" xfId="11955" xr:uid="{00000000-0005-0000-0000-0000175F0000}"/>
    <cellStyle name="Normal 20 4 3 4 2" xfId="27562" xr:uid="{00000000-0005-0000-0000-0000185F0000}"/>
    <cellStyle name="Normal 20 4 3 4 3" xfId="34121" xr:uid="{00000000-0005-0000-0000-0000195F0000}"/>
    <cellStyle name="Normal 20 4 3 4 4" xfId="40679" xr:uid="{00000000-0005-0000-0000-00001A5F0000}"/>
    <cellStyle name="Normal 20 4 3 5" xfId="24297" xr:uid="{00000000-0005-0000-0000-00001B5F0000}"/>
    <cellStyle name="Normal 20 4 3 6" xfId="30913" xr:uid="{00000000-0005-0000-0000-00001C5F0000}"/>
    <cellStyle name="Normal 20 4 3 7" xfId="37471" xr:uid="{00000000-0005-0000-0000-00001D5F0000}"/>
    <cellStyle name="Normal 20 4 4" xfId="6627" xr:uid="{00000000-0005-0000-0000-00001E5F0000}"/>
    <cellStyle name="Normal 20 4 4 2" xfId="11958" xr:uid="{00000000-0005-0000-0000-00001F5F0000}"/>
    <cellStyle name="Normal 20 4 4 2 2" xfId="27565" xr:uid="{00000000-0005-0000-0000-0000205F0000}"/>
    <cellStyle name="Normal 20 4 4 2 3" xfId="34124" xr:uid="{00000000-0005-0000-0000-0000215F0000}"/>
    <cellStyle name="Normal 20 4 4 2 4" xfId="40682" xr:uid="{00000000-0005-0000-0000-0000225F0000}"/>
    <cellStyle name="Normal 20 4 4 3" xfId="24300" xr:uid="{00000000-0005-0000-0000-0000235F0000}"/>
    <cellStyle name="Normal 20 4 4 4" xfId="30916" xr:uid="{00000000-0005-0000-0000-0000245F0000}"/>
    <cellStyle name="Normal 20 4 4 5" xfId="37474" xr:uid="{00000000-0005-0000-0000-0000255F0000}"/>
    <cellStyle name="Normal 20 4 5" xfId="6628" xr:uid="{00000000-0005-0000-0000-0000265F0000}"/>
    <cellStyle name="Normal 20 4 5 2" xfId="11959" xr:uid="{00000000-0005-0000-0000-0000275F0000}"/>
    <cellStyle name="Normal 20 4 5 2 2" xfId="27566" xr:uid="{00000000-0005-0000-0000-0000285F0000}"/>
    <cellStyle name="Normal 20 4 5 2 3" xfId="34125" xr:uid="{00000000-0005-0000-0000-0000295F0000}"/>
    <cellStyle name="Normal 20 4 5 2 4" xfId="40683" xr:uid="{00000000-0005-0000-0000-00002A5F0000}"/>
    <cellStyle name="Normal 20 4 5 3" xfId="24301" xr:uid="{00000000-0005-0000-0000-00002B5F0000}"/>
    <cellStyle name="Normal 20 4 5 4" xfId="30917" xr:uid="{00000000-0005-0000-0000-00002C5F0000}"/>
    <cellStyle name="Normal 20 4 5 5" xfId="37475" xr:uid="{00000000-0005-0000-0000-00002D5F0000}"/>
    <cellStyle name="Normal 20 4 6" xfId="11951" xr:uid="{00000000-0005-0000-0000-00002E5F0000}"/>
    <cellStyle name="Normal 20 4 6 2" xfId="27558" xr:uid="{00000000-0005-0000-0000-00002F5F0000}"/>
    <cellStyle name="Normal 20 4 6 3" xfId="34117" xr:uid="{00000000-0005-0000-0000-0000305F0000}"/>
    <cellStyle name="Normal 20 4 6 4" xfId="40675" xr:uid="{00000000-0005-0000-0000-0000315F0000}"/>
    <cellStyle name="Normal 20 4 7" xfId="24293" xr:uid="{00000000-0005-0000-0000-0000325F0000}"/>
    <cellStyle name="Normal 20 4 8" xfId="30909" xr:uid="{00000000-0005-0000-0000-0000335F0000}"/>
    <cellStyle name="Normal 20 4 9" xfId="37467" xr:uid="{00000000-0005-0000-0000-0000345F0000}"/>
    <cellStyle name="Normal 20 5" xfId="6629" xr:uid="{00000000-0005-0000-0000-0000355F0000}"/>
    <cellStyle name="Normal 20 5 2" xfId="6630" xr:uid="{00000000-0005-0000-0000-0000365F0000}"/>
    <cellStyle name="Normal 20 5 2 2" xfId="11961" xr:uid="{00000000-0005-0000-0000-0000375F0000}"/>
    <cellStyle name="Normal 20 5 2 2 2" xfId="27568" xr:uid="{00000000-0005-0000-0000-0000385F0000}"/>
    <cellStyle name="Normal 20 5 2 2 3" xfId="34127" xr:uid="{00000000-0005-0000-0000-0000395F0000}"/>
    <cellStyle name="Normal 20 5 2 2 4" xfId="40685" xr:uid="{00000000-0005-0000-0000-00003A5F0000}"/>
    <cellStyle name="Normal 20 5 2 3" xfId="24303" xr:uid="{00000000-0005-0000-0000-00003B5F0000}"/>
    <cellStyle name="Normal 20 5 2 4" xfId="30919" xr:uid="{00000000-0005-0000-0000-00003C5F0000}"/>
    <cellStyle name="Normal 20 5 2 5" xfId="37477" xr:uid="{00000000-0005-0000-0000-00003D5F0000}"/>
    <cellStyle name="Normal 20 5 3" xfId="6631" xr:uid="{00000000-0005-0000-0000-00003E5F0000}"/>
    <cellStyle name="Normal 20 5 3 2" xfId="11962" xr:uid="{00000000-0005-0000-0000-00003F5F0000}"/>
    <cellStyle name="Normal 20 5 3 2 2" xfId="27569" xr:uid="{00000000-0005-0000-0000-0000405F0000}"/>
    <cellStyle name="Normal 20 5 3 2 3" xfId="34128" xr:uid="{00000000-0005-0000-0000-0000415F0000}"/>
    <cellStyle name="Normal 20 5 3 2 4" xfId="40686" xr:uid="{00000000-0005-0000-0000-0000425F0000}"/>
    <cellStyle name="Normal 20 5 3 3" xfId="24304" xr:uid="{00000000-0005-0000-0000-0000435F0000}"/>
    <cellStyle name="Normal 20 5 3 4" xfId="30920" xr:uid="{00000000-0005-0000-0000-0000445F0000}"/>
    <cellStyle name="Normal 20 5 3 5" xfId="37478" xr:uid="{00000000-0005-0000-0000-0000455F0000}"/>
    <cellStyle name="Normal 20 5 4" xfId="11960" xr:uid="{00000000-0005-0000-0000-0000465F0000}"/>
    <cellStyle name="Normal 20 5 4 2" xfId="27567" xr:uid="{00000000-0005-0000-0000-0000475F0000}"/>
    <cellStyle name="Normal 20 5 4 3" xfId="34126" xr:uid="{00000000-0005-0000-0000-0000485F0000}"/>
    <cellStyle name="Normal 20 5 4 4" xfId="40684" xr:uid="{00000000-0005-0000-0000-0000495F0000}"/>
    <cellStyle name="Normal 20 5 5" xfId="24302" xr:uid="{00000000-0005-0000-0000-00004A5F0000}"/>
    <cellStyle name="Normal 20 5 6" xfId="30918" xr:uid="{00000000-0005-0000-0000-00004B5F0000}"/>
    <cellStyle name="Normal 20 5 7" xfId="37476" xr:uid="{00000000-0005-0000-0000-00004C5F0000}"/>
    <cellStyle name="Normal 20 6" xfId="6632" xr:uid="{00000000-0005-0000-0000-00004D5F0000}"/>
    <cellStyle name="Normal 20 6 2" xfId="6633" xr:uid="{00000000-0005-0000-0000-00004E5F0000}"/>
    <cellStyle name="Normal 20 6 2 2" xfId="11964" xr:uid="{00000000-0005-0000-0000-00004F5F0000}"/>
    <cellStyle name="Normal 20 6 2 2 2" xfId="27571" xr:uid="{00000000-0005-0000-0000-0000505F0000}"/>
    <cellStyle name="Normal 20 6 2 2 3" xfId="34130" xr:uid="{00000000-0005-0000-0000-0000515F0000}"/>
    <cellStyle name="Normal 20 6 2 2 4" xfId="40688" xr:uid="{00000000-0005-0000-0000-0000525F0000}"/>
    <cellStyle name="Normal 20 6 2 3" xfId="24306" xr:uid="{00000000-0005-0000-0000-0000535F0000}"/>
    <cellStyle name="Normal 20 6 2 4" xfId="30922" xr:uid="{00000000-0005-0000-0000-0000545F0000}"/>
    <cellStyle name="Normal 20 6 2 5" xfId="37480" xr:uid="{00000000-0005-0000-0000-0000555F0000}"/>
    <cellStyle name="Normal 20 6 3" xfId="6634" xr:uid="{00000000-0005-0000-0000-0000565F0000}"/>
    <cellStyle name="Normal 20 6 3 2" xfId="11965" xr:uid="{00000000-0005-0000-0000-0000575F0000}"/>
    <cellStyle name="Normal 20 6 3 2 2" xfId="27572" xr:uid="{00000000-0005-0000-0000-0000585F0000}"/>
    <cellStyle name="Normal 20 6 3 2 3" xfId="34131" xr:uid="{00000000-0005-0000-0000-0000595F0000}"/>
    <cellStyle name="Normal 20 6 3 2 4" xfId="40689" xr:uid="{00000000-0005-0000-0000-00005A5F0000}"/>
    <cellStyle name="Normal 20 6 3 3" xfId="24307" xr:uid="{00000000-0005-0000-0000-00005B5F0000}"/>
    <cellStyle name="Normal 20 6 3 4" xfId="30923" xr:uid="{00000000-0005-0000-0000-00005C5F0000}"/>
    <cellStyle name="Normal 20 6 3 5" xfId="37481" xr:uid="{00000000-0005-0000-0000-00005D5F0000}"/>
    <cellStyle name="Normal 20 6 4" xfId="11963" xr:uid="{00000000-0005-0000-0000-00005E5F0000}"/>
    <cellStyle name="Normal 20 6 4 2" xfId="27570" xr:uid="{00000000-0005-0000-0000-00005F5F0000}"/>
    <cellStyle name="Normal 20 6 4 3" xfId="34129" xr:uid="{00000000-0005-0000-0000-0000605F0000}"/>
    <cellStyle name="Normal 20 6 4 4" xfId="40687" xr:uid="{00000000-0005-0000-0000-0000615F0000}"/>
    <cellStyle name="Normal 20 6 5" xfId="24305" xr:uid="{00000000-0005-0000-0000-0000625F0000}"/>
    <cellStyle name="Normal 20 6 6" xfId="30921" xr:uid="{00000000-0005-0000-0000-0000635F0000}"/>
    <cellStyle name="Normal 20 6 7" xfId="37479" xr:uid="{00000000-0005-0000-0000-0000645F0000}"/>
    <cellStyle name="Normal 20 7" xfId="6635" xr:uid="{00000000-0005-0000-0000-0000655F0000}"/>
    <cellStyle name="Normal 20 7 2" xfId="11966" xr:uid="{00000000-0005-0000-0000-0000665F0000}"/>
    <cellStyle name="Normal 20 7 2 2" xfId="27573" xr:uid="{00000000-0005-0000-0000-0000675F0000}"/>
    <cellStyle name="Normal 20 7 2 3" xfId="34132" xr:uid="{00000000-0005-0000-0000-0000685F0000}"/>
    <cellStyle name="Normal 20 7 2 4" xfId="40690" xr:uid="{00000000-0005-0000-0000-0000695F0000}"/>
    <cellStyle name="Normal 20 7 3" xfId="24308" xr:uid="{00000000-0005-0000-0000-00006A5F0000}"/>
    <cellStyle name="Normal 20 7 4" xfId="30924" xr:uid="{00000000-0005-0000-0000-00006B5F0000}"/>
    <cellStyle name="Normal 20 7 5" xfId="37482" xr:uid="{00000000-0005-0000-0000-00006C5F0000}"/>
    <cellStyle name="Normal 20 8" xfId="6636" xr:uid="{00000000-0005-0000-0000-00006D5F0000}"/>
    <cellStyle name="Normal 20 8 2" xfId="11967" xr:uid="{00000000-0005-0000-0000-00006E5F0000}"/>
    <cellStyle name="Normal 20 8 2 2" xfId="27574" xr:uid="{00000000-0005-0000-0000-00006F5F0000}"/>
    <cellStyle name="Normal 20 8 2 3" xfId="34133" xr:uid="{00000000-0005-0000-0000-0000705F0000}"/>
    <cellStyle name="Normal 20 8 2 4" xfId="40691" xr:uid="{00000000-0005-0000-0000-0000715F0000}"/>
    <cellStyle name="Normal 20 8 3" xfId="24309" xr:uid="{00000000-0005-0000-0000-0000725F0000}"/>
    <cellStyle name="Normal 20 8 4" xfId="30925" xr:uid="{00000000-0005-0000-0000-0000735F0000}"/>
    <cellStyle name="Normal 20 8 5" xfId="37483" xr:uid="{00000000-0005-0000-0000-0000745F0000}"/>
    <cellStyle name="Normal 20 9" xfId="6637" xr:uid="{00000000-0005-0000-0000-0000755F0000}"/>
    <cellStyle name="Normal 200" xfId="14734" xr:uid="{00000000-0005-0000-0000-0000765F0000}"/>
    <cellStyle name="Normal 201" xfId="15099" xr:uid="{00000000-0005-0000-0000-0000775F0000}"/>
    <cellStyle name="Normal 202" xfId="16876" xr:uid="{00000000-0005-0000-0000-0000785F0000}"/>
    <cellStyle name="Normal 203" xfId="15930" xr:uid="{00000000-0005-0000-0000-0000795F0000}"/>
    <cellStyle name="Normal 204" xfId="14731" xr:uid="{00000000-0005-0000-0000-00007A5F0000}"/>
    <cellStyle name="Normal 205" xfId="14544" xr:uid="{00000000-0005-0000-0000-00007B5F0000}"/>
    <cellStyle name="Normal 206" xfId="16733" xr:uid="{00000000-0005-0000-0000-00007C5F0000}"/>
    <cellStyle name="Normal 207" xfId="16953" xr:uid="{00000000-0005-0000-0000-00007D5F0000}"/>
    <cellStyle name="Normal 208" xfId="15972" xr:uid="{00000000-0005-0000-0000-00007E5F0000}"/>
    <cellStyle name="Normal 209" xfId="14708" xr:uid="{00000000-0005-0000-0000-00007F5F0000}"/>
    <cellStyle name="Normal 21" xfId="1347" xr:uid="{00000000-0005-0000-0000-0000805F0000}"/>
    <cellStyle name="Normal 21 10" xfId="2580" xr:uid="{00000000-0005-0000-0000-0000815F0000}"/>
    <cellStyle name="Normal 21 2" xfId="6638" xr:uid="{00000000-0005-0000-0000-0000825F0000}"/>
    <cellStyle name="Normal 21 2 10" xfId="24310" xr:uid="{00000000-0005-0000-0000-0000835F0000}"/>
    <cellStyle name="Normal 21 2 11" xfId="30926" xr:uid="{00000000-0005-0000-0000-0000845F0000}"/>
    <cellStyle name="Normal 21 2 12" xfId="37484" xr:uid="{00000000-0005-0000-0000-0000855F0000}"/>
    <cellStyle name="Normal 21 2 2" xfId="6639" xr:uid="{00000000-0005-0000-0000-0000865F0000}"/>
    <cellStyle name="Normal 21 2 2 10" xfId="37485" xr:uid="{00000000-0005-0000-0000-0000875F0000}"/>
    <cellStyle name="Normal 21 2 2 2" xfId="6640" xr:uid="{00000000-0005-0000-0000-0000885F0000}"/>
    <cellStyle name="Normal 21 2 2 2 2" xfId="6641" xr:uid="{00000000-0005-0000-0000-0000895F0000}"/>
    <cellStyle name="Normal 21 2 2 2 2 2" xfId="6642" xr:uid="{00000000-0005-0000-0000-00008A5F0000}"/>
    <cellStyle name="Normal 21 2 2 2 2 2 2" xfId="11972" xr:uid="{00000000-0005-0000-0000-00008B5F0000}"/>
    <cellStyle name="Normal 21 2 2 2 2 2 2 2" xfId="27579" xr:uid="{00000000-0005-0000-0000-00008C5F0000}"/>
    <cellStyle name="Normal 21 2 2 2 2 2 2 3" xfId="34138" xr:uid="{00000000-0005-0000-0000-00008D5F0000}"/>
    <cellStyle name="Normal 21 2 2 2 2 2 2 4" xfId="40696" xr:uid="{00000000-0005-0000-0000-00008E5F0000}"/>
    <cellStyle name="Normal 21 2 2 2 2 2 3" xfId="24314" xr:uid="{00000000-0005-0000-0000-00008F5F0000}"/>
    <cellStyle name="Normal 21 2 2 2 2 2 4" xfId="30930" xr:uid="{00000000-0005-0000-0000-0000905F0000}"/>
    <cellStyle name="Normal 21 2 2 2 2 2 5" xfId="37488" xr:uid="{00000000-0005-0000-0000-0000915F0000}"/>
    <cellStyle name="Normal 21 2 2 2 2 3" xfId="6643" xr:uid="{00000000-0005-0000-0000-0000925F0000}"/>
    <cellStyle name="Normal 21 2 2 2 2 3 2" xfId="11973" xr:uid="{00000000-0005-0000-0000-0000935F0000}"/>
    <cellStyle name="Normal 21 2 2 2 2 3 2 2" xfId="27580" xr:uid="{00000000-0005-0000-0000-0000945F0000}"/>
    <cellStyle name="Normal 21 2 2 2 2 3 2 3" xfId="34139" xr:uid="{00000000-0005-0000-0000-0000955F0000}"/>
    <cellStyle name="Normal 21 2 2 2 2 3 2 4" xfId="40697" xr:uid="{00000000-0005-0000-0000-0000965F0000}"/>
    <cellStyle name="Normal 21 2 2 2 2 3 3" xfId="24315" xr:uid="{00000000-0005-0000-0000-0000975F0000}"/>
    <cellStyle name="Normal 21 2 2 2 2 3 4" xfId="30931" xr:uid="{00000000-0005-0000-0000-0000985F0000}"/>
    <cellStyle name="Normal 21 2 2 2 2 3 5" xfId="37489" xr:uid="{00000000-0005-0000-0000-0000995F0000}"/>
    <cellStyle name="Normal 21 2 2 2 2 4" xfId="11971" xr:uid="{00000000-0005-0000-0000-00009A5F0000}"/>
    <cellStyle name="Normal 21 2 2 2 2 4 2" xfId="27578" xr:uid="{00000000-0005-0000-0000-00009B5F0000}"/>
    <cellStyle name="Normal 21 2 2 2 2 4 3" xfId="34137" xr:uid="{00000000-0005-0000-0000-00009C5F0000}"/>
    <cellStyle name="Normal 21 2 2 2 2 4 4" xfId="40695" xr:uid="{00000000-0005-0000-0000-00009D5F0000}"/>
    <cellStyle name="Normal 21 2 2 2 2 5" xfId="24313" xr:uid="{00000000-0005-0000-0000-00009E5F0000}"/>
    <cellStyle name="Normal 21 2 2 2 2 6" xfId="30929" xr:uid="{00000000-0005-0000-0000-00009F5F0000}"/>
    <cellStyle name="Normal 21 2 2 2 2 7" xfId="37487" xr:uid="{00000000-0005-0000-0000-0000A05F0000}"/>
    <cellStyle name="Normal 21 2 2 2 3" xfId="6644" xr:uid="{00000000-0005-0000-0000-0000A15F0000}"/>
    <cellStyle name="Normal 21 2 2 2 3 2" xfId="6645" xr:uid="{00000000-0005-0000-0000-0000A25F0000}"/>
    <cellStyle name="Normal 21 2 2 2 3 2 2" xfId="11975" xr:uid="{00000000-0005-0000-0000-0000A35F0000}"/>
    <cellStyle name="Normal 21 2 2 2 3 2 2 2" xfId="27582" xr:uid="{00000000-0005-0000-0000-0000A45F0000}"/>
    <cellStyle name="Normal 21 2 2 2 3 2 2 3" xfId="34141" xr:uid="{00000000-0005-0000-0000-0000A55F0000}"/>
    <cellStyle name="Normal 21 2 2 2 3 2 2 4" xfId="40699" xr:uid="{00000000-0005-0000-0000-0000A65F0000}"/>
    <cellStyle name="Normal 21 2 2 2 3 2 3" xfId="24317" xr:uid="{00000000-0005-0000-0000-0000A75F0000}"/>
    <cellStyle name="Normal 21 2 2 2 3 2 4" xfId="30933" xr:uid="{00000000-0005-0000-0000-0000A85F0000}"/>
    <cellStyle name="Normal 21 2 2 2 3 2 5" xfId="37491" xr:uid="{00000000-0005-0000-0000-0000A95F0000}"/>
    <cellStyle name="Normal 21 2 2 2 3 3" xfId="6646" xr:uid="{00000000-0005-0000-0000-0000AA5F0000}"/>
    <cellStyle name="Normal 21 2 2 2 3 3 2" xfId="11976" xr:uid="{00000000-0005-0000-0000-0000AB5F0000}"/>
    <cellStyle name="Normal 21 2 2 2 3 3 2 2" xfId="27583" xr:uid="{00000000-0005-0000-0000-0000AC5F0000}"/>
    <cellStyle name="Normal 21 2 2 2 3 3 2 3" xfId="34142" xr:uid="{00000000-0005-0000-0000-0000AD5F0000}"/>
    <cellStyle name="Normal 21 2 2 2 3 3 2 4" xfId="40700" xr:uid="{00000000-0005-0000-0000-0000AE5F0000}"/>
    <cellStyle name="Normal 21 2 2 2 3 3 3" xfId="24318" xr:uid="{00000000-0005-0000-0000-0000AF5F0000}"/>
    <cellStyle name="Normal 21 2 2 2 3 3 4" xfId="30934" xr:uid="{00000000-0005-0000-0000-0000B05F0000}"/>
    <cellStyle name="Normal 21 2 2 2 3 3 5" xfId="37492" xr:uid="{00000000-0005-0000-0000-0000B15F0000}"/>
    <cellStyle name="Normal 21 2 2 2 3 4" xfId="11974" xr:uid="{00000000-0005-0000-0000-0000B25F0000}"/>
    <cellStyle name="Normal 21 2 2 2 3 4 2" xfId="27581" xr:uid="{00000000-0005-0000-0000-0000B35F0000}"/>
    <cellStyle name="Normal 21 2 2 2 3 4 3" xfId="34140" xr:uid="{00000000-0005-0000-0000-0000B45F0000}"/>
    <cellStyle name="Normal 21 2 2 2 3 4 4" xfId="40698" xr:uid="{00000000-0005-0000-0000-0000B55F0000}"/>
    <cellStyle name="Normal 21 2 2 2 3 5" xfId="24316" xr:uid="{00000000-0005-0000-0000-0000B65F0000}"/>
    <cellStyle name="Normal 21 2 2 2 3 6" xfId="30932" xr:uid="{00000000-0005-0000-0000-0000B75F0000}"/>
    <cellStyle name="Normal 21 2 2 2 3 7" xfId="37490" xr:uid="{00000000-0005-0000-0000-0000B85F0000}"/>
    <cellStyle name="Normal 21 2 2 2 4" xfId="6647" xr:uid="{00000000-0005-0000-0000-0000B95F0000}"/>
    <cellStyle name="Normal 21 2 2 2 4 2" xfId="11977" xr:uid="{00000000-0005-0000-0000-0000BA5F0000}"/>
    <cellStyle name="Normal 21 2 2 2 4 2 2" xfId="27584" xr:uid="{00000000-0005-0000-0000-0000BB5F0000}"/>
    <cellStyle name="Normal 21 2 2 2 4 2 3" xfId="34143" xr:uid="{00000000-0005-0000-0000-0000BC5F0000}"/>
    <cellStyle name="Normal 21 2 2 2 4 2 4" xfId="40701" xr:uid="{00000000-0005-0000-0000-0000BD5F0000}"/>
    <cellStyle name="Normal 21 2 2 2 4 3" xfId="24319" xr:uid="{00000000-0005-0000-0000-0000BE5F0000}"/>
    <cellStyle name="Normal 21 2 2 2 4 4" xfId="30935" xr:uid="{00000000-0005-0000-0000-0000BF5F0000}"/>
    <cellStyle name="Normal 21 2 2 2 4 5" xfId="37493" xr:uid="{00000000-0005-0000-0000-0000C05F0000}"/>
    <cellStyle name="Normal 21 2 2 2 5" xfId="6648" xr:uid="{00000000-0005-0000-0000-0000C15F0000}"/>
    <cellStyle name="Normal 21 2 2 2 5 2" xfId="11978" xr:uid="{00000000-0005-0000-0000-0000C25F0000}"/>
    <cellStyle name="Normal 21 2 2 2 5 2 2" xfId="27585" xr:uid="{00000000-0005-0000-0000-0000C35F0000}"/>
    <cellStyle name="Normal 21 2 2 2 5 2 3" xfId="34144" xr:uid="{00000000-0005-0000-0000-0000C45F0000}"/>
    <cellStyle name="Normal 21 2 2 2 5 2 4" xfId="40702" xr:uid="{00000000-0005-0000-0000-0000C55F0000}"/>
    <cellStyle name="Normal 21 2 2 2 5 3" xfId="24320" xr:uid="{00000000-0005-0000-0000-0000C65F0000}"/>
    <cellStyle name="Normal 21 2 2 2 5 4" xfId="30936" xr:uid="{00000000-0005-0000-0000-0000C75F0000}"/>
    <cellStyle name="Normal 21 2 2 2 5 5" xfId="37494" xr:uid="{00000000-0005-0000-0000-0000C85F0000}"/>
    <cellStyle name="Normal 21 2 2 2 6" xfId="11970" xr:uid="{00000000-0005-0000-0000-0000C95F0000}"/>
    <cellStyle name="Normal 21 2 2 2 6 2" xfId="27577" xr:uid="{00000000-0005-0000-0000-0000CA5F0000}"/>
    <cellStyle name="Normal 21 2 2 2 6 3" xfId="34136" xr:uid="{00000000-0005-0000-0000-0000CB5F0000}"/>
    <cellStyle name="Normal 21 2 2 2 6 4" xfId="40694" xr:uid="{00000000-0005-0000-0000-0000CC5F0000}"/>
    <cellStyle name="Normal 21 2 2 2 7" xfId="24312" xr:uid="{00000000-0005-0000-0000-0000CD5F0000}"/>
    <cellStyle name="Normal 21 2 2 2 8" xfId="30928" xr:uid="{00000000-0005-0000-0000-0000CE5F0000}"/>
    <cellStyle name="Normal 21 2 2 2 9" xfId="37486" xr:uid="{00000000-0005-0000-0000-0000CF5F0000}"/>
    <cellStyle name="Normal 21 2 2 3" xfId="6649" xr:uid="{00000000-0005-0000-0000-0000D05F0000}"/>
    <cellStyle name="Normal 21 2 2 3 2" xfId="6650" xr:uid="{00000000-0005-0000-0000-0000D15F0000}"/>
    <cellStyle name="Normal 21 2 2 3 2 2" xfId="11980" xr:uid="{00000000-0005-0000-0000-0000D25F0000}"/>
    <cellStyle name="Normal 21 2 2 3 2 2 2" xfId="27587" xr:uid="{00000000-0005-0000-0000-0000D35F0000}"/>
    <cellStyle name="Normal 21 2 2 3 2 2 3" xfId="34146" xr:uid="{00000000-0005-0000-0000-0000D45F0000}"/>
    <cellStyle name="Normal 21 2 2 3 2 2 4" xfId="40704" xr:uid="{00000000-0005-0000-0000-0000D55F0000}"/>
    <cellStyle name="Normal 21 2 2 3 2 3" xfId="24322" xr:uid="{00000000-0005-0000-0000-0000D65F0000}"/>
    <cellStyle name="Normal 21 2 2 3 2 4" xfId="30938" xr:uid="{00000000-0005-0000-0000-0000D75F0000}"/>
    <cellStyle name="Normal 21 2 2 3 2 5" xfId="37496" xr:uid="{00000000-0005-0000-0000-0000D85F0000}"/>
    <cellStyle name="Normal 21 2 2 3 3" xfId="6651" xr:uid="{00000000-0005-0000-0000-0000D95F0000}"/>
    <cellStyle name="Normal 21 2 2 3 3 2" xfId="11981" xr:uid="{00000000-0005-0000-0000-0000DA5F0000}"/>
    <cellStyle name="Normal 21 2 2 3 3 2 2" xfId="27588" xr:uid="{00000000-0005-0000-0000-0000DB5F0000}"/>
    <cellStyle name="Normal 21 2 2 3 3 2 3" xfId="34147" xr:uid="{00000000-0005-0000-0000-0000DC5F0000}"/>
    <cellStyle name="Normal 21 2 2 3 3 2 4" xfId="40705" xr:uid="{00000000-0005-0000-0000-0000DD5F0000}"/>
    <cellStyle name="Normal 21 2 2 3 3 3" xfId="24323" xr:uid="{00000000-0005-0000-0000-0000DE5F0000}"/>
    <cellStyle name="Normal 21 2 2 3 3 4" xfId="30939" xr:uid="{00000000-0005-0000-0000-0000DF5F0000}"/>
    <cellStyle name="Normal 21 2 2 3 3 5" xfId="37497" xr:uid="{00000000-0005-0000-0000-0000E05F0000}"/>
    <cellStyle name="Normal 21 2 2 3 4" xfId="11979" xr:uid="{00000000-0005-0000-0000-0000E15F0000}"/>
    <cellStyle name="Normal 21 2 2 3 4 2" xfId="27586" xr:uid="{00000000-0005-0000-0000-0000E25F0000}"/>
    <cellStyle name="Normal 21 2 2 3 4 3" xfId="34145" xr:uid="{00000000-0005-0000-0000-0000E35F0000}"/>
    <cellStyle name="Normal 21 2 2 3 4 4" xfId="40703" xr:uid="{00000000-0005-0000-0000-0000E45F0000}"/>
    <cellStyle name="Normal 21 2 2 3 5" xfId="24321" xr:uid="{00000000-0005-0000-0000-0000E55F0000}"/>
    <cellStyle name="Normal 21 2 2 3 6" xfId="30937" xr:uid="{00000000-0005-0000-0000-0000E65F0000}"/>
    <cellStyle name="Normal 21 2 2 3 7" xfId="37495" xr:uid="{00000000-0005-0000-0000-0000E75F0000}"/>
    <cellStyle name="Normal 21 2 2 4" xfId="6652" xr:uid="{00000000-0005-0000-0000-0000E85F0000}"/>
    <cellStyle name="Normal 21 2 2 4 2" xfId="6653" xr:uid="{00000000-0005-0000-0000-0000E95F0000}"/>
    <cellStyle name="Normal 21 2 2 4 2 2" xfId="11983" xr:uid="{00000000-0005-0000-0000-0000EA5F0000}"/>
    <cellStyle name="Normal 21 2 2 4 2 2 2" xfId="27590" xr:uid="{00000000-0005-0000-0000-0000EB5F0000}"/>
    <cellStyle name="Normal 21 2 2 4 2 2 3" xfId="34149" xr:uid="{00000000-0005-0000-0000-0000EC5F0000}"/>
    <cellStyle name="Normal 21 2 2 4 2 2 4" xfId="40707" xr:uid="{00000000-0005-0000-0000-0000ED5F0000}"/>
    <cellStyle name="Normal 21 2 2 4 2 3" xfId="24325" xr:uid="{00000000-0005-0000-0000-0000EE5F0000}"/>
    <cellStyle name="Normal 21 2 2 4 2 4" xfId="30941" xr:uid="{00000000-0005-0000-0000-0000EF5F0000}"/>
    <cellStyle name="Normal 21 2 2 4 2 5" xfId="37499" xr:uid="{00000000-0005-0000-0000-0000F05F0000}"/>
    <cellStyle name="Normal 21 2 2 4 3" xfId="6654" xr:uid="{00000000-0005-0000-0000-0000F15F0000}"/>
    <cellStyle name="Normal 21 2 2 4 3 2" xfId="11984" xr:uid="{00000000-0005-0000-0000-0000F25F0000}"/>
    <cellStyle name="Normal 21 2 2 4 3 2 2" xfId="27591" xr:uid="{00000000-0005-0000-0000-0000F35F0000}"/>
    <cellStyle name="Normal 21 2 2 4 3 2 3" xfId="34150" xr:uid="{00000000-0005-0000-0000-0000F45F0000}"/>
    <cellStyle name="Normal 21 2 2 4 3 2 4" xfId="40708" xr:uid="{00000000-0005-0000-0000-0000F55F0000}"/>
    <cellStyle name="Normal 21 2 2 4 3 3" xfId="24326" xr:uid="{00000000-0005-0000-0000-0000F65F0000}"/>
    <cellStyle name="Normal 21 2 2 4 3 4" xfId="30942" xr:uid="{00000000-0005-0000-0000-0000F75F0000}"/>
    <cellStyle name="Normal 21 2 2 4 3 5" xfId="37500" xr:uid="{00000000-0005-0000-0000-0000F85F0000}"/>
    <cellStyle name="Normal 21 2 2 4 4" xfId="11982" xr:uid="{00000000-0005-0000-0000-0000F95F0000}"/>
    <cellStyle name="Normal 21 2 2 4 4 2" xfId="27589" xr:uid="{00000000-0005-0000-0000-0000FA5F0000}"/>
    <cellStyle name="Normal 21 2 2 4 4 3" xfId="34148" xr:uid="{00000000-0005-0000-0000-0000FB5F0000}"/>
    <cellStyle name="Normal 21 2 2 4 4 4" xfId="40706" xr:uid="{00000000-0005-0000-0000-0000FC5F0000}"/>
    <cellStyle name="Normal 21 2 2 4 5" xfId="24324" xr:uid="{00000000-0005-0000-0000-0000FD5F0000}"/>
    <cellStyle name="Normal 21 2 2 4 6" xfId="30940" xr:uid="{00000000-0005-0000-0000-0000FE5F0000}"/>
    <cellStyle name="Normal 21 2 2 4 7" xfId="37498" xr:uid="{00000000-0005-0000-0000-0000FF5F0000}"/>
    <cellStyle name="Normal 21 2 2 5" xfId="6655" xr:uid="{00000000-0005-0000-0000-000000600000}"/>
    <cellStyle name="Normal 21 2 2 5 2" xfId="11985" xr:uid="{00000000-0005-0000-0000-000001600000}"/>
    <cellStyle name="Normal 21 2 2 5 2 2" xfId="27592" xr:uid="{00000000-0005-0000-0000-000002600000}"/>
    <cellStyle name="Normal 21 2 2 5 2 3" xfId="34151" xr:uid="{00000000-0005-0000-0000-000003600000}"/>
    <cellStyle name="Normal 21 2 2 5 2 4" xfId="40709" xr:uid="{00000000-0005-0000-0000-000004600000}"/>
    <cellStyle name="Normal 21 2 2 5 3" xfId="24327" xr:uid="{00000000-0005-0000-0000-000005600000}"/>
    <cellStyle name="Normal 21 2 2 5 4" xfId="30943" xr:uid="{00000000-0005-0000-0000-000006600000}"/>
    <cellStyle name="Normal 21 2 2 5 5" xfId="37501" xr:uid="{00000000-0005-0000-0000-000007600000}"/>
    <cellStyle name="Normal 21 2 2 6" xfId="6656" xr:uid="{00000000-0005-0000-0000-000008600000}"/>
    <cellStyle name="Normal 21 2 2 6 2" xfId="11986" xr:uid="{00000000-0005-0000-0000-000009600000}"/>
    <cellStyle name="Normal 21 2 2 6 2 2" xfId="27593" xr:uid="{00000000-0005-0000-0000-00000A600000}"/>
    <cellStyle name="Normal 21 2 2 6 2 3" xfId="34152" xr:uid="{00000000-0005-0000-0000-00000B600000}"/>
    <cellStyle name="Normal 21 2 2 6 2 4" xfId="40710" xr:uid="{00000000-0005-0000-0000-00000C600000}"/>
    <cellStyle name="Normal 21 2 2 6 3" xfId="24328" xr:uid="{00000000-0005-0000-0000-00000D600000}"/>
    <cellStyle name="Normal 21 2 2 6 4" xfId="30944" xr:uid="{00000000-0005-0000-0000-00000E600000}"/>
    <cellStyle name="Normal 21 2 2 6 5" xfId="37502" xr:uid="{00000000-0005-0000-0000-00000F600000}"/>
    <cellStyle name="Normal 21 2 2 7" xfId="11969" xr:uid="{00000000-0005-0000-0000-000010600000}"/>
    <cellStyle name="Normal 21 2 2 7 2" xfId="27576" xr:uid="{00000000-0005-0000-0000-000011600000}"/>
    <cellStyle name="Normal 21 2 2 7 3" xfId="34135" xr:uid="{00000000-0005-0000-0000-000012600000}"/>
    <cellStyle name="Normal 21 2 2 7 4" xfId="40693" xr:uid="{00000000-0005-0000-0000-000013600000}"/>
    <cellStyle name="Normal 21 2 2 8" xfId="24311" xr:uid="{00000000-0005-0000-0000-000014600000}"/>
    <cellStyle name="Normal 21 2 2 9" xfId="30927" xr:uid="{00000000-0005-0000-0000-000015600000}"/>
    <cellStyle name="Normal 21 2 3" xfId="6657" xr:uid="{00000000-0005-0000-0000-000016600000}"/>
    <cellStyle name="Normal 21 2 3 2" xfId="6658" xr:uid="{00000000-0005-0000-0000-000017600000}"/>
    <cellStyle name="Normal 21 2 3 2 2" xfId="6659" xr:uid="{00000000-0005-0000-0000-000018600000}"/>
    <cellStyle name="Normal 21 2 3 2 2 2" xfId="11989" xr:uid="{00000000-0005-0000-0000-000019600000}"/>
    <cellStyle name="Normal 21 2 3 2 2 2 2" xfId="27596" xr:uid="{00000000-0005-0000-0000-00001A600000}"/>
    <cellStyle name="Normal 21 2 3 2 2 2 3" xfId="34155" xr:uid="{00000000-0005-0000-0000-00001B600000}"/>
    <cellStyle name="Normal 21 2 3 2 2 2 4" xfId="40713" xr:uid="{00000000-0005-0000-0000-00001C600000}"/>
    <cellStyle name="Normal 21 2 3 2 2 3" xfId="24331" xr:uid="{00000000-0005-0000-0000-00001D600000}"/>
    <cellStyle name="Normal 21 2 3 2 2 4" xfId="30947" xr:uid="{00000000-0005-0000-0000-00001E600000}"/>
    <cellStyle name="Normal 21 2 3 2 2 5" xfId="37505" xr:uid="{00000000-0005-0000-0000-00001F600000}"/>
    <cellStyle name="Normal 21 2 3 2 3" xfId="6660" xr:uid="{00000000-0005-0000-0000-000020600000}"/>
    <cellStyle name="Normal 21 2 3 2 3 2" xfId="11990" xr:uid="{00000000-0005-0000-0000-000021600000}"/>
    <cellStyle name="Normal 21 2 3 2 3 2 2" xfId="27597" xr:uid="{00000000-0005-0000-0000-000022600000}"/>
    <cellStyle name="Normal 21 2 3 2 3 2 3" xfId="34156" xr:uid="{00000000-0005-0000-0000-000023600000}"/>
    <cellStyle name="Normal 21 2 3 2 3 2 4" xfId="40714" xr:uid="{00000000-0005-0000-0000-000024600000}"/>
    <cellStyle name="Normal 21 2 3 2 3 3" xfId="24332" xr:uid="{00000000-0005-0000-0000-000025600000}"/>
    <cellStyle name="Normal 21 2 3 2 3 4" xfId="30948" xr:uid="{00000000-0005-0000-0000-000026600000}"/>
    <cellStyle name="Normal 21 2 3 2 3 5" xfId="37506" xr:uid="{00000000-0005-0000-0000-000027600000}"/>
    <cellStyle name="Normal 21 2 3 2 4" xfId="11988" xr:uid="{00000000-0005-0000-0000-000028600000}"/>
    <cellStyle name="Normal 21 2 3 2 4 2" xfId="27595" xr:uid="{00000000-0005-0000-0000-000029600000}"/>
    <cellStyle name="Normal 21 2 3 2 4 3" xfId="34154" xr:uid="{00000000-0005-0000-0000-00002A600000}"/>
    <cellStyle name="Normal 21 2 3 2 4 4" xfId="40712" xr:uid="{00000000-0005-0000-0000-00002B600000}"/>
    <cellStyle name="Normal 21 2 3 2 5" xfId="24330" xr:uid="{00000000-0005-0000-0000-00002C600000}"/>
    <cellStyle name="Normal 21 2 3 2 6" xfId="30946" xr:uid="{00000000-0005-0000-0000-00002D600000}"/>
    <cellStyle name="Normal 21 2 3 2 7" xfId="37504" xr:uid="{00000000-0005-0000-0000-00002E600000}"/>
    <cellStyle name="Normal 21 2 3 3" xfId="6661" xr:uid="{00000000-0005-0000-0000-00002F600000}"/>
    <cellStyle name="Normal 21 2 3 3 2" xfId="6662" xr:uid="{00000000-0005-0000-0000-000030600000}"/>
    <cellStyle name="Normal 21 2 3 3 2 2" xfId="11992" xr:uid="{00000000-0005-0000-0000-000031600000}"/>
    <cellStyle name="Normal 21 2 3 3 2 2 2" xfId="27599" xr:uid="{00000000-0005-0000-0000-000032600000}"/>
    <cellStyle name="Normal 21 2 3 3 2 2 3" xfId="34158" xr:uid="{00000000-0005-0000-0000-000033600000}"/>
    <cellStyle name="Normal 21 2 3 3 2 2 4" xfId="40716" xr:uid="{00000000-0005-0000-0000-000034600000}"/>
    <cellStyle name="Normal 21 2 3 3 2 3" xfId="24334" xr:uid="{00000000-0005-0000-0000-000035600000}"/>
    <cellStyle name="Normal 21 2 3 3 2 4" xfId="30950" xr:uid="{00000000-0005-0000-0000-000036600000}"/>
    <cellStyle name="Normal 21 2 3 3 2 5" xfId="37508" xr:uid="{00000000-0005-0000-0000-000037600000}"/>
    <cellStyle name="Normal 21 2 3 3 3" xfId="6663" xr:uid="{00000000-0005-0000-0000-000038600000}"/>
    <cellStyle name="Normal 21 2 3 3 3 2" xfId="11993" xr:uid="{00000000-0005-0000-0000-000039600000}"/>
    <cellStyle name="Normal 21 2 3 3 3 2 2" xfId="27600" xr:uid="{00000000-0005-0000-0000-00003A600000}"/>
    <cellStyle name="Normal 21 2 3 3 3 2 3" xfId="34159" xr:uid="{00000000-0005-0000-0000-00003B600000}"/>
    <cellStyle name="Normal 21 2 3 3 3 2 4" xfId="40717" xr:uid="{00000000-0005-0000-0000-00003C600000}"/>
    <cellStyle name="Normal 21 2 3 3 3 3" xfId="24335" xr:uid="{00000000-0005-0000-0000-00003D600000}"/>
    <cellStyle name="Normal 21 2 3 3 3 4" xfId="30951" xr:uid="{00000000-0005-0000-0000-00003E600000}"/>
    <cellStyle name="Normal 21 2 3 3 3 5" xfId="37509" xr:uid="{00000000-0005-0000-0000-00003F600000}"/>
    <cellStyle name="Normal 21 2 3 3 4" xfId="11991" xr:uid="{00000000-0005-0000-0000-000040600000}"/>
    <cellStyle name="Normal 21 2 3 3 4 2" xfId="27598" xr:uid="{00000000-0005-0000-0000-000041600000}"/>
    <cellStyle name="Normal 21 2 3 3 4 3" xfId="34157" xr:uid="{00000000-0005-0000-0000-000042600000}"/>
    <cellStyle name="Normal 21 2 3 3 4 4" xfId="40715" xr:uid="{00000000-0005-0000-0000-000043600000}"/>
    <cellStyle name="Normal 21 2 3 3 5" xfId="24333" xr:uid="{00000000-0005-0000-0000-000044600000}"/>
    <cellStyle name="Normal 21 2 3 3 6" xfId="30949" xr:uid="{00000000-0005-0000-0000-000045600000}"/>
    <cellStyle name="Normal 21 2 3 3 7" xfId="37507" xr:uid="{00000000-0005-0000-0000-000046600000}"/>
    <cellStyle name="Normal 21 2 3 4" xfId="6664" xr:uid="{00000000-0005-0000-0000-000047600000}"/>
    <cellStyle name="Normal 21 2 3 4 2" xfId="11994" xr:uid="{00000000-0005-0000-0000-000048600000}"/>
    <cellStyle name="Normal 21 2 3 4 2 2" xfId="27601" xr:uid="{00000000-0005-0000-0000-000049600000}"/>
    <cellStyle name="Normal 21 2 3 4 2 3" xfId="34160" xr:uid="{00000000-0005-0000-0000-00004A600000}"/>
    <cellStyle name="Normal 21 2 3 4 2 4" xfId="40718" xr:uid="{00000000-0005-0000-0000-00004B600000}"/>
    <cellStyle name="Normal 21 2 3 4 3" xfId="24336" xr:uid="{00000000-0005-0000-0000-00004C600000}"/>
    <cellStyle name="Normal 21 2 3 4 4" xfId="30952" xr:uid="{00000000-0005-0000-0000-00004D600000}"/>
    <cellStyle name="Normal 21 2 3 4 5" xfId="37510" xr:uid="{00000000-0005-0000-0000-00004E600000}"/>
    <cellStyle name="Normal 21 2 3 5" xfId="6665" xr:uid="{00000000-0005-0000-0000-00004F600000}"/>
    <cellStyle name="Normal 21 2 3 5 2" xfId="11995" xr:uid="{00000000-0005-0000-0000-000050600000}"/>
    <cellStyle name="Normal 21 2 3 5 2 2" xfId="27602" xr:uid="{00000000-0005-0000-0000-000051600000}"/>
    <cellStyle name="Normal 21 2 3 5 2 3" xfId="34161" xr:uid="{00000000-0005-0000-0000-000052600000}"/>
    <cellStyle name="Normal 21 2 3 5 2 4" xfId="40719" xr:uid="{00000000-0005-0000-0000-000053600000}"/>
    <cellStyle name="Normal 21 2 3 5 3" xfId="24337" xr:uid="{00000000-0005-0000-0000-000054600000}"/>
    <cellStyle name="Normal 21 2 3 5 4" xfId="30953" xr:uid="{00000000-0005-0000-0000-000055600000}"/>
    <cellStyle name="Normal 21 2 3 5 5" xfId="37511" xr:uid="{00000000-0005-0000-0000-000056600000}"/>
    <cellStyle name="Normal 21 2 3 6" xfId="11987" xr:uid="{00000000-0005-0000-0000-000057600000}"/>
    <cellStyle name="Normal 21 2 3 6 2" xfId="27594" xr:uid="{00000000-0005-0000-0000-000058600000}"/>
    <cellStyle name="Normal 21 2 3 6 3" xfId="34153" xr:uid="{00000000-0005-0000-0000-000059600000}"/>
    <cellStyle name="Normal 21 2 3 6 4" xfId="40711" xr:uid="{00000000-0005-0000-0000-00005A600000}"/>
    <cellStyle name="Normal 21 2 3 7" xfId="24329" xr:uid="{00000000-0005-0000-0000-00005B600000}"/>
    <cellStyle name="Normal 21 2 3 8" xfId="30945" xr:uid="{00000000-0005-0000-0000-00005C600000}"/>
    <cellStyle name="Normal 21 2 3 9" xfId="37503" xr:uid="{00000000-0005-0000-0000-00005D600000}"/>
    <cellStyle name="Normal 21 2 4" xfId="6666" xr:uid="{00000000-0005-0000-0000-00005E600000}"/>
    <cellStyle name="Normal 21 2 4 2" xfId="6667" xr:uid="{00000000-0005-0000-0000-00005F600000}"/>
    <cellStyle name="Normal 21 2 4 2 2" xfId="11997" xr:uid="{00000000-0005-0000-0000-000060600000}"/>
    <cellStyle name="Normal 21 2 4 2 2 2" xfId="27604" xr:uid="{00000000-0005-0000-0000-000061600000}"/>
    <cellStyle name="Normal 21 2 4 2 2 3" xfId="34163" xr:uid="{00000000-0005-0000-0000-000062600000}"/>
    <cellStyle name="Normal 21 2 4 2 2 4" xfId="40721" xr:uid="{00000000-0005-0000-0000-000063600000}"/>
    <cellStyle name="Normal 21 2 4 2 3" xfId="24339" xr:uid="{00000000-0005-0000-0000-000064600000}"/>
    <cellStyle name="Normal 21 2 4 2 4" xfId="30955" xr:uid="{00000000-0005-0000-0000-000065600000}"/>
    <cellStyle name="Normal 21 2 4 2 5" xfId="37513" xr:uid="{00000000-0005-0000-0000-000066600000}"/>
    <cellStyle name="Normal 21 2 4 3" xfId="6668" xr:uid="{00000000-0005-0000-0000-000067600000}"/>
    <cellStyle name="Normal 21 2 4 3 2" xfId="11998" xr:uid="{00000000-0005-0000-0000-000068600000}"/>
    <cellStyle name="Normal 21 2 4 3 2 2" xfId="27605" xr:uid="{00000000-0005-0000-0000-000069600000}"/>
    <cellStyle name="Normal 21 2 4 3 2 3" xfId="34164" xr:uid="{00000000-0005-0000-0000-00006A600000}"/>
    <cellStyle name="Normal 21 2 4 3 2 4" xfId="40722" xr:uid="{00000000-0005-0000-0000-00006B600000}"/>
    <cellStyle name="Normal 21 2 4 3 3" xfId="24340" xr:uid="{00000000-0005-0000-0000-00006C600000}"/>
    <cellStyle name="Normal 21 2 4 3 4" xfId="30956" xr:uid="{00000000-0005-0000-0000-00006D600000}"/>
    <cellStyle name="Normal 21 2 4 3 5" xfId="37514" xr:uid="{00000000-0005-0000-0000-00006E600000}"/>
    <cellStyle name="Normal 21 2 4 4" xfId="11996" xr:uid="{00000000-0005-0000-0000-00006F600000}"/>
    <cellStyle name="Normal 21 2 4 4 2" xfId="27603" xr:uid="{00000000-0005-0000-0000-000070600000}"/>
    <cellStyle name="Normal 21 2 4 4 3" xfId="34162" xr:uid="{00000000-0005-0000-0000-000071600000}"/>
    <cellStyle name="Normal 21 2 4 4 4" xfId="40720" xr:uid="{00000000-0005-0000-0000-000072600000}"/>
    <cellStyle name="Normal 21 2 4 5" xfId="24338" xr:uid="{00000000-0005-0000-0000-000073600000}"/>
    <cellStyle name="Normal 21 2 4 6" xfId="30954" xr:uid="{00000000-0005-0000-0000-000074600000}"/>
    <cellStyle name="Normal 21 2 4 7" xfId="37512" xr:uid="{00000000-0005-0000-0000-000075600000}"/>
    <cellStyle name="Normal 21 2 5" xfId="6669" xr:uid="{00000000-0005-0000-0000-000076600000}"/>
    <cellStyle name="Normal 21 2 5 2" xfId="6670" xr:uid="{00000000-0005-0000-0000-000077600000}"/>
    <cellStyle name="Normal 21 2 5 2 2" xfId="12000" xr:uid="{00000000-0005-0000-0000-000078600000}"/>
    <cellStyle name="Normal 21 2 5 2 2 2" xfId="27607" xr:uid="{00000000-0005-0000-0000-000079600000}"/>
    <cellStyle name="Normal 21 2 5 2 2 3" xfId="34166" xr:uid="{00000000-0005-0000-0000-00007A600000}"/>
    <cellStyle name="Normal 21 2 5 2 2 4" xfId="40724" xr:uid="{00000000-0005-0000-0000-00007B600000}"/>
    <cellStyle name="Normal 21 2 5 2 3" xfId="24342" xr:uid="{00000000-0005-0000-0000-00007C600000}"/>
    <cellStyle name="Normal 21 2 5 2 4" xfId="30958" xr:uid="{00000000-0005-0000-0000-00007D600000}"/>
    <cellStyle name="Normal 21 2 5 2 5" xfId="37516" xr:uid="{00000000-0005-0000-0000-00007E600000}"/>
    <cellStyle name="Normal 21 2 5 3" xfId="6671" xr:uid="{00000000-0005-0000-0000-00007F600000}"/>
    <cellStyle name="Normal 21 2 5 3 2" xfId="12001" xr:uid="{00000000-0005-0000-0000-000080600000}"/>
    <cellStyle name="Normal 21 2 5 3 2 2" xfId="27608" xr:uid="{00000000-0005-0000-0000-000081600000}"/>
    <cellStyle name="Normal 21 2 5 3 2 3" xfId="34167" xr:uid="{00000000-0005-0000-0000-000082600000}"/>
    <cellStyle name="Normal 21 2 5 3 2 4" xfId="40725" xr:uid="{00000000-0005-0000-0000-000083600000}"/>
    <cellStyle name="Normal 21 2 5 3 3" xfId="24343" xr:uid="{00000000-0005-0000-0000-000084600000}"/>
    <cellStyle name="Normal 21 2 5 3 4" xfId="30959" xr:uid="{00000000-0005-0000-0000-000085600000}"/>
    <cellStyle name="Normal 21 2 5 3 5" xfId="37517" xr:uid="{00000000-0005-0000-0000-000086600000}"/>
    <cellStyle name="Normal 21 2 5 4" xfId="11999" xr:uid="{00000000-0005-0000-0000-000087600000}"/>
    <cellStyle name="Normal 21 2 5 4 2" xfId="27606" xr:uid="{00000000-0005-0000-0000-000088600000}"/>
    <cellStyle name="Normal 21 2 5 4 3" xfId="34165" xr:uid="{00000000-0005-0000-0000-000089600000}"/>
    <cellStyle name="Normal 21 2 5 4 4" xfId="40723" xr:uid="{00000000-0005-0000-0000-00008A600000}"/>
    <cellStyle name="Normal 21 2 5 5" xfId="24341" xr:uid="{00000000-0005-0000-0000-00008B600000}"/>
    <cellStyle name="Normal 21 2 5 6" xfId="30957" xr:uid="{00000000-0005-0000-0000-00008C600000}"/>
    <cellStyle name="Normal 21 2 5 7" xfId="37515" xr:uid="{00000000-0005-0000-0000-00008D600000}"/>
    <cellStyle name="Normal 21 2 6" xfId="6672" xr:uid="{00000000-0005-0000-0000-00008E600000}"/>
    <cellStyle name="Normal 21 2 6 2" xfId="12002" xr:uid="{00000000-0005-0000-0000-00008F600000}"/>
    <cellStyle name="Normal 21 2 6 2 2" xfId="27609" xr:uid="{00000000-0005-0000-0000-000090600000}"/>
    <cellStyle name="Normal 21 2 6 2 3" xfId="34168" xr:uid="{00000000-0005-0000-0000-000091600000}"/>
    <cellStyle name="Normal 21 2 6 2 4" xfId="40726" xr:uid="{00000000-0005-0000-0000-000092600000}"/>
    <cellStyle name="Normal 21 2 6 3" xfId="24344" xr:uid="{00000000-0005-0000-0000-000093600000}"/>
    <cellStyle name="Normal 21 2 6 4" xfId="30960" xr:uid="{00000000-0005-0000-0000-000094600000}"/>
    <cellStyle name="Normal 21 2 6 5" xfId="37518" xr:uid="{00000000-0005-0000-0000-000095600000}"/>
    <cellStyle name="Normal 21 2 7" xfId="6673" xr:uid="{00000000-0005-0000-0000-000096600000}"/>
    <cellStyle name="Normal 21 2 7 2" xfId="12003" xr:uid="{00000000-0005-0000-0000-000097600000}"/>
    <cellStyle name="Normal 21 2 7 2 2" xfId="27610" xr:uid="{00000000-0005-0000-0000-000098600000}"/>
    <cellStyle name="Normal 21 2 7 2 3" xfId="34169" xr:uid="{00000000-0005-0000-0000-000099600000}"/>
    <cellStyle name="Normal 21 2 7 2 4" xfId="40727" xr:uid="{00000000-0005-0000-0000-00009A600000}"/>
    <cellStyle name="Normal 21 2 7 3" xfId="24345" xr:uid="{00000000-0005-0000-0000-00009B600000}"/>
    <cellStyle name="Normal 21 2 7 4" xfId="30961" xr:uid="{00000000-0005-0000-0000-00009C600000}"/>
    <cellStyle name="Normal 21 2 7 5" xfId="37519" xr:uid="{00000000-0005-0000-0000-00009D600000}"/>
    <cellStyle name="Normal 21 2 8" xfId="11968" xr:uid="{00000000-0005-0000-0000-00009E600000}"/>
    <cellStyle name="Normal 21 2 8 2" xfId="27575" xr:uid="{00000000-0005-0000-0000-00009F600000}"/>
    <cellStyle name="Normal 21 2 8 3" xfId="34134" xr:uid="{00000000-0005-0000-0000-0000A0600000}"/>
    <cellStyle name="Normal 21 2 8 4" xfId="40692" xr:uid="{00000000-0005-0000-0000-0000A1600000}"/>
    <cellStyle name="Normal 21 2 9" xfId="16602" xr:uid="{00000000-0005-0000-0000-0000A2600000}"/>
    <cellStyle name="Normal 21 3" xfId="6674" xr:uid="{00000000-0005-0000-0000-0000A3600000}"/>
    <cellStyle name="Normal 21 3 10" xfId="37520" xr:uid="{00000000-0005-0000-0000-0000A4600000}"/>
    <cellStyle name="Normal 21 3 2" xfId="6675" xr:uid="{00000000-0005-0000-0000-0000A5600000}"/>
    <cellStyle name="Normal 21 3 2 2" xfId="6676" xr:uid="{00000000-0005-0000-0000-0000A6600000}"/>
    <cellStyle name="Normal 21 3 2 2 2" xfId="6677" xr:uid="{00000000-0005-0000-0000-0000A7600000}"/>
    <cellStyle name="Normal 21 3 2 2 2 2" xfId="12007" xr:uid="{00000000-0005-0000-0000-0000A8600000}"/>
    <cellStyle name="Normal 21 3 2 2 2 2 2" xfId="27614" xr:uid="{00000000-0005-0000-0000-0000A9600000}"/>
    <cellStyle name="Normal 21 3 2 2 2 2 3" xfId="34173" xr:uid="{00000000-0005-0000-0000-0000AA600000}"/>
    <cellStyle name="Normal 21 3 2 2 2 2 4" xfId="40731" xr:uid="{00000000-0005-0000-0000-0000AB600000}"/>
    <cellStyle name="Normal 21 3 2 2 2 3" xfId="24349" xr:uid="{00000000-0005-0000-0000-0000AC600000}"/>
    <cellStyle name="Normal 21 3 2 2 2 4" xfId="30965" xr:uid="{00000000-0005-0000-0000-0000AD600000}"/>
    <cellStyle name="Normal 21 3 2 2 2 5" xfId="37523" xr:uid="{00000000-0005-0000-0000-0000AE600000}"/>
    <cellStyle name="Normal 21 3 2 2 3" xfId="6678" xr:uid="{00000000-0005-0000-0000-0000AF600000}"/>
    <cellStyle name="Normal 21 3 2 2 3 2" xfId="12008" xr:uid="{00000000-0005-0000-0000-0000B0600000}"/>
    <cellStyle name="Normal 21 3 2 2 3 2 2" xfId="27615" xr:uid="{00000000-0005-0000-0000-0000B1600000}"/>
    <cellStyle name="Normal 21 3 2 2 3 2 3" xfId="34174" xr:uid="{00000000-0005-0000-0000-0000B2600000}"/>
    <cellStyle name="Normal 21 3 2 2 3 2 4" xfId="40732" xr:uid="{00000000-0005-0000-0000-0000B3600000}"/>
    <cellStyle name="Normal 21 3 2 2 3 3" xfId="24350" xr:uid="{00000000-0005-0000-0000-0000B4600000}"/>
    <cellStyle name="Normal 21 3 2 2 3 4" xfId="30966" xr:uid="{00000000-0005-0000-0000-0000B5600000}"/>
    <cellStyle name="Normal 21 3 2 2 3 5" xfId="37524" xr:uid="{00000000-0005-0000-0000-0000B6600000}"/>
    <cellStyle name="Normal 21 3 2 2 4" xfId="12006" xr:uid="{00000000-0005-0000-0000-0000B7600000}"/>
    <cellStyle name="Normal 21 3 2 2 4 2" xfId="27613" xr:uid="{00000000-0005-0000-0000-0000B8600000}"/>
    <cellStyle name="Normal 21 3 2 2 4 3" xfId="34172" xr:uid="{00000000-0005-0000-0000-0000B9600000}"/>
    <cellStyle name="Normal 21 3 2 2 4 4" xfId="40730" xr:uid="{00000000-0005-0000-0000-0000BA600000}"/>
    <cellStyle name="Normal 21 3 2 2 5" xfId="24348" xr:uid="{00000000-0005-0000-0000-0000BB600000}"/>
    <cellStyle name="Normal 21 3 2 2 6" xfId="30964" xr:uid="{00000000-0005-0000-0000-0000BC600000}"/>
    <cellStyle name="Normal 21 3 2 2 7" xfId="37522" xr:uid="{00000000-0005-0000-0000-0000BD600000}"/>
    <cellStyle name="Normal 21 3 2 3" xfId="6679" xr:uid="{00000000-0005-0000-0000-0000BE600000}"/>
    <cellStyle name="Normal 21 3 2 3 2" xfId="6680" xr:uid="{00000000-0005-0000-0000-0000BF600000}"/>
    <cellStyle name="Normal 21 3 2 3 2 2" xfId="12010" xr:uid="{00000000-0005-0000-0000-0000C0600000}"/>
    <cellStyle name="Normal 21 3 2 3 2 2 2" xfId="27617" xr:uid="{00000000-0005-0000-0000-0000C1600000}"/>
    <cellStyle name="Normal 21 3 2 3 2 2 3" xfId="34176" xr:uid="{00000000-0005-0000-0000-0000C2600000}"/>
    <cellStyle name="Normal 21 3 2 3 2 2 4" xfId="40734" xr:uid="{00000000-0005-0000-0000-0000C3600000}"/>
    <cellStyle name="Normal 21 3 2 3 2 3" xfId="24352" xr:uid="{00000000-0005-0000-0000-0000C4600000}"/>
    <cellStyle name="Normal 21 3 2 3 2 4" xfId="30968" xr:uid="{00000000-0005-0000-0000-0000C5600000}"/>
    <cellStyle name="Normal 21 3 2 3 2 5" xfId="37526" xr:uid="{00000000-0005-0000-0000-0000C6600000}"/>
    <cellStyle name="Normal 21 3 2 3 3" xfId="6681" xr:uid="{00000000-0005-0000-0000-0000C7600000}"/>
    <cellStyle name="Normal 21 3 2 3 3 2" xfId="12011" xr:uid="{00000000-0005-0000-0000-0000C8600000}"/>
    <cellStyle name="Normal 21 3 2 3 3 2 2" xfId="27618" xr:uid="{00000000-0005-0000-0000-0000C9600000}"/>
    <cellStyle name="Normal 21 3 2 3 3 2 3" xfId="34177" xr:uid="{00000000-0005-0000-0000-0000CA600000}"/>
    <cellStyle name="Normal 21 3 2 3 3 2 4" xfId="40735" xr:uid="{00000000-0005-0000-0000-0000CB600000}"/>
    <cellStyle name="Normal 21 3 2 3 3 3" xfId="24353" xr:uid="{00000000-0005-0000-0000-0000CC600000}"/>
    <cellStyle name="Normal 21 3 2 3 3 4" xfId="30969" xr:uid="{00000000-0005-0000-0000-0000CD600000}"/>
    <cellStyle name="Normal 21 3 2 3 3 5" xfId="37527" xr:uid="{00000000-0005-0000-0000-0000CE600000}"/>
    <cellStyle name="Normal 21 3 2 3 4" xfId="12009" xr:uid="{00000000-0005-0000-0000-0000CF600000}"/>
    <cellStyle name="Normal 21 3 2 3 4 2" xfId="27616" xr:uid="{00000000-0005-0000-0000-0000D0600000}"/>
    <cellStyle name="Normal 21 3 2 3 4 3" xfId="34175" xr:uid="{00000000-0005-0000-0000-0000D1600000}"/>
    <cellStyle name="Normal 21 3 2 3 4 4" xfId="40733" xr:uid="{00000000-0005-0000-0000-0000D2600000}"/>
    <cellStyle name="Normal 21 3 2 3 5" xfId="24351" xr:uid="{00000000-0005-0000-0000-0000D3600000}"/>
    <cellStyle name="Normal 21 3 2 3 6" xfId="30967" xr:uid="{00000000-0005-0000-0000-0000D4600000}"/>
    <cellStyle name="Normal 21 3 2 3 7" xfId="37525" xr:uid="{00000000-0005-0000-0000-0000D5600000}"/>
    <cellStyle name="Normal 21 3 2 4" xfId="6682" xr:uid="{00000000-0005-0000-0000-0000D6600000}"/>
    <cellStyle name="Normal 21 3 2 4 2" xfId="12012" xr:uid="{00000000-0005-0000-0000-0000D7600000}"/>
    <cellStyle name="Normal 21 3 2 4 2 2" xfId="27619" xr:uid="{00000000-0005-0000-0000-0000D8600000}"/>
    <cellStyle name="Normal 21 3 2 4 2 3" xfId="34178" xr:uid="{00000000-0005-0000-0000-0000D9600000}"/>
    <cellStyle name="Normal 21 3 2 4 2 4" xfId="40736" xr:uid="{00000000-0005-0000-0000-0000DA600000}"/>
    <cellStyle name="Normal 21 3 2 4 3" xfId="24354" xr:uid="{00000000-0005-0000-0000-0000DB600000}"/>
    <cellStyle name="Normal 21 3 2 4 4" xfId="30970" xr:uid="{00000000-0005-0000-0000-0000DC600000}"/>
    <cellStyle name="Normal 21 3 2 4 5" xfId="37528" xr:uid="{00000000-0005-0000-0000-0000DD600000}"/>
    <cellStyle name="Normal 21 3 2 5" xfId="6683" xr:uid="{00000000-0005-0000-0000-0000DE600000}"/>
    <cellStyle name="Normal 21 3 2 5 2" xfId="12013" xr:uid="{00000000-0005-0000-0000-0000DF600000}"/>
    <cellStyle name="Normal 21 3 2 5 2 2" xfId="27620" xr:uid="{00000000-0005-0000-0000-0000E0600000}"/>
    <cellStyle name="Normal 21 3 2 5 2 3" xfId="34179" xr:uid="{00000000-0005-0000-0000-0000E1600000}"/>
    <cellStyle name="Normal 21 3 2 5 2 4" xfId="40737" xr:uid="{00000000-0005-0000-0000-0000E2600000}"/>
    <cellStyle name="Normal 21 3 2 5 3" xfId="24355" xr:uid="{00000000-0005-0000-0000-0000E3600000}"/>
    <cellStyle name="Normal 21 3 2 5 4" xfId="30971" xr:uid="{00000000-0005-0000-0000-0000E4600000}"/>
    <cellStyle name="Normal 21 3 2 5 5" xfId="37529" xr:uid="{00000000-0005-0000-0000-0000E5600000}"/>
    <cellStyle name="Normal 21 3 2 6" xfId="12005" xr:uid="{00000000-0005-0000-0000-0000E6600000}"/>
    <cellStyle name="Normal 21 3 2 6 2" xfId="27612" xr:uid="{00000000-0005-0000-0000-0000E7600000}"/>
    <cellStyle name="Normal 21 3 2 6 3" xfId="34171" xr:uid="{00000000-0005-0000-0000-0000E8600000}"/>
    <cellStyle name="Normal 21 3 2 6 4" xfId="40729" xr:uid="{00000000-0005-0000-0000-0000E9600000}"/>
    <cellStyle name="Normal 21 3 2 7" xfId="24347" xr:uid="{00000000-0005-0000-0000-0000EA600000}"/>
    <cellStyle name="Normal 21 3 2 8" xfId="30963" xr:uid="{00000000-0005-0000-0000-0000EB600000}"/>
    <cellStyle name="Normal 21 3 2 9" xfId="37521" xr:uid="{00000000-0005-0000-0000-0000EC600000}"/>
    <cellStyle name="Normal 21 3 3" xfId="6684" xr:uid="{00000000-0005-0000-0000-0000ED600000}"/>
    <cellStyle name="Normal 21 3 3 2" xfId="6685" xr:uid="{00000000-0005-0000-0000-0000EE600000}"/>
    <cellStyle name="Normal 21 3 3 2 2" xfId="12015" xr:uid="{00000000-0005-0000-0000-0000EF600000}"/>
    <cellStyle name="Normal 21 3 3 2 2 2" xfId="27622" xr:uid="{00000000-0005-0000-0000-0000F0600000}"/>
    <cellStyle name="Normal 21 3 3 2 2 3" xfId="34181" xr:uid="{00000000-0005-0000-0000-0000F1600000}"/>
    <cellStyle name="Normal 21 3 3 2 2 4" xfId="40739" xr:uid="{00000000-0005-0000-0000-0000F2600000}"/>
    <cellStyle name="Normal 21 3 3 2 3" xfId="24357" xr:uid="{00000000-0005-0000-0000-0000F3600000}"/>
    <cellStyle name="Normal 21 3 3 2 4" xfId="30973" xr:uid="{00000000-0005-0000-0000-0000F4600000}"/>
    <cellStyle name="Normal 21 3 3 2 5" xfId="37531" xr:uid="{00000000-0005-0000-0000-0000F5600000}"/>
    <cellStyle name="Normal 21 3 3 3" xfId="6686" xr:uid="{00000000-0005-0000-0000-0000F6600000}"/>
    <cellStyle name="Normal 21 3 3 3 2" xfId="12016" xr:uid="{00000000-0005-0000-0000-0000F7600000}"/>
    <cellStyle name="Normal 21 3 3 3 2 2" xfId="27623" xr:uid="{00000000-0005-0000-0000-0000F8600000}"/>
    <cellStyle name="Normal 21 3 3 3 2 3" xfId="34182" xr:uid="{00000000-0005-0000-0000-0000F9600000}"/>
    <cellStyle name="Normal 21 3 3 3 2 4" xfId="40740" xr:uid="{00000000-0005-0000-0000-0000FA600000}"/>
    <cellStyle name="Normal 21 3 3 3 3" xfId="24358" xr:uid="{00000000-0005-0000-0000-0000FB600000}"/>
    <cellStyle name="Normal 21 3 3 3 4" xfId="30974" xr:uid="{00000000-0005-0000-0000-0000FC600000}"/>
    <cellStyle name="Normal 21 3 3 3 5" xfId="37532" xr:uid="{00000000-0005-0000-0000-0000FD600000}"/>
    <cellStyle name="Normal 21 3 3 4" xfId="12014" xr:uid="{00000000-0005-0000-0000-0000FE600000}"/>
    <cellStyle name="Normal 21 3 3 4 2" xfId="27621" xr:uid="{00000000-0005-0000-0000-0000FF600000}"/>
    <cellStyle name="Normal 21 3 3 4 3" xfId="34180" xr:uid="{00000000-0005-0000-0000-000000610000}"/>
    <cellStyle name="Normal 21 3 3 4 4" xfId="40738" xr:uid="{00000000-0005-0000-0000-000001610000}"/>
    <cellStyle name="Normal 21 3 3 5" xfId="24356" xr:uid="{00000000-0005-0000-0000-000002610000}"/>
    <cellStyle name="Normal 21 3 3 6" xfId="30972" xr:uid="{00000000-0005-0000-0000-000003610000}"/>
    <cellStyle name="Normal 21 3 3 7" xfId="37530" xr:uid="{00000000-0005-0000-0000-000004610000}"/>
    <cellStyle name="Normal 21 3 4" xfId="6687" xr:uid="{00000000-0005-0000-0000-000005610000}"/>
    <cellStyle name="Normal 21 3 4 2" xfId="6688" xr:uid="{00000000-0005-0000-0000-000006610000}"/>
    <cellStyle name="Normal 21 3 4 2 2" xfId="12018" xr:uid="{00000000-0005-0000-0000-000007610000}"/>
    <cellStyle name="Normal 21 3 4 2 2 2" xfId="27625" xr:uid="{00000000-0005-0000-0000-000008610000}"/>
    <cellStyle name="Normal 21 3 4 2 2 3" xfId="34184" xr:uid="{00000000-0005-0000-0000-000009610000}"/>
    <cellStyle name="Normal 21 3 4 2 2 4" xfId="40742" xr:uid="{00000000-0005-0000-0000-00000A610000}"/>
    <cellStyle name="Normal 21 3 4 2 3" xfId="24360" xr:uid="{00000000-0005-0000-0000-00000B610000}"/>
    <cellStyle name="Normal 21 3 4 2 4" xfId="30976" xr:uid="{00000000-0005-0000-0000-00000C610000}"/>
    <cellStyle name="Normal 21 3 4 2 5" xfId="37534" xr:uid="{00000000-0005-0000-0000-00000D610000}"/>
    <cellStyle name="Normal 21 3 4 3" xfId="6689" xr:uid="{00000000-0005-0000-0000-00000E610000}"/>
    <cellStyle name="Normal 21 3 4 3 2" xfId="12019" xr:uid="{00000000-0005-0000-0000-00000F610000}"/>
    <cellStyle name="Normal 21 3 4 3 2 2" xfId="27626" xr:uid="{00000000-0005-0000-0000-000010610000}"/>
    <cellStyle name="Normal 21 3 4 3 2 3" xfId="34185" xr:uid="{00000000-0005-0000-0000-000011610000}"/>
    <cellStyle name="Normal 21 3 4 3 2 4" xfId="40743" xr:uid="{00000000-0005-0000-0000-000012610000}"/>
    <cellStyle name="Normal 21 3 4 3 3" xfId="24361" xr:uid="{00000000-0005-0000-0000-000013610000}"/>
    <cellStyle name="Normal 21 3 4 3 4" xfId="30977" xr:uid="{00000000-0005-0000-0000-000014610000}"/>
    <cellStyle name="Normal 21 3 4 3 5" xfId="37535" xr:uid="{00000000-0005-0000-0000-000015610000}"/>
    <cellStyle name="Normal 21 3 4 4" xfId="12017" xr:uid="{00000000-0005-0000-0000-000016610000}"/>
    <cellStyle name="Normal 21 3 4 4 2" xfId="27624" xr:uid="{00000000-0005-0000-0000-000017610000}"/>
    <cellStyle name="Normal 21 3 4 4 3" xfId="34183" xr:uid="{00000000-0005-0000-0000-000018610000}"/>
    <cellStyle name="Normal 21 3 4 4 4" xfId="40741" xr:uid="{00000000-0005-0000-0000-000019610000}"/>
    <cellStyle name="Normal 21 3 4 5" xfId="24359" xr:uid="{00000000-0005-0000-0000-00001A610000}"/>
    <cellStyle name="Normal 21 3 4 6" xfId="30975" xr:uid="{00000000-0005-0000-0000-00001B610000}"/>
    <cellStyle name="Normal 21 3 4 7" xfId="37533" xr:uid="{00000000-0005-0000-0000-00001C610000}"/>
    <cellStyle name="Normal 21 3 5" xfId="6690" xr:uid="{00000000-0005-0000-0000-00001D610000}"/>
    <cellStyle name="Normal 21 3 5 2" xfId="12020" xr:uid="{00000000-0005-0000-0000-00001E610000}"/>
    <cellStyle name="Normal 21 3 5 2 2" xfId="27627" xr:uid="{00000000-0005-0000-0000-00001F610000}"/>
    <cellStyle name="Normal 21 3 5 2 3" xfId="34186" xr:uid="{00000000-0005-0000-0000-000020610000}"/>
    <cellStyle name="Normal 21 3 5 2 4" xfId="40744" xr:uid="{00000000-0005-0000-0000-000021610000}"/>
    <cellStyle name="Normal 21 3 5 3" xfId="24362" xr:uid="{00000000-0005-0000-0000-000022610000}"/>
    <cellStyle name="Normal 21 3 5 4" xfId="30978" xr:uid="{00000000-0005-0000-0000-000023610000}"/>
    <cellStyle name="Normal 21 3 5 5" xfId="37536" xr:uid="{00000000-0005-0000-0000-000024610000}"/>
    <cellStyle name="Normal 21 3 6" xfId="6691" xr:uid="{00000000-0005-0000-0000-000025610000}"/>
    <cellStyle name="Normal 21 3 6 2" xfId="12021" xr:uid="{00000000-0005-0000-0000-000026610000}"/>
    <cellStyle name="Normal 21 3 6 2 2" xfId="27628" xr:uid="{00000000-0005-0000-0000-000027610000}"/>
    <cellStyle name="Normal 21 3 6 2 3" xfId="34187" xr:uid="{00000000-0005-0000-0000-000028610000}"/>
    <cellStyle name="Normal 21 3 6 2 4" xfId="40745" xr:uid="{00000000-0005-0000-0000-000029610000}"/>
    <cellStyle name="Normal 21 3 6 3" xfId="24363" xr:uid="{00000000-0005-0000-0000-00002A610000}"/>
    <cellStyle name="Normal 21 3 6 4" xfId="30979" xr:uid="{00000000-0005-0000-0000-00002B610000}"/>
    <cellStyle name="Normal 21 3 6 5" xfId="37537" xr:uid="{00000000-0005-0000-0000-00002C610000}"/>
    <cellStyle name="Normal 21 3 7" xfId="12004" xr:uid="{00000000-0005-0000-0000-00002D610000}"/>
    <cellStyle name="Normal 21 3 7 2" xfId="27611" xr:uid="{00000000-0005-0000-0000-00002E610000}"/>
    <cellStyle name="Normal 21 3 7 3" xfId="34170" xr:uid="{00000000-0005-0000-0000-00002F610000}"/>
    <cellStyle name="Normal 21 3 7 4" xfId="40728" xr:uid="{00000000-0005-0000-0000-000030610000}"/>
    <cellStyle name="Normal 21 3 8" xfId="24346" xr:uid="{00000000-0005-0000-0000-000031610000}"/>
    <cellStyle name="Normal 21 3 9" xfId="30962" xr:uid="{00000000-0005-0000-0000-000032610000}"/>
    <cellStyle name="Normal 21 4" xfId="6692" xr:uid="{00000000-0005-0000-0000-000033610000}"/>
    <cellStyle name="Normal 21 4 2" xfId="6693" xr:uid="{00000000-0005-0000-0000-000034610000}"/>
    <cellStyle name="Normal 21 4 2 2" xfId="6694" xr:uid="{00000000-0005-0000-0000-000035610000}"/>
    <cellStyle name="Normal 21 4 2 2 2" xfId="12024" xr:uid="{00000000-0005-0000-0000-000036610000}"/>
    <cellStyle name="Normal 21 4 2 2 2 2" xfId="27631" xr:uid="{00000000-0005-0000-0000-000037610000}"/>
    <cellStyle name="Normal 21 4 2 2 2 3" xfId="34190" xr:uid="{00000000-0005-0000-0000-000038610000}"/>
    <cellStyle name="Normal 21 4 2 2 2 4" xfId="40748" xr:uid="{00000000-0005-0000-0000-000039610000}"/>
    <cellStyle name="Normal 21 4 2 2 3" xfId="24366" xr:uid="{00000000-0005-0000-0000-00003A610000}"/>
    <cellStyle name="Normal 21 4 2 2 4" xfId="30982" xr:uid="{00000000-0005-0000-0000-00003B610000}"/>
    <cellStyle name="Normal 21 4 2 2 5" xfId="37540" xr:uid="{00000000-0005-0000-0000-00003C610000}"/>
    <cellStyle name="Normal 21 4 2 3" xfId="6695" xr:uid="{00000000-0005-0000-0000-00003D610000}"/>
    <cellStyle name="Normal 21 4 2 3 2" xfId="12025" xr:uid="{00000000-0005-0000-0000-00003E610000}"/>
    <cellStyle name="Normal 21 4 2 3 2 2" xfId="27632" xr:uid="{00000000-0005-0000-0000-00003F610000}"/>
    <cellStyle name="Normal 21 4 2 3 2 3" xfId="34191" xr:uid="{00000000-0005-0000-0000-000040610000}"/>
    <cellStyle name="Normal 21 4 2 3 2 4" xfId="40749" xr:uid="{00000000-0005-0000-0000-000041610000}"/>
    <cellStyle name="Normal 21 4 2 3 3" xfId="24367" xr:uid="{00000000-0005-0000-0000-000042610000}"/>
    <cellStyle name="Normal 21 4 2 3 4" xfId="30983" xr:uid="{00000000-0005-0000-0000-000043610000}"/>
    <cellStyle name="Normal 21 4 2 3 5" xfId="37541" xr:uid="{00000000-0005-0000-0000-000044610000}"/>
    <cellStyle name="Normal 21 4 2 4" xfId="12023" xr:uid="{00000000-0005-0000-0000-000045610000}"/>
    <cellStyle name="Normal 21 4 2 4 2" xfId="27630" xr:uid="{00000000-0005-0000-0000-000046610000}"/>
    <cellStyle name="Normal 21 4 2 4 3" xfId="34189" xr:uid="{00000000-0005-0000-0000-000047610000}"/>
    <cellStyle name="Normal 21 4 2 4 4" xfId="40747" xr:uid="{00000000-0005-0000-0000-000048610000}"/>
    <cellStyle name="Normal 21 4 2 5" xfId="24365" xr:uid="{00000000-0005-0000-0000-000049610000}"/>
    <cellStyle name="Normal 21 4 2 6" xfId="30981" xr:uid="{00000000-0005-0000-0000-00004A610000}"/>
    <cellStyle name="Normal 21 4 2 7" xfId="37539" xr:uid="{00000000-0005-0000-0000-00004B610000}"/>
    <cellStyle name="Normal 21 4 3" xfId="6696" xr:uid="{00000000-0005-0000-0000-00004C610000}"/>
    <cellStyle name="Normal 21 4 3 2" xfId="6697" xr:uid="{00000000-0005-0000-0000-00004D610000}"/>
    <cellStyle name="Normal 21 4 3 2 2" xfId="12027" xr:uid="{00000000-0005-0000-0000-00004E610000}"/>
    <cellStyle name="Normal 21 4 3 2 2 2" xfId="27634" xr:uid="{00000000-0005-0000-0000-00004F610000}"/>
    <cellStyle name="Normal 21 4 3 2 2 3" xfId="34193" xr:uid="{00000000-0005-0000-0000-000050610000}"/>
    <cellStyle name="Normal 21 4 3 2 2 4" xfId="40751" xr:uid="{00000000-0005-0000-0000-000051610000}"/>
    <cellStyle name="Normal 21 4 3 2 3" xfId="24369" xr:uid="{00000000-0005-0000-0000-000052610000}"/>
    <cellStyle name="Normal 21 4 3 2 4" xfId="30985" xr:uid="{00000000-0005-0000-0000-000053610000}"/>
    <cellStyle name="Normal 21 4 3 2 5" xfId="37543" xr:uid="{00000000-0005-0000-0000-000054610000}"/>
    <cellStyle name="Normal 21 4 3 3" xfId="6698" xr:uid="{00000000-0005-0000-0000-000055610000}"/>
    <cellStyle name="Normal 21 4 3 3 2" xfId="12028" xr:uid="{00000000-0005-0000-0000-000056610000}"/>
    <cellStyle name="Normal 21 4 3 3 2 2" xfId="27635" xr:uid="{00000000-0005-0000-0000-000057610000}"/>
    <cellStyle name="Normal 21 4 3 3 2 3" xfId="34194" xr:uid="{00000000-0005-0000-0000-000058610000}"/>
    <cellStyle name="Normal 21 4 3 3 2 4" xfId="40752" xr:uid="{00000000-0005-0000-0000-000059610000}"/>
    <cellStyle name="Normal 21 4 3 3 3" xfId="24370" xr:uid="{00000000-0005-0000-0000-00005A610000}"/>
    <cellStyle name="Normal 21 4 3 3 4" xfId="30986" xr:uid="{00000000-0005-0000-0000-00005B610000}"/>
    <cellStyle name="Normal 21 4 3 3 5" xfId="37544" xr:uid="{00000000-0005-0000-0000-00005C610000}"/>
    <cellStyle name="Normal 21 4 3 4" xfId="12026" xr:uid="{00000000-0005-0000-0000-00005D610000}"/>
    <cellStyle name="Normal 21 4 3 4 2" xfId="27633" xr:uid="{00000000-0005-0000-0000-00005E610000}"/>
    <cellStyle name="Normal 21 4 3 4 3" xfId="34192" xr:uid="{00000000-0005-0000-0000-00005F610000}"/>
    <cellStyle name="Normal 21 4 3 4 4" xfId="40750" xr:uid="{00000000-0005-0000-0000-000060610000}"/>
    <cellStyle name="Normal 21 4 3 5" xfId="24368" xr:uid="{00000000-0005-0000-0000-000061610000}"/>
    <cellStyle name="Normal 21 4 3 6" xfId="30984" xr:uid="{00000000-0005-0000-0000-000062610000}"/>
    <cellStyle name="Normal 21 4 3 7" xfId="37542" xr:uid="{00000000-0005-0000-0000-000063610000}"/>
    <cellStyle name="Normal 21 4 4" xfId="6699" xr:uid="{00000000-0005-0000-0000-000064610000}"/>
    <cellStyle name="Normal 21 4 4 2" xfId="12029" xr:uid="{00000000-0005-0000-0000-000065610000}"/>
    <cellStyle name="Normal 21 4 4 2 2" xfId="27636" xr:uid="{00000000-0005-0000-0000-000066610000}"/>
    <cellStyle name="Normal 21 4 4 2 3" xfId="34195" xr:uid="{00000000-0005-0000-0000-000067610000}"/>
    <cellStyle name="Normal 21 4 4 2 4" xfId="40753" xr:uid="{00000000-0005-0000-0000-000068610000}"/>
    <cellStyle name="Normal 21 4 4 3" xfId="24371" xr:uid="{00000000-0005-0000-0000-000069610000}"/>
    <cellStyle name="Normal 21 4 4 4" xfId="30987" xr:uid="{00000000-0005-0000-0000-00006A610000}"/>
    <cellStyle name="Normal 21 4 4 5" xfId="37545" xr:uid="{00000000-0005-0000-0000-00006B610000}"/>
    <cellStyle name="Normal 21 4 5" xfId="6700" xr:uid="{00000000-0005-0000-0000-00006C610000}"/>
    <cellStyle name="Normal 21 4 5 2" xfId="12030" xr:uid="{00000000-0005-0000-0000-00006D610000}"/>
    <cellStyle name="Normal 21 4 5 2 2" xfId="27637" xr:uid="{00000000-0005-0000-0000-00006E610000}"/>
    <cellStyle name="Normal 21 4 5 2 3" xfId="34196" xr:uid="{00000000-0005-0000-0000-00006F610000}"/>
    <cellStyle name="Normal 21 4 5 2 4" xfId="40754" xr:uid="{00000000-0005-0000-0000-000070610000}"/>
    <cellStyle name="Normal 21 4 5 3" xfId="24372" xr:uid="{00000000-0005-0000-0000-000071610000}"/>
    <cellStyle name="Normal 21 4 5 4" xfId="30988" xr:uid="{00000000-0005-0000-0000-000072610000}"/>
    <cellStyle name="Normal 21 4 5 5" xfId="37546" xr:uid="{00000000-0005-0000-0000-000073610000}"/>
    <cellStyle name="Normal 21 4 6" xfId="12022" xr:uid="{00000000-0005-0000-0000-000074610000}"/>
    <cellStyle name="Normal 21 4 6 2" xfId="27629" xr:uid="{00000000-0005-0000-0000-000075610000}"/>
    <cellStyle name="Normal 21 4 6 3" xfId="34188" xr:uid="{00000000-0005-0000-0000-000076610000}"/>
    <cellStyle name="Normal 21 4 6 4" xfId="40746" xr:uid="{00000000-0005-0000-0000-000077610000}"/>
    <cellStyle name="Normal 21 4 7" xfId="24364" xr:uid="{00000000-0005-0000-0000-000078610000}"/>
    <cellStyle name="Normal 21 4 8" xfId="30980" xr:uid="{00000000-0005-0000-0000-000079610000}"/>
    <cellStyle name="Normal 21 4 9" xfId="37538" xr:uid="{00000000-0005-0000-0000-00007A610000}"/>
    <cellStyle name="Normal 21 5" xfId="6701" xr:uid="{00000000-0005-0000-0000-00007B610000}"/>
    <cellStyle name="Normal 21 5 2" xfId="6702" xr:uid="{00000000-0005-0000-0000-00007C610000}"/>
    <cellStyle name="Normal 21 5 2 2" xfId="12032" xr:uid="{00000000-0005-0000-0000-00007D610000}"/>
    <cellStyle name="Normal 21 5 2 2 2" xfId="27639" xr:uid="{00000000-0005-0000-0000-00007E610000}"/>
    <cellStyle name="Normal 21 5 2 2 3" xfId="34198" xr:uid="{00000000-0005-0000-0000-00007F610000}"/>
    <cellStyle name="Normal 21 5 2 2 4" xfId="40756" xr:uid="{00000000-0005-0000-0000-000080610000}"/>
    <cellStyle name="Normal 21 5 2 3" xfId="24374" xr:uid="{00000000-0005-0000-0000-000081610000}"/>
    <cellStyle name="Normal 21 5 2 4" xfId="30990" xr:uid="{00000000-0005-0000-0000-000082610000}"/>
    <cellStyle name="Normal 21 5 2 5" xfId="37548" xr:uid="{00000000-0005-0000-0000-000083610000}"/>
    <cellStyle name="Normal 21 5 3" xfId="6703" xr:uid="{00000000-0005-0000-0000-000084610000}"/>
    <cellStyle name="Normal 21 5 3 2" xfId="12033" xr:uid="{00000000-0005-0000-0000-000085610000}"/>
    <cellStyle name="Normal 21 5 3 2 2" xfId="27640" xr:uid="{00000000-0005-0000-0000-000086610000}"/>
    <cellStyle name="Normal 21 5 3 2 3" xfId="34199" xr:uid="{00000000-0005-0000-0000-000087610000}"/>
    <cellStyle name="Normal 21 5 3 2 4" xfId="40757" xr:uid="{00000000-0005-0000-0000-000088610000}"/>
    <cellStyle name="Normal 21 5 3 3" xfId="24375" xr:uid="{00000000-0005-0000-0000-000089610000}"/>
    <cellStyle name="Normal 21 5 3 4" xfId="30991" xr:uid="{00000000-0005-0000-0000-00008A610000}"/>
    <cellStyle name="Normal 21 5 3 5" xfId="37549" xr:uid="{00000000-0005-0000-0000-00008B610000}"/>
    <cellStyle name="Normal 21 5 4" xfId="12031" xr:uid="{00000000-0005-0000-0000-00008C610000}"/>
    <cellStyle name="Normal 21 5 4 2" xfId="27638" xr:uid="{00000000-0005-0000-0000-00008D610000}"/>
    <cellStyle name="Normal 21 5 4 3" xfId="34197" xr:uid="{00000000-0005-0000-0000-00008E610000}"/>
    <cellStyle name="Normal 21 5 4 4" xfId="40755" xr:uid="{00000000-0005-0000-0000-00008F610000}"/>
    <cellStyle name="Normal 21 5 5" xfId="24373" xr:uid="{00000000-0005-0000-0000-000090610000}"/>
    <cellStyle name="Normal 21 5 6" xfId="30989" xr:uid="{00000000-0005-0000-0000-000091610000}"/>
    <cellStyle name="Normal 21 5 7" xfId="37547" xr:uid="{00000000-0005-0000-0000-000092610000}"/>
    <cellStyle name="Normal 21 6" xfId="6704" xr:uid="{00000000-0005-0000-0000-000093610000}"/>
    <cellStyle name="Normal 21 6 2" xfId="6705" xr:uid="{00000000-0005-0000-0000-000094610000}"/>
    <cellStyle name="Normal 21 6 2 2" xfId="12035" xr:uid="{00000000-0005-0000-0000-000095610000}"/>
    <cellStyle name="Normal 21 6 2 2 2" xfId="27642" xr:uid="{00000000-0005-0000-0000-000096610000}"/>
    <cellStyle name="Normal 21 6 2 2 3" xfId="34201" xr:uid="{00000000-0005-0000-0000-000097610000}"/>
    <cellStyle name="Normal 21 6 2 2 4" xfId="40759" xr:uid="{00000000-0005-0000-0000-000098610000}"/>
    <cellStyle name="Normal 21 6 2 3" xfId="24377" xr:uid="{00000000-0005-0000-0000-000099610000}"/>
    <cellStyle name="Normal 21 6 2 4" xfId="30993" xr:uid="{00000000-0005-0000-0000-00009A610000}"/>
    <cellStyle name="Normal 21 6 2 5" xfId="37551" xr:uid="{00000000-0005-0000-0000-00009B610000}"/>
    <cellStyle name="Normal 21 6 3" xfId="6706" xr:uid="{00000000-0005-0000-0000-00009C610000}"/>
    <cellStyle name="Normal 21 6 3 2" xfId="12036" xr:uid="{00000000-0005-0000-0000-00009D610000}"/>
    <cellStyle name="Normal 21 6 3 2 2" xfId="27643" xr:uid="{00000000-0005-0000-0000-00009E610000}"/>
    <cellStyle name="Normal 21 6 3 2 3" xfId="34202" xr:uid="{00000000-0005-0000-0000-00009F610000}"/>
    <cellStyle name="Normal 21 6 3 2 4" xfId="40760" xr:uid="{00000000-0005-0000-0000-0000A0610000}"/>
    <cellStyle name="Normal 21 6 3 3" xfId="24378" xr:uid="{00000000-0005-0000-0000-0000A1610000}"/>
    <cellStyle name="Normal 21 6 3 4" xfId="30994" xr:uid="{00000000-0005-0000-0000-0000A2610000}"/>
    <cellStyle name="Normal 21 6 3 5" xfId="37552" xr:uid="{00000000-0005-0000-0000-0000A3610000}"/>
    <cellStyle name="Normal 21 6 4" xfId="12034" xr:uid="{00000000-0005-0000-0000-0000A4610000}"/>
    <cellStyle name="Normal 21 6 4 2" xfId="27641" xr:uid="{00000000-0005-0000-0000-0000A5610000}"/>
    <cellStyle name="Normal 21 6 4 3" xfId="34200" xr:uid="{00000000-0005-0000-0000-0000A6610000}"/>
    <cellStyle name="Normal 21 6 4 4" xfId="40758" xr:uid="{00000000-0005-0000-0000-0000A7610000}"/>
    <cellStyle name="Normal 21 6 5" xfId="24376" xr:uid="{00000000-0005-0000-0000-0000A8610000}"/>
    <cellStyle name="Normal 21 6 6" xfId="30992" xr:uid="{00000000-0005-0000-0000-0000A9610000}"/>
    <cellStyle name="Normal 21 6 7" xfId="37550" xr:uid="{00000000-0005-0000-0000-0000AA610000}"/>
    <cellStyle name="Normal 21 7" xfId="6707" xr:uid="{00000000-0005-0000-0000-0000AB610000}"/>
    <cellStyle name="Normal 21 7 2" xfId="12037" xr:uid="{00000000-0005-0000-0000-0000AC610000}"/>
    <cellStyle name="Normal 21 7 2 2" xfId="27644" xr:uid="{00000000-0005-0000-0000-0000AD610000}"/>
    <cellStyle name="Normal 21 7 2 3" xfId="34203" xr:uid="{00000000-0005-0000-0000-0000AE610000}"/>
    <cellStyle name="Normal 21 7 2 4" xfId="40761" xr:uid="{00000000-0005-0000-0000-0000AF610000}"/>
    <cellStyle name="Normal 21 7 3" xfId="24379" xr:uid="{00000000-0005-0000-0000-0000B0610000}"/>
    <cellStyle name="Normal 21 7 4" xfId="30995" xr:uid="{00000000-0005-0000-0000-0000B1610000}"/>
    <cellStyle name="Normal 21 7 5" xfId="37553" xr:uid="{00000000-0005-0000-0000-0000B2610000}"/>
    <cellStyle name="Normal 21 8" xfId="6708" xr:uid="{00000000-0005-0000-0000-0000B3610000}"/>
    <cellStyle name="Normal 21 8 2" xfId="12038" xr:uid="{00000000-0005-0000-0000-0000B4610000}"/>
    <cellStyle name="Normal 21 8 2 2" xfId="27645" xr:uid="{00000000-0005-0000-0000-0000B5610000}"/>
    <cellStyle name="Normal 21 8 2 3" xfId="34204" xr:uid="{00000000-0005-0000-0000-0000B6610000}"/>
    <cellStyle name="Normal 21 8 2 4" xfId="40762" xr:uid="{00000000-0005-0000-0000-0000B7610000}"/>
    <cellStyle name="Normal 21 8 3" xfId="24380" xr:uid="{00000000-0005-0000-0000-0000B8610000}"/>
    <cellStyle name="Normal 21 8 4" xfId="30996" xr:uid="{00000000-0005-0000-0000-0000B9610000}"/>
    <cellStyle name="Normal 21 8 5" xfId="37554" xr:uid="{00000000-0005-0000-0000-0000BA610000}"/>
    <cellStyle name="Normal 21 9" xfId="6709" xr:uid="{00000000-0005-0000-0000-0000BB610000}"/>
    <cellStyle name="Normal 210" xfId="14557" xr:uid="{00000000-0005-0000-0000-0000BC610000}"/>
    <cellStyle name="Normal 211" xfId="15674" xr:uid="{00000000-0005-0000-0000-0000BD610000}"/>
    <cellStyle name="Normal 212" xfId="14912" xr:uid="{00000000-0005-0000-0000-0000BE610000}"/>
    <cellStyle name="Normal 213" xfId="14466" xr:uid="{00000000-0005-0000-0000-0000BF610000}"/>
    <cellStyle name="Normal 214" xfId="15727" xr:uid="{00000000-0005-0000-0000-0000C0610000}"/>
    <cellStyle name="Normal 215" xfId="16980" xr:uid="{00000000-0005-0000-0000-0000C1610000}"/>
    <cellStyle name="Normal 216" xfId="17075" xr:uid="{00000000-0005-0000-0000-0000C2610000}"/>
    <cellStyle name="Normal 217" xfId="17169" xr:uid="{00000000-0005-0000-0000-0000C3610000}"/>
    <cellStyle name="Normal 218" xfId="17263" xr:uid="{00000000-0005-0000-0000-0000C4610000}"/>
    <cellStyle name="Normal 219" xfId="17357" xr:uid="{00000000-0005-0000-0000-0000C5610000}"/>
    <cellStyle name="Normal 22" xfId="1348" xr:uid="{00000000-0005-0000-0000-0000C6610000}"/>
    <cellStyle name="Normal 22 2" xfId="6710" xr:uid="{00000000-0005-0000-0000-0000C7610000}"/>
    <cellStyle name="Normal 22 3" xfId="2581" xr:uid="{00000000-0005-0000-0000-0000C8610000}"/>
    <cellStyle name="Normal 220" xfId="17451" xr:uid="{00000000-0005-0000-0000-0000C9610000}"/>
    <cellStyle name="Normal 221" xfId="17545" xr:uid="{00000000-0005-0000-0000-0000CA610000}"/>
    <cellStyle name="Normal 222" xfId="17639" xr:uid="{00000000-0005-0000-0000-0000CB610000}"/>
    <cellStyle name="Normal 223" xfId="17733" xr:uid="{00000000-0005-0000-0000-0000CC610000}"/>
    <cellStyle name="Normal 224" xfId="17827" xr:uid="{00000000-0005-0000-0000-0000CD610000}"/>
    <cellStyle name="Normal 225" xfId="17921" xr:uid="{00000000-0005-0000-0000-0000CE610000}"/>
    <cellStyle name="Normal 226" xfId="18015" xr:uid="{00000000-0005-0000-0000-0000CF610000}"/>
    <cellStyle name="Normal 227" xfId="18109" xr:uid="{00000000-0005-0000-0000-0000D0610000}"/>
    <cellStyle name="Normal 228" xfId="18203" xr:uid="{00000000-0005-0000-0000-0000D1610000}"/>
    <cellStyle name="Normal 229" xfId="18297" xr:uid="{00000000-0005-0000-0000-0000D2610000}"/>
    <cellStyle name="Normal 23" xfId="1349" xr:uid="{00000000-0005-0000-0000-0000D3610000}"/>
    <cellStyle name="Normal 23 10" xfId="2582" xr:uid="{00000000-0005-0000-0000-0000D4610000}"/>
    <cellStyle name="Normal 23 2" xfId="6711" xr:uid="{00000000-0005-0000-0000-0000D5610000}"/>
    <cellStyle name="Normal 23 2 10" xfId="24381" xr:uid="{00000000-0005-0000-0000-0000D6610000}"/>
    <cellStyle name="Normal 23 2 11" xfId="30997" xr:uid="{00000000-0005-0000-0000-0000D7610000}"/>
    <cellStyle name="Normal 23 2 12" xfId="37555" xr:uid="{00000000-0005-0000-0000-0000D8610000}"/>
    <cellStyle name="Normal 23 2 2" xfId="6712" xr:uid="{00000000-0005-0000-0000-0000D9610000}"/>
    <cellStyle name="Normal 23 2 2 10" xfId="37556" xr:uid="{00000000-0005-0000-0000-0000DA610000}"/>
    <cellStyle name="Normal 23 2 2 2" xfId="6713" xr:uid="{00000000-0005-0000-0000-0000DB610000}"/>
    <cellStyle name="Normal 23 2 2 2 2" xfId="6714" xr:uid="{00000000-0005-0000-0000-0000DC610000}"/>
    <cellStyle name="Normal 23 2 2 2 2 2" xfId="6715" xr:uid="{00000000-0005-0000-0000-0000DD610000}"/>
    <cellStyle name="Normal 23 2 2 2 2 2 2" xfId="12043" xr:uid="{00000000-0005-0000-0000-0000DE610000}"/>
    <cellStyle name="Normal 23 2 2 2 2 2 2 2" xfId="27650" xr:uid="{00000000-0005-0000-0000-0000DF610000}"/>
    <cellStyle name="Normal 23 2 2 2 2 2 2 3" xfId="34209" xr:uid="{00000000-0005-0000-0000-0000E0610000}"/>
    <cellStyle name="Normal 23 2 2 2 2 2 2 4" xfId="40767" xr:uid="{00000000-0005-0000-0000-0000E1610000}"/>
    <cellStyle name="Normal 23 2 2 2 2 2 3" xfId="24385" xr:uid="{00000000-0005-0000-0000-0000E2610000}"/>
    <cellStyle name="Normal 23 2 2 2 2 2 4" xfId="31001" xr:uid="{00000000-0005-0000-0000-0000E3610000}"/>
    <cellStyle name="Normal 23 2 2 2 2 2 5" xfId="37559" xr:uid="{00000000-0005-0000-0000-0000E4610000}"/>
    <cellStyle name="Normal 23 2 2 2 2 3" xfId="6716" xr:uid="{00000000-0005-0000-0000-0000E5610000}"/>
    <cellStyle name="Normal 23 2 2 2 2 3 2" xfId="12044" xr:uid="{00000000-0005-0000-0000-0000E6610000}"/>
    <cellStyle name="Normal 23 2 2 2 2 3 2 2" xfId="27651" xr:uid="{00000000-0005-0000-0000-0000E7610000}"/>
    <cellStyle name="Normal 23 2 2 2 2 3 2 3" xfId="34210" xr:uid="{00000000-0005-0000-0000-0000E8610000}"/>
    <cellStyle name="Normal 23 2 2 2 2 3 2 4" xfId="40768" xr:uid="{00000000-0005-0000-0000-0000E9610000}"/>
    <cellStyle name="Normal 23 2 2 2 2 3 3" xfId="24386" xr:uid="{00000000-0005-0000-0000-0000EA610000}"/>
    <cellStyle name="Normal 23 2 2 2 2 3 4" xfId="31002" xr:uid="{00000000-0005-0000-0000-0000EB610000}"/>
    <cellStyle name="Normal 23 2 2 2 2 3 5" xfId="37560" xr:uid="{00000000-0005-0000-0000-0000EC610000}"/>
    <cellStyle name="Normal 23 2 2 2 2 4" xfId="12042" xr:uid="{00000000-0005-0000-0000-0000ED610000}"/>
    <cellStyle name="Normal 23 2 2 2 2 4 2" xfId="27649" xr:uid="{00000000-0005-0000-0000-0000EE610000}"/>
    <cellStyle name="Normal 23 2 2 2 2 4 3" xfId="34208" xr:uid="{00000000-0005-0000-0000-0000EF610000}"/>
    <cellStyle name="Normal 23 2 2 2 2 4 4" xfId="40766" xr:uid="{00000000-0005-0000-0000-0000F0610000}"/>
    <cellStyle name="Normal 23 2 2 2 2 5" xfId="24384" xr:uid="{00000000-0005-0000-0000-0000F1610000}"/>
    <cellStyle name="Normal 23 2 2 2 2 6" xfId="31000" xr:uid="{00000000-0005-0000-0000-0000F2610000}"/>
    <cellStyle name="Normal 23 2 2 2 2 7" xfId="37558" xr:uid="{00000000-0005-0000-0000-0000F3610000}"/>
    <cellStyle name="Normal 23 2 2 2 3" xfId="6717" xr:uid="{00000000-0005-0000-0000-0000F4610000}"/>
    <cellStyle name="Normal 23 2 2 2 3 2" xfId="6718" xr:uid="{00000000-0005-0000-0000-0000F5610000}"/>
    <cellStyle name="Normal 23 2 2 2 3 2 2" xfId="12046" xr:uid="{00000000-0005-0000-0000-0000F6610000}"/>
    <cellStyle name="Normal 23 2 2 2 3 2 2 2" xfId="27653" xr:uid="{00000000-0005-0000-0000-0000F7610000}"/>
    <cellStyle name="Normal 23 2 2 2 3 2 2 3" xfId="34212" xr:uid="{00000000-0005-0000-0000-0000F8610000}"/>
    <cellStyle name="Normal 23 2 2 2 3 2 2 4" xfId="40770" xr:uid="{00000000-0005-0000-0000-0000F9610000}"/>
    <cellStyle name="Normal 23 2 2 2 3 2 3" xfId="24388" xr:uid="{00000000-0005-0000-0000-0000FA610000}"/>
    <cellStyle name="Normal 23 2 2 2 3 2 4" xfId="31004" xr:uid="{00000000-0005-0000-0000-0000FB610000}"/>
    <cellStyle name="Normal 23 2 2 2 3 2 5" xfId="37562" xr:uid="{00000000-0005-0000-0000-0000FC610000}"/>
    <cellStyle name="Normal 23 2 2 2 3 3" xfId="6719" xr:uid="{00000000-0005-0000-0000-0000FD610000}"/>
    <cellStyle name="Normal 23 2 2 2 3 3 2" xfId="12047" xr:uid="{00000000-0005-0000-0000-0000FE610000}"/>
    <cellStyle name="Normal 23 2 2 2 3 3 2 2" xfId="27654" xr:uid="{00000000-0005-0000-0000-0000FF610000}"/>
    <cellStyle name="Normal 23 2 2 2 3 3 2 3" xfId="34213" xr:uid="{00000000-0005-0000-0000-000000620000}"/>
    <cellStyle name="Normal 23 2 2 2 3 3 2 4" xfId="40771" xr:uid="{00000000-0005-0000-0000-000001620000}"/>
    <cellStyle name="Normal 23 2 2 2 3 3 3" xfId="24389" xr:uid="{00000000-0005-0000-0000-000002620000}"/>
    <cellStyle name="Normal 23 2 2 2 3 3 4" xfId="31005" xr:uid="{00000000-0005-0000-0000-000003620000}"/>
    <cellStyle name="Normal 23 2 2 2 3 3 5" xfId="37563" xr:uid="{00000000-0005-0000-0000-000004620000}"/>
    <cellStyle name="Normal 23 2 2 2 3 4" xfId="12045" xr:uid="{00000000-0005-0000-0000-000005620000}"/>
    <cellStyle name="Normal 23 2 2 2 3 4 2" xfId="27652" xr:uid="{00000000-0005-0000-0000-000006620000}"/>
    <cellStyle name="Normal 23 2 2 2 3 4 3" xfId="34211" xr:uid="{00000000-0005-0000-0000-000007620000}"/>
    <cellStyle name="Normal 23 2 2 2 3 4 4" xfId="40769" xr:uid="{00000000-0005-0000-0000-000008620000}"/>
    <cellStyle name="Normal 23 2 2 2 3 5" xfId="24387" xr:uid="{00000000-0005-0000-0000-000009620000}"/>
    <cellStyle name="Normal 23 2 2 2 3 6" xfId="31003" xr:uid="{00000000-0005-0000-0000-00000A620000}"/>
    <cellStyle name="Normal 23 2 2 2 3 7" xfId="37561" xr:uid="{00000000-0005-0000-0000-00000B620000}"/>
    <cellStyle name="Normal 23 2 2 2 4" xfId="6720" xr:uid="{00000000-0005-0000-0000-00000C620000}"/>
    <cellStyle name="Normal 23 2 2 2 4 2" xfId="12048" xr:uid="{00000000-0005-0000-0000-00000D620000}"/>
    <cellStyle name="Normal 23 2 2 2 4 2 2" xfId="27655" xr:uid="{00000000-0005-0000-0000-00000E620000}"/>
    <cellStyle name="Normal 23 2 2 2 4 2 3" xfId="34214" xr:uid="{00000000-0005-0000-0000-00000F620000}"/>
    <cellStyle name="Normal 23 2 2 2 4 2 4" xfId="40772" xr:uid="{00000000-0005-0000-0000-000010620000}"/>
    <cellStyle name="Normal 23 2 2 2 4 3" xfId="24390" xr:uid="{00000000-0005-0000-0000-000011620000}"/>
    <cellStyle name="Normal 23 2 2 2 4 4" xfId="31006" xr:uid="{00000000-0005-0000-0000-000012620000}"/>
    <cellStyle name="Normal 23 2 2 2 4 5" xfId="37564" xr:uid="{00000000-0005-0000-0000-000013620000}"/>
    <cellStyle name="Normal 23 2 2 2 5" xfId="6721" xr:uid="{00000000-0005-0000-0000-000014620000}"/>
    <cellStyle name="Normal 23 2 2 2 5 2" xfId="12049" xr:uid="{00000000-0005-0000-0000-000015620000}"/>
    <cellStyle name="Normal 23 2 2 2 5 2 2" xfId="27656" xr:uid="{00000000-0005-0000-0000-000016620000}"/>
    <cellStyle name="Normal 23 2 2 2 5 2 3" xfId="34215" xr:uid="{00000000-0005-0000-0000-000017620000}"/>
    <cellStyle name="Normal 23 2 2 2 5 2 4" xfId="40773" xr:uid="{00000000-0005-0000-0000-000018620000}"/>
    <cellStyle name="Normal 23 2 2 2 5 3" xfId="24391" xr:uid="{00000000-0005-0000-0000-000019620000}"/>
    <cellStyle name="Normal 23 2 2 2 5 4" xfId="31007" xr:uid="{00000000-0005-0000-0000-00001A620000}"/>
    <cellStyle name="Normal 23 2 2 2 5 5" xfId="37565" xr:uid="{00000000-0005-0000-0000-00001B620000}"/>
    <cellStyle name="Normal 23 2 2 2 6" xfId="12041" xr:uid="{00000000-0005-0000-0000-00001C620000}"/>
    <cellStyle name="Normal 23 2 2 2 6 2" xfId="27648" xr:uid="{00000000-0005-0000-0000-00001D620000}"/>
    <cellStyle name="Normal 23 2 2 2 6 3" xfId="34207" xr:uid="{00000000-0005-0000-0000-00001E620000}"/>
    <cellStyle name="Normal 23 2 2 2 6 4" xfId="40765" xr:uid="{00000000-0005-0000-0000-00001F620000}"/>
    <cellStyle name="Normal 23 2 2 2 7" xfId="24383" xr:uid="{00000000-0005-0000-0000-000020620000}"/>
    <cellStyle name="Normal 23 2 2 2 8" xfId="30999" xr:uid="{00000000-0005-0000-0000-000021620000}"/>
    <cellStyle name="Normal 23 2 2 2 9" xfId="37557" xr:uid="{00000000-0005-0000-0000-000022620000}"/>
    <cellStyle name="Normal 23 2 2 3" xfId="6722" xr:uid="{00000000-0005-0000-0000-000023620000}"/>
    <cellStyle name="Normal 23 2 2 3 2" xfId="6723" xr:uid="{00000000-0005-0000-0000-000024620000}"/>
    <cellStyle name="Normal 23 2 2 3 2 2" xfId="12051" xr:uid="{00000000-0005-0000-0000-000025620000}"/>
    <cellStyle name="Normal 23 2 2 3 2 2 2" xfId="27658" xr:uid="{00000000-0005-0000-0000-000026620000}"/>
    <cellStyle name="Normal 23 2 2 3 2 2 3" xfId="34217" xr:uid="{00000000-0005-0000-0000-000027620000}"/>
    <cellStyle name="Normal 23 2 2 3 2 2 4" xfId="40775" xr:uid="{00000000-0005-0000-0000-000028620000}"/>
    <cellStyle name="Normal 23 2 2 3 2 3" xfId="24393" xr:uid="{00000000-0005-0000-0000-000029620000}"/>
    <cellStyle name="Normal 23 2 2 3 2 4" xfId="31009" xr:uid="{00000000-0005-0000-0000-00002A620000}"/>
    <cellStyle name="Normal 23 2 2 3 2 5" xfId="37567" xr:uid="{00000000-0005-0000-0000-00002B620000}"/>
    <cellStyle name="Normal 23 2 2 3 3" xfId="6724" xr:uid="{00000000-0005-0000-0000-00002C620000}"/>
    <cellStyle name="Normal 23 2 2 3 3 2" xfId="12052" xr:uid="{00000000-0005-0000-0000-00002D620000}"/>
    <cellStyle name="Normal 23 2 2 3 3 2 2" xfId="27659" xr:uid="{00000000-0005-0000-0000-00002E620000}"/>
    <cellStyle name="Normal 23 2 2 3 3 2 3" xfId="34218" xr:uid="{00000000-0005-0000-0000-00002F620000}"/>
    <cellStyle name="Normal 23 2 2 3 3 2 4" xfId="40776" xr:uid="{00000000-0005-0000-0000-000030620000}"/>
    <cellStyle name="Normal 23 2 2 3 3 3" xfId="24394" xr:uid="{00000000-0005-0000-0000-000031620000}"/>
    <cellStyle name="Normal 23 2 2 3 3 4" xfId="31010" xr:uid="{00000000-0005-0000-0000-000032620000}"/>
    <cellStyle name="Normal 23 2 2 3 3 5" xfId="37568" xr:uid="{00000000-0005-0000-0000-000033620000}"/>
    <cellStyle name="Normal 23 2 2 3 4" xfId="12050" xr:uid="{00000000-0005-0000-0000-000034620000}"/>
    <cellStyle name="Normal 23 2 2 3 4 2" xfId="27657" xr:uid="{00000000-0005-0000-0000-000035620000}"/>
    <cellStyle name="Normal 23 2 2 3 4 3" xfId="34216" xr:uid="{00000000-0005-0000-0000-000036620000}"/>
    <cellStyle name="Normal 23 2 2 3 4 4" xfId="40774" xr:uid="{00000000-0005-0000-0000-000037620000}"/>
    <cellStyle name="Normal 23 2 2 3 5" xfId="24392" xr:uid="{00000000-0005-0000-0000-000038620000}"/>
    <cellStyle name="Normal 23 2 2 3 6" xfId="31008" xr:uid="{00000000-0005-0000-0000-000039620000}"/>
    <cellStyle name="Normal 23 2 2 3 7" xfId="37566" xr:uid="{00000000-0005-0000-0000-00003A620000}"/>
    <cellStyle name="Normal 23 2 2 4" xfId="6725" xr:uid="{00000000-0005-0000-0000-00003B620000}"/>
    <cellStyle name="Normal 23 2 2 4 2" xfId="6726" xr:uid="{00000000-0005-0000-0000-00003C620000}"/>
    <cellStyle name="Normal 23 2 2 4 2 2" xfId="12054" xr:uid="{00000000-0005-0000-0000-00003D620000}"/>
    <cellStyle name="Normal 23 2 2 4 2 2 2" xfId="27661" xr:uid="{00000000-0005-0000-0000-00003E620000}"/>
    <cellStyle name="Normal 23 2 2 4 2 2 3" xfId="34220" xr:uid="{00000000-0005-0000-0000-00003F620000}"/>
    <cellStyle name="Normal 23 2 2 4 2 2 4" xfId="40778" xr:uid="{00000000-0005-0000-0000-000040620000}"/>
    <cellStyle name="Normal 23 2 2 4 2 3" xfId="24396" xr:uid="{00000000-0005-0000-0000-000041620000}"/>
    <cellStyle name="Normal 23 2 2 4 2 4" xfId="31012" xr:uid="{00000000-0005-0000-0000-000042620000}"/>
    <cellStyle name="Normal 23 2 2 4 2 5" xfId="37570" xr:uid="{00000000-0005-0000-0000-000043620000}"/>
    <cellStyle name="Normal 23 2 2 4 3" xfId="6727" xr:uid="{00000000-0005-0000-0000-000044620000}"/>
    <cellStyle name="Normal 23 2 2 4 3 2" xfId="12055" xr:uid="{00000000-0005-0000-0000-000045620000}"/>
    <cellStyle name="Normal 23 2 2 4 3 2 2" xfId="27662" xr:uid="{00000000-0005-0000-0000-000046620000}"/>
    <cellStyle name="Normal 23 2 2 4 3 2 3" xfId="34221" xr:uid="{00000000-0005-0000-0000-000047620000}"/>
    <cellStyle name="Normal 23 2 2 4 3 2 4" xfId="40779" xr:uid="{00000000-0005-0000-0000-000048620000}"/>
    <cellStyle name="Normal 23 2 2 4 3 3" xfId="24397" xr:uid="{00000000-0005-0000-0000-000049620000}"/>
    <cellStyle name="Normal 23 2 2 4 3 4" xfId="31013" xr:uid="{00000000-0005-0000-0000-00004A620000}"/>
    <cellStyle name="Normal 23 2 2 4 3 5" xfId="37571" xr:uid="{00000000-0005-0000-0000-00004B620000}"/>
    <cellStyle name="Normal 23 2 2 4 4" xfId="12053" xr:uid="{00000000-0005-0000-0000-00004C620000}"/>
    <cellStyle name="Normal 23 2 2 4 4 2" xfId="27660" xr:uid="{00000000-0005-0000-0000-00004D620000}"/>
    <cellStyle name="Normal 23 2 2 4 4 3" xfId="34219" xr:uid="{00000000-0005-0000-0000-00004E620000}"/>
    <cellStyle name="Normal 23 2 2 4 4 4" xfId="40777" xr:uid="{00000000-0005-0000-0000-00004F620000}"/>
    <cellStyle name="Normal 23 2 2 4 5" xfId="24395" xr:uid="{00000000-0005-0000-0000-000050620000}"/>
    <cellStyle name="Normal 23 2 2 4 6" xfId="31011" xr:uid="{00000000-0005-0000-0000-000051620000}"/>
    <cellStyle name="Normal 23 2 2 4 7" xfId="37569" xr:uid="{00000000-0005-0000-0000-000052620000}"/>
    <cellStyle name="Normal 23 2 2 5" xfId="6728" xr:uid="{00000000-0005-0000-0000-000053620000}"/>
    <cellStyle name="Normal 23 2 2 5 2" xfId="12056" xr:uid="{00000000-0005-0000-0000-000054620000}"/>
    <cellStyle name="Normal 23 2 2 5 2 2" xfId="27663" xr:uid="{00000000-0005-0000-0000-000055620000}"/>
    <cellStyle name="Normal 23 2 2 5 2 3" xfId="34222" xr:uid="{00000000-0005-0000-0000-000056620000}"/>
    <cellStyle name="Normal 23 2 2 5 2 4" xfId="40780" xr:uid="{00000000-0005-0000-0000-000057620000}"/>
    <cellStyle name="Normal 23 2 2 5 3" xfId="24398" xr:uid="{00000000-0005-0000-0000-000058620000}"/>
    <cellStyle name="Normal 23 2 2 5 4" xfId="31014" xr:uid="{00000000-0005-0000-0000-000059620000}"/>
    <cellStyle name="Normal 23 2 2 5 5" xfId="37572" xr:uid="{00000000-0005-0000-0000-00005A620000}"/>
    <cellStyle name="Normal 23 2 2 6" xfId="6729" xr:uid="{00000000-0005-0000-0000-00005B620000}"/>
    <cellStyle name="Normal 23 2 2 6 2" xfId="12057" xr:uid="{00000000-0005-0000-0000-00005C620000}"/>
    <cellStyle name="Normal 23 2 2 6 2 2" xfId="27664" xr:uid="{00000000-0005-0000-0000-00005D620000}"/>
    <cellStyle name="Normal 23 2 2 6 2 3" xfId="34223" xr:uid="{00000000-0005-0000-0000-00005E620000}"/>
    <cellStyle name="Normal 23 2 2 6 2 4" xfId="40781" xr:uid="{00000000-0005-0000-0000-00005F620000}"/>
    <cellStyle name="Normal 23 2 2 6 3" xfId="24399" xr:uid="{00000000-0005-0000-0000-000060620000}"/>
    <cellStyle name="Normal 23 2 2 6 4" xfId="31015" xr:uid="{00000000-0005-0000-0000-000061620000}"/>
    <cellStyle name="Normal 23 2 2 6 5" xfId="37573" xr:uid="{00000000-0005-0000-0000-000062620000}"/>
    <cellStyle name="Normal 23 2 2 7" xfId="12040" xr:uid="{00000000-0005-0000-0000-000063620000}"/>
    <cellStyle name="Normal 23 2 2 7 2" xfId="27647" xr:uid="{00000000-0005-0000-0000-000064620000}"/>
    <cellStyle name="Normal 23 2 2 7 3" xfId="34206" xr:uid="{00000000-0005-0000-0000-000065620000}"/>
    <cellStyle name="Normal 23 2 2 7 4" xfId="40764" xr:uid="{00000000-0005-0000-0000-000066620000}"/>
    <cellStyle name="Normal 23 2 2 8" xfId="24382" xr:uid="{00000000-0005-0000-0000-000067620000}"/>
    <cellStyle name="Normal 23 2 2 9" xfId="30998" xr:uid="{00000000-0005-0000-0000-000068620000}"/>
    <cellStyle name="Normal 23 2 3" xfId="6730" xr:uid="{00000000-0005-0000-0000-000069620000}"/>
    <cellStyle name="Normal 23 2 3 2" xfId="6731" xr:uid="{00000000-0005-0000-0000-00006A620000}"/>
    <cellStyle name="Normal 23 2 3 2 2" xfId="6732" xr:uid="{00000000-0005-0000-0000-00006B620000}"/>
    <cellStyle name="Normal 23 2 3 2 2 2" xfId="12060" xr:uid="{00000000-0005-0000-0000-00006C620000}"/>
    <cellStyle name="Normal 23 2 3 2 2 2 2" xfId="27667" xr:uid="{00000000-0005-0000-0000-00006D620000}"/>
    <cellStyle name="Normal 23 2 3 2 2 2 3" xfId="34226" xr:uid="{00000000-0005-0000-0000-00006E620000}"/>
    <cellStyle name="Normal 23 2 3 2 2 2 4" xfId="40784" xr:uid="{00000000-0005-0000-0000-00006F620000}"/>
    <cellStyle name="Normal 23 2 3 2 2 3" xfId="24402" xr:uid="{00000000-0005-0000-0000-000070620000}"/>
    <cellStyle name="Normal 23 2 3 2 2 4" xfId="31018" xr:uid="{00000000-0005-0000-0000-000071620000}"/>
    <cellStyle name="Normal 23 2 3 2 2 5" xfId="37576" xr:uid="{00000000-0005-0000-0000-000072620000}"/>
    <cellStyle name="Normal 23 2 3 2 3" xfId="6733" xr:uid="{00000000-0005-0000-0000-000073620000}"/>
    <cellStyle name="Normal 23 2 3 2 3 2" xfId="12061" xr:uid="{00000000-0005-0000-0000-000074620000}"/>
    <cellStyle name="Normal 23 2 3 2 3 2 2" xfId="27668" xr:uid="{00000000-0005-0000-0000-000075620000}"/>
    <cellStyle name="Normal 23 2 3 2 3 2 3" xfId="34227" xr:uid="{00000000-0005-0000-0000-000076620000}"/>
    <cellStyle name="Normal 23 2 3 2 3 2 4" xfId="40785" xr:uid="{00000000-0005-0000-0000-000077620000}"/>
    <cellStyle name="Normal 23 2 3 2 3 3" xfId="24403" xr:uid="{00000000-0005-0000-0000-000078620000}"/>
    <cellStyle name="Normal 23 2 3 2 3 4" xfId="31019" xr:uid="{00000000-0005-0000-0000-000079620000}"/>
    <cellStyle name="Normal 23 2 3 2 3 5" xfId="37577" xr:uid="{00000000-0005-0000-0000-00007A620000}"/>
    <cellStyle name="Normal 23 2 3 2 4" xfId="12059" xr:uid="{00000000-0005-0000-0000-00007B620000}"/>
    <cellStyle name="Normal 23 2 3 2 4 2" xfId="27666" xr:uid="{00000000-0005-0000-0000-00007C620000}"/>
    <cellStyle name="Normal 23 2 3 2 4 3" xfId="34225" xr:uid="{00000000-0005-0000-0000-00007D620000}"/>
    <cellStyle name="Normal 23 2 3 2 4 4" xfId="40783" xr:uid="{00000000-0005-0000-0000-00007E620000}"/>
    <cellStyle name="Normal 23 2 3 2 5" xfId="24401" xr:uid="{00000000-0005-0000-0000-00007F620000}"/>
    <cellStyle name="Normal 23 2 3 2 6" xfId="31017" xr:uid="{00000000-0005-0000-0000-000080620000}"/>
    <cellStyle name="Normal 23 2 3 2 7" xfId="37575" xr:uid="{00000000-0005-0000-0000-000081620000}"/>
    <cellStyle name="Normal 23 2 3 3" xfId="6734" xr:uid="{00000000-0005-0000-0000-000082620000}"/>
    <cellStyle name="Normal 23 2 3 3 2" xfId="6735" xr:uid="{00000000-0005-0000-0000-000083620000}"/>
    <cellStyle name="Normal 23 2 3 3 2 2" xfId="12063" xr:uid="{00000000-0005-0000-0000-000084620000}"/>
    <cellStyle name="Normal 23 2 3 3 2 2 2" xfId="27670" xr:uid="{00000000-0005-0000-0000-000085620000}"/>
    <cellStyle name="Normal 23 2 3 3 2 2 3" xfId="34229" xr:uid="{00000000-0005-0000-0000-000086620000}"/>
    <cellStyle name="Normal 23 2 3 3 2 2 4" xfId="40787" xr:uid="{00000000-0005-0000-0000-000087620000}"/>
    <cellStyle name="Normal 23 2 3 3 2 3" xfId="24405" xr:uid="{00000000-0005-0000-0000-000088620000}"/>
    <cellStyle name="Normal 23 2 3 3 2 4" xfId="31021" xr:uid="{00000000-0005-0000-0000-000089620000}"/>
    <cellStyle name="Normal 23 2 3 3 2 5" xfId="37579" xr:uid="{00000000-0005-0000-0000-00008A620000}"/>
    <cellStyle name="Normal 23 2 3 3 3" xfId="6736" xr:uid="{00000000-0005-0000-0000-00008B620000}"/>
    <cellStyle name="Normal 23 2 3 3 3 2" xfId="12064" xr:uid="{00000000-0005-0000-0000-00008C620000}"/>
    <cellStyle name="Normal 23 2 3 3 3 2 2" xfId="27671" xr:uid="{00000000-0005-0000-0000-00008D620000}"/>
    <cellStyle name="Normal 23 2 3 3 3 2 3" xfId="34230" xr:uid="{00000000-0005-0000-0000-00008E620000}"/>
    <cellStyle name="Normal 23 2 3 3 3 2 4" xfId="40788" xr:uid="{00000000-0005-0000-0000-00008F620000}"/>
    <cellStyle name="Normal 23 2 3 3 3 3" xfId="24406" xr:uid="{00000000-0005-0000-0000-000090620000}"/>
    <cellStyle name="Normal 23 2 3 3 3 4" xfId="31022" xr:uid="{00000000-0005-0000-0000-000091620000}"/>
    <cellStyle name="Normal 23 2 3 3 3 5" xfId="37580" xr:uid="{00000000-0005-0000-0000-000092620000}"/>
    <cellStyle name="Normal 23 2 3 3 4" xfId="12062" xr:uid="{00000000-0005-0000-0000-000093620000}"/>
    <cellStyle name="Normal 23 2 3 3 4 2" xfId="27669" xr:uid="{00000000-0005-0000-0000-000094620000}"/>
    <cellStyle name="Normal 23 2 3 3 4 3" xfId="34228" xr:uid="{00000000-0005-0000-0000-000095620000}"/>
    <cellStyle name="Normal 23 2 3 3 4 4" xfId="40786" xr:uid="{00000000-0005-0000-0000-000096620000}"/>
    <cellStyle name="Normal 23 2 3 3 5" xfId="24404" xr:uid="{00000000-0005-0000-0000-000097620000}"/>
    <cellStyle name="Normal 23 2 3 3 6" xfId="31020" xr:uid="{00000000-0005-0000-0000-000098620000}"/>
    <cellStyle name="Normal 23 2 3 3 7" xfId="37578" xr:uid="{00000000-0005-0000-0000-000099620000}"/>
    <cellStyle name="Normal 23 2 3 4" xfId="6737" xr:uid="{00000000-0005-0000-0000-00009A620000}"/>
    <cellStyle name="Normal 23 2 3 4 2" xfId="12065" xr:uid="{00000000-0005-0000-0000-00009B620000}"/>
    <cellStyle name="Normal 23 2 3 4 2 2" xfId="27672" xr:uid="{00000000-0005-0000-0000-00009C620000}"/>
    <cellStyle name="Normal 23 2 3 4 2 3" xfId="34231" xr:uid="{00000000-0005-0000-0000-00009D620000}"/>
    <cellStyle name="Normal 23 2 3 4 2 4" xfId="40789" xr:uid="{00000000-0005-0000-0000-00009E620000}"/>
    <cellStyle name="Normal 23 2 3 4 3" xfId="24407" xr:uid="{00000000-0005-0000-0000-00009F620000}"/>
    <cellStyle name="Normal 23 2 3 4 4" xfId="31023" xr:uid="{00000000-0005-0000-0000-0000A0620000}"/>
    <cellStyle name="Normal 23 2 3 4 5" xfId="37581" xr:uid="{00000000-0005-0000-0000-0000A1620000}"/>
    <cellStyle name="Normal 23 2 3 5" xfId="6738" xr:uid="{00000000-0005-0000-0000-0000A2620000}"/>
    <cellStyle name="Normal 23 2 3 5 2" xfId="12066" xr:uid="{00000000-0005-0000-0000-0000A3620000}"/>
    <cellStyle name="Normal 23 2 3 5 2 2" xfId="27673" xr:uid="{00000000-0005-0000-0000-0000A4620000}"/>
    <cellStyle name="Normal 23 2 3 5 2 3" xfId="34232" xr:uid="{00000000-0005-0000-0000-0000A5620000}"/>
    <cellStyle name="Normal 23 2 3 5 2 4" xfId="40790" xr:uid="{00000000-0005-0000-0000-0000A6620000}"/>
    <cellStyle name="Normal 23 2 3 5 3" xfId="24408" xr:uid="{00000000-0005-0000-0000-0000A7620000}"/>
    <cellStyle name="Normal 23 2 3 5 4" xfId="31024" xr:uid="{00000000-0005-0000-0000-0000A8620000}"/>
    <cellStyle name="Normal 23 2 3 5 5" xfId="37582" xr:uid="{00000000-0005-0000-0000-0000A9620000}"/>
    <cellStyle name="Normal 23 2 3 6" xfId="12058" xr:uid="{00000000-0005-0000-0000-0000AA620000}"/>
    <cellStyle name="Normal 23 2 3 6 2" xfId="27665" xr:uid="{00000000-0005-0000-0000-0000AB620000}"/>
    <cellStyle name="Normal 23 2 3 6 3" xfId="34224" xr:uid="{00000000-0005-0000-0000-0000AC620000}"/>
    <cellStyle name="Normal 23 2 3 6 4" xfId="40782" xr:uid="{00000000-0005-0000-0000-0000AD620000}"/>
    <cellStyle name="Normal 23 2 3 7" xfId="24400" xr:uid="{00000000-0005-0000-0000-0000AE620000}"/>
    <cellStyle name="Normal 23 2 3 8" xfId="31016" xr:uid="{00000000-0005-0000-0000-0000AF620000}"/>
    <cellStyle name="Normal 23 2 3 9" xfId="37574" xr:uid="{00000000-0005-0000-0000-0000B0620000}"/>
    <cellStyle name="Normal 23 2 4" xfId="6739" xr:uid="{00000000-0005-0000-0000-0000B1620000}"/>
    <cellStyle name="Normal 23 2 4 2" xfId="6740" xr:uid="{00000000-0005-0000-0000-0000B2620000}"/>
    <cellStyle name="Normal 23 2 4 2 2" xfId="12068" xr:uid="{00000000-0005-0000-0000-0000B3620000}"/>
    <cellStyle name="Normal 23 2 4 2 2 2" xfId="27675" xr:uid="{00000000-0005-0000-0000-0000B4620000}"/>
    <cellStyle name="Normal 23 2 4 2 2 3" xfId="34234" xr:uid="{00000000-0005-0000-0000-0000B5620000}"/>
    <cellStyle name="Normal 23 2 4 2 2 4" xfId="40792" xr:uid="{00000000-0005-0000-0000-0000B6620000}"/>
    <cellStyle name="Normal 23 2 4 2 3" xfId="24410" xr:uid="{00000000-0005-0000-0000-0000B7620000}"/>
    <cellStyle name="Normal 23 2 4 2 4" xfId="31026" xr:uid="{00000000-0005-0000-0000-0000B8620000}"/>
    <cellStyle name="Normal 23 2 4 2 5" xfId="37584" xr:uid="{00000000-0005-0000-0000-0000B9620000}"/>
    <cellStyle name="Normal 23 2 4 3" xfId="6741" xr:uid="{00000000-0005-0000-0000-0000BA620000}"/>
    <cellStyle name="Normal 23 2 4 3 2" xfId="12069" xr:uid="{00000000-0005-0000-0000-0000BB620000}"/>
    <cellStyle name="Normal 23 2 4 3 2 2" xfId="27676" xr:uid="{00000000-0005-0000-0000-0000BC620000}"/>
    <cellStyle name="Normal 23 2 4 3 2 3" xfId="34235" xr:uid="{00000000-0005-0000-0000-0000BD620000}"/>
    <cellStyle name="Normal 23 2 4 3 2 4" xfId="40793" xr:uid="{00000000-0005-0000-0000-0000BE620000}"/>
    <cellStyle name="Normal 23 2 4 3 3" xfId="24411" xr:uid="{00000000-0005-0000-0000-0000BF620000}"/>
    <cellStyle name="Normal 23 2 4 3 4" xfId="31027" xr:uid="{00000000-0005-0000-0000-0000C0620000}"/>
    <cellStyle name="Normal 23 2 4 3 5" xfId="37585" xr:uid="{00000000-0005-0000-0000-0000C1620000}"/>
    <cellStyle name="Normal 23 2 4 4" xfId="12067" xr:uid="{00000000-0005-0000-0000-0000C2620000}"/>
    <cellStyle name="Normal 23 2 4 4 2" xfId="27674" xr:uid="{00000000-0005-0000-0000-0000C3620000}"/>
    <cellStyle name="Normal 23 2 4 4 3" xfId="34233" xr:uid="{00000000-0005-0000-0000-0000C4620000}"/>
    <cellStyle name="Normal 23 2 4 4 4" xfId="40791" xr:uid="{00000000-0005-0000-0000-0000C5620000}"/>
    <cellStyle name="Normal 23 2 4 5" xfId="24409" xr:uid="{00000000-0005-0000-0000-0000C6620000}"/>
    <cellStyle name="Normal 23 2 4 6" xfId="31025" xr:uid="{00000000-0005-0000-0000-0000C7620000}"/>
    <cellStyle name="Normal 23 2 4 7" xfId="37583" xr:uid="{00000000-0005-0000-0000-0000C8620000}"/>
    <cellStyle name="Normal 23 2 5" xfId="6742" xr:uid="{00000000-0005-0000-0000-0000C9620000}"/>
    <cellStyle name="Normal 23 2 5 2" xfId="6743" xr:uid="{00000000-0005-0000-0000-0000CA620000}"/>
    <cellStyle name="Normal 23 2 5 2 2" xfId="12071" xr:uid="{00000000-0005-0000-0000-0000CB620000}"/>
    <cellStyle name="Normal 23 2 5 2 2 2" xfId="27678" xr:uid="{00000000-0005-0000-0000-0000CC620000}"/>
    <cellStyle name="Normal 23 2 5 2 2 3" xfId="34237" xr:uid="{00000000-0005-0000-0000-0000CD620000}"/>
    <cellStyle name="Normal 23 2 5 2 2 4" xfId="40795" xr:uid="{00000000-0005-0000-0000-0000CE620000}"/>
    <cellStyle name="Normal 23 2 5 2 3" xfId="24413" xr:uid="{00000000-0005-0000-0000-0000CF620000}"/>
    <cellStyle name="Normal 23 2 5 2 4" xfId="31029" xr:uid="{00000000-0005-0000-0000-0000D0620000}"/>
    <cellStyle name="Normal 23 2 5 2 5" xfId="37587" xr:uid="{00000000-0005-0000-0000-0000D1620000}"/>
    <cellStyle name="Normal 23 2 5 3" xfId="6744" xr:uid="{00000000-0005-0000-0000-0000D2620000}"/>
    <cellStyle name="Normal 23 2 5 3 2" xfId="12072" xr:uid="{00000000-0005-0000-0000-0000D3620000}"/>
    <cellStyle name="Normal 23 2 5 3 2 2" xfId="27679" xr:uid="{00000000-0005-0000-0000-0000D4620000}"/>
    <cellStyle name="Normal 23 2 5 3 2 3" xfId="34238" xr:uid="{00000000-0005-0000-0000-0000D5620000}"/>
    <cellStyle name="Normal 23 2 5 3 2 4" xfId="40796" xr:uid="{00000000-0005-0000-0000-0000D6620000}"/>
    <cellStyle name="Normal 23 2 5 3 3" xfId="24414" xr:uid="{00000000-0005-0000-0000-0000D7620000}"/>
    <cellStyle name="Normal 23 2 5 3 4" xfId="31030" xr:uid="{00000000-0005-0000-0000-0000D8620000}"/>
    <cellStyle name="Normal 23 2 5 3 5" xfId="37588" xr:uid="{00000000-0005-0000-0000-0000D9620000}"/>
    <cellStyle name="Normal 23 2 5 4" xfId="12070" xr:uid="{00000000-0005-0000-0000-0000DA620000}"/>
    <cellStyle name="Normal 23 2 5 4 2" xfId="27677" xr:uid="{00000000-0005-0000-0000-0000DB620000}"/>
    <cellStyle name="Normal 23 2 5 4 3" xfId="34236" xr:uid="{00000000-0005-0000-0000-0000DC620000}"/>
    <cellStyle name="Normal 23 2 5 4 4" xfId="40794" xr:uid="{00000000-0005-0000-0000-0000DD620000}"/>
    <cellStyle name="Normal 23 2 5 5" xfId="24412" xr:uid="{00000000-0005-0000-0000-0000DE620000}"/>
    <cellStyle name="Normal 23 2 5 6" xfId="31028" xr:uid="{00000000-0005-0000-0000-0000DF620000}"/>
    <cellStyle name="Normal 23 2 5 7" xfId="37586" xr:uid="{00000000-0005-0000-0000-0000E0620000}"/>
    <cellStyle name="Normal 23 2 6" xfId="6745" xr:uid="{00000000-0005-0000-0000-0000E1620000}"/>
    <cellStyle name="Normal 23 2 6 2" xfId="12073" xr:uid="{00000000-0005-0000-0000-0000E2620000}"/>
    <cellStyle name="Normal 23 2 6 2 2" xfId="27680" xr:uid="{00000000-0005-0000-0000-0000E3620000}"/>
    <cellStyle name="Normal 23 2 6 2 3" xfId="34239" xr:uid="{00000000-0005-0000-0000-0000E4620000}"/>
    <cellStyle name="Normal 23 2 6 2 4" xfId="40797" xr:uid="{00000000-0005-0000-0000-0000E5620000}"/>
    <cellStyle name="Normal 23 2 6 3" xfId="24415" xr:uid="{00000000-0005-0000-0000-0000E6620000}"/>
    <cellStyle name="Normal 23 2 6 4" xfId="31031" xr:uid="{00000000-0005-0000-0000-0000E7620000}"/>
    <cellStyle name="Normal 23 2 6 5" xfId="37589" xr:uid="{00000000-0005-0000-0000-0000E8620000}"/>
    <cellStyle name="Normal 23 2 7" xfId="6746" xr:uid="{00000000-0005-0000-0000-0000E9620000}"/>
    <cellStyle name="Normal 23 2 7 2" xfId="12074" xr:uid="{00000000-0005-0000-0000-0000EA620000}"/>
    <cellStyle name="Normal 23 2 7 2 2" xfId="27681" xr:uid="{00000000-0005-0000-0000-0000EB620000}"/>
    <cellStyle name="Normal 23 2 7 2 3" xfId="34240" xr:uid="{00000000-0005-0000-0000-0000EC620000}"/>
    <cellStyle name="Normal 23 2 7 2 4" xfId="40798" xr:uid="{00000000-0005-0000-0000-0000ED620000}"/>
    <cellStyle name="Normal 23 2 7 3" xfId="24416" xr:uid="{00000000-0005-0000-0000-0000EE620000}"/>
    <cellStyle name="Normal 23 2 7 4" xfId="31032" xr:uid="{00000000-0005-0000-0000-0000EF620000}"/>
    <cellStyle name="Normal 23 2 7 5" xfId="37590" xr:uid="{00000000-0005-0000-0000-0000F0620000}"/>
    <cellStyle name="Normal 23 2 8" xfId="12039" xr:uid="{00000000-0005-0000-0000-0000F1620000}"/>
    <cellStyle name="Normal 23 2 8 2" xfId="27646" xr:uid="{00000000-0005-0000-0000-0000F2620000}"/>
    <cellStyle name="Normal 23 2 8 3" xfId="34205" xr:uid="{00000000-0005-0000-0000-0000F3620000}"/>
    <cellStyle name="Normal 23 2 8 4" xfId="40763" xr:uid="{00000000-0005-0000-0000-0000F4620000}"/>
    <cellStyle name="Normal 23 2 9" xfId="16604" xr:uid="{00000000-0005-0000-0000-0000F5620000}"/>
    <cellStyle name="Normal 23 3" xfId="6747" xr:uid="{00000000-0005-0000-0000-0000F6620000}"/>
    <cellStyle name="Normal 23 3 10" xfId="37591" xr:uid="{00000000-0005-0000-0000-0000F7620000}"/>
    <cellStyle name="Normal 23 3 2" xfId="6748" xr:uid="{00000000-0005-0000-0000-0000F8620000}"/>
    <cellStyle name="Normal 23 3 2 2" xfId="6749" xr:uid="{00000000-0005-0000-0000-0000F9620000}"/>
    <cellStyle name="Normal 23 3 2 2 2" xfId="6750" xr:uid="{00000000-0005-0000-0000-0000FA620000}"/>
    <cellStyle name="Normal 23 3 2 2 2 2" xfId="12078" xr:uid="{00000000-0005-0000-0000-0000FB620000}"/>
    <cellStyle name="Normal 23 3 2 2 2 2 2" xfId="27685" xr:uid="{00000000-0005-0000-0000-0000FC620000}"/>
    <cellStyle name="Normal 23 3 2 2 2 2 3" xfId="34244" xr:uid="{00000000-0005-0000-0000-0000FD620000}"/>
    <cellStyle name="Normal 23 3 2 2 2 2 4" xfId="40802" xr:uid="{00000000-0005-0000-0000-0000FE620000}"/>
    <cellStyle name="Normal 23 3 2 2 2 3" xfId="24420" xr:uid="{00000000-0005-0000-0000-0000FF620000}"/>
    <cellStyle name="Normal 23 3 2 2 2 4" xfId="31036" xr:uid="{00000000-0005-0000-0000-000000630000}"/>
    <cellStyle name="Normal 23 3 2 2 2 5" xfId="37594" xr:uid="{00000000-0005-0000-0000-000001630000}"/>
    <cellStyle name="Normal 23 3 2 2 3" xfId="6751" xr:uid="{00000000-0005-0000-0000-000002630000}"/>
    <cellStyle name="Normal 23 3 2 2 3 2" xfId="12079" xr:uid="{00000000-0005-0000-0000-000003630000}"/>
    <cellStyle name="Normal 23 3 2 2 3 2 2" xfId="27686" xr:uid="{00000000-0005-0000-0000-000004630000}"/>
    <cellStyle name="Normal 23 3 2 2 3 2 3" xfId="34245" xr:uid="{00000000-0005-0000-0000-000005630000}"/>
    <cellStyle name="Normal 23 3 2 2 3 2 4" xfId="40803" xr:uid="{00000000-0005-0000-0000-000006630000}"/>
    <cellStyle name="Normal 23 3 2 2 3 3" xfId="24421" xr:uid="{00000000-0005-0000-0000-000007630000}"/>
    <cellStyle name="Normal 23 3 2 2 3 4" xfId="31037" xr:uid="{00000000-0005-0000-0000-000008630000}"/>
    <cellStyle name="Normal 23 3 2 2 3 5" xfId="37595" xr:uid="{00000000-0005-0000-0000-000009630000}"/>
    <cellStyle name="Normal 23 3 2 2 4" xfId="12077" xr:uid="{00000000-0005-0000-0000-00000A630000}"/>
    <cellStyle name="Normal 23 3 2 2 4 2" xfId="27684" xr:uid="{00000000-0005-0000-0000-00000B630000}"/>
    <cellStyle name="Normal 23 3 2 2 4 3" xfId="34243" xr:uid="{00000000-0005-0000-0000-00000C630000}"/>
    <cellStyle name="Normal 23 3 2 2 4 4" xfId="40801" xr:uid="{00000000-0005-0000-0000-00000D630000}"/>
    <cellStyle name="Normal 23 3 2 2 5" xfId="24419" xr:uid="{00000000-0005-0000-0000-00000E630000}"/>
    <cellStyle name="Normal 23 3 2 2 6" xfId="31035" xr:uid="{00000000-0005-0000-0000-00000F630000}"/>
    <cellStyle name="Normal 23 3 2 2 7" xfId="37593" xr:uid="{00000000-0005-0000-0000-000010630000}"/>
    <cellStyle name="Normal 23 3 2 3" xfId="6752" xr:uid="{00000000-0005-0000-0000-000011630000}"/>
    <cellStyle name="Normal 23 3 2 3 2" xfId="6753" xr:uid="{00000000-0005-0000-0000-000012630000}"/>
    <cellStyle name="Normal 23 3 2 3 2 2" xfId="12081" xr:uid="{00000000-0005-0000-0000-000013630000}"/>
    <cellStyle name="Normal 23 3 2 3 2 2 2" xfId="27688" xr:uid="{00000000-0005-0000-0000-000014630000}"/>
    <cellStyle name="Normal 23 3 2 3 2 2 3" xfId="34247" xr:uid="{00000000-0005-0000-0000-000015630000}"/>
    <cellStyle name="Normal 23 3 2 3 2 2 4" xfId="40805" xr:uid="{00000000-0005-0000-0000-000016630000}"/>
    <cellStyle name="Normal 23 3 2 3 2 3" xfId="24423" xr:uid="{00000000-0005-0000-0000-000017630000}"/>
    <cellStyle name="Normal 23 3 2 3 2 4" xfId="31039" xr:uid="{00000000-0005-0000-0000-000018630000}"/>
    <cellStyle name="Normal 23 3 2 3 2 5" xfId="37597" xr:uid="{00000000-0005-0000-0000-000019630000}"/>
    <cellStyle name="Normal 23 3 2 3 3" xfId="6754" xr:uid="{00000000-0005-0000-0000-00001A630000}"/>
    <cellStyle name="Normal 23 3 2 3 3 2" xfId="12082" xr:uid="{00000000-0005-0000-0000-00001B630000}"/>
    <cellStyle name="Normal 23 3 2 3 3 2 2" xfId="27689" xr:uid="{00000000-0005-0000-0000-00001C630000}"/>
    <cellStyle name="Normal 23 3 2 3 3 2 3" xfId="34248" xr:uid="{00000000-0005-0000-0000-00001D630000}"/>
    <cellStyle name="Normal 23 3 2 3 3 2 4" xfId="40806" xr:uid="{00000000-0005-0000-0000-00001E630000}"/>
    <cellStyle name="Normal 23 3 2 3 3 3" xfId="24424" xr:uid="{00000000-0005-0000-0000-00001F630000}"/>
    <cellStyle name="Normal 23 3 2 3 3 4" xfId="31040" xr:uid="{00000000-0005-0000-0000-000020630000}"/>
    <cellStyle name="Normal 23 3 2 3 3 5" xfId="37598" xr:uid="{00000000-0005-0000-0000-000021630000}"/>
    <cellStyle name="Normal 23 3 2 3 4" xfId="12080" xr:uid="{00000000-0005-0000-0000-000022630000}"/>
    <cellStyle name="Normal 23 3 2 3 4 2" xfId="27687" xr:uid="{00000000-0005-0000-0000-000023630000}"/>
    <cellStyle name="Normal 23 3 2 3 4 3" xfId="34246" xr:uid="{00000000-0005-0000-0000-000024630000}"/>
    <cellStyle name="Normal 23 3 2 3 4 4" xfId="40804" xr:uid="{00000000-0005-0000-0000-000025630000}"/>
    <cellStyle name="Normal 23 3 2 3 5" xfId="24422" xr:uid="{00000000-0005-0000-0000-000026630000}"/>
    <cellStyle name="Normal 23 3 2 3 6" xfId="31038" xr:uid="{00000000-0005-0000-0000-000027630000}"/>
    <cellStyle name="Normal 23 3 2 3 7" xfId="37596" xr:uid="{00000000-0005-0000-0000-000028630000}"/>
    <cellStyle name="Normal 23 3 2 4" xfId="6755" xr:uid="{00000000-0005-0000-0000-000029630000}"/>
    <cellStyle name="Normal 23 3 2 4 2" xfId="12083" xr:uid="{00000000-0005-0000-0000-00002A630000}"/>
    <cellStyle name="Normal 23 3 2 4 2 2" xfId="27690" xr:uid="{00000000-0005-0000-0000-00002B630000}"/>
    <cellStyle name="Normal 23 3 2 4 2 3" xfId="34249" xr:uid="{00000000-0005-0000-0000-00002C630000}"/>
    <cellStyle name="Normal 23 3 2 4 2 4" xfId="40807" xr:uid="{00000000-0005-0000-0000-00002D630000}"/>
    <cellStyle name="Normal 23 3 2 4 3" xfId="24425" xr:uid="{00000000-0005-0000-0000-00002E630000}"/>
    <cellStyle name="Normal 23 3 2 4 4" xfId="31041" xr:uid="{00000000-0005-0000-0000-00002F630000}"/>
    <cellStyle name="Normal 23 3 2 4 5" xfId="37599" xr:uid="{00000000-0005-0000-0000-000030630000}"/>
    <cellStyle name="Normal 23 3 2 5" xfId="6756" xr:uid="{00000000-0005-0000-0000-000031630000}"/>
    <cellStyle name="Normal 23 3 2 5 2" xfId="12084" xr:uid="{00000000-0005-0000-0000-000032630000}"/>
    <cellStyle name="Normal 23 3 2 5 2 2" xfId="27691" xr:uid="{00000000-0005-0000-0000-000033630000}"/>
    <cellStyle name="Normal 23 3 2 5 2 3" xfId="34250" xr:uid="{00000000-0005-0000-0000-000034630000}"/>
    <cellStyle name="Normal 23 3 2 5 2 4" xfId="40808" xr:uid="{00000000-0005-0000-0000-000035630000}"/>
    <cellStyle name="Normal 23 3 2 5 3" xfId="24426" xr:uid="{00000000-0005-0000-0000-000036630000}"/>
    <cellStyle name="Normal 23 3 2 5 4" xfId="31042" xr:uid="{00000000-0005-0000-0000-000037630000}"/>
    <cellStyle name="Normal 23 3 2 5 5" xfId="37600" xr:uid="{00000000-0005-0000-0000-000038630000}"/>
    <cellStyle name="Normal 23 3 2 6" xfId="12076" xr:uid="{00000000-0005-0000-0000-000039630000}"/>
    <cellStyle name="Normal 23 3 2 6 2" xfId="27683" xr:uid="{00000000-0005-0000-0000-00003A630000}"/>
    <cellStyle name="Normal 23 3 2 6 3" xfId="34242" xr:uid="{00000000-0005-0000-0000-00003B630000}"/>
    <cellStyle name="Normal 23 3 2 6 4" xfId="40800" xr:uid="{00000000-0005-0000-0000-00003C630000}"/>
    <cellStyle name="Normal 23 3 2 7" xfId="24418" xr:uid="{00000000-0005-0000-0000-00003D630000}"/>
    <cellStyle name="Normal 23 3 2 8" xfId="31034" xr:uid="{00000000-0005-0000-0000-00003E630000}"/>
    <cellStyle name="Normal 23 3 2 9" xfId="37592" xr:uid="{00000000-0005-0000-0000-00003F630000}"/>
    <cellStyle name="Normal 23 3 3" xfId="6757" xr:uid="{00000000-0005-0000-0000-000040630000}"/>
    <cellStyle name="Normal 23 3 3 2" xfId="6758" xr:uid="{00000000-0005-0000-0000-000041630000}"/>
    <cellStyle name="Normal 23 3 3 2 2" xfId="12086" xr:uid="{00000000-0005-0000-0000-000042630000}"/>
    <cellStyle name="Normal 23 3 3 2 2 2" xfId="27693" xr:uid="{00000000-0005-0000-0000-000043630000}"/>
    <cellStyle name="Normal 23 3 3 2 2 3" xfId="34252" xr:uid="{00000000-0005-0000-0000-000044630000}"/>
    <cellStyle name="Normal 23 3 3 2 2 4" xfId="40810" xr:uid="{00000000-0005-0000-0000-000045630000}"/>
    <cellStyle name="Normal 23 3 3 2 3" xfId="24428" xr:uid="{00000000-0005-0000-0000-000046630000}"/>
    <cellStyle name="Normal 23 3 3 2 4" xfId="31044" xr:uid="{00000000-0005-0000-0000-000047630000}"/>
    <cellStyle name="Normal 23 3 3 2 5" xfId="37602" xr:uid="{00000000-0005-0000-0000-000048630000}"/>
    <cellStyle name="Normal 23 3 3 3" xfId="6759" xr:uid="{00000000-0005-0000-0000-000049630000}"/>
    <cellStyle name="Normal 23 3 3 3 2" xfId="12087" xr:uid="{00000000-0005-0000-0000-00004A630000}"/>
    <cellStyle name="Normal 23 3 3 3 2 2" xfId="27694" xr:uid="{00000000-0005-0000-0000-00004B630000}"/>
    <cellStyle name="Normal 23 3 3 3 2 3" xfId="34253" xr:uid="{00000000-0005-0000-0000-00004C630000}"/>
    <cellStyle name="Normal 23 3 3 3 2 4" xfId="40811" xr:uid="{00000000-0005-0000-0000-00004D630000}"/>
    <cellStyle name="Normal 23 3 3 3 3" xfId="24429" xr:uid="{00000000-0005-0000-0000-00004E630000}"/>
    <cellStyle name="Normal 23 3 3 3 4" xfId="31045" xr:uid="{00000000-0005-0000-0000-00004F630000}"/>
    <cellStyle name="Normal 23 3 3 3 5" xfId="37603" xr:uid="{00000000-0005-0000-0000-000050630000}"/>
    <cellStyle name="Normal 23 3 3 4" xfId="12085" xr:uid="{00000000-0005-0000-0000-000051630000}"/>
    <cellStyle name="Normal 23 3 3 4 2" xfId="27692" xr:uid="{00000000-0005-0000-0000-000052630000}"/>
    <cellStyle name="Normal 23 3 3 4 3" xfId="34251" xr:uid="{00000000-0005-0000-0000-000053630000}"/>
    <cellStyle name="Normal 23 3 3 4 4" xfId="40809" xr:uid="{00000000-0005-0000-0000-000054630000}"/>
    <cellStyle name="Normal 23 3 3 5" xfId="24427" xr:uid="{00000000-0005-0000-0000-000055630000}"/>
    <cellStyle name="Normal 23 3 3 6" xfId="31043" xr:uid="{00000000-0005-0000-0000-000056630000}"/>
    <cellStyle name="Normal 23 3 3 7" xfId="37601" xr:uid="{00000000-0005-0000-0000-000057630000}"/>
    <cellStyle name="Normal 23 3 4" xfId="6760" xr:uid="{00000000-0005-0000-0000-000058630000}"/>
    <cellStyle name="Normal 23 3 4 2" xfId="6761" xr:uid="{00000000-0005-0000-0000-000059630000}"/>
    <cellStyle name="Normal 23 3 4 2 2" xfId="12089" xr:uid="{00000000-0005-0000-0000-00005A630000}"/>
    <cellStyle name="Normal 23 3 4 2 2 2" xfId="27696" xr:uid="{00000000-0005-0000-0000-00005B630000}"/>
    <cellStyle name="Normal 23 3 4 2 2 3" xfId="34255" xr:uid="{00000000-0005-0000-0000-00005C630000}"/>
    <cellStyle name="Normal 23 3 4 2 2 4" xfId="40813" xr:uid="{00000000-0005-0000-0000-00005D630000}"/>
    <cellStyle name="Normal 23 3 4 2 3" xfId="24431" xr:uid="{00000000-0005-0000-0000-00005E630000}"/>
    <cellStyle name="Normal 23 3 4 2 4" xfId="31047" xr:uid="{00000000-0005-0000-0000-00005F630000}"/>
    <cellStyle name="Normal 23 3 4 2 5" xfId="37605" xr:uid="{00000000-0005-0000-0000-000060630000}"/>
    <cellStyle name="Normal 23 3 4 3" xfId="6762" xr:uid="{00000000-0005-0000-0000-000061630000}"/>
    <cellStyle name="Normal 23 3 4 3 2" xfId="12090" xr:uid="{00000000-0005-0000-0000-000062630000}"/>
    <cellStyle name="Normal 23 3 4 3 2 2" xfId="27697" xr:uid="{00000000-0005-0000-0000-000063630000}"/>
    <cellStyle name="Normal 23 3 4 3 2 3" xfId="34256" xr:uid="{00000000-0005-0000-0000-000064630000}"/>
    <cellStyle name="Normal 23 3 4 3 2 4" xfId="40814" xr:uid="{00000000-0005-0000-0000-000065630000}"/>
    <cellStyle name="Normal 23 3 4 3 3" xfId="24432" xr:uid="{00000000-0005-0000-0000-000066630000}"/>
    <cellStyle name="Normal 23 3 4 3 4" xfId="31048" xr:uid="{00000000-0005-0000-0000-000067630000}"/>
    <cellStyle name="Normal 23 3 4 3 5" xfId="37606" xr:uid="{00000000-0005-0000-0000-000068630000}"/>
    <cellStyle name="Normal 23 3 4 4" xfId="12088" xr:uid="{00000000-0005-0000-0000-000069630000}"/>
    <cellStyle name="Normal 23 3 4 4 2" xfId="27695" xr:uid="{00000000-0005-0000-0000-00006A630000}"/>
    <cellStyle name="Normal 23 3 4 4 3" xfId="34254" xr:uid="{00000000-0005-0000-0000-00006B630000}"/>
    <cellStyle name="Normal 23 3 4 4 4" xfId="40812" xr:uid="{00000000-0005-0000-0000-00006C630000}"/>
    <cellStyle name="Normal 23 3 4 5" xfId="24430" xr:uid="{00000000-0005-0000-0000-00006D630000}"/>
    <cellStyle name="Normal 23 3 4 6" xfId="31046" xr:uid="{00000000-0005-0000-0000-00006E630000}"/>
    <cellStyle name="Normal 23 3 4 7" xfId="37604" xr:uid="{00000000-0005-0000-0000-00006F630000}"/>
    <cellStyle name="Normal 23 3 5" xfId="6763" xr:uid="{00000000-0005-0000-0000-000070630000}"/>
    <cellStyle name="Normal 23 3 5 2" xfId="12091" xr:uid="{00000000-0005-0000-0000-000071630000}"/>
    <cellStyle name="Normal 23 3 5 2 2" xfId="27698" xr:uid="{00000000-0005-0000-0000-000072630000}"/>
    <cellStyle name="Normal 23 3 5 2 3" xfId="34257" xr:uid="{00000000-0005-0000-0000-000073630000}"/>
    <cellStyle name="Normal 23 3 5 2 4" xfId="40815" xr:uid="{00000000-0005-0000-0000-000074630000}"/>
    <cellStyle name="Normal 23 3 5 3" xfId="24433" xr:uid="{00000000-0005-0000-0000-000075630000}"/>
    <cellStyle name="Normal 23 3 5 4" xfId="31049" xr:uid="{00000000-0005-0000-0000-000076630000}"/>
    <cellStyle name="Normal 23 3 5 5" xfId="37607" xr:uid="{00000000-0005-0000-0000-000077630000}"/>
    <cellStyle name="Normal 23 3 6" xfId="6764" xr:uid="{00000000-0005-0000-0000-000078630000}"/>
    <cellStyle name="Normal 23 3 6 2" xfId="12092" xr:uid="{00000000-0005-0000-0000-000079630000}"/>
    <cellStyle name="Normal 23 3 6 2 2" xfId="27699" xr:uid="{00000000-0005-0000-0000-00007A630000}"/>
    <cellStyle name="Normal 23 3 6 2 3" xfId="34258" xr:uid="{00000000-0005-0000-0000-00007B630000}"/>
    <cellStyle name="Normal 23 3 6 2 4" xfId="40816" xr:uid="{00000000-0005-0000-0000-00007C630000}"/>
    <cellStyle name="Normal 23 3 6 3" xfId="24434" xr:uid="{00000000-0005-0000-0000-00007D630000}"/>
    <cellStyle name="Normal 23 3 6 4" xfId="31050" xr:uid="{00000000-0005-0000-0000-00007E630000}"/>
    <cellStyle name="Normal 23 3 6 5" xfId="37608" xr:uid="{00000000-0005-0000-0000-00007F630000}"/>
    <cellStyle name="Normal 23 3 7" xfId="12075" xr:uid="{00000000-0005-0000-0000-000080630000}"/>
    <cellStyle name="Normal 23 3 7 2" xfId="27682" xr:uid="{00000000-0005-0000-0000-000081630000}"/>
    <cellStyle name="Normal 23 3 7 3" xfId="34241" xr:uid="{00000000-0005-0000-0000-000082630000}"/>
    <cellStyle name="Normal 23 3 7 4" xfId="40799" xr:uid="{00000000-0005-0000-0000-000083630000}"/>
    <cellStyle name="Normal 23 3 8" xfId="24417" xr:uid="{00000000-0005-0000-0000-000084630000}"/>
    <cellStyle name="Normal 23 3 9" xfId="31033" xr:uid="{00000000-0005-0000-0000-000085630000}"/>
    <cellStyle name="Normal 23 4" xfId="6765" xr:uid="{00000000-0005-0000-0000-000086630000}"/>
    <cellStyle name="Normal 23 4 2" xfId="6766" xr:uid="{00000000-0005-0000-0000-000087630000}"/>
    <cellStyle name="Normal 23 4 2 2" xfId="6767" xr:uid="{00000000-0005-0000-0000-000088630000}"/>
    <cellStyle name="Normal 23 4 2 2 2" xfId="12095" xr:uid="{00000000-0005-0000-0000-000089630000}"/>
    <cellStyle name="Normal 23 4 2 2 2 2" xfId="27702" xr:uid="{00000000-0005-0000-0000-00008A630000}"/>
    <cellStyle name="Normal 23 4 2 2 2 3" xfId="34261" xr:uid="{00000000-0005-0000-0000-00008B630000}"/>
    <cellStyle name="Normal 23 4 2 2 2 4" xfId="40819" xr:uid="{00000000-0005-0000-0000-00008C630000}"/>
    <cellStyle name="Normal 23 4 2 2 3" xfId="24437" xr:uid="{00000000-0005-0000-0000-00008D630000}"/>
    <cellStyle name="Normal 23 4 2 2 4" xfId="31053" xr:uid="{00000000-0005-0000-0000-00008E630000}"/>
    <cellStyle name="Normal 23 4 2 2 5" xfId="37611" xr:uid="{00000000-0005-0000-0000-00008F630000}"/>
    <cellStyle name="Normal 23 4 2 3" xfId="6768" xr:uid="{00000000-0005-0000-0000-000090630000}"/>
    <cellStyle name="Normal 23 4 2 3 2" xfId="12096" xr:uid="{00000000-0005-0000-0000-000091630000}"/>
    <cellStyle name="Normal 23 4 2 3 2 2" xfId="27703" xr:uid="{00000000-0005-0000-0000-000092630000}"/>
    <cellStyle name="Normal 23 4 2 3 2 3" xfId="34262" xr:uid="{00000000-0005-0000-0000-000093630000}"/>
    <cellStyle name="Normal 23 4 2 3 2 4" xfId="40820" xr:uid="{00000000-0005-0000-0000-000094630000}"/>
    <cellStyle name="Normal 23 4 2 3 3" xfId="24438" xr:uid="{00000000-0005-0000-0000-000095630000}"/>
    <cellStyle name="Normal 23 4 2 3 4" xfId="31054" xr:uid="{00000000-0005-0000-0000-000096630000}"/>
    <cellStyle name="Normal 23 4 2 3 5" xfId="37612" xr:uid="{00000000-0005-0000-0000-000097630000}"/>
    <cellStyle name="Normal 23 4 2 4" xfId="12094" xr:uid="{00000000-0005-0000-0000-000098630000}"/>
    <cellStyle name="Normal 23 4 2 4 2" xfId="27701" xr:uid="{00000000-0005-0000-0000-000099630000}"/>
    <cellStyle name="Normal 23 4 2 4 3" xfId="34260" xr:uid="{00000000-0005-0000-0000-00009A630000}"/>
    <cellStyle name="Normal 23 4 2 4 4" xfId="40818" xr:uid="{00000000-0005-0000-0000-00009B630000}"/>
    <cellStyle name="Normal 23 4 2 5" xfId="24436" xr:uid="{00000000-0005-0000-0000-00009C630000}"/>
    <cellStyle name="Normal 23 4 2 6" xfId="31052" xr:uid="{00000000-0005-0000-0000-00009D630000}"/>
    <cellStyle name="Normal 23 4 2 7" xfId="37610" xr:uid="{00000000-0005-0000-0000-00009E630000}"/>
    <cellStyle name="Normal 23 4 3" xfId="6769" xr:uid="{00000000-0005-0000-0000-00009F630000}"/>
    <cellStyle name="Normal 23 4 3 2" xfId="6770" xr:uid="{00000000-0005-0000-0000-0000A0630000}"/>
    <cellStyle name="Normal 23 4 3 2 2" xfId="12098" xr:uid="{00000000-0005-0000-0000-0000A1630000}"/>
    <cellStyle name="Normal 23 4 3 2 2 2" xfId="27705" xr:uid="{00000000-0005-0000-0000-0000A2630000}"/>
    <cellStyle name="Normal 23 4 3 2 2 3" xfId="34264" xr:uid="{00000000-0005-0000-0000-0000A3630000}"/>
    <cellStyle name="Normal 23 4 3 2 2 4" xfId="40822" xr:uid="{00000000-0005-0000-0000-0000A4630000}"/>
    <cellStyle name="Normal 23 4 3 2 3" xfId="24440" xr:uid="{00000000-0005-0000-0000-0000A5630000}"/>
    <cellStyle name="Normal 23 4 3 2 4" xfId="31056" xr:uid="{00000000-0005-0000-0000-0000A6630000}"/>
    <cellStyle name="Normal 23 4 3 2 5" xfId="37614" xr:uid="{00000000-0005-0000-0000-0000A7630000}"/>
    <cellStyle name="Normal 23 4 3 3" xfId="6771" xr:uid="{00000000-0005-0000-0000-0000A8630000}"/>
    <cellStyle name="Normal 23 4 3 3 2" xfId="12099" xr:uid="{00000000-0005-0000-0000-0000A9630000}"/>
    <cellStyle name="Normal 23 4 3 3 2 2" xfId="27706" xr:uid="{00000000-0005-0000-0000-0000AA630000}"/>
    <cellStyle name="Normal 23 4 3 3 2 3" xfId="34265" xr:uid="{00000000-0005-0000-0000-0000AB630000}"/>
    <cellStyle name="Normal 23 4 3 3 2 4" xfId="40823" xr:uid="{00000000-0005-0000-0000-0000AC630000}"/>
    <cellStyle name="Normal 23 4 3 3 3" xfId="24441" xr:uid="{00000000-0005-0000-0000-0000AD630000}"/>
    <cellStyle name="Normal 23 4 3 3 4" xfId="31057" xr:uid="{00000000-0005-0000-0000-0000AE630000}"/>
    <cellStyle name="Normal 23 4 3 3 5" xfId="37615" xr:uid="{00000000-0005-0000-0000-0000AF630000}"/>
    <cellStyle name="Normal 23 4 3 4" xfId="12097" xr:uid="{00000000-0005-0000-0000-0000B0630000}"/>
    <cellStyle name="Normal 23 4 3 4 2" xfId="27704" xr:uid="{00000000-0005-0000-0000-0000B1630000}"/>
    <cellStyle name="Normal 23 4 3 4 3" xfId="34263" xr:uid="{00000000-0005-0000-0000-0000B2630000}"/>
    <cellStyle name="Normal 23 4 3 4 4" xfId="40821" xr:uid="{00000000-0005-0000-0000-0000B3630000}"/>
    <cellStyle name="Normal 23 4 3 5" xfId="24439" xr:uid="{00000000-0005-0000-0000-0000B4630000}"/>
    <cellStyle name="Normal 23 4 3 6" xfId="31055" xr:uid="{00000000-0005-0000-0000-0000B5630000}"/>
    <cellStyle name="Normal 23 4 3 7" xfId="37613" xr:uid="{00000000-0005-0000-0000-0000B6630000}"/>
    <cellStyle name="Normal 23 4 4" xfId="6772" xr:uid="{00000000-0005-0000-0000-0000B7630000}"/>
    <cellStyle name="Normal 23 4 4 2" xfId="12100" xr:uid="{00000000-0005-0000-0000-0000B8630000}"/>
    <cellStyle name="Normal 23 4 4 2 2" xfId="27707" xr:uid="{00000000-0005-0000-0000-0000B9630000}"/>
    <cellStyle name="Normal 23 4 4 2 3" xfId="34266" xr:uid="{00000000-0005-0000-0000-0000BA630000}"/>
    <cellStyle name="Normal 23 4 4 2 4" xfId="40824" xr:uid="{00000000-0005-0000-0000-0000BB630000}"/>
    <cellStyle name="Normal 23 4 4 3" xfId="24442" xr:uid="{00000000-0005-0000-0000-0000BC630000}"/>
    <cellStyle name="Normal 23 4 4 4" xfId="31058" xr:uid="{00000000-0005-0000-0000-0000BD630000}"/>
    <cellStyle name="Normal 23 4 4 5" xfId="37616" xr:uid="{00000000-0005-0000-0000-0000BE630000}"/>
    <cellStyle name="Normal 23 4 5" xfId="6773" xr:uid="{00000000-0005-0000-0000-0000BF630000}"/>
    <cellStyle name="Normal 23 4 5 2" xfId="12101" xr:uid="{00000000-0005-0000-0000-0000C0630000}"/>
    <cellStyle name="Normal 23 4 5 2 2" xfId="27708" xr:uid="{00000000-0005-0000-0000-0000C1630000}"/>
    <cellStyle name="Normal 23 4 5 2 3" xfId="34267" xr:uid="{00000000-0005-0000-0000-0000C2630000}"/>
    <cellStyle name="Normal 23 4 5 2 4" xfId="40825" xr:uid="{00000000-0005-0000-0000-0000C3630000}"/>
    <cellStyle name="Normal 23 4 5 3" xfId="24443" xr:uid="{00000000-0005-0000-0000-0000C4630000}"/>
    <cellStyle name="Normal 23 4 5 4" xfId="31059" xr:uid="{00000000-0005-0000-0000-0000C5630000}"/>
    <cellStyle name="Normal 23 4 5 5" xfId="37617" xr:uid="{00000000-0005-0000-0000-0000C6630000}"/>
    <cellStyle name="Normal 23 4 6" xfId="12093" xr:uid="{00000000-0005-0000-0000-0000C7630000}"/>
    <cellStyle name="Normal 23 4 6 2" xfId="27700" xr:uid="{00000000-0005-0000-0000-0000C8630000}"/>
    <cellStyle name="Normal 23 4 6 3" xfId="34259" xr:uid="{00000000-0005-0000-0000-0000C9630000}"/>
    <cellStyle name="Normal 23 4 6 4" xfId="40817" xr:uid="{00000000-0005-0000-0000-0000CA630000}"/>
    <cellStyle name="Normal 23 4 7" xfId="24435" xr:uid="{00000000-0005-0000-0000-0000CB630000}"/>
    <cellStyle name="Normal 23 4 8" xfId="31051" xr:uid="{00000000-0005-0000-0000-0000CC630000}"/>
    <cellStyle name="Normal 23 4 9" xfId="37609" xr:uid="{00000000-0005-0000-0000-0000CD630000}"/>
    <cellStyle name="Normal 23 5" xfId="6774" xr:uid="{00000000-0005-0000-0000-0000CE630000}"/>
    <cellStyle name="Normal 23 5 2" xfId="6775" xr:uid="{00000000-0005-0000-0000-0000CF630000}"/>
    <cellStyle name="Normal 23 5 2 2" xfId="12103" xr:uid="{00000000-0005-0000-0000-0000D0630000}"/>
    <cellStyle name="Normal 23 5 2 2 2" xfId="27710" xr:uid="{00000000-0005-0000-0000-0000D1630000}"/>
    <cellStyle name="Normal 23 5 2 2 3" xfId="34269" xr:uid="{00000000-0005-0000-0000-0000D2630000}"/>
    <cellStyle name="Normal 23 5 2 2 4" xfId="40827" xr:uid="{00000000-0005-0000-0000-0000D3630000}"/>
    <cellStyle name="Normal 23 5 2 3" xfId="24445" xr:uid="{00000000-0005-0000-0000-0000D4630000}"/>
    <cellStyle name="Normal 23 5 2 4" xfId="31061" xr:uid="{00000000-0005-0000-0000-0000D5630000}"/>
    <cellStyle name="Normal 23 5 2 5" xfId="37619" xr:uid="{00000000-0005-0000-0000-0000D6630000}"/>
    <cellStyle name="Normal 23 5 3" xfId="6776" xr:uid="{00000000-0005-0000-0000-0000D7630000}"/>
    <cellStyle name="Normal 23 5 3 2" xfId="12104" xr:uid="{00000000-0005-0000-0000-0000D8630000}"/>
    <cellStyle name="Normal 23 5 3 2 2" xfId="27711" xr:uid="{00000000-0005-0000-0000-0000D9630000}"/>
    <cellStyle name="Normal 23 5 3 2 3" xfId="34270" xr:uid="{00000000-0005-0000-0000-0000DA630000}"/>
    <cellStyle name="Normal 23 5 3 2 4" xfId="40828" xr:uid="{00000000-0005-0000-0000-0000DB630000}"/>
    <cellStyle name="Normal 23 5 3 3" xfId="24446" xr:uid="{00000000-0005-0000-0000-0000DC630000}"/>
    <cellStyle name="Normal 23 5 3 4" xfId="31062" xr:uid="{00000000-0005-0000-0000-0000DD630000}"/>
    <cellStyle name="Normal 23 5 3 5" xfId="37620" xr:uid="{00000000-0005-0000-0000-0000DE630000}"/>
    <cellStyle name="Normal 23 5 4" xfId="12102" xr:uid="{00000000-0005-0000-0000-0000DF630000}"/>
    <cellStyle name="Normal 23 5 4 2" xfId="27709" xr:uid="{00000000-0005-0000-0000-0000E0630000}"/>
    <cellStyle name="Normal 23 5 4 3" xfId="34268" xr:uid="{00000000-0005-0000-0000-0000E1630000}"/>
    <cellStyle name="Normal 23 5 4 4" xfId="40826" xr:uid="{00000000-0005-0000-0000-0000E2630000}"/>
    <cellStyle name="Normal 23 5 5" xfId="24444" xr:uid="{00000000-0005-0000-0000-0000E3630000}"/>
    <cellStyle name="Normal 23 5 6" xfId="31060" xr:uid="{00000000-0005-0000-0000-0000E4630000}"/>
    <cellStyle name="Normal 23 5 7" xfId="37618" xr:uid="{00000000-0005-0000-0000-0000E5630000}"/>
    <cellStyle name="Normal 23 6" xfId="6777" xr:uid="{00000000-0005-0000-0000-0000E6630000}"/>
    <cellStyle name="Normal 23 6 2" xfId="6778" xr:uid="{00000000-0005-0000-0000-0000E7630000}"/>
    <cellStyle name="Normal 23 6 2 2" xfId="12106" xr:uid="{00000000-0005-0000-0000-0000E8630000}"/>
    <cellStyle name="Normal 23 6 2 2 2" xfId="27713" xr:uid="{00000000-0005-0000-0000-0000E9630000}"/>
    <cellStyle name="Normal 23 6 2 2 3" xfId="34272" xr:uid="{00000000-0005-0000-0000-0000EA630000}"/>
    <cellStyle name="Normal 23 6 2 2 4" xfId="40830" xr:uid="{00000000-0005-0000-0000-0000EB630000}"/>
    <cellStyle name="Normal 23 6 2 3" xfId="24448" xr:uid="{00000000-0005-0000-0000-0000EC630000}"/>
    <cellStyle name="Normal 23 6 2 4" xfId="31064" xr:uid="{00000000-0005-0000-0000-0000ED630000}"/>
    <cellStyle name="Normal 23 6 2 5" xfId="37622" xr:uid="{00000000-0005-0000-0000-0000EE630000}"/>
    <cellStyle name="Normal 23 6 3" xfId="6779" xr:uid="{00000000-0005-0000-0000-0000EF630000}"/>
    <cellStyle name="Normal 23 6 3 2" xfId="12107" xr:uid="{00000000-0005-0000-0000-0000F0630000}"/>
    <cellStyle name="Normal 23 6 3 2 2" xfId="27714" xr:uid="{00000000-0005-0000-0000-0000F1630000}"/>
    <cellStyle name="Normal 23 6 3 2 3" xfId="34273" xr:uid="{00000000-0005-0000-0000-0000F2630000}"/>
    <cellStyle name="Normal 23 6 3 2 4" xfId="40831" xr:uid="{00000000-0005-0000-0000-0000F3630000}"/>
    <cellStyle name="Normal 23 6 3 3" xfId="24449" xr:uid="{00000000-0005-0000-0000-0000F4630000}"/>
    <cellStyle name="Normal 23 6 3 4" xfId="31065" xr:uid="{00000000-0005-0000-0000-0000F5630000}"/>
    <cellStyle name="Normal 23 6 3 5" xfId="37623" xr:uid="{00000000-0005-0000-0000-0000F6630000}"/>
    <cellStyle name="Normal 23 6 4" xfId="12105" xr:uid="{00000000-0005-0000-0000-0000F7630000}"/>
    <cellStyle name="Normal 23 6 4 2" xfId="27712" xr:uid="{00000000-0005-0000-0000-0000F8630000}"/>
    <cellStyle name="Normal 23 6 4 3" xfId="34271" xr:uid="{00000000-0005-0000-0000-0000F9630000}"/>
    <cellStyle name="Normal 23 6 4 4" xfId="40829" xr:uid="{00000000-0005-0000-0000-0000FA630000}"/>
    <cellStyle name="Normal 23 6 5" xfId="24447" xr:uid="{00000000-0005-0000-0000-0000FB630000}"/>
    <cellStyle name="Normal 23 6 6" xfId="31063" xr:uid="{00000000-0005-0000-0000-0000FC630000}"/>
    <cellStyle name="Normal 23 6 7" xfId="37621" xr:uid="{00000000-0005-0000-0000-0000FD630000}"/>
    <cellStyle name="Normal 23 7" xfId="6780" xr:uid="{00000000-0005-0000-0000-0000FE630000}"/>
    <cellStyle name="Normal 23 7 2" xfId="12108" xr:uid="{00000000-0005-0000-0000-0000FF630000}"/>
    <cellStyle name="Normal 23 7 2 2" xfId="27715" xr:uid="{00000000-0005-0000-0000-000000640000}"/>
    <cellStyle name="Normal 23 7 2 3" xfId="34274" xr:uid="{00000000-0005-0000-0000-000001640000}"/>
    <cellStyle name="Normal 23 7 2 4" xfId="40832" xr:uid="{00000000-0005-0000-0000-000002640000}"/>
    <cellStyle name="Normal 23 7 3" xfId="24450" xr:uid="{00000000-0005-0000-0000-000003640000}"/>
    <cellStyle name="Normal 23 7 4" xfId="31066" xr:uid="{00000000-0005-0000-0000-000004640000}"/>
    <cellStyle name="Normal 23 7 5" xfId="37624" xr:uid="{00000000-0005-0000-0000-000005640000}"/>
    <cellStyle name="Normal 23 8" xfId="6781" xr:uid="{00000000-0005-0000-0000-000006640000}"/>
    <cellStyle name="Normal 23 8 2" xfId="12109" xr:uid="{00000000-0005-0000-0000-000007640000}"/>
    <cellStyle name="Normal 23 8 2 2" xfId="27716" xr:uid="{00000000-0005-0000-0000-000008640000}"/>
    <cellStyle name="Normal 23 8 2 3" xfId="34275" xr:uid="{00000000-0005-0000-0000-000009640000}"/>
    <cellStyle name="Normal 23 8 2 4" xfId="40833" xr:uid="{00000000-0005-0000-0000-00000A640000}"/>
    <cellStyle name="Normal 23 8 3" xfId="24451" xr:uid="{00000000-0005-0000-0000-00000B640000}"/>
    <cellStyle name="Normal 23 8 4" xfId="31067" xr:uid="{00000000-0005-0000-0000-00000C640000}"/>
    <cellStyle name="Normal 23 8 5" xfId="37625" xr:uid="{00000000-0005-0000-0000-00000D640000}"/>
    <cellStyle name="Normal 23 9" xfId="6782" xr:uid="{00000000-0005-0000-0000-00000E640000}"/>
    <cellStyle name="Normal 230" xfId="18391" xr:uid="{00000000-0005-0000-0000-00000F640000}"/>
    <cellStyle name="Normal 231" xfId="18485" xr:uid="{00000000-0005-0000-0000-000010640000}"/>
    <cellStyle name="Normal 232" xfId="18578" xr:uid="{00000000-0005-0000-0000-000011640000}"/>
    <cellStyle name="Normal 233" xfId="18670" xr:uid="{00000000-0005-0000-0000-000012640000}"/>
    <cellStyle name="Normal 234" xfId="18762" xr:uid="{00000000-0005-0000-0000-000013640000}"/>
    <cellStyle name="Normal 235" xfId="18854" xr:uid="{00000000-0005-0000-0000-000014640000}"/>
    <cellStyle name="Normal 236" xfId="18946" xr:uid="{00000000-0005-0000-0000-000015640000}"/>
    <cellStyle name="Normal 237" xfId="19038" xr:uid="{00000000-0005-0000-0000-000016640000}"/>
    <cellStyle name="Normal 238" xfId="19130" xr:uid="{00000000-0005-0000-0000-000017640000}"/>
    <cellStyle name="Normal 239" xfId="19222" xr:uid="{00000000-0005-0000-0000-000018640000}"/>
    <cellStyle name="Normal 24" xfId="1350" xr:uid="{00000000-0005-0000-0000-000019640000}"/>
    <cellStyle name="Normal 24 10" xfId="2583" xr:uid="{00000000-0005-0000-0000-00001A640000}"/>
    <cellStyle name="Normal 24 2" xfId="6783" xr:uid="{00000000-0005-0000-0000-00001B640000}"/>
    <cellStyle name="Normal 24 2 10" xfId="24452" xr:uid="{00000000-0005-0000-0000-00001C640000}"/>
    <cellStyle name="Normal 24 2 11" xfId="31068" xr:uid="{00000000-0005-0000-0000-00001D640000}"/>
    <cellStyle name="Normal 24 2 12" xfId="37626" xr:uid="{00000000-0005-0000-0000-00001E640000}"/>
    <cellStyle name="Normal 24 2 2" xfId="6784" xr:uid="{00000000-0005-0000-0000-00001F640000}"/>
    <cellStyle name="Normal 24 2 2 10" xfId="37627" xr:uid="{00000000-0005-0000-0000-000020640000}"/>
    <cellStyle name="Normal 24 2 2 2" xfId="6785" xr:uid="{00000000-0005-0000-0000-000021640000}"/>
    <cellStyle name="Normal 24 2 2 2 2" xfId="6786" xr:uid="{00000000-0005-0000-0000-000022640000}"/>
    <cellStyle name="Normal 24 2 2 2 2 2" xfId="6787" xr:uid="{00000000-0005-0000-0000-000023640000}"/>
    <cellStyle name="Normal 24 2 2 2 2 2 2" xfId="12114" xr:uid="{00000000-0005-0000-0000-000024640000}"/>
    <cellStyle name="Normal 24 2 2 2 2 2 2 2" xfId="27721" xr:uid="{00000000-0005-0000-0000-000025640000}"/>
    <cellStyle name="Normal 24 2 2 2 2 2 2 3" xfId="34280" xr:uid="{00000000-0005-0000-0000-000026640000}"/>
    <cellStyle name="Normal 24 2 2 2 2 2 2 4" xfId="40838" xr:uid="{00000000-0005-0000-0000-000027640000}"/>
    <cellStyle name="Normal 24 2 2 2 2 2 3" xfId="24456" xr:uid="{00000000-0005-0000-0000-000028640000}"/>
    <cellStyle name="Normal 24 2 2 2 2 2 4" xfId="31072" xr:uid="{00000000-0005-0000-0000-000029640000}"/>
    <cellStyle name="Normal 24 2 2 2 2 2 5" xfId="37630" xr:uid="{00000000-0005-0000-0000-00002A640000}"/>
    <cellStyle name="Normal 24 2 2 2 2 3" xfId="6788" xr:uid="{00000000-0005-0000-0000-00002B640000}"/>
    <cellStyle name="Normal 24 2 2 2 2 3 2" xfId="12115" xr:uid="{00000000-0005-0000-0000-00002C640000}"/>
    <cellStyle name="Normal 24 2 2 2 2 3 2 2" xfId="27722" xr:uid="{00000000-0005-0000-0000-00002D640000}"/>
    <cellStyle name="Normal 24 2 2 2 2 3 2 3" xfId="34281" xr:uid="{00000000-0005-0000-0000-00002E640000}"/>
    <cellStyle name="Normal 24 2 2 2 2 3 2 4" xfId="40839" xr:uid="{00000000-0005-0000-0000-00002F640000}"/>
    <cellStyle name="Normal 24 2 2 2 2 3 3" xfId="24457" xr:uid="{00000000-0005-0000-0000-000030640000}"/>
    <cellStyle name="Normal 24 2 2 2 2 3 4" xfId="31073" xr:uid="{00000000-0005-0000-0000-000031640000}"/>
    <cellStyle name="Normal 24 2 2 2 2 3 5" xfId="37631" xr:uid="{00000000-0005-0000-0000-000032640000}"/>
    <cellStyle name="Normal 24 2 2 2 2 4" xfId="12113" xr:uid="{00000000-0005-0000-0000-000033640000}"/>
    <cellStyle name="Normal 24 2 2 2 2 4 2" xfId="27720" xr:uid="{00000000-0005-0000-0000-000034640000}"/>
    <cellStyle name="Normal 24 2 2 2 2 4 3" xfId="34279" xr:uid="{00000000-0005-0000-0000-000035640000}"/>
    <cellStyle name="Normal 24 2 2 2 2 4 4" xfId="40837" xr:uid="{00000000-0005-0000-0000-000036640000}"/>
    <cellStyle name="Normal 24 2 2 2 2 5" xfId="24455" xr:uid="{00000000-0005-0000-0000-000037640000}"/>
    <cellStyle name="Normal 24 2 2 2 2 6" xfId="31071" xr:uid="{00000000-0005-0000-0000-000038640000}"/>
    <cellStyle name="Normal 24 2 2 2 2 7" xfId="37629" xr:uid="{00000000-0005-0000-0000-000039640000}"/>
    <cellStyle name="Normal 24 2 2 2 3" xfId="6789" xr:uid="{00000000-0005-0000-0000-00003A640000}"/>
    <cellStyle name="Normal 24 2 2 2 3 2" xfId="6790" xr:uid="{00000000-0005-0000-0000-00003B640000}"/>
    <cellStyle name="Normal 24 2 2 2 3 2 2" xfId="12117" xr:uid="{00000000-0005-0000-0000-00003C640000}"/>
    <cellStyle name="Normal 24 2 2 2 3 2 2 2" xfId="27724" xr:uid="{00000000-0005-0000-0000-00003D640000}"/>
    <cellStyle name="Normal 24 2 2 2 3 2 2 3" xfId="34283" xr:uid="{00000000-0005-0000-0000-00003E640000}"/>
    <cellStyle name="Normal 24 2 2 2 3 2 2 4" xfId="40841" xr:uid="{00000000-0005-0000-0000-00003F640000}"/>
    <cellStyle name="Normal 24 2 2 2 3 2 3" xfId="24459" xr:uid="{00000000-0005-0000-0000-000040640000}"/>
    <cellStyle name="Normal 24 2 2 2 3 2 4" xfId="31075" xr:uid="{00000000-0005-0000-0000-000041640000}"/>
    <cellStyle name="Normal 24 2 2 2 3 2 5" xfId="37633" xr:uid="{00000000-0005-0000-0000-000042640000}"/>
    <cellStyle name="Normal 24 2 2 2 3 3" xfId="6791" xr:uid="{00000000-0005-0000-0000-000043640000}"/>
    <cellStyle name="Normal 24 2 2 2 3 3 2" xfId="12118" xr:uid="{00000000-0005-0000-0000-000044640000}"/>
    <cellStyle name="Normal 24 2 2 2 3 3 2 2" xfId="27725" xr:uid="{00000000-0005-0000-0000-000045640000}"/>
    <cellStyle name="Normal 24 2 2 2 3 3 2 3" xfId="34284" xr:uid="{00000000-0005-0000-0000-000046640000}"/>
    <cellStyle name="Normal 24 2 2 2 3 3 2 4" xfId="40842" xr:uid="{00000000-0005-0000-0000-000047640000}"/>
    <cellStyle name="Normal 24 2 2 2 3 3 3" xfId="24460" xr:uid="{00000000-0005-0000-0000-000048640000}"/>
    <cellStyle name="Normal 24 2 2 2 3 3 4" xfId="31076" xr:uid="{00000000-0005-0000-0000-000049640000}"/>
    <cellStyle name="Normal 24 2 2 2 3 3 5" xfId="37634" xr:uid="{00000000-0005-0000-0000-00004A640000}"/>
    <cellStyle name="Normal 24 2 2 2 3 4" xfId="12116" xr:uid="{00000000-0005-0000-0000-00004B640000}"/>
    <cellStyle name="Normal 24 2 2 2 3 4 2" xfId="27723" xr:uid="{00000000-0005-0000-0000-00004C640000}"/>
    <cellStyle name="Normal 24 2 2 2 3 4 3" xfId="34282" xr:uid="{00000000-0005-0000-0000-00004D640000}"/>
    <cellStyle name="Normal 24 2 2 2 3 4 4" xfId="40840" xr:uid="{00000000-0005-0000-0000-00004E640000}"/>
    <cellStyle name="Normal 24 2 2 2 3 5" xfId="24458" xr:uid="{00000000-0005-0000-0000-00004F640000}"/>
    <cellStyle name="Normal 24 2 2 2 3 6" xfId="31074" xr:uid="{00000000-0005-0000-0000-000050640000}"/>
    <cellStyle name="Normal 24 2 2 2 3 7" xfId="37632" xr:uid="{00000000-0005-0000-0000-000051640000}"/>
    <cellStyle name="Normal 24 2 2 2 4" xfId="6792" xr:uid="{00000000-0005-0000-0000-000052640000}"/>
    <cellStyle name="Normal 24 2 2 2 4 2" xfId="12119" xr:uid="{00000000-0005-0000-0000-000053640000}"/>
    <cellStyle name="Normal 24 2 2 2 4 2 2" xfId="27726" xr:uid="{00000000-0005-0000-0000-000054640000}"/>
    <cellStyle name="Normal 24 2 2 2 4 2 3" xfId="34285" xr:uid="{00000000-0005-0000-0000-000055640000}"/>
    <cellStyle name="Normal 24 2 2 2 4 2 4" xfId="40843" xr:uid="{00000000-0005-0000-0000-000056640000}"/>
    <cellStyle name="Normal 24 2 2 2 4 3" xfId="24461" xr:uid="{00000000-0005-0000-0000-000057640000}"/>
    <cellStyle name="Normal 24 2 2 2 4 4" xfId="31077" xr:uid="{00000000-0005-0000-0000-000058640000}"/>
    <cellStyle name="Normal 24 2 2 2 4 5" xfId="37635" xr:uid="{00000000-0005-0000-0000-000059640000}"/>
    <cellStyle name="Normal 24 2 2 2 5" xfId="6793" xr:uid="{00000000-0005-0000-0000-00005A640000}"/>
    <cellStyle name="Normal 24 2 2 2 5 2" xfId="12120" xr:uid="{00000000-0005-0000-0000-00005B640000}"/>
    <cellStyle name="Normal 24 2 2 2 5 2 2" xfId="27727" xr:uid="{00000000-0005-0000-0000-00005C640000}"/>
    <cellStyle name="Normal 24 2 2 2 5 2 3" xfId="34286" xr:uid="{00000000-0005-0000-0000-00005D640000}"/>
    <cellStyle name="Normal 24 2 2 2 5 2 4" xfId="40844" xr:uid="{00000000-0005-0000-0000-00005E640000}"/>
    <cellStyle name="Normal 24 2 2 2 5 3" xfId="24462" xr:uid="{00000000-0005-0000-0000-00005F640000}"/>
    <cellStyle name="Normal 24 2 2 2 5 4" xfId="31078" xr:uid="{00000000-0005-0000-0000-000060640000}"/>
    <cellStyle name="Normal 24 2 2 2 5 5" xfId="37636" xr:uid="{00000000-0005-0000-0000-000061640000}"/>
    <cellStyle name="Normal 24 2 2 2 6" xfId="12112" xr:uid="{00000000-0005-0000-0000-000062640000}"/>
    <cellStyle name="Normal 24 2 2 2 6 2" xfId="27719" xr:uid="{00000000-0005-0000-0000-000063640000}"/>
    <cellStyle name="Normal 24 2 2 2 6 3" xfId="34278" xr:uid="{00000000-0005-0000-0000-000064640000}"/>
    <cellStyle name="Normal 24 2 2 2 6 4" xfId="40836" xr:uid="{00000000-0005-0000-0000-000065640000}"/>
    <cellStyle name="Normal 24 2 2 2 7" xfId="24454" xr:uid="{00000000-0005-0000-0000-000066640000}"/>
    <cellStyle name="Normal 24 2 2 2 8" xfId="31070" xr:uid="{00000000-0005-0000-0000-000067640000}"/>
    <cellStyle name="Normal 24 2 2 2 9" xfId="37628" xr:uid="{00000000-0005-0000-0000-000068640000}"/>
    <cellStyle name="Normal 24 2 2 3" xfId="6794" xr:uid="{00000000-0005-0000-0000-000069640000}"/>
    <cellStyle name="Normal 24 2 2 3 2" xfId="6795" xr:uid="{00000000-0005-0000-0000-00006A640000}"/>
    <cellStyle name="Normal 24 2 2 3 2 2" xfId="12122" xr:uid="{00000000-0005-0000-0000-00006B640000}"/>
    <cellStyle name="Normal 24 2 2 3 2 2 2" xfId="27729" xr:uid="{00000000-0005-0000-0000-00006C640000}"/>
    <cellStyle name="Normal 24 2 2 3 2 2 3" xfId="34288" xr:uid="{00000000-0005-0000-0000-00006D640000}"/>
    <cellStyle name="Normal 24 2 2 3 2 2 4" xfId="40846" xr:uid="{00000000-0005-0000-0000-00006E640000}"/>
    <cellStyle name="Normal 24 2 2 3 2 3" xfId="24464" xr:uid="{00000000-0005-0000-0000-00006F640000}"/>
    <cellStyle name="Normal 24 2 2 3 2 4" xfId="31080" xr:uid="{00000000-0005-0000-0000-000070640000}"/>
    <cellStyle name="Normal 24 2 2 3 2 5" xfId="37638" xr:uid="{00000000-0005-0000-0000-000071640000}"/>
    <cellStyle name="Normal 24 2 2 3 3" xfId="6796" xr:uid="{00000000-0005-0000-0000-000072640000}"/>
    <cellStyle name="Normal 24 2 2 3 3 2" xfId="12123" xr:uid="{00000000-0005-0000-0000-000073640000}"/>
    <cellStyle name="Normal 24 2 2 3 3 2 2" xfId="27730" xr:uid="{00000000-0005-0000-0000-000074640000}"/>
    <cellStyle name="Normal 24 2 2 3 3 2 3" xfId="34289" xr:uid="{00000000-0005-0000-0000-000075640000}"/>
    <cellStyle name="Normal 24 2 2 3 3 2 4" xfId="40847" xr:uid="{00000000-0005-0000-0000-000076640000}"/>
    <cellStyle name="Normal 24 2 2 3 3 3" xfId="24465" xr:uid="{00000000-0005-0000-0000-000077640000}"/>
    <cellStyle name="Normal 24 2 2 3 3 4" xfId="31081" xr:uid="{00000000-0005-0000-0000-000078640000}"/>
    <cellStyle name="Normal 24 2 2 3 3 5" xfId="37639" xr:uid="{00000000-0005-0000-0000-000079640000}"/>
    <cellStyle name="Normal 24 2 2 3 4" xfId="12121" xr:uid="{00000000-0005-0000-0000-00007A640000}"/>
    <cellStyle name="Normal 24 2 2 3 4 2" xfId="27728" xr:uid="{00000000-0005-0000-0000-00007B640000}"/>
    <cellStyle name="Normal 24 2 2 3 4 3" xfId="34287" xr:uid="{00000000-0005-0000-0000-00007C640000}"/>
    <cellStyle name="Normal 24 2 2 3 4 4" xfId="40845" xr:uid="{00000000-0005-0000-0000-00007D640000}"/>
    <cellStyle name="Normal 24 2 2 3 5" xfId="24463" xr:uid="{00000000-0005-0000-0000-00007E640000}"/>
    <cellStyle name="Normal 24 2 2 3 6" xfId="31079" xr:uid="{00000000-0005-0000-0000-00007F640000}"/>
    <cellStyle name="Normal 24 2 2 3 7" xfId="37637" xr:uid="{00000000-0005-0000-0000-000080640000}"/>
    <cellStyle name="Normal 24 2 2 4" xfId="6797" xr:uid="{00000000-0005-0000-0000-000081640000}"/>
    <cellStyle name="Normal 24 2 2 4 2" xfId="6798" xr:uid="{00000000-0005-0000-0000-000082640000}"/>
    <cellStyle name="Normal 24 2 2 4 2 2" xfId="12125" xr:uid="{00000000-0005-0000-0000-000083640000}"/>
    <cellStyle name="Normal 24 2 2 4 2 2 2" xfId="27732" xr:uid="{00000000-0005-0000-0000-000084640000}"/>
    <cellStyle name="Normal 24 2 2 4 2 2 3" xfId="34291" xr:uid="{00000000-0005-0000-0000-000085640000}"/>
    <cellStyle name="Normal 24 2 2 4 2 2 4" xfId="40849" xr:uid="{00000000-0005-0000-0000-000086640000}"/>
    <cellStyle name="Normal 24 2 2 4 2 3" xfId="24467" xr:uid="{00000000-0005-0000-0000-000087640000}"/>
    <cellStyle name="Normal 24 2 2 4 2 4" xfId="31083" xr:uid="{00000000-0005-0000-0000-000088640000}"/>
    <cellStyle name="Normal 24 2 2 4 2 5" xfId="37641" xr:uid="{00000000-0005-0000-0000-000089640000}"/>
    <cellStyle name="Normal 24 2 2 4 3" xfId="6799" xr:uid="{00000000-0005-0000-0000-00008A640000}"/>
    <cellStyle name="Normal 24 2 2 4 3 2" xfId="12126" xr:uid="{00000000-0005-0000-0000-00008B640000}"/>
    <cellStyle name="Normal 24 2 2 4 3 2 2" xfId="27733" xr:uid="{00000000-0005-0000-0000-00008C640000}"/>
    <cellStyle name="Normal 24 2 2 4 3 2 3" xfId="34292" xr:uid="{00000000-0005-0000-0000-00008D640000}"/>
    <cellStyle name="Normal 24 2 2 4 3 2 4" xfId="40850" xr:uid="{00000000-0005-0000-0000-00008E640000}"/>
    <cellStyle name="Normal 24 2 2 4 3 3" xfId="24468" xr:uid="{00000000-0005-0000-0000-00008F640000}"/>
    <cellStyle name="Normal 24 2 2 4 3 4" xfId="31084" xr:uid="{00000000-0005-0000-0000-000090640000}"/>
    <cellStyle name="Normal 24 2 2 4 3 5" xfId="37642" xr:uid="{00000000-0005-0000-0000-000091640000}"/>
    <cellStyle name="Normal 24 2 2 4 4" xfId="12124" xr:uid="{00000000-0005-0000-0000-000092640000}"/>
    <cellStyle name="Normal 24 2 2 4 4 2" xfId="27731" xr:uid="{00000000-0005-0000-0000-000093640000}"/>
    <cellStyle name="Normal 24 2 2 4 4 3" xfId="34290" xr:uid="{00000000-0005-0000-0000-000094640000}"/>
    <cellStyle name="Normal 24 2 2 4 4 4" xfId="40848" xr:uid="{00000000-0005-0000-0000-000095640000}"/>
    <cellStyle name="Normal 24 2 2 4 5" xfId="24466" xr:uid="{00000000-0005-0000-0000-000096640000}"/>
    <cellStyle name="Normal 24 2 2 4 6" xfId="31082" xr:uid="{00000000-0005-0000-0000-000097640000}"/>
    <cellStyle name="Normal 24 2 2 4 7" xfId="37640" xr:uid="{00000000-0005-0000-0000-000098640000}"/>
    <cellStyle name="Normal 24 2 2 5" xfId="6800" xr:uid="{00000000-0005-0000-0000-000099640000}"/>
    <cellStyle name="Normal 24 2 2 5 2" xfId="12127" xr:uid="{00000000-0005-0000-0000-00009A640000}"/>
    <cellStyle name="Normal 24 2 2 5 2 2" xfId="27734" xr:uid="{00000000-0005-0000-0000-00009B640000}"/>
    <cellStyle name="Normal 24 2 2 5 2 3" xfId="34293" xr:uid="{00000000-0005-0000-0000-00009C640000}"/>
    <cellStyle name="Normal 24 2 2 5 2 4" xfId="40851" xr:uid="{00000000-0005-0000-0000-00009D640000}"/>
    <cellStyle name="Normal 24 2 2 5 3" xfId="24469" xr:uid="{00000000-0005-0000-0000-00009E640000}"/>
    <cellStyle name="Normal 24 2 2 5 4" xfId="31085" xr:uid="{00000000-0005-0000-0000-00009F640000}"/>
    <cellStyle name="Normal 24 2 2 5 5" xfId="37643" xr:uid="{00000000-0005-0000-0000-0000A0640000}"/>
    <cellStyle name="Normal 24 2 2 6" xfId="6801" xr:uid="{00000000-0005-0000-0000-0000A1640000}"/>
    <cellStyle name="Normal 24 2 2 6 2" xfId="12128" xr:uid="{00000000-0005-0000-0000-0000A2640000}"/>
    <cellStyle name="Normal 24 2 2 6 2 2" xfId="27735" xr:uid="{00000000-0005-0000-0000-0000A3640000}"/>
    <cellStyle name="Normal 24 2 2 6 2 3" xfId="34294" xr:uid="{00000000-0005-0000-0000-0000A4640000}"/>
    <cellStyle name="Normal 24 2 2 6 2 4" xfId="40852" xr:uid="{00000000-0005-0000-0000-0000A5640000}"/>
    <cellStyle name="Normal 24 2 2 6 3" xfId="24470" xr:uid="{00000000-0005-0000-0000-0000A6640000}"/>
    <cellStyle name="Normal 24 2 2 6 4" xfId="31086" xr:uid="{00000000-0005-0000-0000-0000A7640000}"/>
    <cellStyle name="Normal 24 2 2 6 5" xfId="37644" xr:uid="{00000000-0005-0000-0000-0000A8640000}"/>
    <cellStyle name="Normal 24 2 2 7" xfId="12111" xr:uid="{00000000-0005-0000-0000-0000A9640000}"/>
    <cellStyle name="Normal 24 2 2 7 2" xfId="27718" xr:uid="{00000000-0005-0000-0000-0000AA640000}"/>
    <cellStyle name="Normal 24 2 2 7 3" xfId="34277" xr:uid="{00000000-0005-0000-0000-0000AB640000}"/>
    <cellStyle name="Normal 24 2 2 7 4" xfId="40835" xr:uid="{00000000-0005-0000-0000-0000AC640000}"/>
    <cellStyle name="Normal 24 2 2 8" xfId="24453" xr:uid="{00000000-0005-0000-0000-0000AD640000}"/>
    <cellStyle name="Normal 24 2 2 9" xfId="31069" xr:uid="{00000000-0005-0000-0000-0000AE640000}"/>
    <cellStyle name="Normal 24 2 3" xfId="6802" xr:uid="{00000000-0005-0000-0000-0000AF640000}"/>
    <cellStyle name="Normal 24 2 3 2" xfId="6803" xr:uid="{00000000-0005-0000-0000-0000B0640000}"/>
    <cellStyle name="Normal 24 2 3 2 2" xfId="6804" xr:uid="{00000000-0005-0000-0000-0000B1640000}"/>
    <cellStyle name="Normal 24 2 3 2 2 2" xfId="12131" xr:uid="{00000000-0005-0000-0000-0000B2640000}"/>
    <cellStyle name="Normal 24 2 3 2 2 2 2" xfId="27738" xr:uid="{00000000-0005-0000-0000-0000B3640000}"/>
    <cellStyle name="Normal 24 2 3 2 2 2 3" xfId="34297" xr:uid="{00000000-0005-0000-0000-0000B4640000}"/>
    <cellStyle name="Normal 24 2 3 2 2 2 4" xfId="40855" xr:uid="{00000000-0005-0000-0000-0000B5640000}"/>
    <cellStyle name="Normal 24 2 3 2 2 3" xfId="24473" xr:uid="{00000000-0005-0000-0000-0000B6640000}"/>
    <cellStyle name="Normal 24 2 3 2 2 4" xfId="31089" xr:uid="{00000000-0005-0000-0000-0000B7640000}"/>
    <cellStyle name="Normal 24 2 3 2 2 5" xfId="37647" xr:uid="{00000000-0005-0000-0000-0000B8640000}"/>
    <cellStyle name="Normal 24 2 3 2 3" xfId="6805" xr:uid="{00000000-0005-0000-0000-0000B9640000}"/>
    <cellStyle name="Normal 24 2 3 2 3 2" xfId="12132" xr:uid="{00000000-0005-0000-0000-0000BA640000}"/>
    <cellStyle name="Normal 24 2 3 2 3 2 2" xfId="27739" xr:uid="{00000000-0005-0000-0000-0000BB640000}"/>
    <cellStyle name="Normal 24 2 3 2 3 2 3" xfId="34298" xr:uid="{00000000-0005-0000-0000-0000BC640000}"/>
    <cellStyle name="Normal 24 2 3 2 3 2 4" xfId="40856" xr:uid="{00000000-0005-0000-0000-0000BD640000}"/>
    <cellStyle name="Normal 24 2 3 2 3 3" xfId="24474" xr:uid="{00000000-0005-0000-0000-0000BE640000}"/>
    <cellStyle name="Normal 24 2 3 2 3 4" xfId="31090" xr:uid="{00000000-0005-0000-0000-0000BF640000}"/>
    <cellStyle name="Normal 24 2 3 2 3 5" xfId="37648" xr:uid="{00000000-0005-0000-0000-0000C0640000}"/>
    <cellStyle name="Normal 24 2 3 2 4" xfId="12130" xr:uid="{00000000-0005-0000-0000-0000C1640000}"/>
    <cellStyle name="Normal 24 2 3 2 4 2" xfId="27737" xr:uid="{00000000-0005-0000-0000-0000C2640000}"/>
    <cellStyle name="Normal 24 2 3 2 4 3" xfId="34296" xr:uid="{00000000-0005-0000-0000-0000C3640000}"/>
    <cellStyle name="Normal 24 2 3 2 4 4" xfId="40854" xr:uid="{00000000-0005-0000-0000-0000C4640000}"/>
    <cellStyle name="Normal 24 2 3 2 5" xfId="24472" xr:uid="{00000000-0005-0000-0000-0000C5640000}"/>
    <cellStyle name="Normal 24 2 3 2 6" xfId="31088" xr:uid="{00000000-0005-0000-0000-0000C6640000}"/>
    <cellStyle name="Normal 24 2 3 2 7" xfId="37646" xr:uid="{00000000-0005-0000-0000-0000C7640000}"/>
    <cellStyle name="Normal 24 2 3 3" xfId="6806" xr:uid="{00000000-0005-0000-0000-0000C8640000}"/>
    <cellStyle name="Normal 24 2 3 3 2" xfId="6807" xr:uid="{00000000-0005-0000-0000-0000C9640000}"/>
    <cellStyle name="Normal 24 2 3 3 2 2" xfId="12134" xr:uid="{00000000-0005-0000-0000-0000CA640000}"/>
    <cellStyle name="Normal 24 2 3 3 2 2 2" xfId="27741" xr:uid="{00000000-0005-0000-0000-0000CB640000}"/>
    <cellStyle name="Normal 24 2 3 3 2 2 3" xfId="34300" xr:uid="{00000000-0005-0000-0000-0000CC640000}"/>
    <cellStyle name="Normal 24 2 3 3 2 2 4" xfId="40858" xr:uid="{00000000-0005-0000-0000-0000CD640000}"/>
    <cellStyle name="Normal 24 2 3 3 2 3" xfId="24476" xr:uid="{00000000-0005-0000-0000-0000CE640000}"/>
    <cellStyle name="Normal 24 2 3 3 2 4" xfId="31092" xr:uid="{00000000-0005-0000-0000-0000CF640000}"/>
    <cellStyle name="Normal 24 2 3 3 2 5" xfId="37650" xr:uid="{00000000-0005-0000-0000-0000D0640000}"/>
    <cellStyle name="Normal 24 2 3 3 3" xfId="6808" xr:uid="{00000000-0005-0000-0000-0000D1640000}"/>
    <cellStyle name="Normal 24 2 3 3 3 2" xfId="12135" xr:uid="{00000000-0005-0000-0000-0000D2640000}"/>
    <cellStyle name="Normal 24 2 3 3 3 2 2" xfId="27742" xr:uid="{00000000-0005-0000-0000-0000D3640000}"/>
    <cellStyle name="Normal 24 2 3 3 3 2 3" xfId="34301" xr:uid="{00000000-0005-0000-0000-0000D4640000}"/>
    <cellStyle name="Normal 24 2 3 3 3 2 4" xfId="40859" xr:uid="{00000000-0005-0000-0000-0000D5640000}"/>
    <cellStyle name="Normal 24 2 3 3 3 3" xfId="24477" xr:uid="{00000000-0005-0000-0000-0000D6640000}"/>
    <cellStyle name="Normal 24 2 3 3 3 4" xfId="31093" xr:uid="{00000000-0005-0000-0000-0000D7640000}"/>
    <cellStyle name="Normal 24 2 3 3 3 5" xfId="37651" xr:uid="{00000000-0005-0000-0000-0000D8640000}"/>
    <cellStyle name="Normal 24 2 3 3 4" xfId="12133" xr:uid="{00000000-0005-0000-0000-0000D9640000}"/>
    <cellStyle name="Normal 24 2 3 3 4 2" xfId="27740" xr:uid="{00000000-0005-0000-0000-0000DA640000}"/>
    <cellStyle name="Normal 24 2 3 3 4 3" xfId="34299" xr:uid="{00000000-0005-0000-0000-0000DB640000}"/>
    <cellStyle name="Normal 24 2 3 3 4 4" xfId="40857" xr:uid="{00000000-0005-0000-0000-0000DC640000}"/>
    <cellStyle name="Normal 24 2 3 3 5" xfId="24475" xr:uid="{00000000-0005-0000-0000-0000DD640000}"/>
    <cellStyle name="Normal 24 2 3 3 6" xfId="31091" xr:uid="{00000000-0005-0000-0000-0000DE640000}"/>
    <cellStyle name="Normal 24 2 3 3 7" xfId="37649" xr:uid="{00000000-0005-0000-0000-0000DF640000}"/>
    <cellStyle name="Normal 24 2 3 4" xfId="6809" xr:uid="{00000000-0005-0000-0000-0000E0640000}"/>
    <cellStyle name="Normal 24 2 3 4 2" xfId="12136" xr:uid="{00000000-0005-0000-0000-0000E1640000}"/>
    <cellStyle name="Normal 24 2 3 4 2 2" xfId="27743" xr:uid="{00000000-0005-0000-0000-0000E2640000}"/>
    <cellStyle name="Normal 24 2 3 4 2 3" xfId="34302" xr:uid="{00000000-0005-0000-0000-0000E3640000}"/>
    <cellStyle name="Normal 24 2 3 4 2 4" xfId="40860" xr:uid="{00000000-0005-0000-0000-0000E4640000}"/>
    <cellStyle name="Normal 24 2 3 4 3" xfId="24478" xr:uid="{00000000-0005-0000-0000-0000E5640000}"/>
    <cellStyle name="Normal 24 2 3 4 4" xfId="31094" xr:uid="{00000000-0005-0000-0000-0000E6640000}"/>
    <cellStyle name="Normal 24 2 3 4 5" xfId="37652" xr:uid="{00000000-0005-0000-0000-0000E7640000}"/>
    <cellStyle name="Normal 24 2 3 5" xfId="6810" xr:uid="{00000000-0005-0000-0000-0000E8640000}"/>
    <cellStyle name="Normal 24 2 3 5 2" xfId="12137" xr:uid="{00000000-0005-0000-0000-0000E9640000}"/>
    <cellStyle name="Normal 24 2 3 5 2 2" xfId="27744" xr:uid="{00000000-0005-0000-0000-0000EA640000}"/>
    <cellStyle name="Normal 24 2 3 5 2 3" xfId="34303" xr:uid="{00000000-0005-0000-0000-0000EB640000}"/>
    <cellStyle name="Normal 24 2 3 5 2 4" xfId="40861" xr:uid="{00000000-0005-0000-0000-0000EC640000}"/>
    <cellStyle name="Normal 24 2 3 5 3" xfId="24479" xr:uid="{00000000-0005-0000-0000-0000ED640000}"/>
    <cellStyle name="Normal 24 2 3 5 4" xfId="31095" xr:uid="{00000000-0005-0000-0000-0000EE640000}"/>
    <cellStyle name="Normal 24 2 3 5 5" xfId="37653" xr:uid="{00000000-0005-0000-0000-0000EF640000}"/>
    <cellStyle name="Normal 24 2 3 6" xfId="12129" xr:uid="{00000000-0005-0000-0000-0000F0640000}"/>
    <cellStyle name="Normal 24 2 3 6 2" xfId="27736" xr:uid="{00000000-0005-0000-0000-0000F1640000}"/>
    <cellStyle name="Normal 24 2 3 6 3" xfId="34295" xr:uid="{00000000-0005-0000-0000-0000F2640000}"/>
    <cellStyle name="Normal 24 2 3 6 4" xfId="40853" xr:uid="{00000000-0005-0000-0000-0000F3640000}"/>
    <cellStyle name="Normal 24 2 3 7" xfId="24471" xr:uid="{00000000-0005-0000-0000-0000F4640000}"/>
    <cellStyle name="Normal 24 2 3 8" xfId="31087" xr:uid="{00000000-0005-0000-0000-0000F5640000}"/>
    <cellStyle name="Normal 24 2 3 9" xfId="37645" xr:uid="{00000000-0005-0000-0000-0000F6640000}"/>
    <cellStyle name="Normal 24 2 4" xfId="6811" xr:uid="{00000000-0005-0000-0000-0000F7640000}"/>
    <cellStyle name="Normal 24 2 4 2" xfId="6812" xr:uid="{00000000-0005-0000-0000-0000F8640000}"/>
    <cellStyle name="Normal 24 2 4 2 2" xfId="12139" xr:uid="{00000000-0005-0000-0000-0000F9640000}"/>
    <cellStyle name="Normal 24 2 4 2 2 2" xfId="27746" xr:uid="{00000000-0005-0000-0000-0000FA640000}"/>
    <cellStyle name="Normal 24 2 4 2 2 3" xfId="34305" xr:uid="{00000000-0005-0000-0000-0000FB640000}"/>
    <cellStyle name="Normal 24 2 4 2 2 4" xfId="40863" xr:uid="{00000000-0005-0000-0000-0000FC640000}"/>
    <cellStyle name="Normal 24 2 4 2 3" xfId="24481" xr:uid="{00000000-0005-0000-0000-0000FD640000}"/>
    <cellStyle name="Normal 24 2 4 2 4" xfId="31097" xr:uid="{00000000-0005-0000-0000-0000FE640000}"/>
    <cellStyle name="Normal 24 2 4 2 5" xfId="37655" xr:uid="{00000000-0005-0000-0000-0000FF640000}"/>
    <cellStyle name="Normal 24 2 4 3" xfId="6813" xr:uid="{00000000-0005-0000-0000-000000650000}"/>
    <cellStyle name="Normal 24 2 4 3 2" xfId="12140" xr:uid="{00000000-0005-0000-0000-000001650000}"/>
    <cellStyle name="Normal 24 2 4 3 2 2" xfId="27747" xr:uid="{00000000-0005-0000-0000-000002650000}"/>
    <cellStyle name="Normal 24 2 4 3 2 3" xfId="34306" xr:uid="{00000000-0005-0000-0000-000003650000}"/>
    <cellStyle name="Normal 24 2 4 3 2 4" xfId="40864" xr:uid="{00000000-0005-0000-0000-000004650000}"/>
    <cellStyle name="Normal 24 2 4 3 3" xfId="24482" xr:uid="{00000000-0005-0000-0000-000005650000}"/>
    <cellStyle name="Normal 24 2 4 3 4" xfId="31098" xr:uid="{00000000-0005-0000-0000-000006650000}"/>
    <cellStyle name="Normal 24 2 4 3 5" xfId="37656" xr:uid="{00000000-0005-0000-0000-000007650000}"/>
    <cellStyle name="Normal 24 2 4 4" xfId="12138" xr:uid="{00000000-0005-0000-0000-000008650000}"/>
    <cellStyle name="Normal 24 2 4 4 2" xfId="27745" xr:uid="{00000000-0005-0000-0000-000009650000}"/>
    <cellStyle name="Normal 24 2 4 4 3" xfId="34304" xr:uid="{00000000-0005-0000-0000-00000A650000}"/>
    <cellStyle name="Normal 24 2 4 4 4" xfId="40862" xr:uid="{00000000-0005-0000-0000-00000B650000}"/>
    <cellStyle name="Normal 24 2 4 5" xfId="24480" xr:uid="{00000000-0005-0000-0000-00000C650000}"/>
    <cellStyle name="Normal 24 2 4 6" xfId="31096" xr:uid="{00000000-0005-0000-0000-00000D650000}"/>
    <cellStyle name="Normal 24 2 4 7" xfId="37654" xr:uid="{00000000-0005-0000-0000-00000E650000}"/>
    <cellStyle name="Normal 24 2 5" xfId="6814" xr:uid="{00000000-0005-0000-0000-00000F650000}"/>
    <cellStyle name="Normal 24 2 5 2" xfId="6815" xr:uid="{00000000-0005-0000-0000-000010650000}"/>
    <cellStyle name="Normal 24 2 5 2 2" xfId="12142" xr:uid="{00000000-0005-0000-0000-000011650000}"/>
    <cellStyle name="Normal 24 2 5 2 2 2" xfId="27749" xr:uid="{00000000-0005-0000-0000-000012650000}"/>
    <cellStyle name="Normal 24 2 5 2 2 3" xfId="34308" xr:uid="{00000000-0005-0000-0000-000013650000}"/>
    <cellStyle name="Normal 24 2 5 2 2 4" xfId="40866" xr:uid="{00000000-0005-0000-0000-000014650000}"/>
    <cellStyle name="Normal 24 2 5 2 3" xfId="24484" xr:uid="{00000000-0005-0000-0000-000015650000}"/>
    <cellStyle name="Normal 24 2 5 2 4" xfId="31100" xr:uid="{00000000-0005-0000-0000-000016650000}"/>
    <cellStyle name="Normal 24 2 5 2 5" xfId="37658" xr:uid="{00000000-0005-0000-0000-000017650000}"/>
    <cellStyle name="Normal 24 2 5 3" xfId="6816" xr:uid="{00000000-0005-0000-0000-000018650000}"/>
    <cellStyle name="Normal 24 2 5 3 2" xfId="12143" xr:uid="{00000000-0005-0000-0000-000019650000}"/>
    <cellStyle name="Normal 24 2 5 3 2 2" xfId="27750" xr:uid="{00000000-0005-0000-0000-00001A650000}"/>
    <cellStyle name="Normal 24 2 5 3 2 3" xfId="34309" xr:uid="{00000000-0005-0000-0000-00001B650000}"/>
    <cellStyle name="Normal 24 2 5 3 2 4" xfId="40867" xr:uid="{00000000-0005-0000-0000-00001C650000}"/>
    <cellStyle name="Normal 24 2 5 3 3" xfId="24485" xr:uid="{00000000-0005-0000-0000-00001D650000}"/>
    <cellStyle name="Normal 24 2 5 3 4" xfId="31101" xr:uid="{00000000-0005-0000-0000-00001E650000}"/>
    <cellStyle name="Normal 24 2 5 3 5" xfId="37659" xr:uid="{00000000-0005-0000-0000-00001F650000}"/>
    <cellStyle name="Normal 24 2 5 4" xfId="12141" xr:uid="{00000000-0005-0000-0000-000020650000}"/>
    <cellStyle name="Normal 24 2 5 4 2" xfId="27748" xr:uid="{00000000-0005-0000-0000-000021650000}"/>
    <cellStyle name="Normal 24 2 5 4 3" xfId="34307" xr:uid="{00000000-0005-0000-0000-000022650000}"/>
    <cellStyle name="Normal 24 2 5 4 4" xfId="40865" xr:uid="{00000000-0005-0000-0000-000023650000}"/>
    <cellStyle name="Normal 24 2 5 5" xfId="24483" xr:uid="{00000000-0005-0000-0000-000024650000}"/>
    <cellStyle name="Normal 24 2 5 6" xfId="31099" xr:uid="{00000000-0005-0000-0000-000025650000}"/>
    <cellStyle name="Normal 24 2 5 7" xfId="37657" xr:uid="{00000000-0005-0000-0000-000026650000}"/>
    <cellStyle name="Normal 24 2 6" xfId="6817" xr:uid="{00000000-0005-0000-0000-000027650000}"/>
    <cellStyle name="Normal 24 2 6 2" xfId="12144" xr:uid="{00000000-0005-0000-0000-000028650000}"/>
    <cellStyle name="Normal 24 2 6 2 2" xfId="27751" xr:uid="{00000000-0005-0000-0000-000029650000}"/>
    <cellStyle name="Normal 24 2 6 2 3" xfId="34310" xr:uid="{00000000-0005-0000-0000-00002A650000}"/>
    <cellStyle name="Normal 24 2 6 2 4" xfId="40868" xr:uid="{00000000-0005-0000-0000-00002B650000}"/>
    <cellStyle name="Normal 24 2 6 3" xfId="24486" xr:uid="{00000000-0005-0000-0000-00002C650000}"/>
    <cellStyle name="Normal 24 2 6 4" xfId="31102" xr:uid="{00000000-0005-0000-0000-00002D650000}"/>
    <cellStyle name="Normal 24 2 6 5" xfId="37660" xr:uid="{00000000-0005-0000-0000-00002E650000}"/>
    <cellStyle name="Normal 24 2 7" xfId="6818" xr:uid="{00000000-0005-0000-0000-00002F650000}"/>
    <cellStyle name="Normal 24 2 7 2" xfId="12145" xr:uid="{00000000-0005-0000-0000-000030650000}"/>
    <cellStyle name="Normal 24 2 7 2 2" xfId="27752" xr:uid="{00000000-0005-0000-0000-000031650000}"/>
    <cellStyle name="Normal 24 2 7 2 3" xfId="34311" xr:uid="{00000000-0005-0000-0000-000032650000}"/>
    <cellStyle name="Normal 24 2 7 2 4" xfId="40869" xr:uid="{00000000-0005-0000-0000-000033650000}"/>
    <cellStyle name="Normal 24 2 7 3" xfId="24487" xr:uid="{00000000-0005-0000-0000-000034650000}"/>
    <cellStyle name="Normal 24 2 7 4" xfId="31103" xr:uid="{00000000-0005-0000-0000-000035650000}"/>
    <cellStyle name="Normal 24 2 7 5" xfId="37661" xr:uid="{00000000-0005-0000-0000-000036650000}"/>
    <cellStyle name="Normal 24 2 8" xfId="12110" xr:uid="{00000000-0005-0000-0000-000037650000}"/>
    <cellStyle name="Normal 24 2 8 2" xfId="27717" xr:uid="{00000000-0005-0000-0000-000038650000}"/>
    <cellStyle name="Normal 24 2 8 3" xfId="34276" xr:uid="{00000000-0005-0000-0000-000039650000}"/>
    <cellStyle name="Normal 24 2 8 4" xfId="40834" xr:uid="{00000000-0005-0000-0000-00003A650000}"/>
    <cellStyle name="Normal 24 2 9" xfId="16605" xr:uid="{00000000-0005-0000-0000-00003B650000}"/>
    <cellStyle name="Normal 24 3" xfId="6819" xr:uid="{00000000-0005-0000-0000-00003C650000}"/>
    <cellStyle name="Normal 24 3 10" xfId="37662" xr:uid="{00000000-0005-0000-0000-00003D650000}"/>
    <cellStyle name="Normal 24 3 2" xfId="6820" xr:uid="{00000000-0005-0000-0000-00003E650000}"/>
    <cellStyle name="Normal 24 3 2 2" xfId="6821" xr:uid="{00000000-0005-0000-0000-00003F650000}"/>
    <cellStyle name="Normal 24 3 2 2 2" xfId="6822" xr:uid="{00000000-0005-0000-0000-000040650000}"/>
    <cellStyle name="Normal 24 3 2 2 2 2" xfId="12149" xr:uid="{00000000-0005-0000-0000-000041650000}"/>
    <cellStyle name="Normal 24 3 2 2 2 2 2" xfId="27756" xr:uid="{00000000-0005-0000-0000-000042650000}"/>
    <cellStyle name="Normal 24 3 2 2 2 2 3" xfId="34315" xr:uid="{00000000-0005-0000-0000-000043650000}"/>
    <cellStyle name="Normal 24 3 2 2 2 2 4" xfId="40873" xr:uid="{00000000-0005-0000-0000-000044650000}"/>
    <cellStyle name="Normal 24 3 2 2 2 3" xfId="24491" xr:uid="{00000000-0005-0000-0000-000045650000}"/>
    <cellStyle name="Normal 24 3 2 2 2 4" xfId="31107" xr:uid="{00000000-0005-0000-0000-000046650000}"/>
    <cellStyle name="Normal 24 3 2 2 2 5" xfId="37665" xr:uid="{00000000-0005-0000-0000-000047650000}"/>
    <cellStyle name="Normal 24 3 2 2 3" xfId="6823" xr:uid="{00000000-0005-0000-0000-000048650000}"/>
    <cellStyle name="Normal 24 3 2 2 3 2" xfId="12150" xr:uid="{00000000-0005-0000-0000-000049650000}"/>
    <cellStyle name="Normal 24 3 2 2 3 2 2" xfId="27757" xr:uid="{00000000-0005-0000-0000-00004A650000}"/>
    <cellStyle name="Normal 24 3 2 2 3 2 3" xfId="34316" xr:uid="{00000000-0005-0000-0000-00004B650000}"/>
    <cellStyle name="Normal 24 3 2 2 3 2 4" xfId="40874" xr:uid="{00000000-0005-0000-0000-00004C650000}"/>
    <cellStyle name="Normal 24 3 2 2 3 3" xfId="24492" xr:uid="{00000000-0005-0000-0000-00004D650000}"/>
    <cellStyle name="Normal 24 3 2 2 3 4" xfId="31108" xr:uid="{00000000-0005-0000-0000-00004E650000}"/>
    <cellStyle name="Normal 24 3 2 2 3 5" xfId="37666" xr:uid="{00000000-0005-0000-0000-00004F650000}"/>
    <cellStyle name="Normal 24 3 2 2 4" xfId="12148" xr:uid="{00000000-0005-0000-0000-000050650000}"/>
    <cellStyle name="Normal 24 3 2 2 4 2" xfId="27755" xr:uid="{00000000-0005-0000-0000-000051650000}"/>
    <cellStyle name="Normal 24 3 2 2 4 3" xfId="34314" xr:uid="{00000000-0005-0000-0000-000052650000}"/>
    <cellStyle name="Normal 24 3 2 2 4 4" xfId="40872" xr:uid="{00000000-0005-0000-0000-000053650000}"/>
    <cellStyle name="Normal 24 3 2 2 5" xfId="24490" xr:uid="{00000000-0005-0000-0000-000054650000}"/>
    <cellStyle name="Normal 24 3 2 2 6" xfId="31106" xr:uid="{00000000-0005-0000-0000-000055650000}"/>
    <cellStyle name="Normal 24 3 2 2 7" xfId="37664" xr:uid="{00000000-0005-0000-0000-000056650000}"/>
    <cellStyle name="Normal 24 3 2 3" xfId="6824" xr:uid="{00000000-0005-0000-0000-000057650000}"/>
    <cellStyle name="Normal 24 3 2 3 2" xfId="6825" xr:uid="{00000000-0005-0000-0000-000058650000}"/>
    <cellStyle name="Normal 24 3 2 3 2 2" xfId="12152" xr:uid="{00000000-0005-0000-0000-000059650000}"/>
    <cellStyle name="Normal 24 3 2 3 2 2 2" xfId="27759" xr:uid="{00000000-0005-0000-0000-00005A650000}"/>
    <cellStyle name="Normal 24 3 2 3 2 2 3" xfId="34318" xr:uid="{00000000-0005-0000-0000-00005B650000}"/>
    <cellStyle name="Normal 24 3 2 3 2 2 4" xfId="40876" xr:uid="{00000000-0005-0000-0000-00005C650000}"/>
    <cellStyle name="Normal 24 3 2 3 2 3" xfId="24494" xr:uid="{00000000-0005-0000-0000-00005D650000}"/>
    <cellStyle name="Normal 24 3 2 3 2 4" xfId="31110" xr:uid="{00000000-0005-0000-0000-00005E650000}"/>
    <cellStyle name="Normal 24 3 2 3 2 5" xfId="37668" xr:uid="{00000000-0005-0000-0000-00005F650000}"/>
    <cellStyle name="Normal 24 3 2 3 3" xfId="6826" xr:uid="{00000000-0005-0000-0000-000060650000}"/>
    <cellStyle name="Normal 24 3 2 3 3 2" xfId="12153" xr:uid="{00000000-0005-0000-0000-000061650000}"/>
    <cellStyle name="Normal 24 3 2 3 3 2 2" xfId="27760" xr:uid="{00000000-0005-0000-0000-000062650000}"/>
    <cellStyle name="Normal 24 3 2 3 3 2 3" xfId="34319" xr:uid="{00000000-0005-0000-0000-000063650000}"/>
    <cellStyle name="Normal 24 3 2 3 3 2 4" xfId="40877" xr:uid="{00000000-0005-0000-0000-000064650000}"/>
    <cellStyle name="Normal 24 3 2 3 3 3" xfId="24495" xr:uid="{00000000-0005-0000-0000-000065650000}"/>
    <cellStyle name="Normal 24 3 2 3 3 4" xfId="31111" xr:uid="{00000000-0005-0000-0000-000066650000}"/>
    <cellStyle name="Normal 24 3 2 3 3 5" xfId="37669" xr:uid="{00000000-0005-0000-0000-000067650000}"/>
    <cellStyle name="Normal 24 3 2 3 4" xfId="12151" xr:uid="{00000000-0005-0000-0000-000068650000}"/>
    <cellStyle name="Normal 24 3 2 3 4 2" xfId="27758" xr:uid="{00000000-0005-0000-0000-000069650000}"/>
    <cellStyle name="Normal 24 3 2 3 4 3" xfId="34317" xr:uid="{00000000-0005-0000-0000-00006A650000}"/>
    <cellStyle name="Normal 24 3 2 3 4 4" xfId="40875" xr:uid="{00000000-0005-0000-0000-00006B650000}"/>
    <cellStyle name="Normal 24 3 2 3 5" xfId="24493" xr:uid="{00000000-0005-0000-0000-00006C650000}"/>
    <cellStyle name="Normal 24 3 2 3 6" xfId="31109" xr:uid="{00000000-0005-0000-0000-00006D650000}"/>
    <cellStyle name="Normal 24 3 2 3 7" xfId="37667" xr:uid="{00000000-0005-0000-0000-00006E650000}"/>
    <cellStyle name="Normal 24 3 2 4" xfId="6827" xr:uid="{00000000-0005-0000-0000-00006F650000}"/>
    <cellStyle name="Normal 24 3 2 4 2" xfId="12154" xr:uid="{00000000-0005-0000-0000-000070650000}"/>
    <cellStyle name="Normal 24 3 2 4 2 2" xfId="27761" xr:uid="{00000000-0005-0000-0000-000071650000}"/>
    <cellStyle name="Normal 24 3 2 4 2 3" xfId="34320" xr:uid="{00000000-0005-0000-0000-000072650000}"/>
    <cellStyle name="Normal 24 3 2 4 2 4" xfId="40878" xr:uid="{00000000-0005-0000-0000-000073650000}"/>
    <cellStyle name="Normal 24 3 2 4 3" xfId="24496" xr:uid="{00000000-0005-0000-0000-000074650000}"/>
    <cellStyle name="Normal 24 3 2 4 4" xfId="31112" xr:uid="{00000000-0005-0000-0000-000075650000}"/>
    <cellStyle name="Normal 24 3 2 4 5" xfId="37670" xr:uid="{00000000-0005-0000-0000-000076650000}"/>
    <cellStyle name="Normal 24 3 2 5" xfId="6828" xr:uid="{00000000-0005-0000-0000-000077650000}"/>
    <cellStyle name="Normal 24 3 2 5 2" xfId="12155" xr:uid="{00000000-0005-0000-0000-000078650000}"/>
    <cellStyle name="Normal 24 3 2 5 2 2" xfId="27762" xr:uid="{00000000-0005-0000-0000-000079650000}"/>
    <cellStyle name="Normal 24 3 2 5 2 3" xfId="34321" xr:uid="{00000000-0005-0000-0000-00007A650000}"/>
    <cellStyle name="Normal 24 3 2 5 2 4" xfId="40879" xr:uid="{00000000-0005-0000-0000-00007B650000}"/>
    <cellStyle name="Normal 24 3 2 5 3" xfId="24497" xr:uid="{00000000-0005-0000-0000-00007C650000}"/>
    <cellStyle name="Normal 24 3 2 5 4" xfId="31113" xr:uid="{00000000-0005-0000-0000-00007D650000}"/>
    <cellStyle name="Normal 24 3 2 5 5" xfId="37671" xr:uid="{00000000-0005-0000-0000-00007E650000}"/>
    <cellStyle name="Normal 24 3 2 6" xfId="12147" xr:uid="{00000000-0005-0000-0000-00007F650000}"/>
    <cellStyle name="Normal 24 3 2 6 2" xfId="27754" xr:uid="{00000000-0005-0000-0000-000080650000}"/>
    <cellStyle name="Normal 24 3 2 6 3" xfId="34313" xr:uid="{00000000-0005-0000-0000-000081650000}"/>
    <cellStyle name="Normal 24 3 2 6 4" xfId="40871" xr:uid="{00000000-0005-0000-0000-000082650000}"/>
    <cellStyle name="Normal 24 3 2 7" xfId="24489" xr:uid="{00000000-0005-0000-0000-000083650000}"/>
    <cellStyle name="Normal 24 3 2 8" xfId="31105" xr:uid="{00000000-0005-0000-0000-000084650000}"/>
    <cellStyle name="Normal 24 3 2 9" xfId="37663" xr:uid="{00000000-0005-0000-0000-000085650000}"/>
    <cellStyle name="Normal 24 3 3" xfId="6829" xr:uid="{00000000-0005-0000-0000-000086650000}"/>
    <cellStyle name="Normal 24 3 3 2" xfId="6830" xr:uid="{00000000-0005-0000-0000-000087650000}"/>
    <cellStyle name="Normal 24 3 3 2 2" xfId="12157" xr:uid="{00000000-0005-0000-0000-000088650000}"/>
    <cellStyle name="Normal 24 3 3 2 2 2" xfId="27764" xr:uid="{00000000-0005-0000-0000-000089650000}"/>
    <cellStyle name="Normal 24 3 3 2 2 3" xfId="34323" xr:uid="{00000000-0005-0000-0000-00008A650000}"/>
    <cellStyle name="Normal 24 3 3 2 2 4" xfId="40881" xr:uid="{00000000-0005-0000-0000-00008B650000}"/>
    <cellStyle name="Normal 24 3 3 2 3" xfId="24499" xr:uid="{00000000-0005-0000-0000-00008C650000}"/>
    <cellStyle name="Normal 24 3 3 2 4" xfId="31115" xr:uid="{00000000-0005-0000-0000-00008D650000}"/>
    <cellStyle name="Normal 24 3 3 2 5" xfId="37673" xr:uid="{00000000-0005-0000-0000-00008E650000}"/>
    <cellStyle name="Normal 24 3 3 3" xfId="6831" xr:uid="{00000000-0005-0000-0000-00008F650000}"/>
    <cellStyle name="Normal 24 3 3 3 2" xfId="12158" xr:uid="{00000000-0005-0000-0000-000090650000}"/>
    <cellStyle name="Normal 24 3 3 3 2 2" xfId="27765" xr:uid="{00000000-0005-0000-0000-000091650000}"/>
    <cellStyle name="Normal 24 3 3 3 2 3" xfId="34324" xr:uid="{00000000-0005-0000-0000-000092650000}"/>
    <cellStyle name="Normal 24 3 3 3 2 4" xfId="40882" xr:uid="{00000000-0005-0000-0000-000093650000}"/>
    <cellStyle name="Normal 24 3 3 3 3" xfId="24500" xr:uid="{00000000-0005-0000-0000-000094650000}"/>
    <cellStyle name="Normal 24 3 3 3 4" xfId="31116" xr:uid="{00000000-0005-0000-0000-000095650000}"/>
    <cellStyle name="Normal 24 3 3 3 5" xfId="37674" xr:uid="{00000000-0005-0000-0000-000096650000}"/>
    <cellStyle name="Normal 24 3 3 4" xfId="12156" xr:uid="{00000000-0005-0000-0000-000097650000}"/>
    <cellStyle name="Normal 24 3 3 4 2" xfId="27763" xr:uid="{00000000-0005-0000-0000-000098650000}"/>
    <cellStyle name="Normal 24 3 3 4 3" xfId="34322" xr:uid="{00000000-0005-0000-0000-000099650000}"/>
    <cellStyle name="Normal 24 3 3 4 4" xfId="40880" xr:uid="{00000000-0005-0000-0000-00009A650000}"/>
    <cellStyle name="Normal 24 3 3 5" xfId="24498" xr:uid="{00000000-0005-0000-0000-00009B650000}"/>
    <cellStyle name="Normal 24 3 3 6" xfId="31114" xr:uid="{00000000-0005-0000-0000-00009C650000}"/>
    <cellStyle name="Normal 24 3 3 7" xfId="37672" xr:uid="{00000000-0005-0000-0000-00009D650000}"/>
    <cellStyle name="Normal 24 3 4" xfId="6832" xr:uid="{00000000-0005-0000-0000-00009E650000}"/>
    <cellStyle name="Normal 24 3 4 2" xfId="6833" xr:uid="{00000000-0005-0000-0000-00009F650000}"/>
    <cellStyle name="Normal 24 3 4 2 2" xfId="12160" xr:uid="{00000000-0005-0000-0000-0000A0650000}"/>
    <cellStyle name="Normal 24 3 4 2 2 2" xfId="27767" xr:uid="{00000000-0005-0000-0000-0000A1650000}"/>
    <cellStyle name="Normal 24 3 4 2 2 3" xfId="34326" xr:uid="{00000000-0005-0000-0000-0000A2650000}"/>
    <cellStyle name="Normal 24 3 4 2 2 4" xfId="40884" xr:uid="{00000000-0005-0000-0000-0000A3650000}"/>
    <cellStyle name="Normal 24 3 4 2 3" xfId="24502" xr:uid="{00000000-0005-0000-0000-0000A4650000}"/>
    <cellStyle name="Normal 24 3 4 2 4" xfId="31118" xr:uid="{00000000-0005-0000-0000-0000A5650000}"/>
    <cellStyle name="Normal 24 3 4 2 5" xfId="37676" xr:uid="{00000000-0005-0000-0000-0000A6650000}"/>
    <cellStyle name="Normal 24 3 4 3" xfId="6834" xr:uid="{00000000-0005-0000-0000-0000A7650000}"/>
    <cellStyle name="Normal 24 3 4 3 2" xfId="12161" xr:uid="{00000000-0005-0000-0000-0000A8650000}"/>
    <cellStyle name="Normal 24 3 4 3 2 2" xfId="27768" xr:uid="{00000000-0005-0000-0000-0000A9650000}"/>
    <cellStyle name="Normal 24 3 4 3 2 3" xfId="34327" xr:uid="{00000000-0005-0000-0000-0000AA650000}"/>
    <cellStyle name="Normal 24 3 4 3 2 4" xfId="40885" xr:uid="{00000000-0005-0000-0000-0000AB650000}"/>
    <cellStyle name="Normal 24 3 4 3 3" xfId="24503" xr:uid="{00000000-0005-0000-0000-0000AC650000}"/>
    <cellStyle name="Normal 24 3 4 3 4" xfId="31119" xr:uid="{00000000-0005-0000-0000-0000AD650000}"/>
    <cellStyle name="Normal 24 3 4 3 5" xfId="37677" xr:uid="{00000000-0005-0000-0000-0000AE650000}"/>
    <cellStyle name="Normal 24 3 4 4" xfId="12159" xr:uid="{00000000-0005-0000-0000-0000AF650000}"/>
    <cellStyle name="Normal 24 3 4 4 2" xfId="27766" xr:uid="{00000000-0005-0000-0000-0000B0650000}"/>
    <cellStyle name="Normal 24 3 4 4 3" xfId="34325" xr:uid="{00000000-0005-0000-0000-0000B1650000}"/>
    <cellStyle name="Normal 24 3 4 4 4" xfId="40883" xr:uid="{00000000-0005-0000-0000-0000B2650000}"/>
    <cellStyle name="Normal 24 3 4 5" xfId="24501" xr:uid="{00000000-0005-0000-0000-0000B3650000}"/>
    <cellStyle name="Normal 24 3 4 6" xfId="31117" xr:uid="{00000000-0005-0000-0000-0000B4650000}"/>
    <cellStyle name="Normal 24 3 4 7" xfId="37675" xr:uid="{00000000-0005-0000-0000-0000B5650000}"/>
    <cellStyle name="Normal 24 3 5" xfId="6835" xr:uid="{00000000-0005-0000-0000-0000B6650000}"/>
    <cellStyle name="Normal 24 3 5 2" xfId="12162" xr:uid="{00000000-0005-0000-0000-0000B7650000}"/>
    <cellStyle name="Normal 24 3 5 2 2" xfId="27769" xr:uid="{00000000-0005-0000-0000-0000B8650000}"/>
    <cellStyle name="Normal 24 3 5 2 3" xfId="34328" xr:uid="{00000000-0005-0000-0000-0000B9650000}"/>
    <cellStyle name="Normal 24 3 5 2 4" xfId="40886" xr:uid="{00000000-0005-0000-0000-0000BA650000}"/>
    <cellStyle name="Normal 24 3 5 3" xfId="24504" xr:uid="{00000000-0005-0000-0000-0000BB650000}"/>
    <cellStyle name="Normal 24 3 5 4" xfId="31120" xr:uid="{00000000-0005-0000-0000-0000BC650000}"/>
    <cellStyle name="Normal 24 3 5 5" xfId="37678" xr:uid="{00000000-0005-0000-0000-0000BD650000}"/>
    <cellStyle name="Normal 24 3 6" xfId="6836" xr:uid="{00000000-0005-0000-0000-0000BE650000}"/>
    <cellStyle name="Normal 24 3 6 2" xfId="12163" xr:uid="{00000000-0005-0000-0000-0000BF650000}"/>
    <cellStyle name="Normal 24 3 6 2 2" xfId="27770" xr:uid="{00000000-0005-0000-0000-0000C0650000}"/>
    <cellStyle name="Normal 24 3 6 2 3" xfId="34329" xr:uid="{00000000-0005-0000-0000-0000C1650000}"/>
    <cellStyle name="Normal 24 3 6 2 4" xfId="40887" xr:uid="{00000000-0005-0000-0000-0000C2650000}"/>
    <cellStyle name="Normal 24 3 6 3" xfId="24505" xr:uid="{00000000-0005-0000-0000-0000C3650000}"/>
    <cellStyle name="Normal 24 3 6 4" xfId="31121" xr:uid="{00000000-0005-0000-0000-0000C4650000}"/>
    <cellStyle name="Normal 24 3 6 5" xfId="37679" xr:uid="{00000000-0005-0000-0000-0000C5650000}"/>
    <cellStyle name="Normal 24 3 7" xfId="12146" xr:uid="{00000000-0005-0000-0000-0000C6650000}"/>
    <cellStyle name="Normal 24 3 7 2" xfId="27753" xr:uid="{00000000-0005-0000-0000-0000C7650000}"/>
    <cellStyle name="Normal 24 3 7 3" xfId="34312" xr:uid="{00000000-0005-0000-0000-0000C8650000}"/>
    <cellStyle name="Normal 24 3 7 4" xfId="40870" xr:uid="{00000000-0005-0000-0000-0000C9650000}"/>
    <cellStyle name="Normal 24 3 8" xfId="24488" xr:uid="{00000000-0005-0000-0000-0000CA650000}"/>
    <cellStyle name="Normal 24 3 9" xfId="31104" xr:uid="{00000000-0005-0000-0000-0000CB650000}"/>
    <cellStyle name="Normal 24 4" xfId="6837" xr:uid="{00000000-0005-0000-0000-0000CC650000}"/>
    <cellStyle name="Normal 24 4 2" xfId="6838" xr:uid="{00000000-0005-0000-0000-0000CD650000}"/>
    <cellStyle name="Normal 24 4 2 2" xfId="6839" xr:uid="{00000000-0005-0000-0000-0000CE650000}"/>
    <cellStyle name="Normal 24 4 2 2 2" xfId="12166" xr:uid="{00000000-0005-0000-0000-0000CF650000}"/>
    <cellStyle name="Normal 24 4 2 2 2 2" xfId="27773" xr:uid="{00000000-0005-0000-0000-0000D0650000}"/>
    <cellStyle name="Normal 24 4 2 2 2 3" xfId="34332" xr:uid="{00000000-0005-0000-0000-0000D1650000}"/>
    <cellStyle name="Normal 24 4 2 2 2 4" xfId="40890" xr:uid="{00000000-0005-0000-0000-0000D2650000}"/>
    <cellStyle name="Normal 24 4 2 2 3" xfId="24508" xr:uid="{00000000-0005-0000-0000-0000D3650000}"/>
    <cellStyle name="Normal 24 4 2 2 4" xfId="31124" xr:uid="{00000000-0005-0000-0000-0000D4650000}"/>
    <cellStyle name="Normal 24 4 2 2 5" xfId="37682" xr:uid="{00000000-0005-0000-0000-0000D5650000}"/>
    <cellStyle name="Normal 24 4 2 3" xfId="6840" xr:uid="{00000000-0005-0000-0000-0000D6650000}"/>
    <cellStyle name="Normal 24 4 2 3 2" xfId="12167" xr:uid="{00000000-0005-0000-0000-0000D7650000}"/>
    <cellStyle name="Normal 24 4 2 3 2 2" xfId="27774" xr:uid="{00000000-0005-0000-0000-0000D8650000}"/>
    <cellStyle name="Normal 24 4 2 3 2 3" xfId="34333" xr:uid="{00000000-0005-0000-0000-0000D9650000}"/>
    <cellStyle name="Normal 24 4 2 3 2 4" xfId="40891" xr:uid="{00000000-0005-0000-0000-0000DA650000}"/>
    <cellStyle name="Normal 24 4 2 3 3" xfId="24509" xr:uid="{00000000-0005-0000-0000-0000DB650000}"/>
    <cellStyle name="Normal 24 4 2 3 4" xfId="31125" xr:uid="{00000000-0005-0000-0000-0000DC650000}"/>
    <cellStyle name="Normal 24 4 2 3 5" xfId="37683" xr:uid="{00000000-0005-0000-0000-0000DD650000}"/>
    <cellStyle name="Normal 24 4 2 4" xfId="12165" xr:uid="{00000000-0005-0000-0000-0000DE650000}"/>
    <cellStyle name="Normal 24 4 2 4 2" xfId="27772" xr:uid="{00000000-0005-0000-0000-0000DF650000}"/>
    <cellStyle name="Normal 24 4 2 4 3" xfId="34331" xr:uid="{00000000-0005-0000-0000-0000E0650000}"/>
    <cellStyle name="Normal 24 4 2 4 4" xfId="40889" xr:uid="{00000000-0005-0000-0000-0000E1650000}"/>
    <cellStyle name="Normal 24 4 2 5" xfId="24507" xr:uid="{00000000-0005-0000-0000-0000E2650000}"/>
    <cellStyle name="Normal 24 4 2 6" xfId="31123" xr:uid="{00000000-0005-0000-0000-0000E3650000}"/>
    <cellStyle name="Normal 24 4 2 7" xfId="37681" xr:uid="{00000000-0005-0000-0000-0000E4650000}"/>
    <cellStyle name="Normal 24 4 3" xfId="6841" xr:uid="{00000000-0005-0000-0000-0000E5650000}"/>
    <cellStyle name="Normal 24 4 3 2" xfId="6842" xr:uid="{00000000-0005-0000-0000-0000E6650000}"/>
    <cellStyle name="Normal 24 4 3 2 2" xfId="12169" xr:uid="{00000000-0005-0000-0000-0000E7650000}"/>
    <cellStyle name="Normal 24 4 3 2 2 2" xfId="27776" xr:uid="{00000000-0005-0000-0000-0000E8650000}"/>
    <cellStyle name="Normal 24 4 3 2 2 3" xfId="34335" xr:uid="{00000000-0005-0000-0000-0000E9650000}"/>
    <cellStyle name="Normal 24 4 3 2 2 4" xfId="40893" xr:uid="{00000000-0005-0000-0000-0000EA650000}"/>
    <cellStyle name="Normal 24 4 3 2 3" xfId="24511" xr:uid="{00000000-0005-0000-0000-0000EB650000}"/>
    <cellStyle name="Normal 24 4 3 2 4" xfId="31127" xr:uid="{00000000-0005-0000-0000-0000EC650000}"/>
    <cellStyle name="Normal 24 4 3 2 5" xfId="37685" xr:uid="{00000000-0005-0000-0000-0000ED650000}"/>
    <cellStyle name="Normal 24 4 3 3" xfId="6843" xr:uid="{00000000-0005-0000-0000-0000EE650000}"/>
    <cellStyle name="Normal 24 4 3 3 2" xfId="12170" xr:uid="{00000000-0005-0000-0000-0000EF650000}"/>
    <cellStyle name="Normal 24 4 3 3 2 2" xfId="27777" xr:uid="{00000000-0005-0000-0000-0000F0650000}"/>
    <cellStyle name="Normal 24 4 3 3 2 3" xfId="34336" xr:uid="{00000000-0005-0000-0000-0000F1650000}"/>
    <cellStyle name="Normal 24 4 3 3 2 4" xfId="40894" xr:uid="{00000000-0005-0000-0000-0000F2650000}"/>
    <cellStyle name="Normal 24 4 3 3 3" xfId="24512" xr:uid="{00000000-0005-0000-0000-0000F3650000}"/>
    <cellStyle name="Normal 24 4 3 3 4" xfId="31128" xr:uid="{00000000-0005-0000-0000-0000F4650000}"/>
    <cellStyle name="Normal 24 4 3 3 5" xfId="37686" xr:uid="{00000000-0005-0000-0000-0000F5650000}"/>
    <cellStyle name="Normal 24 4 3 4" xfId="12168" xr:uid="{00000000-0005-0000-0000-0000F6650000}"/>
    <cellStyle name="Normal 24 4 3 4 2" xfId="27775" xr:uid="{00000000-0005-0000-0000-0000F7650000}"/>
    <cellStyle name="Normal 24 4 3 4 3" xfId="34334" xr:uid="{00000000-0005-0000-0000-0000F8650000}"/>
    <cellStyle name="Normal 24 4 3 4 4" xfId="40892" xr:uid="{00000000-0005-0000-0000-0000F9650000}"/>
    <cellStyle name="Normal 24 4 3 5" xfId="24510" xr:uid="{00000000-0005-0000-0000-0000FA650000}"/>
    <cellStyle name="Normal 24 4 3 6" xfId="31126" xr:uid="{00000000-0005-0000-0000-0000FB650000}"/>
    <cellStyle name="Normal 24 4 3 7" xfId="37684" xr:uid="{00000000-0005-0000-0000-0000FC650000}"/>
    <cellStyle name="Normal 24 4 4" xfId="6844" xr:uid="{00000000-0005-0000-0000-0000FD650000}"/>
    <cellStyle name="Normal 24 4 4 2" xfId="12171" xr:uid="{00000000-0005-0000-0000-0000FE650000}"/>
    <cellStyle name="Normal 24 4 4 2 2" xfId="27778" xr:uid="{00000000-0005-0000-0000-0000FF650000}"/>
    <cellStyle name="Normal 24 4 4 2 3" xfId="34337" xr:uid="{00000000-0005-0000-0000-000000660000}"/>
    <cellStyle name="Normal 24 4 4 2 4" xfId="40895" xr:uid="{00000000-0005-0000-0000-000001660000}"/>
    <cellStyle name="Normal 24 4 4 3" xfId="24513" xr:uid="{00000000-0005-0000-0000-000002660000}"/>
    <cellStyle name="Normal 24 4 4 4" xfId="31129" xr:uid="{00000000-0005-0000-0000-000003660000}"/>
    <cellStyle name="Normal 24 4 4 5" xfId="37687" xr:uid="{00000000-0005-0000-0000-000004660000}"/>
    <cellStyle name="Normal 24 4 5" xfId="6845" xr:uid="{00000000-0005-0000-0000-000005660000}"/>
    <cellStyle name="Normal 24 4 5 2" xfId="12172" xr:uid="{00000000-0005-0000-0000-000006660000}"/>
    <cellStyle name="Normal 24 4 5 2 2" xfId="27779" xr:uid="{00000000-0005-0000-0000-000007660000}"/>
    <cellStyle name="Normal 24 4 5 2 3" xfId="34338" xr:uid="{00000000-0005-0000-0000-000008660000}"/>
    <cellStyle name="Normal 24 4 5 2 4" xfId="40896" xr:uid="{00000000-0005-0000-0000-000009660000}"/>
    <cellStyle name="Normal 24 4 5 3" xfId="24514" xr:uid="{00000000-0005-0000-0000-00000A660000}"/>
    <cellStyle name="Normal 24 4 5 4" xfId="31130" xr:uid="{00000000-0005-0000-0000-00000B660000}"/>
    <cellStyle name="Normal 24 4 5 5" xfId="37688" xr:uid="{00000000-0005-0000-0000-00000C660000}"/>
    <cellStyle name="Normal 24 4 6" xfId="12164" xr:uid="{00000000-0005-0000-0000-00000D660000}"/>
    <cellStyle name="Normal 24 4 6 2" xfId="27771" xr:uid="{00000000-0005-0000-0000-00000E660000}"/>
    <cellStyle name="Normal 24 4 6 3" xfId="34330" xr:uid="{00000000-0005-0000-0000-00000F660000}"/>
    <cellStyle name="Normal 24 4 6 4" xfId="40888" xr:uid="{00000000-0005-0000-0000-000010660000}"/>
    <cellStyle name="Normal 24 4 7" xfId="24506" xr:uid="{00000000-0005-0000-0000-000011660000}"/>
    <cellStyle name="Normal 24 4 8" xfId="31122" xr:uid="{00000000-0005-0000-0000-000012660000}"/>
    <cellStyle name="Normal 24 4 9" xfId="37680" xr:uid="{00000000-0005-0000-0000-000013660000}"/>
    <cellStyle name="Normal 24 5" xfId="6846" xr:uid="{00000000-0005-0000-0000-000014660000}"/>
    <cellStyle name="Normal 24 5 2" xfId="6847" xr:uid="{00000000-0005-0000-0000-000015660000}"/>
    <cellStyle name="Normal 24 5 2 2" xfId="12174" xr:uid="{00000000-0005-0000-0000-000016660000}"/>
    <cellStyle name="Normal 24 5 2 2 2" xfId="27781" xr:uid="{00000000-0005-0000-0000-000017660000}"/>
    <cellStyle name="Normal 24 5 2 2 3" xfId="34340" xr:uid="{00000000-0005-0000-0000-000018660000}"/>
    <cellStyle name="Normal 24 5 2 2 4" xfId="40898" xr:uid="{00000000-0005-0000-0000-000019660000}"/>
    <cellStyle name="Normal 24 5 2 3" xfId="24516" xr:uid="{00000000-0005-0000-0000-00001A660000}"/>
    <cellStyle name="Normal 24 5 2 4" xfId="31132" xr:uid="{00000000-0005-0000-0000-00001B660000}"/>
    <cellStyle name="Normal 24 5 2 5" xfId="37690" xr:uid="{00000000-0005-0000-0000-00001C660000}"/>
    <cellStyle name="Normal 24 5 3" xfId="6848" xr:uid="{00000000-0005-0000-0000-00001D660000}"/>
    <cellStyle name="Normal 24 5 3 2" xfId="12175" xr:uid="{00000000-0005-0000-0000-00001E660000}"/>
    <cellStyle name="Normal 24 5 3 2 2" xfId="27782" xr:uid="{00000000-0005-0000-0000-00001F660000}"/>
    <cellStyle name="Normal 24 5 3 2 3" xfId="34341" xr:uid="{00000000-0005-0000-0000-000020660000}"/>
    <cellStyle name="Normal 24 5 3 2 4" xfId="40899" xr:uid="{00000000-0005-0000-0000-000021660000}"/>
    <cellStyle name="Normal 24 5 3 3" xfId="24517" xr:uid="{00000000-0005-0000-0000-000022660000}"/>
    <cellStyle name="Normal 24 5 3 4" xfId="31133" xr:uid="{00000000-0005-0000-0000-000023660000}"/>
    <cellStyle name="Normal 24 5 3 5" xfId="37691" xr:uid="{00000000-0005-0000-0000-000024660000}"/>
    <cellStyle name="Normal 24 5 4" xfId="12173" xr:uid="{00000000-0005-0000-0000-000025660000}"/>
    <cellStyle name="Normal 24 5 4 2" xfId="27780" xr:uid="{00000000-0005-0000-0000-000026660000}"/>
    <cellStyle name="Normal 24 5 4 3" xfId="34339" xr:uid="{00000000-0005-0000-0000-000027660000}"/>
    <cellStyle name="Normal 24 5 4 4" xfId="40897" xr:uid="{00000000-0005-0000-0000-000028660000}"/>
    <cellStyle name="Normal 24 5 5" xfId="24515" xr:uid="{00000000-0005-0000-0000-000029660000}"/>
    <cellStyle name="Normal 24 5 6" xfId="31131" xr:uid="{00000000-0005-0000-0000-00002A660000}"/>
    <cellStyle name="Normal 24 5 7" xfId="37689" xr:uid="{00000000-0005-0000-0000-00002B660000}"/>
    <cellStyle name="Normal 24 6" xfId="6849" xr:uid="{00000000-0005-0000-0000-00002C660000}"/>
    <cellStyle name="Normal 24 6 2" xfId="6850" xr:uid="{00000000-0005-0000-0000-00002D660000}"/>
    <cellStyle name="Normal 24 6 2 2" xfId="12177" xr:uid="{00000000-0005-0000-0000-00002E660000}"/>
    <cellStyle name="Normal 24 6 2 2 2" xfId="27784" xr:uid="{00000000-0005-0000-0000-00002F660000}"/>
    <cellStyle name="Normal 24 6 2 2 3" xfId="34343" xr:uid="{00000000-0005-0000-0000-000030660000}"/>
    <cellStyle name="Normal 24 6 2 2 4" xfId="40901" xr:uid="{00000000-0005-0000-0000-000031660000}"/>
    <cellStyle name="Normal 24 6 2 3" xfId="24519" xr:uid="{00000000-0005-0000-0000-000032660000}"/>
    <cellStyle name="Normal 24 6 2 4" xfId="31135" xr:uid="{00000000-0005-0000-0000-000033660000}"/>
    <cellStyle name="Normal 24 6 2 5" xfId="37693" xr:uid="{00000000-0005-0000-0000-000034660000}"/>
    <cellStyle name="Normal 24 6 3" xfId="6851" xr:uid="{00000000-0005-0000-0000-000035660000}"/>
    <cellStyle name="Normal 24 6 3 2" xfId="12178" xr:uid="{00000000-0005-0000-0000-000036660000}"/>
    <cellStyle name="Normal 24 6 3 2 2" xfId="27785" xr:uid="{00000000-0005-0000-0000-000037660000}"/>
    <cellStyle name="Normal 24 6 3 2 3" xfId="34344" xr:uid="{00000000-0005-0000-0000-000038660000}"/>
    <cellStyle name="Normal 24 6 3 2 4" xfId="40902" xr:uid="{00000000-0005-0000-0000-000039660000}"/>
    <cellStyle name="Normal 24 6 3 3" xfId="24520" xr:uid="{00000000-0005-0000-0000-00003A660000}"/>
    <cellStyle name="Normal 24 6 3 4" xfId="31136" xr:uid="{00000000-0005-0000-0000-00003B660000}"/>
    <cellStyle name="Normal 24 6 3 5" xfId="37694" xr:uid="{00000000-0005-0000-0000-00003C660000}"/>
    <cellStyle name="Normal 24 6 4" xfId="12176" xr:uid="{00000000-0005-0000-0000-00003D660000}"/>
    <cellStyle name="Normal 24 6 4 2" xfId="27783" xr:uid="{00000000-0005-0000-0000-00003E660000}"/>
    <cellStyle name="Normal 24 6 4 3" xfId="34342" xr:uid="{00000000-0005-0000-0000-00003F660000}"/>
    <cellStyle name="Normal 24 6 4 4" xfId="40900" xr:uid="{00000000-0005-0000-0000-000040660000}"/>
    <cellStyle name="Normal 24 6 5" xfId="24518" xr:uid="{00000000-0005-0000-0000-000041660000}"/>
    <cellStyle name="Normal 24 6 6" xfId="31134" xr:uid="{00000000-0005-0000-0000-000042660000}"/>
    <cellStyle name="Normal 24 6 7" xfId="37692" xr:uid="{00000000-0005-0000-0000-000043660000}"/>
    <cellStyle name="Normal 24 7" xfId="6852" xr:uid="{00000000-0005-0000-0000-000044660000}"/>
    <cellStyle name="Normal 24 7 2" xfId="12179" xr:uid="{00000000-0005-0000-0000-000045660000}"/>
    <cellStyle name="Normal 24 7 2 2" xfId="27786" xr:uid="{00000000-0005-0000-0000-000046660000}"/>
    <cellStyle name="Normal 24 7 2 3" xfId="34345" xr:uid="{00000000-0005-0000-0000-000047660000}"/>
    <cellStyle name="Normal 24 7 2 4" xfId="40903" xr:uid="{00000000-0005-0000-0000-000048660000}"/>
    <cellStyle name="Normal 24 7 3" xfId="24521" xr:uid="{00000000-0005-0000-0000-000049660000}"/>
    <cellStyle name="Normal 24 7 4" xfId="31137" xr:uid="{00000000-0005-0000-0000-00004A660000}"/>
    <cellStyle name="Normal 24 7 5" xfId="37695" xr:uid="{00000000-0005-0000-0000-00004B660000}"/>
    <cellStyle name="Normal 24 8" xfId="6853" xr:uid="{00000000-0005-0000-0000-00004C660000}"/>
    <cellStyle name="Normal 24 8 2" xfId="12180" xr:uid="{00000000-0005-0000-0000-00004D660000}"/>
    <cellStyle name="Normal 24 8 2 2" xfId="27787" xr:uid="{00000000-0005-0000-0000-00004E660000}"/>
    <cellStyle name="Normal 24 8 2 3" xfId="34346" xr:uid="{00000000-0005-0000-0000-00004F660000}"/>
    <cellStyle name="Normal 24 8 2 4" xfId="40904" xr:uid="{00000000-0005-0000-0000-000050660000}"/>
    <cellStyle name="Normal 24 8 3" xfId="24522" xr:uid="{00000000-0005-0000-0000-000051660000}"/>
    <cellStyle name="Normal 24 8 4" xfId="31138" xr:uid="{00000000-0005-0000-0000-000052660000}"/>
    <cellStyle name="Normal 24 8 5" xfId="37696" xr:uid="{00000000-0005-0000-0000-000053660000}"/>
    <cellStyle name="Normal 24 9" xfId="6854" xr:uid="{00000000-0005-0000-0000-000054660000}"/>
    <cellStyle name="Normal 240" xfId="19313" xr:uid="{00000000-0005-0000-0000-000055660000}"/>
    <cellStyle name="Normal 241" xfId="19404" xr:uid="{00000000-0005-0000-0000-000056660000}"/>
    <cellStyle name="Normal 242" xfId="19495" xr:uid="{00000000-0005-0000-0000-000057660000}"/>
    <cellStyle name="Normal 243" xfId="19584" xr:uid="{00000000-0005-0000-0000-000058660000}"/>
    <cellStyle name="Normal 244" xfId="19673" xr:uid="{00000000-0005-0000-0000-000059660000}"/>
    <cellStyle name="Normal 245" xfId="19762" xr:uid="{00000000-0005-0000-0000-00005A660000}"/>
    <cellStyle name="Normal 246" xfId="19851" xr:uid="{00000000-0005-0000-0000-00005B660000}"/>
    <cellStyle name="Normal 247" xfId="19939" xr:uid="{00000000-0005-0000-0000-00005C660000}"/>
    <cellStyle name="Normal 248" xfId="20027" xr:uid="{00000000-0005-0000-0000-00005D660000}"/>
    <cellStyle name="Normal 249" xfId="20114" xr:uid="{00000000-0005-0000-0000-00005E660000}"/>
    <cellStyle name="Normal 25" xfId="1351" xr:uid="{00000000-0005-0000-0000-00005F660000}"/>
    <cellStyle name="Normal 25 10" xfId="2584" xr:uid="{00000000-0005-0000-0000-000060660000}"/>
    <cellStyle name="Normal 25 2" xfId="6855" xr:uid="{00000000-0005-0000-0000-000061660000}"/>
    <cellStyle name="Normal 25 2 10" xfId="24523" xr:uid="{00000000-0005-0000-0000-000062660000}"/>
    <cellStyle name="Normal 25 2 11" xfId="31139" xr:uid="{00000000-0005-0000-0000-000063660000}"/>
    <cellStyle name="Normal 25 2 12" xfId="37697" xr:uid="{00000000-0005-0000-0000-000064660000}"/>
    <cellStyle name="Normal 25 2 2" xfId="6856" xr:uid="{00000000-0005-0000-0000-000065660000}"/>
    <cellStyle name="Normal 25 2 2 10" xfId="37698" xr:uid="{00000000-0005-0000-0000-000066660000}"/>
    <cellStyle name="Normal 25 2 2 2" xfId="6857" xr:uid="{00000000-0005-0000-0000-000067660000}"/>
    <cellStyle name="Normal 25 2 2 2 2" xfId="6858" xr:uid="{00000000-0005-0000-0000-000068660000}"/>
    <cellStyle name="Normal 25 2 2 2 2 2" xfId="6859" xr:uid="{00000000-0005-0000-0000-000069660000}"/>
    <cellStyle name="Normal 25 2 2 2 2 2 2" xfId="12185" xr:uid="{00000000-0005-0000-0000-00006A660000}"/>
    <cellStyle name="Normal 25 2 2 2 2 2 2 2" xfId="27792" xr:uid="{00000000-0005-0000-0000-00006B660000}"/>
    <cellStyle name="Normal 25 2 2 2 2 2 2 3" xfId="34351" xr:uid="{00000000-0005-0000-0000-00006C660000}"/>
    <cellStyle name="Normal 25 2 2 2 2 2 2 4" xfId="40909" xr:uid="{00000000-0005-0000-0000-00006D660000}"/>
    <cellStyle name="Normal 25 2 2 2 2 2 3" xfId="24527" xr:uid="{00000000-0005-0000-0000-00006E660000}"/>
    <cellStyle name="Normal 25 2 2 2 2 2 4" xfId="31143" xr:uid="{00000000-0005-0000-0000-00006F660000}"/>
    <cellStyle name="Normal 25 2 2 2 2 2 5" xfId="37701" xr:uid="{00000000-0005-0000-0000-000070660000}"/>
    <cellStyle name="Normal 25 2 2 2 2 3" xfId="6860" xr:uid="{00000000-0005-0000-0000-000071660000}"/>
    <cellStyle name="Normal 25 2 2 2 2 3 2" xfId="12186" xr:uid="{00000000-0005-0000-0000-000072660000}"/>
    <cellStyle name="Normal 25 2 2 2 2 3 2 2" xfId="27793" xr:uid="{00000000-0005-0000-0000-000073660000}"/>
    <cellStyle name="Normal 25 2 2 2 2 3 2 3" xfId="34352" xr:uid="{00000000-0005-0000-0000-000074660000}"/>
    <cellStyle name="Normal 25 2 2 2 2 3 2 4" xfId="40910" xr:uid="{00000000-0005-0000-0000-000075660000}"/>
    <cellStyle name="Normal 25 2 2 2 2 3 3" xfId="24528" xr:uid="{00000000-0005-0000-0000-000076660000}"/>
    <cellStyle name="Normal 25 2 2 2 2 3 4" xfId="31144" xr:uid="{00000000-0005-0000-0000-000077660000}"/>
    <cellStyle name="Normal 25 2 2 2 2 3 5" xfId="37702" xr:uid="{00000000-0005-0000-0000-000078660000}"/>
    <cellStyle name="Normal 25 2 2 2 2 4" xfId="12184" xr:uid="{00000000-0005-0000-0000-000079660000}"/>
    <cellStyle name="Normal 25 2 2 2 2 4 2" xfId="27791" xr:uid="{00000000-0005-0000-0000-00007A660000}"/>
    <cellStyle name="Normal 25 2 2 2 2 4 3" xfId="34350" xr:uid="{00000000-0005-0000-0000-00007B660000}"/>
    <cellStyle name="Normal 25 2 2 2 2 4 4" xfId="40908" xr:uid="{00000000-0005-0000-0000-00007C660000}"/>
    <cellStyle name="Normal 25 2 2 2 2 5" xfId="24526" xr:uid="{00000000-0005-0000-0000-00007D660000}"/>
    <cellStyle name="Normal 25 2 2 2 2 6" xfId="31142" xr:uid="{00000000-0005-0000-0000-00007E660000}"/>
    <cellStyle name="Normal 25 2 2 2 2 7" xfId="37700" xr:uid="{00000000-0005-0000-0000-00007F660000}"/>
    <cellStyle name="Normal 25 2 2 2 3" xfId="6861" xr:uid="{00000000-0005-0000-0000-000080660000}"/>
    <cellStyle name="Normal 25 2 2 2 3 2" xfId="6862" xr:uid="{00000000-0005-0000-0000-000081660000}"/>
    <cellStyle name="Normal 25 2 2 2 3 2 2" xfId="12188" xr:uid="{00000000-0005-0000-0000-000082660000}"/>
    <cellStyle name="Normal 25 2 2 2 3 2 2 2" xfId="27795" xr:uid="{00000000-0005-0000-0000-000083660000}"/>
    <cellStyle name="Normal 25 2 2 2 3 2 2 3" xfId="34354" xr:uid="{00000000-0005-0000-0000-000084660000}"/>
    <cellStyle name="Normal 25 2 2 2 3 2 2 4" xfId="40912" xr:uid="{00000000-0005-0000-0000-000085660000}"/>
    <cellStyle name="Normal 25 2 2 2 3 2 3" xfId="24530" xr:uid="{00000000-0005-0000-0000-000086660000}"/>
    <cellStyle name="Normal 25 2 2 2 3 2 4" xfId="31146" xr:uid="{00000000-0005-0000-0000-000087660000}"/>
    <cellStyle name="Normal 25 2 2 2 3 2 5" xfId="37704" xr:uid="{00000000-0005-0000-0000-000088660000}"/>
    <cellStyle name="Normal 25 2 2 2 3 3" xfId="6863" xr:uid="{00000000-0005-0000-0000-000089660000}"/>
    <cellStyle name="Normal 25 2 2 2 3 3 2" xfId="12189" xr:uid="{00000000-0005-0000-0000-00008A660000}"/>
    <cellStyle name="Normal 25 2 2 2 3 3 2 2" xfId="27796" xr:uid="{00000000-0005-0000-0000-00008B660000}"/>
    <cellStyle name="Normal 25 2 2 2 3 3 2 3" xfId="34355" xr:uid="{00000000-0005-0000-0000-00008C660000}"/>
    <cellStyle name="Normal 25 2 2 2 3 3 2 4" xfId="40913" xr:uid="{00000000-0005-0000-0000-00008D660000}"/>
    <cellStyle name="Normal 25 2 2 2 3 3 3" xfId="24531" xr:uid="{00000000-0005-0000-0000-00008E660000}"/>
    <cellStyle name="Normal 25 2 2 2 3 3 4" xfId="31147" xr:uid="{00000000-0005-0000-0000-00008F660000}"/>
    <cellStyle name="Normal 25 2 2 2 3 3 5" xfId="37705" xr:uid="{00000000-0005-0000-0000-000090660000}"/>
    <cellStyle name="Normal 25 2 2 2 3 4" xfId="12187" xr:uid="{00000000-0005-0000-0000-000091660000}"/>
    <cellStyle name="Normal 25 2 2 2 3 4 2" xfId="27794" xr:uid="{00000000-0005-0000-0000-000092660000}"/>
    <cellStyle name="Normal 25 2 2 2 3 4 3" xfId="34353" xr:uid="{00000000-0005-0000-0000-000093660000}"/>
    <cellStyle name="Normal 25 2 2 2 3 4 4" xfId="40911" xr:uid="{00000000-0005-0000-0000-000094660000}"/>
    <cellStyle name="Normal 25 2 2 2 3 5" xfId="24529" xr:uid="{00000000-0005-0000-0000-000095660000}"/>
    <cellStyle name="Normal 25 2 2 2 3 6" xfId="31145" xr:uid="{00000000-0005-0000-0000-000096660000}"/>
    <cellStyle name="Normal 25 2 2 2 3 7" xfId="37703" xr:uid="{00000000-0005-0000-0000-000097660000}"/>
    <cellStyle name="Normal 25 2 2 2 4" xfId="6864" xr:uid="{00000000-0005-0000-0000-000098660000}"/>
    <cellStyle name="Normal 25 2 2 2 4 2" xfId="12190" xr:uid="{00000000-0005-0000-0000-000099660000}"/>
    <cellStyle name="Normal 25 2 2 2 4 2 2" xfId="27797" xr:uid="{00000000-0005-0000-0000-00009A660000}"/>
    <cellStyle name="Normal 25 2 2 2 4 2 3" xfId="34356" xr:uid="{00000000-0005-0000-0000-00009B660000}"/>
    <cellStyle name="Normal 25 2 2 2 4 2 4" xfId="40914" xr:uid="{00000000-0005-0000-0000-00009C660000}"/>
    <cellStyle name="Normal 25 2 2 2 4 3" xfId="24532" xr:uid="{00000000-0005-0000-0000-00009D660000}"/>
    <cellStyle name="Normal 25 2 2 2 4 4" xfId="31148" xr:uid="{00000000-0005-0000-0000-00009E660000}"/>
    <cellStyle name="Normal 25 2 2 2 4 5" xfId="37706" xr:uid="{00000000-0005-0000-0000-00009F660000}"/>
    <cellStyle name="Normal 25 2 2 2 5" xfId="6865" xr:uid="{00000000-0005-0000-0000-0000A0660000}"/>
    <cellStyle name="Normal 25 2 2 2 5 2" xfId="12191" xr:uid="{00000000-0005-0000-0000-0000A1660000}"/>
    <cellStyle name="Normal 25 2 2 2 5 2 2" xfId="27798" xr:uid="{00000000-0005-0000-0000-0000A2660000}"/>
    <cellStyle name="Normal 25 2 2 2 5 2 3" xfId="34357" xr:uid="{00000000-0005-0000-0000-0000A3660000}"/>
    <cellStyle name="Normal 25 2 2 2 5 2 4" xfId="40915" xr:uid="{00000000-0005-0000-0000-0000A4660000}"/>
    <cellStyle name="Normal 25 2 2 2 5 3" xfId="24533" xr:uid="{00000000-0005-0000-0000-0000A5660000}"/>
    <cellStyle name="Normal 25 2 2 2 5 4" xfId="31149" xr:uid="{00000000-0005-0000-0000-0000A6660000}"/>
    <cellStyle name="Normal 25 2 2 2 5 5" xfId="37707" xr:uid="{00000000-0005-0000-0000-0000A7660000}"/>
    <cellStyle name="Normal 25 2 2 2 6" xfId="12183" xr:uid="{00000000-0005-0000-0000-0000A8660000}"/>
    <cellStyle name="Normal 25 2 2 2 6 2" xfId="27790" xr:uid="{00000000-0005-0000-0000-0000A9660000}"/>
    <cellStyle name="Normal 25 2 2 2 6 3" xfId="34349" xr:uid="{00000000-0005-0000-0000-0000AA660000}"/>
    <cellStyle name="Normal 25 2 2 2 6 4" xfId="40907" xr:uid="{00000000-0005-0000-0000-0000AB660000}"/>
    <cellStyle name="Normal 25 2 2 2 7" xfId="24525" xr:uid="{00000000-0005-0000-0000-0000AC660000}"/>
    <cellStyle name="Normal 25 2 2 2 8" xfId="31141" xr:uid="{00000000-0005-0000-0000-0000AD660000}"/>
    <cellStyle name="Normal 25 2 2 2 9" xfId="37699" xr:uid="{00000000-0005-0000-0000-0000AE660000}"/>
    <cellStyle name="Normal 25 2 2 3" xfId="6866" xr:uid="{00000000-0005-0000-0000-0000AF660000}"/>
    <cellStyle name="Normal 25 2 2 3 2" xfId="6867" xr:uid="{00000000-0005-0000-0000-0000B0660000}"/>
    <cellStyle name="Normal 25 2 2 3 2 2" xfId="12193" xr:uid="{00000000-0005-0000-0000-0000B1660000}"/>
    <cellStyle name="Normal 25 2 2 3 2 2 2" xfId="27800" xr:uid="{00000000-0005-0000-0000-0000B2660000}"/>
    <cellStyle name="Normal 25 2 2 3 2 2 3" xfId="34359" xr:uid="{00000000-0005-0000-0000-0000B3660000}"/>
    <cellStyle name="Normal 25 2 2 3 2 2 4" xfId="40917" xr:uid="{00000000-0005-0000-0000-0000B4660000}"/>
    <cellStyle name="Normal 25 2 2 3 2 3" xfId="24535" xr:uid="{00000000-0005-0000-0000-0000B5660000}"/>
    <cellStyle name="Normal 25 2 2 3 2 4" xfId="31151" xr:uid="{00000000-0005-0000-0000-0000B6660000}"/>
    <cellStyle name="Normal 25 2 2 3 2 5" xfId="37709" xr:uid="{00000000-0005-0000-0000-0000B7660000}"/>
    <cellStyle name="Normal 25 2 2 3 3" xfId="6868" xr:uid="{00000000-0005-0000-0000-0000B8660000}"/>
    <cellStyle name="Normal 25 2 2 3 3 2" xfId="12194" xr:uid="{00000000-0005-0000-0000-0000B9660000}"/>
    <cellStyle name="Normal 25 2 2 3 3 2 2" xfId="27801" xr:uid="{00000000-0005-0000-0000-0000BA660000}"/>
    <cellStyle name="Normal 25 2 2 3 3 2 3" xfId="34360" xr:uid="{00000000-0005-0000-0000-0000BB660000}"/>
    <cellStyle name="Normal 25 2 2 3 3 2 4" xfId="40918" xr:uid="{00000000-0005-0000-0000-0000BC660000}"/>
    <cellStyle name="Normal 25 2 2 3 3 3" xfId="24536" xr:uid="{00000000-0005-0000-0000-0000BD660000}"/>
    <cellStyle name="Normal 25 2 2 3 3 4" xfId="31152" xr:uid="{00000000-0005-0000-0000-0000BE660000}"/>
    <cellStyle name="Normal 25 2 2 3 3 5" xfId="37710" xr:uid="{00000000-0005-0000-0000-0000BF660000}"/>
    <cellStyle name="Normal 25 2 2 3 4" xfId="12192" xr:uid="{00000000-0005-0000-0000-0000C0660000}"/>
    <cellStyle name="Normal 25 2 2 3 4 2" xfId="27799" xr:uid="{00000000-0005-0000-0000-0000C1660000}"/>
    <cellStyle name="Normal 25 2 2 3 4 3" xfId="34358" xr:uid="{00000000-0005-0000-0000-0000C2660000}"/>
    <cellStyle name="Normal 25 2 2 3 4 4" xfId="40916" xr:uid="{00000000-0005-0000-0000-0000C3660000}"/>
    <cellStyle name="Normal 25 2 2 3 5" xfId="24534" xr:uid="{00000000-0005-0000-0000-0000C4660000}"/>
    <cellStyle name="Normal 25 2 2 3 6" xfId="31150" xr:uid="{00000000-0005-0000-0000-0000C5660000}"/>
    <cellStyle name="Normal 25 2 2 3 7" xfId="37708" xr:uid="{00000000-0005-0000-0000-0000C6660000}"/>
    <cellStyle name="Normal 25 2 2 4" xfId="6869" xr:uid="{00000000-0005-0000-0000-0000C7660000}"/>
    <cellStyle name="Normal 25 2 2 4 2" xfId="6870" xr:uid="{00000000-0005-0000-0000-0000C8660000}"/>
    <cellStyle name="Normal 25 2 2 4 2 2" xfId="12196" xr:uid="{00000000-0005-0000-0000-0000C9660000}"/>
    <cellStyle name="Normal 25 2 2 4 2 2 2" xfId="27803" xr:uid="{00000000-0005-0000-0000-0000CA660000}"/>
    <cellStyle name="Normal 25 2 2 4 2 2 3" xfId="34362" xr:uid="{00000000-0005-0000-0000-0000CB660000}"/>
    <cellStyle name="Normal 25 2 2 4 2 2 4" xfId="40920" xr:uid="{00000000-0005-0000-0000-0000CC660000}"/>
    <cellStyle name="Normal 25 2 2 4 2 3" xfId="24538" xr:uid="{00000000-0005-0000-0000-0000CD660000}"/>
    <cellStyle name="Normal 25 2 2 4 2 4" xfId="31154" xr:uid="{00000000-0005-0000-0000-0000CE660000}"/>
    <cellStyle name="Normal 25 2 2 4 2 5" xfId="37712" xr:uid="{00000000-0005-0000-0000-0000CF660000}"/>
    <cellStyle name="Normal 25 2 2 4 3" xfId="6871" xr:uid="{00000000-0005-0000-0000-0000D0660000}"/>
    <cellStyle name="Normal 25 2 2 4 3 2" xfId="12197" xr:uid="{00000000-0005-0000-0000-0000D1660000}"/>
    <cellStyle name="Normal 25 2 2 4 3 2 2" xfId="27804" xr:uid="{00000000-0005-0000-0000-0000D2660000}"/>
    <cellStyle name="Normal 25 2 2 4 3 2 3" xfId="34363" xr:uid="{00000000-0005-0000-0000-0000D3660000}"/>
    <cellStyle name="Normal 25 2 2 4 3 2 4" xfId="40921" xr:uid="{00000000-0005-0000-0000-0000D4660000}"/>
    <cellStyle name="Normal 25 2 2 4 3 3" xfId="24539" xr:uid="{00000000-0005-0000-0000-0000D5660000}"/>
    <cellStyle name="Normal 25 2 2 4 3 4" xfId="31155" xr:uid="{00000000-0005-0000-0000-0000D6660000}"/>
    <cellStyle name="Normal 25 2 2 4 3 5" xfId="37713" xr:uid="{00000000-0005-0000-0000-0000D7660000}"/>
    <cellStyle name="Normal 25 2 2 4 4" xfId="12195" xr:uid="{00000000-0005-0000-0000-0000D8660000}"/>
    <cellStyle name="Normal 25 2 2 4 4 2" xfId="27802" xr:uid="{00000000-0005-0000-0000-0000D9660000}"/>
    <cellStyle name="Normal 25 2 2 4 4 3" xfId="34361" xr:uid="{00000000-0005-0000-0000-0000DA660000}"/>
    <cellStyle name="Normal 25 2 2 4 4 4" xfId="40919" xr:uid="{00000000-0005-0000-0000-0000DB660000}"/>
    <cellStyle name="Normal 25 2 2 4 5" xfId="24537" xr:uid="{00000000-0005-0000-0000-0000DC660000}"/>
    <cellStyle name="Normal 25 2 2 4 6" xfId="31153" xr:uid="{00000000-0005-0000-0000-0000DD660000}"/>
    <cellStyle name="Normal 25 2 2 4 7" xfId="37711" xr:uid="{00000000-0005-0000-0000-0000DE660000}"/>
    <cellStyle name="Normal 25 2 2 5" xfId="6872" xr:uid="{00000000-0005-0000-0000-0000DF660000}"/>
    <cellStyle name="Normal 25 2 2 5 2" xfId="12198" xr:uid="{00000000-0005-0000-0000-0000E0660000}"/>
    <cellStyle name="Normal 25 2 2 5 2 2" xfId="27805" xr:uid="{00000000-0005-0000-0000-0000E1660000}"/>
    <cellStyle name="Normal 25 2 2 5 2 3" xfId="34364" xr:uid="{00000000-0005-0000-0000-0000E2660000}"/>
    <cellStyle name="Normal 25 2 2 5 2 4" xfId="40922" xr:uid="{00000000-0005-0000-0000-0000E3660000}"/>
    <cellStyle name="Normal 25 2 2 5 3" xfId="24540" xr:uid="{00000000-0005-0000-0000-0000E4660000}"/>
    <cellStyle name="Normal 25 2 2 5 4" xfId="31156" xr:uid="{00000000-0005-0000-0000-0000E5660000}"/>
    <cellStyle name="Normal 25 2 2 5 5" xfId="37714" xr:uid="{00000000-0005-0000-0000-0000E6660000}"/>
    <cellStyle name="Normal 25 2 2 6" xfId="6873" xr:uid="{00000000-0005-0000-0000-0000E7660000}"/>
    <cellStyle name="Normal 25 2 2 6 2" xfId="12199" xr:uid="{00000000-0005-0000-0000-0000E8660000}"/>
    <cellStyle name="Normal 25 2 2 6 2 2" xfId="27806" xr:uid="{00000000-0005-0000-0000-0000E9660000}"/>
    <cellStyle name="Normal 25 2 2 6 2 3" xfId="34365" xr:uid="{00000000-0005-0000-0000-0000EA660000}"/>
    <cellStyle name="Normal 25 2 2 6 2 4" xfId="40923" xr:uid="{00000000-0005-0000-0000-0000EB660000}"/>
    <cellStyle name="Normal 25 2 2 6 3" xfId="24541" xr:uid="{00000000-0005-0000-0000-0000EC660000}"/>
    <cellStyle name="Normal 25 2 2 6 4" xfId="31157" xr:uid="{00000000-0005-0000-0000-0000ED660000}"/>
    <cellStyle name="Normal 25 2 2 6 5" xfId="37715" xr:uid="{00000000-0005-0000-0000-0000EE660000}"/>
    <cellStyle name="Normal 25 2 2 7" xfId="12182" xr:uid="{00000000-0005-0000-0000-0000EF660000}"/>
    <cellStyle name="Normal 25 2 2 7 2" xfId="27789" xr:uid="{00000000-0005-0000-0000-0000F0660000}"/>
    <cellStyle name="Normal 25 2 2 7 3" xfId="34348" xr:uid="{00000000-0005-0000-0000-0000F1660000}"/>
    <cellStyle name="Normal 25 2 2 7 4" xfId="40906" xr:uid="{00000000-0005-0000-0000-0000F2660000}"/>
    <cellStyle name="Normal 25 2 2 8" xfId="24524" xr:uid="{00000000-0005-0000-0000-0000F3660000}"/>
    <cellStyle name="Normal 25 2 2 9" xfId="31140" xr:uid="{00000000-0005-0000-0000-0000F4660000}"/>
    <cellStyle name="Normal 25 2 3" xfId="6874" xr:uid="{00000000-0005-0000-0000-0000F5660000}"/>
    <cellStyle name="Normal 25 2 3 2" xfId="6875" xr:uid="{00000000-0005-0000-0000-0000F6660000}"/>
    <cellStyle name="Normal 25 2 3 2 2" xfId="6876" xr:uid="{00000000-0005-0000-0000-0000F7660000}"/>
    <cellStyle name="Normal 25 2 3 2 2 2" xfId="12202" xr:uid="{00000000-0005-0000-0000-0000F8660000}"/>
    <cellStyle name="Normal 25 2 3 2 2 2 2" xfId="27809" xr:uid="{00000000-0005-0000-0000-0000F9660000}"/>
    <cellStyle name="Normal 25 2 3 2 2 2 3" xfId="34368" xr:uid="{00000000-0005-0000-0000-0000FA660000}"/>
    <cellStyle name="Normal 25 2 3 2 2 2 4" xfId="40926" xr:uid="{00000000-0005-0000-0000-0000FB660000}"/>
    <cellStyle name="Normal 25 2 3 2 2 3" xfId="24544" xr:uid="{00000000-0005-0000-0000-0000FC660000}"/>
    <cellStyle name="Normal 25 2 3 2 2 4" xfId="31160" xr:uid="{00000000-0005-0000-0000-0000FD660000}"/>
    <cellStyle name="Normal 25 2 3 2 2 5" xfId="37718" xr:uid="{00000000-0005-0000-0000-0000FE660000}"/>
    <cellStyle name="Normal 25 2 3 2 3" xfId="6877" xr:uid="{00000000-0005-0000-0000-0000FF660000}"/>
    <cellStyle name="Normal 25 2 3 2 3 2" xfId="12203" xr:uid="{00000000-0005-0000-0000-000000670000}"/>
    <cellStyle name="Normal 25 2 3 2 3 2 2" xfId="27810" xr:uid="{00000000-0005-0000-0000-000001670000}"/>
    <cellStyle name="Normal 25 2 3 2 3 2 3" xfId="34369" xr:uid="{00000000-0005-0000-0000-000002670000}"/>
    <cellStyle name="Normal 25 2 3 2 3 2 4" xfId="40927" xr:uid="{00000000-0005-0000-0000-000003670000}"/>
    <cellStyle name="Normal 25 2 3 2 3 3" xfId="24545" xr:uid="{00000000-0005-0000-0000-000004670000}"/>
    <cellStyle name="Normal 25 2 3 2 3 4" xfId="31161" xr:uid="{00000000-0005-0000-0000-000005670000}"/>
    <cellStyle name="Normal 25 2 3 2 3 5" xfId="37719" xr:uid="{00000000-0005-0000-0000-000006670000}"/>
    <cellStyle name="Normal 25 2 3 2 4" xfId="12201" xr:uid="{00000000-0005-0000-0000-000007670000}"/>
    <cellStyle name="Normal 25 2 3 2 4 2" xfId="27808" xr:uid="{00000000-0005-0000-0000-000008670000}"/>
    <cellStyle name="Normal 25 2 3 2 4 3" xfId="34367" xr:uid="{00000000-0005-0000-0000-000009670000}"/>
    <cellStyle name="Normal 25 2 3 2 4 4" xfId="40925" xr:uid="{00000000-0005-0000-0000-00000A670000}"/>
    <cellStyle name="Normal 25 2 3 2 5" xfId="24543" xr:uid="{00000000-0005-0000-0000-00000B670000}"/>
    <cellStyle name="Normal 25 2 3 2 6" xfId="31159" xr:uid="{00000000-0005-0000-0000-00000C670000}"/>
    <cellStyle name="Normal 25 2 3 2 7" xfId="37717" xr:uid="{00000000-0005-0000-0000-00000D670000}"/>
    <cellStyle name="Normal 25 2 3 3" xfId="6878" xr:uid="{00000000-0005-0000-0000-00000E670000}"/>
    <cellStyle name="Normal 25 2 3 3 2" xfId="6879" xr:uid="{00000000-0005-0000-0000-00000F670000}"/>
    <cellStyle name="Normal 25 2 3 3 2 2" xfId="12205" xr:uid="{00000000-0005-0000-0000-000010670000}"/>
    <cellStyle name="Normal 25 2 3 3 2 2 2" xfId="27812" xr:uid="{00000000-0005-0000-0000-000011670000}"/>
    <cellStyle name="Normal 25 2 3 3 2 2 3" xfId="34371" xr:uid="{00000000-0005-0000-0000-000012670000}"/>
    <cellStyle name="Normal 25 2 3 3 2 2 4" xfId="40929" xr:uid="{00000000-0005-0000-0000-000013670000}"/>
    <cellStyle name="Normal 25 2 3 3 2 3" xfId="24547" xr:uid="{00000000-0005-0000-0000-000014670000}"/>
    <cellStyle name="Normal 25 2 3 3 2 4" xfId="31163" xr:uid="{00000000-0005-0000-0000-000015670000}"/>
    <cellStyle name="Normal 25 2 3 3 2 5" xfId="37721" xr:uid="{00000000-0005-0000-0000-000016670000}"/>
    <cellStyle name="Normal 25 2 3 3 3" xfId="6880" xr:uid="{00000000-0005-0000-0000-000017670000}"/>
    <cellStyle name="Normal 25 2 3 3 3 2" xfId="12206" xr:uid="{00000000-0005-0000-0000-000018670000}"/>
    <cellStyle name="Normal 25 2 3 3 3 2 2" xfId="27813" xr:uid="{00000000-0005-0000-0000-000019670000}"/>
    <cellStyle name="Normal 25 2 3 3 3 2 3" xfId="34372" xr:uid="{00000000-0005-0000-0000-00001A670000}"/>
    <cellStyle name="Normal 25 2 3 3 3 2 4" xfId="40930" xr:uid="{00000000-0005-0000-0000-00001B670000}"/>
    <cellStyle name="Normal 25 2 3 3 3 3" xfId="24548" xr:uid="{00000000-0005-0000-0000-00001C670000}"/>
    <cellStyle name="Normal 25 2 3 3 3 4" xfId="31164" xr:uid="{00000000-0005-0000-0000-00001D670000}"/>
    <cellStyle name="Normal 25 2 3 3 3 5" xfId="37722" xr:uid="{00000000-0005-0000-0000-00001E670000}"/>
    <cellStyle name="Normal 25 2 3 3 4" xfId="12204" xr:uid="{00000000-0005-0000-0000-00001F670000}"/>
    <cellStyle name="Normal 25 2 3 3 4 2" xfId="27811" xr:uid="{00000000-0005-0000-0000-000020670000}"/>
    <cellStyle name="Normal 25 2 3 3 4 3" xfId="34370" xr:uid="{00000000-0005-0000-0000-000021670000}"/>
    <cellStyle name="Normal 25 2 3 3 4 4" xfId="40928" xr:uid="{00000000-0005-0000-0000-000022670000}"/>
    <cellStyle name="Normal 25 2 3 3 5" xfId="24546" xr:uid="{00000000-0005-0000-0000-000023670000}"/>
    <cellStyle name="Normal 25 2 3 3 6" xfId="31162" xr:uid="{00000000-0005-0000-0000-000024670000}"/>
    <cellStyle name="Normal 25 2 3 3 7" xfId="37720" xr:uid="{00000000-0005-0000-0000-000025670000}"/>
    <cellStyle name="Normal 25 2 3 4" xfId="6881" xr:uid="{00000000-0005-0000-0000-000026670000}"/>
    <cellStyle name="Normal 25 2 3 4 2" xfId="12207" xr:uid="{00000000-0005-0000-0000-000027670000}"/>
    <cellStyle name="Normal 25 2 3 4 2 2" xfId="27814" xr:uid="{00000000-0005-0000-0000-000028670000}"/>
    <cellStyle name="Normal 25 2 3 4 2 3" xfId="34373" xr:uid="{00000000-0005-0000-0000-000029670000}"/>
    <cellStyle name="Normal 25 2 3 4 2 4" xfId="40931" xr:uid="{00000000-0005-0000-0000-00002A670000}"/>
    <cellStyle name="Normal 25 2 3 4 3" xfId="24549" xr:uid="{00000000-0005-0000-0000-00002B670000}"/>
    <cellStyle name="Normal 25 2 3 4 4" xfId="31165" xr:uid="{00000000-0005-0000-0000-00002C670000}"/>
    <cellStyle name="Normal 25 2 3 4 5" xfId="37723" xr:uid="{00000000-0005-0000-0000-00002D670000}"/>
    <cellStyle name="Normal 25 2 3 5" xfId="6882" xr:uid="{00000000-0005-0000-0000-00002E670000}"/>
    <cellStyle name="Normal 25 2 3 5 2" xfId="12208" xr:uid="{00000000-0005-0000-0000-00002F670000}"/>
    <cellStyle name="Normal 25 2 3 5 2 2" xfId="27815" xr:uid="{00000000-0005-0000-0000-000030670000}"/>
    <cellStyle name="Normal 25 2 3 5 2 3" xfId="34374" xr:uid="{00000000-0005-0000-0000-000031670000}"/>
    <cellStyle name="Normal 25 2 3 5 2 4" xfId="40932" xr:uid="{00000000-0005-0000-0000-000032670000}"/>
    <cellStyle name="Normal 25 2 3 5 3" xfId="24550" xr:uid="{00000000-0005-0000-0000-000033670000}"/>
    <cellStyle name="Normal 25 2 3 5 4" xfId="31166" xr:uid="{00000000-0005-0000-0000-000034670000}"/>
    <cellStyle name="Normal 25 2 3 5 5" xfId="37724" xr:uid="{00000000-0005-0000-0000-000035670000}"/>
    <cellStyle name="Normal 25 2 3 6" xfId="12200" xr:uid="{00000000-0005-0000-0000-000036670000}"/>
    <cellStyle name="Normal 25 2 3 6 2" xfId="27807" xr:uid="{00000000-0005-0000-0000-000037670000}"/>
    <cellStyle name="Normal 25 2 3 6 3" xfId="34366" xr:uid="{00000000-0005-0000-0000-000038670000}"/>
    <cellStyle name="Normal 25 2 3 6 4" xfId="40924" xr:uid="{00000000-0005-0000-0000-000039670000}"/>
    <cellStyle name="Normal 25 2 3 7" xfId="24542" xr:uid="{00000000-0005-0000-0000-00003A670000}"/>
    <cellStyle name="Normal 25 2 3 8" xfId="31158" xr:uid="{00000000-0005-0000-0000-00003B670000}"/>
    <cellStyle name="Normal 25 2 3 9" xfId="37716" xr:uid="{00000000-0005-0000-0000-00003C670000}"/>
    <cellStyle name="Normal 25 2 4" xfId="6883" xr:uid="{00000000-0005-0000-0000-00003D670000}"/>
    <cellStyle name="Normal 25 2 4 2" xfId="6884" xr:uid="{00000000-0005-0000-0000-00003E670000}"/>
    <cellStyle name="Normal 25 2 4 2 2" xfId="12210" xr:uid="{00000000-0005-0000-0000-00003F670000}"/>
    <cellStyle name="Normal 25 2 4 2 2 2" xfId="27817" xr:uid="{00000000-0005-0000-0000-000040670000}"/>
    <cellStyle name="Normal 25 2 4 2 2 3" xfId="34376" xr:uid="{00000000-0005-0000-0000-000041670000}"/>
    <cellStyle name="Normal 25 2 4 2 2 4" xfId="40934" xr:uid="{00000000-0005-0000-0000-000042670000}"/>
    <cellStyle name="Normal 25 2 4 2 3" xfId="24552" xr:uid="{00000000-0005-0000-0000-000043670000}"/>
    <cellStyle name="Normal 25 2 4 2 4" xfId="31168" xr:uid="{00000000-0005-0000-0000-000044670000}"/>
    <cellStyle name="Normal 25 2 4 2 5" xfId="37726" xr:uid="{00000000-0005-0000-0000-000045670000}"/>
    <cellStyle name="Normal 25 2 4 3" xfId="6885" xr:uid="{00000000-0005-0000-0000-000046670000}"/>
    <cellStyle name="Normal 25 2 4 3 2" xfId="12211" xr:uid="{00000000-0005-0000-0000-000047670000}"/>
    <cellStyle name="Normal 25 2 4 3 2 2" xfId="27818" xr:uid="{00000000-0005-0000-0000-000048670000}"/>
    <cellStyle name="Normal 25 2 4 3 2 3" xfId="34377" xr:uid="{00000000-0005-0000-0000-000049670000}"/>
    <cellStyle name="Normal 25 2 4 3 2 4" xfId="40935" xr:uid="{00000000-0005-0000-0000-00004A670000}"/>
    <cellStyle name="Normal 25 2 4 3 3" xfId="24553" xr:uid="{00000000-0005-0000-0000-00004B670000}"/>
    <cellStyle name="Normal 25 2 4 3 4" xfId="31169" xr:uid="{00000000-0005-0000-0000-00004C670000}"/>
    <cellStyle name="Normal 25 2 4 3 5" xfId="37727" xr:uid="{00000000-0005-0000-0000-00004D670000}"/>
    <cellStyle name="Normal 25 2 4 4" xfId="12209" xr:uid="{00000000-0005-0000-0000-00004E670000}"/>
    <cellStyle name="Normal 25 2 4 4 2" xfId="27816" xr:uid="{00000000-0005-0000-0000-00004F670000}"/>
    <cellStyle name="Normal 25 2 4 4 3" xfId="34375" xr:uid="{00000000-0005-0000-0000-000050670000}"/>
    <cellStyle name="Normal 25 2 4 4 4" xfId="40933" xr:uid="{00000000-0005-0000-0000-000051670000}"/>
    <cellStyle name="Normal 25 2 4 5" xfId="24551" xr:uid="{00000000-0005-0000-0000-000052670000}"/>
    <cellStyle name="Normal 25 2 4 6" xfId="31167" xr:uid="{00000000-0005-0000-0000-000053670000}"/>
    <cellStyle name="Normal 25 2 4 7" xfId="37725" xr:uid="{00000000-0005-0000-0000-000054670000}"/>
    <cellStyle name="Normal 25 2 5" xfId="6886" xr:uid="{00000000-0005-0000-0000-000055670000}"/>
    <cellStyle name="Normal 25 2 5 2" xfId="6887" xr:uid="{00000000-0005-0000-0000-000056670000}"/>
    <cellStyle name="Normal 25 2 5 2 2" xfId="12213" xr:uid="{00000000-0005-0000-0000-000057670000}"/>
    <cellStyle name="Normal 25 2 5 2 2 2" xfId="27820" xr:uid="{00000000-0005-0000-0000-000058670000}"/>
    <cellStyle name="Normal 25 2 5 2 2 3" xfId="34379" xr:uid="{00000000-0005-0000-0000-000059670000}"/>
    <cellStyle name="Normal 25 2 5 2 2 4" xfId="40937" xr:uid="{00000000-0005-0000-0000-00005A670000}"/>
    <cellStyle name="Normal 25 2 5 2 3" xfId="24555" xr:uid="{00000000-0005-0000-0000-00005B670000}"/>
    <cellStyle name="Normal 25 2 5 2 4" xfId="31171" xr:uid="{00000000-0005-0000-0000-00005C670000}"/>
    <cellStyle name="Normal 25 2 5 2 5" xfId="37729" xr:uid="{00000000-0005-0000-0000-00005D670000}"/>
    <cellStyle name="Normal 25 2 5 3" xfId="6888" xr:uid="{00000000-0005-0000-0000-00005E670000}"/>
    <cellStyle name="Normal 25 2 5 3 2" xfId="12214" xr:uid="{00000000-0005-0000-0000-00005F670000}"/>
    <cellStyle name="Normal 25 2 5 3 2 2" xfId="27821" xr:uid="{00000000-0005-0000-0000-000060670000}"/>
    <cellStyle name="Normal 25 2 5 3 2 3" xfId="34380" xr:uid="{00000000-0005-0000-0000-000061670000}"/>
    <cellStyle name="Normal 25 2 5 3 2 4" xfId="40938" xr:uid="{00000000-0005-0000-0000-000062670000}"/>
    <cellStyle name="Normal 25 2 5 3 3" xfId="24556" xr:uid="{00000000-0005-0000-0000-000063670000}"/>
    <cellStyle name="Normal 25 2 5 3 4" xfId="31172" xr:uid="{00000000-0005-0000-0000-000064670000}"/>
    <cellStyle name="Normal 25 2 5 3 5" xfId="37730" xr:uid="{00000000-0005-0000-0000-000065670000}"/>
    <cellStyle name="Normal 25 2 5 4" xfId="12212" xr:uid="{00000000-0005-0000-0000-000066670000}"/>
    <cellStyle name="Normal 25 2 5 4 2" xfId="27819" xr:uid="{00000000-0005-0000-0000-000067670000}"/>
    <cellStyle name="Normal 25 2 5 4 3" xfId="34378" xr:uid="{00000000-0005-0000-0000-000068670000}"/>
    <cellStyle name="Normal 25 2 5 4 4" xfId="40936" xr:uid="{00000000-0005-0000-0000-000069670000}"/>
    <cellStyle name="Normal 25 2 5 5" xfId="24554" xr:uid="{00000000-0005-0000-0000-00006A670000}"/>
    <cellStyle name="Normal 25 2 5 6" xfId="31170" xr:uid="{00000000-0005-0000-0000-00006B670000}"/>
    <cellStyle name="Normal 25 2 5 7" xfId="37728" xr:uid="{00000000-0005-0000-0000-00006C670000}"/>
    <cellStyle name="Normal 25 2 6" xfId="6889" xr:uid="{00000000-0005-0000-0000-00006D670000}"/>
    <cellStyle name="Normal 25 2 6 2" xfId="12215" xr:uid="{00000000-0005-0000-0000-00006E670000}"/>
    <cellStyle name="Normal 25 2 6 2 2" xfId="27822" xr:uid="{00000000-0005-0000-0000-00006F670000}"/>
    <cellStyle name="Normal 25 2 6 2 3" xfId="34381" xr:uid="{00000000-0005-0000-0000-000070670000}"/>
    <cellStyle name="Normal 25 2 6 2 4" xfId="40939" xr:uid="{00000000-0005-0000-0000-000071670000}"/>
    <cellStyle name="Normal 25 2 6 3" xfId="24557" xr:uid="{00000000-0005-0000-0000-000072670000}"/>
    <cellStyle name="Normal 25 2 6 4" xfId="31173" xr:uid="{00000000-0005-0000-0000-000073670000}"/>
    <cellStyle name="Normal 25 2 6 5" xfId="37731" xr:uid="{00000000-0005-0000-0000-000074670000}"/>
    <cellStyle name="Normal 25 2 7" xfId="6890" xr:uid="{00000000-0005-0000-0000-000075670000}"/>
    <cellStyle name="Normal 25 2 7 2" xfId="12216" xr:uid="{00000000-0005-0000-0000-000076670000}"/>
    <cellStyle name="Normal 25 2 7 2 2" xfId="27823" xr:uid="{00000000-0005-0000-0000-000077670000}"/>
    <cellStyle name="Normal 25 2 7 2 3" xfId="34382" xr:uid="{00000000-0005-0000-0000-000078670000}"/>
    <cellStyle name="Normal 25 2 7 2 4" xfId="40940" xr:uid="{00000000-0005-0000-0000-000079670000}"/>
    <cellStyle name="Normal 25 2 7 3" xfId="24558" xr:uid="{00000000-0005-0000-0000-00007A670000}"/>
    <cellStyle name="Normal 25 2 7 4" xfId="31174" xr:uid="{00000000-0005-0000-0000-00007B670000}"/>
    <cellStyle name="Normal 25 2 7 5" xfId="37732" xr:uid="{00000000-0005-0000-0000-00007C670000}"/>
    <cellStyle name="Normal 25 2 8" xfId="12181" xr:uid="{00000000-0005-0000-0000-00007D670000}"/>
    <cellStyle name="Normal 25 2 8 2" xfId="27788" xr:uid="{00000000-0005-0000-0000-00007E670000}"/>
    <cellStyle name="Normal 25 2 8 3" xfId="34347" xr:uid="{00000000-0005-0000-0000-00007F670000}"/>
    <cellStyle name="Normal 25 2 8 4" xfId="40905" xr:uid="{00000000-0005-0000-0000-000080670000}"/>
    <cellStyle name="Normal 25 2 9" xfId="16606" xr:uid="{00000000-0005-0000-0000-000081670000}"/>
    <cellStyle name="Normal 25 3" xfId="6891" xr:uid="{00000000-0005-0000-0000-000082670000}"/>
    <cellStyle name="Normal 25 3 10" xfId="37733" xr:uid="{00000000-0005-0000-0000-000083670000}"/>
    <cellStyle name="Normal 25 3 2" xfId="6892" xr:uid="{00000000-0005-0000-0000-000084670000}"/>
    <cellStyle name="Normal 25 3 2 2" xfId="6893" xr:uid="{00000000-0005-0000-0000-000085670000}"/>
    <cellStyle name="Normal 25 3 2 2 2" xfId="6894" xr:uid="{00000000-0005-0000-0000-000086670000}"/>
    <cellStyle name="Normal 25 3 2 2 2 2" xfId="12220" xr:uid="{00000000-0005-0000-0000-000087670000}"/>
    <cellStyle name="Normal 25 3 2 2 2 2 2" xfId="27827" xr:uid="{00000000-0005-0000-0000-000088670000}"/>
    <cellStyle name="Normal 25 3 2 2 2 2 3" xfId="34386" xr:uid="{00000000-0005-0000-0000-000089670000}"/>
    <cellStyle name="Normal 25 3 2 2 2 2 4" xfId="40944" xr:uid="{00000000-0005-0000-0000-00008A670000}"/>
    <cellStyle name="Normal 25 3 2 2 2 3" xfId="24562" xr:uid="{00000000-0005-0000-0000-00008B670000}"/>
    <cellStyle name="Normal 25 3 2 2 2 4" xfId="31178" xr:uid="{00000000-0005-0000-0000-00008C670000}"/>
    <cellStyle name="Normal 25 3 2 2 2 5" xfId="37736" xr:uid="{00000000-0005-0000-0000-00008D670000}"/>
    <cellStyle name="Normal 25 3 2 2 3" xfId="6895" xr:uid="{00000000-0005-0000-0000-00008E670000}"/>
    <cellStyle name="Normal 25 3 2 2 3 2" xfId="12221" xr:uid="{00000000-0005-0000-0000-00008F670000}"/>
    <cellStyle name="Normal 25 3 2 2 3 2 2" xfId="27828" xr:uid="{00000000-0005-0000-0000-000090670000}"/>
    <cellStyle name="Normal 25 3 2 2 3 2 3" xfId="34387" xr:uid="{00000000-0005-0000-0000-000091670000}"/>
    <cellStyle name="Normal 25 3 2 2 3 2 4" xfId="40945" xr:uid="{00000000-0005-0000-0000-000092670000}"/>
    <cellStyle name="Normal 25 3 2 2 3 3" xfId="24563" xr:uid="{00000000-0005-0000-0000-000093670000}"/>
    <cellStyle name="Normal 25 3 2 2 3 4" xfId="31179" xr:uid="{00000000-0005-0000-0000-000094670000}"/>
    <cellStyle name="Normal 25 3 2 2 3 5" xfId="37737" xr:uid="{00000000-0005-0000-0000-000095670000}"/>
    <cellStyle name="Normal 25 3 2 2 4" xfId="12219" xr:uid="{00000000-0005-0000-0000-000096670000}"/>
    <cellStyle name="Normal 25 3 2 2 4 2" xfId="27826" xr:uid="{00000000-0005-0000-0000-000097670000}"/>
    <cellStyle name="Normal 25 3 2 2 4 3" xfId="34385" xr:uid="{00000000-0005-0000-0000-000098670000}"/>
    <cellStyle name="Normal 25 3 2 2 4 4" xfId="40943" xr:uid="{00000000-0005-0000-0000-000099670000}"/>
    <cellStyle name="Normal 25 3 2 2 5" xfId="24561" xr:uid="{00000000-0005-0000-0000-00009A670000}"/>
    <cellStyle name="Normal 25 3 2 2 6" xfId="31177" xr:uid="{00000000-0005-0000-0000-00009B670000}"/>
    <cellStyle name="Normal 25 3 2 2 7" xfId="37735" xr:uid="{00000000-0005-0000-0000-00009C670000}"/>
    <cellStyle name="Normal 25 3 2 3" xfId="6896" xr:uid="{00000000-0005-0000-0000-00009D670000}"/>
    <cellStyle name="Normal 25 3 2 3 2" xfId="6897" xr:uid="{00000000-0005-0000-0000-00009E670000}"/>
    <cellStyle name="Normal 25 3 2 3 2 2" xfId="12223" xr:uid="{00000000-0005-0000-0000-00009F670000}"/>
    <cellStyle name="Normal 25 3 2 3 2 2 2" xfId="27830" xr:uid="{00000000-0005-0000-0000-0000A0670000}"/>
    <cellStyle name="Normal 25 3 2 3 2 2 3" xfId="34389" xr:uid="{00000000-0005-0000-0000-0000A1670000}"/>
    <cellStyle name="Normal 25 3 2 3 2 2 4" xfId="40947" xr:uid="{00000000-0005-0000-0000-0000A2670000}"/>
    <cellStyle name="Normal 25 3 2 3 2 3" xfId="24565" xr:uid="{00000000-0005-0000-0000-0000A3670000}"/>
    <cellStyle name="Normal 25 3 2 3 2 4" xfId="31181" xr:uid="{00000000-0005-0000-0000-0000A4670000}"/>
    <cellStyle name="Normal 25 3 2 3 2 5" xfId="37739" xr:uid="{00000000-0005-0000-0000-0000A5670000}"/>
    <cellStyle name="Normal 25 3 2 3 3" xfId="6898" xr:uid="{00000000-0005-0000-0000-0000A6670000}"/>
    <cellStyle name="Normal 25 3 2 3 3 2" xfId="12224" xr:uid="{00000000-0005-0000-0000-0000A7670000}"/>
    <cellStyle name="Normal 25 3 2 3 3 2 2" xfId="27831" xr:uid="{00000000-0005-0000-0000-0000A8670000}"/>
    <cellStyle name="Normal 25 3 2 3 3 2 3" xfId="34390" xr:uid="{00000000-0005-0000-0000-0000A9670000}"/>
    <cellStyle name="Normal 25 3 2 3 3 2 4" xfId="40948" xr:uid="{00000000-0005-0000-0000-0000AA670000}"/>
    <cellStyle name="Normal 25 3 2 3 3 3" xfId="24566" xr:uid="{00000000-0005-0000-0000-0000AB670000}"/>
    <cellStyle name="Normal 25 3 2 3 3 4" xfId="31182" xr:uid="{00000000-0005-0000-0000-0000AC670000}"/>
    <cellStyle name="Normal 25 3 2 3 3 5" xfId="37740" xr:uid="{00000000-0005-0000-0000-0000AD670000}"/>
    <cellStyle name="Normal 25 3 2 3 4" xfId="12222" xr:uid="{00000000-0005-0000-0000-0000AE670000}"/>
    <cellStyle name="Normal 25 3 2 3 4 2" xfId="27829" xr:uid="{00000000-0005-0000-0000-0000AF670000}"/>
    <cellStyle name="Normal 25 3 2 3 4 3" xfId="34388" xr:uid="{00000000-0005-0000-0000-0000B0670000}"/>
    <cellStyle name="Normal 25 3 2 3 4 4" xfId="40946" xr:uid="{00000000-0005-0000-0000-0000B1670000}"/>
    <cellStyle name="Normal 25 3 2 3 5" xfId="24564" xr:uid="{00000000-0005-0000-0000-0000B2670000}"/>
    <cellStyle name="Normal 25 3 2 3 6" xfId="31180" xr:uid="{00000000-0005-0000-0000-0000B3670000}"/>
    <cellStyle name="Normal 25 3 2 3 7" xfId="37738" xr:uid="{00000000-0005-0000-0000-0000B4670000}"/>
    <cellStyle name="Normal 25 3 2 4" xfId="6899" xr:uid="{00000000-0005-0000-0000-0000B5670000}"/>
    <cellStyle name="Normal 25 3 2 4 2" xfId="12225" xr:uid="{00000000-0005-0000-0000-0000B6670000}"/>
    <cellStyle name="Normal 25 3 2 4 2 2" xfId="27832" xr:uid="{00000000-0005-0000-0000-0000B7670000}"/>
    <cellStyle name="Normal 25 3 2 4 2 3" xfId="34391" xr:uid="{00000000-0005-0000-0000-0000B8670000}"/>
    <cellStyle name="Normal 25 3 2 4 2 4" xfId="40949" xr:uid="{00000000-0005-0000-0000-0000B9670000}"/>
    <cellStyle name="Normal 25 3 2 4 3" xfId="24567" xr:uid="{00000000-0005-0000-0000-0000BA670000}"/>
    <cellStyle name="Normal 25 3 2 4 4" xfId="31183" xr:uid="{00000000-0005-0000-0000-0000BB670000}"/>
    <cellStyle name="Normal 25 3 2 4 5" xfId="37741" xr:uid="{00000000-0005-0000-0000-0000BC670000}"/>
    <cellStyle name="Normal 25 3 2 5" xfId="6900" xr:uid="{00000000-0005-0000-0000-0000BD670000}"/>
    <cellStyle name="Normal 25 3 2 5 2" xfId="12226" xr:uid="{00000000-0005-0000-0000-0000BE670000}"/>
    <cellStyle name="Normal 25 3 2 5 2 2" xfId="27833" xr:uid="{00000000-0005-0000-0000-0000BF670000}"/>
    <cellStyle name="Normal 25 3 2 5 2 3" xfId="34392" xr:uid="{00000000-0005-0000-0000-0000C0670000}"/>
    <cellStyle name="Normal 25 3 2 5 2 4" xfId="40950" xr:uid="{00000000-0005-0000-0000-0000C1670000}"/>
    <cellStyle name="Normal 25 3 2 5 3" xfId="24568" xr:uid="{00000000-0005-0000-0000-0000C2670000}"/>
    <cellStyle name="Normal 25 3 2 5 4" xfId="31184" xr:uid="{00000000-0005-0000-0000-0000C3670000}"/>
    <cellStyle name="Normal 25 3 2 5 5" xfId="37742" xr:uid="{00000000-0005-0000-0000-0000C4670000}"/>
    <cellStyle name="Normal 25 3 2 6" xfId="12218" xr:uid="{00000000-0005-0000-0000-0000C5670000}"/>
    <cellStyle name="Normal 25 3 2 6 2" xfId="27825" xr:uid="{00000000-0005-0000-0000-0000C6670000}"/>
    <cellStyle name="Normal 25 3 2 6 3" xfId="34384" xr:uid="{00000000-0005-0000-0000-0000C7670000}"/>
    <cellStyle name="Normal 25 3 2 6 4" xfId="40942" xr:uid="{00000000-0005-0000-0000-0000C8670000}"/>
    <cellStyle name="Normal 25 3 2 7" xfId="24560" xr:uid="{00000000-0005-0000-0000-0000C9670000}"/>
    <cellStyle name="Normal 25 3 2 8" xfId="31176" xr:uid="{00000000-0005-0000-0000-0000CA670000}"/>
    <cellStyle name="Normal 25 3 2 9" xfId="37734" xr:uid="{00000000-0005-0000-0000-0000CB670000}"/>
    <cellStyle name="Normal 25 3 3" xfId="6901" xr:uid="{00000000-0005-0000-0000-0000CC670000}"/>
    <cellStyle name="Normal 25 3 3 2" xfId="6902" xr:uid="{00000000-0005-0000-0000-0000CD670000}"/>
    <cellStyle name="Normal 25 3 3 2 2" xfId="12228" xr:uid="{00000000-0005-0000-0000-0000CE670000}"/>
    <cellStyle name="Normal 25 3 3 2 2 2" xfId="27835" xr:uid="{00000000-0005-0000-0000-0000CF670000}"/>
    <cellStyle name="Normal 25 3 3 2 2 3" xfId="34394" xr:uid="{00000000-0005-0000-0000-0000D0670000}"/>
    <cellStyle name="Normal 25 3 3 2 2 4" xfId="40952" xr:uid="{00000000-0005-0000-0000-0000D1670000}"/>
    <cellStyle name="Normal 25 3 3 2 3" xfId="24570" xr:uid="{00000000-0005-0000-0000-0000D2670000}"/>
    <cellStyle name="Normal 25 3 3 2 4" xfId="31186" xr:uid="{00000000-0005-0000-0000-0000D3670000}"/>
    <cellStyle name="Normal 25 3 3 2 5" xfId="37744" xr:uid="{00000000-0005-0000-0000-0000D4670000}"/>
    <cellStyle name="Normal 25 3 3 3" xfId="6903" xr:uid="{00000000-0005-0000-0000-0000D5670000}"/>
    <cellStyle name="Normal 25 3 3 3 2" xfId="12229" xr:uid="{00000000-0005-0000-0000-0000D6670000}"/>
    <cellStyle name="Normal 25 3 3 3 2 2" xfId="27836" xr:uid="{00000000-0005-0000-0000-0000D7670000}"/>
    <cellStyle name="Normal 25 3 3 3 2 3" xfId="34395" xr:uid="{00000000-0005-0000-0000-0000D8670000}"/>
    <cellStyle name="Normal 25 3 3 3 2 4" xfId="40953" xr:uid="{00000000-0005-0000-0000-0000D9670000}"/>
    <cellStyle name="Normal 25 3 3 3 3" xfId="24571" xr:uid="{00000000-0005-0000-0000-0000DA670000}"/>
    <cellStyle name="Normal 25 3 3 3 4" xfId="31187" xr:uid="{00000000-0005-0000-0000-0000DB670000}"/>
    <cellStyle name="Normal 25 3 3 3 5" xfId="37745" xr:uid="{00000000-0005-0000-0000-0000DC670000}"/>
    <cellStyle name="Normal 25 3 3 4" xfId="12227" xr:uid="{00000000-0005-0000-0000-0000DD670000}"/>
    <cellStyle name="Normal 25 3 3 4 2" xfId="27834" xr:uid="{00000000-0005-0000-0000-0000DE670000}"/>
    <cellStyle name="Normal 25 3 3 4 3" xfId="34393" xr:uid="{00000000-0005-0000-0000-0000DF670000}"/>
    <cellStyle name="Normal 25 3 3 4 4" xfId="40951" xr:uid="{00000000-0005-0000-0000-0000E0670000}"/>
    <cellStyle name="Normal 25 3 3 5" xfId="24569" xr:uid="{00000000-0005-0000-0000-0000E1670000}"/>
    <cellStyle name="Normal 25 3 3 6" xfId="31185" xr:uid="{00000000-0005-0000-0000-0000E2670000}"/>
    <cellStyle name="Normal 25 3 3 7" xfId="37743" xr:uid="{00000000-0005-0000-0000-0000E3670000}"/>
    <cellStyle name="Normal 25 3 4" xfId="6904" xr:uid="{00000000-0005-0000-0000-0000E4670000}"/>
    <cellStyle name="Normal 25 3 4 2" xfId="6905" xr:uid="{00000000-0005-0000-0000-0000E5670000}"/>
    <cellStyle name="Normal 25 3 4 2 2" xfId="12231" xr:uid="{00000000-0005-0000-0000-0000E6670000}"/>
    <cellStyle name="Normal 25 3 4 2 2 2" xfId="27838" xr:uid="{00000000-0005-0000-0000-0000E7670000}"/>
    <cellStyle name="Normal 25 3 4 2 2 3" xfId="34397" xr:uid="{00000000-0005-0000-0000-0000E8670000}"/>
    <cellStyle name="Normal 25 3 4 2 2 4" xfId="40955" xr:uid="{00000000-0005-0000-0000-0000E9670000}"/>
    <cellStyle name="Normal 25 3 4 2 3" xfId="24573" xr:uid="{00000000-0005-0000-0000-0000EA670000}"/>
    <cellStyle name="Normal 25 3 4 2 4" xfId="31189" xr:uid="{00000000-0005-0000-0000-0000EB670000}"/>
    <cellStyle name="Normal 25 3 4 2 5" xfId="37747" xr:uid="{00000000-0005-0000-0000-0000EC670000}"/>
    <cellStyle name="Normal 25 3 4 3" xfId="6906" xr:uid="{00000000-0005-0000-0000-0000ED670000}"/>
    <cellStyle name="Normal 25 3 4 3 2" xfId="12232" xr:uid="{00000000-0005-0000-0000-0000EE670000}"/>
    <cellStyle name="Normal 25 3 4 3 2 2" xfId="27839" xr:uid="{00000000-0005-0000-0000-0000EF670000}"/>
    <cellStyle name="Normal 25 3 4 3 2 3" xfId="34398" xr:uid="{00000000-0005-0000-0000-0000F0670000}"/>
    <cellStyle name="Normal 25 3 4 3 2 4" xfId="40956" xr:uid="{00000000-0005-0000-0000-0000F1670000}"/>
    <cellStyle name="Normal 25 3 4 3 3" xfId="24574" xr:uid="{00000000-0005-0000-0000-0000F2670000}"/>
    <cellStyle name="Normal 25 3 4 3 4" xfId="31190" xr:uid="{00000000-0005-0000-0000-0000F3670000}"/>
    <cellStyle name="Normal 25 3 4 3 5" xfId="37748" xr:uid="{00000000-0005-0000-0000-0000F4670000}"/>
    <cellStyle name="Normal 25 3 4 4" xfId="12230" xr:uid="{00000000-0005-0000-0000-0000F5670000}"/>
    <cellStyle name="Normal 25 3 4 4 2" xfId="27837" xr:uid="{00000000-0005-0000-0000-0000F6670000}"/>
    <cellStyle name="Normal 25 3 4 4 3" xfId="34396" xr:uid="{00000000-0005-0000-0000-0000F7670000}"/>
    <cellStyle name="Normal 25 3 4 4 4" xfId="40954" xr:uid="{00000000-0005-0000-0000-0000F8670000}"/>
    <cellStyle name="Normal 25 3 4 5" xfId="24572" xr:uid="{00000000-0005-0000-0000-0000F9670000}"/>
    <cellStyle name="Normal 25 3 4 6" xfId="31188" xr:uid="{00000000-0005-0000-0000-0000FA670000}"/>
    <cellStyle name="Normal 25 3 4 7" xfId="37746" xr:uid="{00000000-0005-0000-0000-0000FB670000}"/>
    <cellStyle name="Normal 25 3 5" xfId="6907" xr:uid="{00000000-0005-0000-0000-0000FC670000}"/>
    <cellStyle name="Normal 25 3 5 2" xfId="12233" xr:uid="{00000000-0005-0000-0000-0000FD670000}"/>
    <cellStyle name="Normal 25 3 5 2 2" xfId="27840" xr:uid="{00000000-0005-0000-0000-0000FE670000}"/>
    <cellStyle name="Normal 25 3 5 2 3" xfId="34399" xr:uid="{00000000-0005-0000-0000-0000FF670000}"/>
    <cellStyle name="Normal 25 3 5 2 4" xfId="40957" xr:uid="{00000000-0005-0000-0000-000000680000}"/>
    <cellStyle name="Normal 25 3 5 3" xfId="24575" xr:uid="{00000000-0005-0000-0000-000001680000}"/>
    <cellStyle name="Normal 25 3 5 4" xfId="31191" xr:uid="{00000000-0005-0000-0000-000002680000}"/>
    <cellStyle name="Normal 25 3 5 5" xfId="37749" xr:uid="{00000000-0005-0000-0000-000003680000}"/>
    <cellStyle name="Normal 25 3 6" xfId="6908" xr:uid="{00000000-0005-0000-0000-000004680000}"/>
    <cellStyle name="Normal 25 3 6 2" xfId="12234" xr:uid="{00000000-0005-0000-0000-000005680000}"/>
    <cellStyle name="Normal 25 3 6 2 2" xfId="27841" xr:uid="{00000000-0005-0000-0000-000006680000}"/>
    <cellStyle name="Normal 25 3 6 2 3" xfId="34400" xr:uid="{00000000-0005-0000-0000-000007680000}"/>
    <cellStyle name="Normal 25 3 6 2 4" xfId="40958" xr:uid="{00000000-0005-0000-0000-000008680000}"/>
    <cellStyle name="Normal 25 3 6 3" xfId="24576" xr:uid="{00000000-0005-0000-0000-000009680000}"/>
    <cellStyle name="Normal 25 3 6 4" xfId="31192" xr:uid="{00000000-0005-0000-0000-00000A680000}"/>
    <cellStyle name="Normal 25 3 6 5" xfId="37750" xr:uid="{00000000-0005-0000-0000-00000B680000}"/>
    <cellStyle name="Normal 25 3 7" xfId="12217" xr:uid="{00000000-0005-0000-0000-00000C680000}"/>
    <cellStyle name="Normal 25 3 7 2" xfId="27824" xr:uid="{00000000-0005-0000-0000-00000D680000}"/>
    <cellStyle name="Normal 25 3 7 3" xfId="34383" xr:uid="{00000000-0005-0000-0000-00000E680000}"/>
    <cellStyle name="Normal 25 3 7 4" xfId="40941" xr:uid="{00000000-0005-0000-0000-00000F680000}"/>
    <cellStyle name="Normal 25 3 8" xfId="24559" xr:uid="{00000000-0005-0000-0000-000010680000}"/>
    <cellStyle name="Normal 25 3 9" xfId="31175" xr:uid="{00000000-0005-0000-0000-000011680000}"/>
    <cellStyle name="Normal 25 4" xfId="6909" xr:uid="{00000000-0005-0000-0000-000012680000}"/>
    <cellStyle name="Normal 25 4 2" xfId="6910" xr:uid="{00000000-0005-0000-0000-000013680000}"/>
    <cellStyle name="Normal 25 4 2 2" xfId="6911" xr:uid="{00000000-0005-0000-0000-000014680000}"/>
    <cellStyle name="Normal 25 4 2 2 2" xfId="12237" xr:uid="{00000000-0005-0000-0000-000015680000}"/>
    <cellStyle name="Normal 25 4 2 2 2 2" xfId="27844" xr:uid="{00000000-0005-0000-0000-000016680000}"/>
    <cellStyle name="Normal 25 4 2 2 2 3" xfId="34403" xr:uid="{00000000-0005-0000-0000-000017680000}"/>
    <cellStyle name="Normal 25 4 2 2 2 4" xfId="40961" xr:uid="{00000000-0005-0000-0000-000018680000}"/>
    <cellStyle name="Normal 25 4 2 2 3" xfId="24579" xr:uid="{00000000-0005-0000-0000-000019680000}"/>
    <cellStyle name="Normal 25 4 2 2 4" xfId="31195" xr:uid="{00000000-0005-0000-0000-00001A680000}"/>
    <cellStyle name="Normal 25 4 2 2 5" xfId="37753" xr:uid="{00000000-0005-0000-0000-00001B680000}"/>
    <cellStyle name="Normal 25 4 2 3" xfId="6912" xr:uid="{00000000-0005-0000-0000-00001C680000}"/>
    <cellStyle name="Normal 25 4 2 3 2" xfId="12238" xr:uid="{00000000-0005-0000-0000-00001D680000}"/>
    <cellStyle name="Normal 25 4 2 3 2 2" xfId="27845" xr:uid="{00000000-0005-0000-0000-00001E680000}"/>
    <cellStyle name="Normal 25 4 2 3 2 3" xfId="34404" xr:uid="{00000000-0005-0000-0000-00001F680000}"/>
    <cellStyle name="Normal 25 4 2 3 2 4" xfId="40962" xr:uid="{00000000-0005-0000-0000-000020680000}"/>
    <cellStyle name="Normal 25 4 2 3 3" xfId="24580" xr:uid="{00000000-0005-0000-0000-000021680000}"/>
    <cellStyle name="Normal 25 4 2 3 4" xfId="31196" xr:uid="{00000000-0005-0000-0000-000022680000}"/>
    <cellStyle name="Normal 25 4 2 3 5" xfId="37754" xr:uid="{00000000-0005-0000-0000-000023680000}"/>
    <cellStyle name="Normal 25 4 2 4" xfId="12236" xr:uid="{00000000-0005-0000-0000-000024680000}"/>
    <cellStyle name="Normal 25 4 2 4 2" xfId="27843" xr:uid="{00000000-0005-0000-0000-000025680000}"/>
    <cellStyle name="Normal 25 4 2 4 3" xfId="34402" xr:uid="{00000000-0005-0000-0000-000026680000}"/>
    <cellStyle name="Normal 25 4 2 4 4" xfId="40960" xr:uid="{00000000-0005-0000-0000-000027680000}"/>
    <cellStyle name="Normal 25 4 2 5" xfId="24578" xr:uid="{00000000-0005-0000-0000-000028680000}"/>
    <cellStyle name="Normal 25 4 2 6" xfId="31194" xr:uid="{00000000-0005-0000-0000-000029680000}"/>
    <cellStyle name="Normal 25 4 2 7" xfId="37752" xr:uid="{00000000-0005-0000-0000-00002A680000}"/>
    <cellStyle name="Normal 25 4 3" xfId="6913" xr:uid="{00000000-0005-0000-0000-00002B680000}"/>
    <cellStyle name="Normal 25 4 3 2" xfId="6914" xr:uid="{00000000-0005-0000-0000-00002C680000}"/>
    <cellStyle name="Normal 25 4 3 2 2" xfId="12240" xr:uid="{00000000-0005-0000-0000-00002D680000}"/>
    <cellStyle name="Normal 25 4 3 2 2 2" xfId="27847" xr:uid="{00000000-0005-0000-0000-00002E680000}"/>
    <cellStyle name="Normal 25 4 3 2 2 3" xfId="34406" xr:uid="{00000000-0005-0000-0000-00002F680000}"/>
    <cellStyle name="Normal 25 4 3 2 2 4" xfId="40964" xr:uid="{00000000-0005-0000-0000-000030680000}"/>
    <cellStyle name="Normal 25 4 3 2 3" xfId="24582" xr:uid="{00000000-0005-0000-0000-000031680000}"/>
    <cellStyle name="Normal 25 4 3 2 4" xfId="31198" xr:uid="{00000000-0005-0000-0000-000032680000}"/>
    <cellStyle name="Normal 25 4 3 2 5" xfId="37756" xr:uid="{00000000-0005-0000-0000-000033680000}"/>
    <cellStyle name="Normal 25 4 3 3" xfId="6915" xr:uid="{00000000-0005-0000-0000-000034680000}"/>
    <cellStyle name="Normal 25 4 3 3 2" xfId="12241" xr:uid="{00000000-0005-0000-0000-000035680000}"/>
    <cellStyle name="Normal 25 4 3 3 2 2" xfId="27848" xr:uid="{00000000-0005-0000-0000-000036680000}"/>
    <cellStyle name="Normal 25 4 3 3 2 3" xfId="34407" xr:uid="{00000000-0005-0000-0000-000037680000}"/>
    <cellStyle name="Normal 25 4 3 3 2 4" xfId="40965" xr:uid="{00000000-0005-0000-0000-000038680000}"/>
    <cellStyle name="Normal 25 4 3 3 3" xfId="24583" xr:uid="{00000000-0005-0000-0000-000039680000}"/>
    <cellStyle name="Normal 25 4 3 3 4" xfId="31199" xr:uid="{00000000-0005-0000-0000-00003A680000}"/>
    <cellStyle name="Normal 25 4 3 3 5" xfId="37757" xr:uid="{00000000-0005-0000-0000-00003B680000}"/>
    <cellStyle name="Normal 25 4 3 4" xfId="12239" xr:uid="{00000000-0005-0000-0000-00003C680000}"/>
    <cellStyle name="Normal 25 4 3 4 2" xfId="27846" xr:uid="{00000000-0005-0000-0000-00003D680000}"/>
    <cellStyle name="Normal 25 4 3 4 3" xfId="34405" xr:uid="{00000000-0005-0000-0000-00003E680000}"/>
    <cellStyle name="Normal 25 4 3 4 4" xfId="40963" xr:uid="{00000000-0005-0000-0000-00003F680000}"/>
    <cellStyle name="Normal 25 4 3 5" xfId="24581" xr:uid="{00000000-0005-0000-0000-000040680000}"/>
    <cellStyle name="Normal 25 4 3 6" xfId="31197" xr:uid="{00000000-0005-0000-0000-000041680000}"/>
    <cellStyle name="Normal 25 4 3 7" xfId="37755" xr:uid="{00000000-0005-0000-0000-000042680000}"/>
    <cellStyle name="Normal 25 4 4" xfId="6916" xr:uid="{00000000-0005-0000-0000-000043680000}"/>
    <cellStyle name="Normal 25 4 4 2" xfId="12242" xr:uid="{00000000-0005-0000-0000-000044680000}"/>
    <cellStyle name="Normal 25 4 4 2 2" xfId="27849" xr:uid="{00000000-0005-0000-0000-000045680000}"/>
    <cellStyle name="Normal 25 4 4 2 3" xfId="34408" xr:uid="{00000000-0005-0000-0000-000046680000}"/>
    <cellStyle name="Normal 25 4 4 2 4" xfId="40966" xr:uid="{00000000-0005-0000-0000-000047680000}"/>
    <cellStyle name="Normal 25 4 4 3" xfId="24584" xr:uid="{00000000-0005-0000-0000-000048680000}"/>
    <cellStyle name="Normal 25 4 4 4" xfId="31200" xr:uid="{00000000-0005-0000-0000-000049680000}"/>
    <cellStyle name="Normal 25 4 4 5" xfId="37758" xr:uid="{00000000-0005-0000-0000-00004A680000}"/>
    <cellStyle name="Normal 25 4 5" xfId="6917" xr:uid="{00000000-0005-0000-0000-00004B680000}"/>
    <cellStyle name="Normal 25 4 5 2" xfId="12243" xr:uid="{00000000-0005-0000-0000-00004C680000}"/>
    <cellStyle name="Normal 25 4 5 2 2" xfId="27850" xr:uid="{00000000-0005-0000-0000-00004D680000}"/>
    <cellStyle name="Normal 25 4 5 2 3" xfId="34409" xr:uid="{00000000-0005-0000-0000-00004E680000}"/>
    <cellStyle name="Normal 25 4 5 2 4" xfId="40967" xr:uid="{00000000-0005-0000-0000-00004F680000}"/>
    <cellStyle name="Normal 25 4 5 3" xfId="24585" xr:uid="{00000000-0005-0000-0000-000050680000}"/>
    <cellStyle name="Normal 25 4 5 4" xfId="31201" xr:uid="{00000000-0005-0000-0000-000051680000}"/>
    <cellStyle name="Normal 25 4 5 5" xfId="37759" xr:uid="{00000000-0005-0000-0000-000052680000}"/>
    <cellStyle name="Normal 25 4 6" xfId="12235" xr:uid="{00000000-0005-0000-0000-000053680000}"/>
    <cellStyle name="Normal 25 4 6 2" xfId="27842" xr:uid="{00000000-0005-0000-0000-000054680000}"/>
    <cellStyle name="Normal 25 4 6 3" xfId="34401" xr:uid="{00000000-0005-0000-0000-000055680000}"/>
    <cellStyle name="Normal 25 4 6 4" xfId="40959" xr:uid="{00000000-0005-0000-0000-000056680000}"/>
    <cellStyle name="Normal 25 4 7" xfId="24577" xr:uid="{00000000-0005-0000-0000-000057680000}"/>
    <cellStyle name="Normal 25 4 8" xfId="31193" xr:uid="{00000000-0005-0000-0000-000058680000}"/>
    <cellStyle name="Normal 25 4 9" xfId="37751" xr:uid="{00000000-0005-0000-0000-000059680000}"/>
    <cellStyle name="Normal 25 5" xfId="6918" xr:uid="{00000000-0005-0000-0000-00005A680000}"/>
    <cellStyle name="Normal 25 5 2" xfId="6919" xr:uid="{00000000-0005-0000-0000-00005B680000}"/>
    <cellStyle name="Normal 25 5 2 2" xfId="12245" xr:uid="{00000000-0005-0000-0000-00005C680000}"/>
    <cellStyle name="Normal 25 5 2 2 2" xfId="27852" xr:uid="{00000000-0005-0000-0000-00005D680000}"/>
    <cellStyle name="Normal 25 5 2 2 3" xfId="34411" xr:uid="{00000000-0005-0000-0000-00005E680000}"/>
    <cellStyle name="Normal 25 5 2 2 4" xfId="40969" xr:uid="{00000000-0005-0000-0000-00005F680000}"/>
    <cellStyle name="Normal 25 5 2 3" xfId="24587" xr:uid="{00000000-0005-0000-0000-000060680000}"/>
    <cellStyle name="Normal 25 5 2 4" xfId="31203" xr:uid="{00000000-0005-0000-0000-000061680000}"/>
    <cellStyle name="Normal 25 5 2 5" xfId="37761" xr:uid="{00000000-0005-0000-0000-000062680000}"/>
    <cellStyle name="Normal 25 5 3" xfId="6920" xr:uid="{00000000-0005-0000-0000-000063680000}"/>
    <cellStyle name="Normal 25 5 3 2" xfId="12246" xr:uid="{00000000-0005-0000-0000-000064680000}"/>
    <cellStyle name="Normal 25 5 3 2 2" xfId="27853" xr:uid="{00000000-0005-0000-0000-000065680000}"/>
    <cellStyle name="Normal 25 5 3 2 3" xfId="34412" xr:uid="{00000000-0005-0000-0000-000066680000}"/>
    <cellStyle name="Normal 25 5 3 2 4" xfId="40970" xr:uid="{00000000-0005-0000-0000-000067680000}"/>
    <cellStyle name="Normal 25 5 3 3" xfId="24588" xr:uid="{00000000-0005-0000-0000-000068680000}"/>
    <cellStyle name="Normal 25 5 3 4" xfId="31204" xr:uid="{00000000-0005-0000-0000-000069680000}"/>
    <cellStyle name="Normal 25 5 3 5" xfId="37762" xr:uid="{00000000-0005-0000-0000-00006A680000}"/>
    <cellStyle name="Normal 25 5 4" xfId="12244" xr:uid="{00000000-0005-0000-0000-00006B680000}"/>
    <cellStyle name="Normal 25 5 4 2" xfId="27851" xr:uid="{00000000-0005-0000-0000-00006C680000}"/>
    <cellStyle name="Normal 25 5 4 3" xfId="34410" xr:uid="{00000000-0005-0000-0000-00006D680000}"/>
    <cellStyle name="Normal 25 5 4 4" xfId="40968" xr:uid="{00000000-0005-0000-0000-00006E680000}"/>
    <cellStyle name="Normal 25 5 5" xfId="24586" xr:uid="{00000000-0005-0000-0000-00006F680000}"/>
    <cellStyle name="Normal 25 5 6" xfId="31202" xr:uid="{00000000-0005-0000-0000-000070680000}"/>
    <cellStyle name="Normal 25 5 7" xfId="37760" xr:uid="{00000000-0005-0000-0000-000071680000}"/>
    <cellStyle name="Normal 25 6" xfId="6921" xr:uid="{00000000-0005-0000-0000-000072680000}"/>
    <cellStyle name="Normal 25 6 2" xfId="6922" xr:uid="{00000000-0005-0000-0000-000073680000}"/>
    <cellStyle name="Normal 25 6 2 2" xfId="12248" xr:uid="{00000000-0005-0000-0000-000074680000}"/>
    <cellStyle name="Normal 25 6 2 2 2" xfId="27855" xr:uid="{00000000-0005-0000-0000-000075680000}"/>
    <cellStyle name="Normal 25 6 2 2 3" xfId="34414" xr:uid="{00000000-0005-0000-0000-000076680000}"/>
    <cellStyle name="Normal 25 6 2 2 4" xfId="40972" xr:uid="{00000000-0005-0000-0000-000077680000}"/>
    <cellStyle name="Normal 25 6 2 3" xfId="24590" xr:uid="{00000000-0005-0000-0000-000078680000}"/>
    <cellStyle name="Normal 25 6 2 4" xfId="31206" xr:uid="{00000000-0005-0000-0000-000079680000}"/>
    <cellStyle name="Normal 25 6 2 5" xfId="37764" xr:uid="{00000000-0005-0000-0000-00007A680000}"/>
    <cellStyle name="Normal 25 6 3" xfId="6923" xr:uid="{00000000-0005-0000-0000-00007B680000}"/>
    <cellStyle name="Normal 25 6 3 2" xfId="12249" xr:uid="{00000000-0005-0000-0000-00007C680000}"/>
    <cellStyle name="Normal 25 6 3 2 2" xfId="27856" xr:uid="{00000000-0005-0000-0000-00007D680000}"/>
    <cellStyle name="Normal 25 6 3 2 3" xfId="34415" xr:uid="{00000000-0005-0000-0000-00007E680000}"/>
    <cellStyle name="Normal 25 6 3 2 4" xfId="40973" xr:uid="{00000000-0005-0000-0000-00007F680000}"/>
    <cellStyle name="Normal 25 6 3 3" xfId="24591" xr:uid="{00000000-0005-0000-0000-000080680000}"/>
    <cellStyle name="Normal 25 6 3 4" xfId="31207" xr:uid="{00000000-0005-0000-0000-000081680000}"/>
    <cellStyle name="Normal 25 6 3 5" xfId="37765" xr:uid="{00000000-0005-0000-0000-000082680000}"/>
    <cellStyle name="Normal 25 6 4" xfId="12247" xr:uid="{00000000-0005-0000-0000-000083680000}"/>
    <cellStyle name="Normal 25 6 4 2" xfId="27854" xr:uid="{00000000-0005-0000-0000-000084680000}"/>
    <cellStyle name="Normal 25 6 4 3" xfId="34413" xr:uid="{00000000-0005-0000-0000-000085680000}"/>
    <cellStyle name="Normal 25 6 4 4" xfId="40971" xr:uid="{00000000-0005-0000-0000-000086680000}"/>
    <cellStyle name="Normal 25 6 5" xfId="24589" xr:uid="{00000000-0005-0000-0000-000087680000}"/>
    <cellStyle name="Normal 25 6 6" xfId="31205" xr:uid="{00000000-0005-0000-0000-000088680000}"/>
    <cellStyle name="Normal 25 6 7" xfId="37763" xr:uid="{00000000-0005-0000-0000-000089680000}"/>
    <cellStyle name="Normal 25 7" xfId="6924" xr:uid="{00000000-0005-0000-0000-00008A680000}"/>
    <cellStyle name="Normal 25 7 2" xfId="12250" xr:uid="{00000000-0005-0000-0000-00008B680000}"/>
    <cellStyle name="Normal 25 7 2 2" xfId="27857" xr:uid="{00000000-0005-0000-0000-00008C680000}"/>
    <cellStyle name="Normal 25 7 2 3" xfId="34416" xr:uid="{00000000-0005-0000-0000-00008D680000}"/>
    <cellStyle name="Normal 25 7 2 4" xfId="40974" xr:uid="{00000000-0005-0000-0000-00008E680000}"/>
    <cellStyle name="Normal 25 7 3" xfId="24592" xr:uid="{00000000-0005-0000-0000-00008F680000}"/>
    <cellStyle name="Normal 25 7 4" xfId="31208" xr:uid="{00000000-0005-0000-0000-000090680000}"/>
    <cellStyle name="Normal 25 7 5" xfId="37766" xr:uid="{00000000-0005-0000-0000-000091680000}"/>
    <cellStyle name="Normal 25 8" xfId="6925" xr:uid="{00000000-0005-0000-0000-000092680000}"/>
    <cellStyle name="Normal 25 8 2" xfId="12251" xr:uid="{00000000-0005-0000-0000-000093680000}"/>
    <cellStyle name="Normal 25 8 2 2" xfId="27858" xr:uid="{00000000-0005-0000-0000-000094680000}"/>
    <cellStyle name="Normal 25 8 2 3" xfId="34417" xr:uid="{00000000-0005-0000-0000-000095680000}"/>
    <cellStyle name="Normal 25 8 2 4" xfId="40975" xr:uid="{00000000-0005-0000-0000-000096680000}"/>
    <cellStyle name="Normal 25 8 3" xfId="24593" xr:uid="{00000000-0005-0000-0000-000097680000}"/>
    <cellStyle name="Normal 25 8 4" xfId="31209" xr:uid="{00000000-0005-0000-0000-000098680000}"/>
    <cellStyle name="Normal 25 8 5" xfId="37767" xr:uid="{00000000-0005-0000-0000-000099680000}"/>
    <cellStyle name="Normal 25 9" xfId="6926" xr:uid="{00000000-0005-0000-0000-00009A680000}"/>
    <cellStyle name="Normal 250" xfId="20201" xr:uid="{00000000-0005-0000-0000-00009B680000}"/>
    <cellStyle name="Normal 251" xfId="20287" xr:uid="{00000000-0005-0000-0000-00009C680000}"/>
    <cellStyle name="Normal 252" xfId="20372" xr:uid="{00000000-0005-0000-0000-00009D680000}"/>
    <cellStyle name="Normal 253" xfId="20456" xr:uid="{00000000-0005-0000-0000-00009E680000}"/>
    <cellStyle name="Normal 254" xfId="20539" xr:uid="{00000000-0005-0000-0000-00009F680000}"/>
    <cellStyle name="Normal 255" xfId="22833" xr:uid="{00000000-0005-0000-0000-0000A0680000}"/>
    <cellStyle name="Normal 256" xfId="29531" xr:uid="{00000000-0005-0000-0000-0000A1680000}"/>
    <cellStyle name="Normal 257" xfId="22832" xr:uid="{00000000-0005-0000-0000-0000A2680000}"/>
    <cellStyle name="Normal 258" xfId="23030" xr:uid="{00000000-0005-0000-0000-0000A3680000}"/>
    <cellStyle name="Normal 259" xfId="29532" xr:uid="{00000000-0005-0000-0000-0000A4680000}"/>
    <cellStyle name="Normal 26" xfId="1352" xr:uid="{00000000-0005-0000-0000-0000A5680000}"/>
    <cellStyle name="Normal 26 10" xfId="2585" xr:uid="{00000000-0005-0000-0000-0000A6680000}"/>
    <cellStyle name="Normal 26 2" xfId="6927" xr:uid="{00000000-0005-0000-0000-0000A7680000}"/>
    <cellStyle name="Normal 26 2 10" xfId="24594" xr:uid="{00000000-0005-0000-0000-0000A8680000}"/>
    <cellStyle name="Normal 26 2 11" xfId="31210" xr:uid="{00000000-0005-0000-0000-0000A9680000}"/>
    <cellStyle name="Normal 26 2 12" xfId="37768" xr:uid="{00000000-0005-0000-0000-0000AA680000}"/>
    <cellStyle name="Normal 26 2 2" xfId="6928" xr:uid="{00000000-0005-0000-0000-0000AB680000}"/>
    <cellStyle name="Normal 26 2 2 10" xfId="37769" xr:uid="{00000000-0005-0000-0000-0000AC680000}"/>
    <cellStyle name="Normal 26 2 2 2" xfId="6929" xr:uid="{00000000-0005-0000-0000-0000AD680000}"/>
    <cellStyle name="Normal 26 2 2 2 2" xfId="6930" xr:uid="{00000000-0005-0000-0000-0000AE680000}"/>
    <cellStyle name="Normal 26 2 2 2 2 2" xfId="6931" xr:uid="{00000000-0005-0000-0000-0000AF680000}"/>
    <cellStyle name="Normal 26 2 2 2 2 2 2" xfId="12256" xr:uid="{00000000-0005-0000-0000-0000B0680000}"/>
    <cellStyle name="Normal 26 2 2 2 2 2 2 2" xfId="27863" xr:uid="{00000000-0005-0000-0000-0000B1680000}"/>
    <cellStyle name="Normal 26 2 2 2 2 2 2 3" xfId="34422" xr:uid="{00000000-0005-0000-0000-0000B2680000}"/>
    <cellStyle name="Normal 26 2 2 2 2 2 2 4" xfId="40980" xr:uid="{00000000-0005-0000-0000-0000B3680000}"/>
    <cellStyle name="Normal 26 2 2 2 2 2 3" xfId="24598" xr:uid="{00000000-0005-0000-0000-0000B4680000}"/>
    <cellStyle name="Normal 26 2 2 2 2 2 4" xfId="31214" xr:uid="{00000000-0005-0000-0000-0000B5680000}"/>
    <cellStyle name="Normal 26 2 2 2 2 2 5" xfId="37772" xr:uid="{00000000-0005-0000-0000-0000B6680000}"/>
    <cellStyle name="Normal 26 2 2 2 2 3" xfId="6932" xr:uid="{00000000-0005-0000-0000-0000B7680000}"/>
    <cellStyle name="Normal 26 2 2 2 2 3 2" xfId="12257" xr:uid="{00000000-0005-0000-0000-0000B8680000}"/>
    <cellStyle name="Normal 26 2 2 2 2 3 2 2" xfId="27864" xr:uid="{00000000-0005-0000-0000-0000B9680000}"/>
    <cellStyle name="Normal 26 2 2 2 2 3 2 3" xfId="34423" xr:uid="{00000000-0005-0000-0000-0000BA680000}"/>
    <cellStyle name="Normal 26 2 2 2 2 3 2 4" xfId="40981" xr:uid="{00000000-0005-0000-0000-0000BB680000}"/>
    <cellStyle name="Normal 26 2 2 2 2 3 3" xfId="24599" xr:uid="{00000000-0005-0000-0000-0000BC680000}"/>
    <cellStyle name="Normal 26 2 2 2 2 3 4" xfId="31215" xr:uid="{00000000-0005-0000-0000-0000BD680000}"/>
    <cellStyle name="Normal 26 2 2 2 2 3 5" xfId="37773" xr:uid="{00000000-0005-0000-0000-0000BE680000}"/>
    <cellStyle name="Normal 26 2 2 2 2 4" xfId="12255" xr:uid="{00000000-0005-0000-0000-0000BF680000}"/>
    <cellStyle name="Normal 26 2 2 2 2 4 2" xfId="27862" xr:uid="{00000000-0005-0000-0000-0000C0680000}"/>
    <cellStyle name="Normal 26 2 2 2 2 4 3" xfId="34421" xr:uid="{00000000-0005-0000-0000-0000C1680000}"/>
    <cellStyle name="Normal 26 2 2 2 2 4 4" xfId="40979" xr:uid="{00000000-0005-0000-0000-0000C2680000}"/>
    <cellStyle name="Normal 26 2 2 2 2 5" xfId="24597" xr:uid="{00000000-0005-0000-0000-0000C3680000}"/>
    <cellStyle name="Normal 26 2 2 2 2 6" xfId="31213" xr:uid="{00000000-0005-0000-0000-0000C4680000}"/>
    <cellStyle name="Normal 26 2 2 2 2 7" xfId="37771" xr:uid="{00000000-0005-0000-0000-0000C5680000}"/>
    <cellStyle name="Normal 26 2 2 2 3" xfId="6933" xr:uid="{00000000-0005-0000-0000-0000C6680000}"/>
    <cellStyle name="Normal 26 2 2 2 3 2" xfId="6934" xr:uid="{00000000-0005-0000-0000-0000C7680000}"/>
    <cellStyle name="Normal 26 2 2 2 3 2 2" xfId="12259" xr:uid="{00000000-0005-0000-0000-0000C8680000}"/>
    <cellStyle name="Normal 26 2 2 2 3 2 2 2" xfId="27866" xr:uid="{00000000-0005-0000-0000-0000C9680000}"/>
    <cellStyle name="Normal 26 2 2 2 3 2 2 3" xfId="34425" xr:uid="{00000000-0005-0000-0000-0000CA680000}"/>
    <cellStyle name="Normal 26 2 2 2 3 2 2 4" xfId="40983" xr:uid="{00000000-0005-0000-0000-0000CB680000}"/>
    <cellStyle name="Normal 26 2 2 2 3 2 3" xfId="24601" xr:uid="{00000000-0005-0000-0000-0000CC680000}"/>
    <cellStyle name="Normal 26 2 2 2 3 2 4" xfId="31217" xr:uid="{00000000-0005-0000-0000-0000CD680000}"/>
    <cellStyle name="Normal 26 2 2 2 3 2 5" xfId="37775" xr:uid="{00000000-0005-0000-0000-0000CE680000}"/>
    <cellStyle name="Normal 26 2 2 2 3 3" xfId="6935" xr:uid="{00000000-0005-0000-0000-0000CF680000}"/>
    <cellStyle name="Normal 26 2 2 2 3 3 2" xfId="12260" xr:uid="{00000000-0005-0000-0000-0000D0680000}"/>
    <cellStyle name="Normal 26 2 2 2 3 3 2 2" xfId="27867" xr:uid="{00000000-0005-0000-0000-0000D1680000}"/>
    <cellStyle name="Normal 26 2 2 2 3 3 2 3" xfId="34426" xr:uid="{00000000-0005-0000-0000-0000D2680000}"/>
    <cellStyle name="Normal 26 2 2 2 3 3 2 4" xfId="40984" xr:uid="{00000000-0005-0000-0000-0000D3680000}"/>
    <cellStyle name="Normal 26 2 2 2 3 3 3" xfId="24602" xr:uid="{00000000-0005-0000-0000-0000D4680000}"/>
    <cellStyle name="Normal 26 2 2 2 3 3 4" xfId="31218" xr:uid="{00000000-0005-0000-0000-0000D5680000}"/>
    <cellStyle name="Normal 26 2 2 2 3 3 5" xfId="37776" xr:uid="{00000000-0005-0000-0000-0000D6680000}"/>
    <cellStyle name="Normal 26 2 2 2 3 4" xfId="12258" xr:uid="{00000000-0005-0000-0000-0000D7680000}"/>
    <cellStyle name="Normal 26 2 2 2 3 4 2" xfId="27865" xr:uid="{00000000-0005-0000-0000-0000D8680000}"/>
    <cellStyle name="Normal 26 2 2 2 3 4 3" xfId="34424" xr:uid="{00000000-0005-0000-0000-0000D9680000}"/>
    <cellStyle name="Normal 26 2 2 2 3 4 4" xfId="40982" xr:uid="{00000000-0005-0000-0000-0000DA680000}"/>
    <cellStyle name="Normal 26 2 2 2 3 5" xfId="24600" xr:uid="{00000000-0005-0000-0000-0000DB680000}"/>
    <cellStyle name="Normal 26 2 2 2 3 6" xfId="31216" xr:uid="{00000000-0005-0000-0000-0000DC680000}"/>
    <cellStyle name="Normal 26 2 2 2 3 7" xfId="37774" xr:uid="{00000000-0005-0000-0000-0000DD680000}"/>
    <cellStyle name="Normal 26 2 2 2 4" xfId="6936" xr:uid="{00000000-0005-0000-0000-0000DE680000}"/>
    <cellStyle name="Normal 26 2 2 2 4 2" xfId="12261" xr:uid="{00000000-0005-0000-0000-0000DF680000}"/>
    <cellStyle name="Normal 26 2 2 2 4 2 2" xfId="27868" xr:uid="{00000000-0005-0000-0000-0000E0680000}"/>
    <cellStyle name="Normal 26 2 2 2 4 2 3" xfId="34427" xr:uid="{00000000-0005-0000-0000-0000E1680000}"/>
    <cellStyle name="Normal 26 2 2 2 4 2 4" xfId="40985" xr:uid="{00000000-0005-0000-0000-0000E2680000}"/>
    <cellStyle name="Normal 26 2 2 2 4 3" xfId="24603" xr:uid="{00000000-0005-0000-0000-0000E3680000}"/>
    <cellStyle name="Normal 26 2 2 2 4 4" xfId="31219" xr:uid="{00000000-0005-0000-0000-0000E4680000}"/>
    <cellStyle name="Normal 26 2 2 2 4 5" xfId="37777" xr:uid="{00000000-0005-0000-0000-0000E5680000}"/>
    <cellStyle name="Normal 26 2 2 2 5" xfId="6937" xr:uid="{00000000-0005-0000-0000-0000E6680000}"/>
    <cellStyle name="Normal 26 2 2 2 5 2" xfId="12262" xr:uid="{00000000-0005-0000-0000-0000E7680000}"/>
    <cellStyle name="Normal 26 2 2 2 5 2 2" xfId="27869" xr:uid="{00000000-0005-0000-0000-0000E8680000}"/>
    <cellStyle name="Normal 26 2 2 2 5 2 3" xfId="34428" xr:uid="{00000000-0005-0000-0000-0000E9680000}"/>
    <cellStyle name="Normal 26 2 2 2 5 2 4" xfId="40986" xr:uid="{00000000-0005-0000-0000-0000EA680000}"/>
    <cellStyle name="Normal 26 2 2 2 5 3" xfId="24604" xr:uid="{00000000-0005-0000-0000-0000EB680000}"/>
    <cellStyle name="Normal 26 2 2 2 5 4" xfId="31220" xr:uid="{00000000-0005-0000-0000-0000EC680000}"/>
    <cellStyle name="Normal 26 2 2 2 5 5" xfId="37778" xr:uid="{00000000-0005-0000-0000-0000ED680000}"/>
    <cellStyle name="Normal 26 2 2 2 6" xfId="12254" xr:uid="{00000000-0005-0000-0000-0000EE680000}"/>
    <cellStyle name="Normal 26 2 2 2 6 2" xfId="27861" xr:uid="{00000000-0005-0000-0000-0000EF680000}"/>
    <cellStyle name="Normal 26 2 2 2 6 3" xfId="34420" xr:uid="{00000000-0005-0000-0000-0000F0680000}"/>
    <cellStyle name="Normal 26 2 2 2 6 4" xfId="40978" xr:uid="{00000000-0005-0000-0000-0000F1680000}"/>
    <cellStyle name="Normal 26 2 2 2 7" xfId="24596" xr:uid="{00000000-0005-0000-0000-0000F2680000}"/>
    <cellStyle name="Normal 26 2 2 2 8" xfId="31212" xr:uid="{00000000-0005-0000-0000-0000F3680000}"/>
    <cellStyle name="Normal 26 2 2 2 9" xfId="37770" xr:uid="{00000000-0005-0000-0000-0000F4680000}"/>
    <cellStyle name="Normal 26 2 2 3" xfId="6938" xr:uid="{00000000-0005-0000-0000-0000F5680000}"/>
    <cellStyle name="Normal 26 2 2 3 2" xfId="6939" xr:uid="{00000000-0005-0000-0000-0000F6680000}"/>
    <cellStyle name="Normal 26 2 2 3 2 2" xfId="12264" xr:uid="{00000000-0005-0000-0000-0000F7680000}"/>
    <cellStyle name="Normal 26 2 2 3 2 2 2" xfId="27871" xr:uid="{00000000-0005-0000-0000-0000F8680000}"/>
    <cellStyle name="Normal 26 2 2 3 2 2 3" xfId="34430" xr:uid="{00000000-0005-0000-0000-0000F9680000}"/>
    <cellStyle name="Normal 26 2 2 3 2 2 4" xfId="40988" xr:uid="{00000000-0005-0000-0000-0000FA680000}"/>
    <cellStyle name="Normal 26 2 2 3 2 3" xfId="24606" xr:uid="{00000000-0005-0000-0000-0000FB680000}"/>
    <cellStyle name="Normal 26 2 2 3 2 4" xfId="31222" xr:uid="{00000000-0005-0000-0000-0000FC680000}"/>
    <cellStyle name="Normal 26 2 2 3 2 5" xfId="37780" xr:uid="{00000000-0005-0000-0000-0000FD680000}"/>
    <cellStyle name="Normal 26 2 2 3 3" xfId="6940" xr:uid="{00000000-0005-0000-0000-0000FE680000}"/>
    <cellStyle name="Normal 26 2 2 3 3 2" xfId="12265" xr:uid="{00000000-0005-0000-0000-0000FF680000}"/>
    <cellStyle name="Normal 26 2 2 3 3 2 2" xfId="27872" xr:uid="{00000000-0005-0000-0000-000000690000}"/>
    <cellStyle name="Normal 26 2 2 3 3 2 3" xfId="34431" xr:uid="{00000000-0005-0000-0000-000001690000}"/>
    <cellStyle name="Normal 26 2 2 3 3 2 4" xfId="40989" xr:uid="{00000000-0005-0000-0000-000002690000}"/>
    <cellStyle name="Normal 26 2 2 3 3 3" xfId="24607" xr:uid="{00000000-0005-0000-0000-000003690000}"/>
    <cellStyle name="Normal 26 2 2 3 3 4" xfId="31223" xr:uid="{00000000-0005-0000-0000-000004690000}"/>
    <cellStyle name="Normal 26 2 2 3 3 5" xfId="37781" xr:uid="{00000000-0005-0000-0000-000005690000}"/>
    <cellStyle name="Normal 26 2 2 3 4" xfId="12263" xr:uid="{00000000-0005-0000-0000-000006690000}"/>
    <cellStyle name="Normal 26 2 2 3 4 2" xfId="27870" xr:uid="{00000000-0005-0000-0000-000007690000}"/>
    <cellStyle name="Normal 26 2 2 3 4 3" xfId="34429" xr:uid="{00000000-0005-0000-0000-000008690000}"/>
    <cellStyle name="Normal 26 2 2 3 4 4" xfId="40987" xr:uid="{00000000-0005-0000-0000-000009690000}"/>
    <cellStyle name="Normal 26 2 2 3 5" xfId="24605" xr:uid="{00000000-0005-0000-0000-00000A690000}"/>
    <cellStyle name="Normal 26 2 2 3 6" xfId="31221" xr:uid="{00000000-0005-0000-0000-00000B690000}"/>
    <cellStyle name="Normal 26 2 2 3 7" xfId="37779" xr:uid="{00000000-0005-0000-0000-00000C690000}"/>
    <cellStyle name="Normal 26 2 2 4" xfId="6941" xr:uid="{00000000-0005-0000-0000-00000D690000}"/>
    <cellStyle name="Normal 26 2 2 4 2" xfId="6942" xr:uid="{00000000-0005-0000-0000-00000E690000}"/>
    <cellStyle name="Normal 26 2 2 4 2 2" xfId="12267" xr:uid="{00000000-0005-0000-0000-00000F690000}"/>
    <cellStyle name="Normal 26 2 2 4 2 2 2" xfId="27874" xr:uid="{00000000-0005-0000-0000-000010690000}"/>
    <cellStyle name="Normal 26 2 2 4 2 2 3" xfId="34433" xr:uid="{00000000-0005-0000-0000-000011690000}"/>
    <cellStyle name="Normal 26 2 2 4 2 2 4" xfId="40991" xr:uid="{00000000-0005-0000-0000-000012690000}"/>
    <cellStyle name="Normal 26 2 2 4 2 3" xfId="24609" xr:uid="{00000000-0005-0000-0000-000013690000}"/>
    <cellStyle name="Normal 26 2 2 4 2 4" xfId="31225" xr:uid="{00000000-0005-0000-0000-000014690000}"/>
    <cellStyle name="Normal 26 2 2 4 2 5" xfId="37783" xr:uid="{00000000-0005-0000-0000-000015690000}"/>
    <cellStyle name="Normal 26 2 2 4 3" xfId="6943" xr:uid="{00000000-0005-0000-0000-000016690000}"/>
    <cellStyle name="Normal 26 2 2 4 3 2" xfId="12268" xr:uid="{00000000-0005-0000-0000-000017690000}"/>
    <cellStyle name="Normal 26 2 2 4 3 2 2" xfId="27875" xr:uid="{00000000-0005-0000-0000-000018690000}"/>
    <cellStyle name="Normal 26 2 2 4 3 2 3" xfId="34434" xr:uid="{00000000-0005-0000-0000-000019690000}"/>
    <cellStyle name="Normal 26 2 2 4 3 2 4" xfId="40992" xr:uid="{00000000-0005-0000-0000-00001A690000}"/>
    <cellStyle name="Normal 26 2 2 4 3 3" xfId="24610" xr:uid="{00000000-0005-0000-0000-00001B690000}"/>
    <cellStyle name="Normal 26 2 2 4 3 4" xfId="31226" xr:uid="{00000000-0005-0000-0000-00001C690000}"/>
    <cellStyle name="Normal 26 2 2 4 3 5" xfId="37784" xr:uid="{00000000-0005-0000-0000-00001D690000}"/>
    <cellStyle name="Normal 26 2 2 4 4" xfId="12266" xr:uid="{00000000-0005-0000-0000-00001E690000}"/>
    <cellStyle name="Normal 26 2 2 4 4 2" xfId="27873" xr:uid="{00000000-0005-0000-0000-00001F690000}"/>
    <cellStyle name="Normal 26 2 2 4 4 3" xfId="34432" xr:uid="{00000000-0005-0000-0000-000020690000}"/>
    <cellStyle name="Normal 26 2 2 4 4 4" xfId="40990" xr:uid="{00000000-0005-0000-0000-000021690000}"/>
    <cellStyle name="Normal 26 2 2 4 5" xfId="24608" xr:uid="{00000000-0005-0000-0000-000022690000}"/>
    <cellStyle name="Normal 26 2 2 4 6" xfId="31224" xr:uid="{00000000-0005-0000-0000-000023690000}"/>
    <cellStyle name="Normal 26 2 2 4 7" xfId="37782" xr:uid="{00000000-0005-0000-0000-000024690000}"/>
    <cellStyle name="Normal 26 2 2 5" xfId="6944" xr:uid="{00000000-0005-0000-0000-000025690000}"/>
    <cellStyle name="Normal 26 2 2 5 2" xfId="12269" xr:uid="{00000000-0005-0000-0000-000026690000}"/>
    <cellStyle name="Normal 26 2 2 5 2 2" xfId="27876" xr:uid="{00000000-0005-0000-0000-000027690000}"/>
    <cellStyle name="Normal 26 2 2 5 2 3" xfId="34435" xr:uid="{00000000-0005-0000-0000-000028690000}"/>
    <cellStyle name="Normal 26 2 2 5 2 4" xfId="40993" xr:uid="{00000000-0005-0000-0000-000029690000}"/>
    <cellStyle name="Normal 26 2 2 5 3" xfId="24611" xr:uid="{00000000-0005-0000-0000-00002A690000}"/>
    <cellStyle name="Normal 26 2 2 5 4" xfId="31227" xr:uid="{00000000-0005-0000-0000-00002B690000}"/>
    <cellStyle name="Normal 26 2 2 5 5" xfId="37785" xr:uid="{00000000-0005-0000-0000-00002C690000}"/>
    <cellStyle name="Normal 26 2 2 6" xfId="6945" xr:uid="{00000000-0005-0000-0000-00002D690000}"/>
    <cellStyle name="Normal 26 2 2 6 2" xfId="12270" xr:uid="{00000000-0005-0000-0000-00002E690000}"/>
    <cellStyle name="Normal 26 2 2 6 2 2" xfId="27877" xr:uid="{00000000-0005-0000-0000-00002F690000}"/>
    <cellStyle name="Normal 26 2 2 6 2 3" xfId="34436" xr:uid="{00000000-0005-0000-0000-000030690000}"/>
    <cellStyle name="Normal 26 2 2 6 2 4" xfId="40994" xr:uid="{00000000-0005-0000-0000-000031690000}"/>
    <cellStyle name="Normal 26 2 2 6 3" xfId="24612" xr:uid="{00000000-0005-0000-0000-000032690000}"/>
    <cellStyle name="Normal 26 2 2 6 4" xfId="31228" xr:uid="{00000000-0005-0000-0000-000033690000}"/>
    <cellStyle name="Normal 26 2 2 6 5" xfId="37786" xr:uid="{00000000-0005-0000-0000-000034690000}"/>
    <cellStyle name="Normal 26 2 2 7" xfId="12253" xr:uid="{00000000-0005-0000-0000-000035690000}"/>
    <cellStyle name="Normal 26 2 2 7 2" xfId="27860" xr:uid="{00000000-0005-0000-0000-000036690000}"/>
    <cellStyle name="Normal 26 2 2 7 3" xfId="34419" xr:uid="{00000000-0005-0000-0000-000037690000}"/>
    <cellStyle name="Normal 26 2 2 7 4" xfId="40977" xr:uid="{00000000-0005-0000-0000-000038690000}"/>
    <cellStyle name="Normal 26 2 2 8" xfId="24595" xr:uid="{00000000-0005-0000-0000-000039690000}"/>
    <cellStyle name="Normal 26 2 2 9" xfId="31211" xr:uid="{00000000-0005-0000-0000-00003A690000}"/>
    <cellStyle name="Normal 26 2 3" xfId="6946" xr:uid="{00000000-0005-0000-0000-00003B690000}"/>
    <cellStyle name="Normal 26 2 3 2" xfId="6947" xr:uid="{00000000-0005-0000-0000-00003C690000}"/>
    <cellStyle name="Normal 26 2 3 2 2" xfId="6948" xr:uid="{00000000-0005-0000-0000-00003D690000}"/>
    <cellStyle name="Normal 26 2 3 2 2 2" xfId="12273" xr:uid="{00000000-0005-0000-0000-00003E690000}"/>
    <cellStyle name="Normal 26 2 3 2 2 2 2" xfId="27880" xr:uid="{00000000-0005-0000-0000-00003F690000}"/>
    <cellStyle name="Normal 26 2 3 2 2 2 3" xfId="34439" xr:uid="{00000000-0005-0000-0000-000040690000}"/>
    <cellStyle name="Normal 26 2 3 2 2 2 4" xfId="40997" xr:uid="{00000000-0005-0000-0000-000041690000}"/>
    <cellStyle name="Normal 26 2 3 2 2 3" xfId="24615" xr:uid="{00000000-0005-0000-0000-000042690000}"/>
    <cellStyle name="Normal 26 2 3 2 2 4" xfId="31231" xr:uid="{00000000-0005-0000-0000-000043690000}"/>
    <cellStyle name="Normal 26 2 3 2 2 5" xfId="37789" xr:uid="{00000000-0005-0000-0000-000044690000}"/>
    <cellStyle name="Normal 26 2 3 2 3" xfId="6949" xr:uid="{00000000-0005-0000-0000-000045690000}"/>
    <cellStyle name="Normal 26 2 3 2 3 2" xfId="12274" xr:uid="{00000000-0005-0000-0000-000046690000}"/>
    <cellStyle name="Normal 26 2 3 2 3 2 2" xfId="27881" xr:uid="{00000000-0005-0000-0000-000047690000}"/>
    <cellStyle name="Normal 26 2 3 2 3 2 3" xfId="34440" xr:uid="{00000000-0005-0000-0000-000048690000}"/>
    <cellStyle name="Normal 26 2 3 2 3 2 4" xfId="40998" xr:uid="{00000000-0005-0000-0000-000049690000}"/>
    <cellStyle name="Normal 26 2 3 2 3 3" xfId="24616" xr:uid="{00000000-0005-0000-0000-00004A690000}"/>
    <cellStyle name="Normal 26 2 3 2 3 4" xfId="31232" xr:uid="{00000000-0005-0000-0000-00004B690000}"/>
    <cellStyle name="Normal 26 2 3 2 3 5" xfId="37790" xr:uid="{00000000-0005-0000-0000-00004C690000}"/>
    <cellStyle name="Normal 26 2 3 2 4" xfId="12272" xr:uid="{00000000-0005-0000-0000-00004D690000}"/>
    <cellStyle name="Normal 26 2 3 2 4 2" xfId="27879" xr:uid="{00000000-0005-0000-0000-00004E690000}"/>
    <cellStyle name="Normal 26 2 3 2 4 3" xfId="34438" xr:uid="{00000000-0005-0000-0000-00004F690000}"/>
    <cellStyle name="Normal 26 2 3 2 4 4" xfId="40996" xr:uid="{00000000-0005-0000-0000-000050690000}"/>
    <cellStyle name="Normal 26 2 3 2 5" xfId="24614" xr:uid="{00000000-0005-0000-0000-000051690000}"/>
    <cellStyle name="Normal 26 2 3 2 6" xfId="31230" xr:uid="{00000000-0005-0000-0000-000052690000}"/>
    <cellStyle name="Normal 26 2 3 2 7" xfId="37788" xr:uid="{00000000-0005-0000-0000-000053690000}"/>
    <cellStyle name="Normal 26 2 3 3" xfId="6950" xr:uid="{00000000-0005-0000-0000-000054690000}"/>
    <cellStyle name="Normal 26 2 3 3 2" xfId="6951" xr:uid="{00000000-0005-0000-0000-000055690000}"/>
    <cellStyle name="Normal 26 2 3 3 2 2" xfId="12276" xr:uid="{00000000-0005-0000-0000-000056690000}"/>
    <cellStyle name="Normal 26 2 3 3 2 2 2" xfId="27883" xr:uid="{00000000-0005-0000-0000-000057690000}"/>
    <cellStyle name="Normal 26 2 3 3 2 2 3" xfId="34442" xr:uid="{00000000-0005-0000-0000-000058690000}"/>
    <cellStyle name="Normal 26 2 3 3 2 2 4" xfId="41000" xr:uid="{00000000-0005-0000-0000-000059690000}"/>
    <cellStyle name="Normal 26 2 3 3 2 3" xfId="24618" xr:uid="{00000000-0005-0000-0000-00005A690000}"/>
    <cellStyle name="Normal 26 2 3 3 2 4" xfId="31234" xr:uid="{00000000-0005-0000-0000-00005B690000}"/>
    <cellStyle name="Normal 26 2 3 3 2 5" xfId="37792" xr:uid="{00000000-0005-0000-0000-00005C690000}"/>
    <cellStyle name="Normal 26 2 3 3 3" xfId="6952" xr:uid="{00000000-0005-0000-0000-00005D690000}"/>
    <cellStyle name="Normal 26 2 3 3 3 2" xfId="12277" xr:uid="{00000000-0005-0000-0000-00005E690000}"/>
    <cellStyle name="Normal 26 2 3 3 3 2 2" xfId="27884" xr:uid="{00000000-0005-0000-0000-00005F690000}"/>
    <cellStyle name="Normal 26 2 3 3 3 2 3" xfId="34443" xr:uid="{00000000-0005-0000-0000-000060690000}"/>
    <cellStyle name="Normal 26 2 3 3 3 2 4" xfId="41001" xr:uid="{00000000-0005-0000-0000-000061690000}"/>
    <cellStyle name="Normal 26 2 3 3 3 3" xfId="24619" xr:uid="{00000000-0005-0000-0000-000062690000}"/>
    <cellStyle name="Normal 26 2 3 3 3 4" xfId="31235" xr:uid="{00000000-0005-0000-0000-000063690000}"/>
    <cellStyle name="Normal 26 2 3 3 3 5" xfId="37793" xr:uid="{00000000-0005-0000-0000-000064690000}"/>
    <cellStyle name="Normal 26 2 3 3 4" xfId="12275" xr:uid="{00000000-0005-0000-0000-000065690000}"/>
    <cellStyle name="Normal 26 2 3 3 4 2" xfId="27882" xr:uid="{00000000-0005-0000-0000-000066690000}"/>
    <cellStyle name="Normal 26 2 3 3 4 3" xfId="34441" xr:uid="{00000000-0005-0000-0000-000067690000}"/>
    <cellStyle name="Normal 26 2 3 3 4 4" xfId="40999" xr:uid="{00000000-0005-0000-0000-000068690000}"/>
    <cellStyle name="Normal 26 2 3 3 5" xfId="24617" xr:uid="{00000000-0005-0000-0000-000069690000}"/>
    <cellStyle name="Normal 26 2 3 3 6" xfId="31233" xr:uid="{00000000-0005-0000-0000-00006A690000}"/>
    <cellStyle name="Normal 26 2 3 3 7" xfId="37791" xr:uid="{00000000-0005-0000-0000-00006B690000}"/>
    <cellStyle name="Normal 26 2 3 4" xfId="6953" xr:uid="{00000000-0005-0000-0000-00006C690000}"/>
    <cellStyle name="Normal 26 2 3 4 2" xfId="12278" xr:uid="{00000000-0005-0000-0000-00006D690000}"/>
    <cellStyle name="Normal 26 2 3 4 2 2" xfId="27885" xr:uid="{00000000-0005-0000-0000-00006E690000}"/>
    <cellStyle name="Normal 26 2 3 4 2 3" xfId="34444" xr:uid="{00000000-0005-0000-0000-00006F690000}"/>
    <cellStyle name="Normal 26 2 3 4 2 4" xfId="41002" xr:uid="{00000000-0005-0000-0000-000070690000}"/>
    <cellStyle name="Normal 26 2 3 4 3" xfId="24620" xr:uid="{00000000-0005-0000-0000-000071690000}"/>
    <cellStyle name="Normal 26 2 3 4 4" xfId="31236" xr:uid="{00000000-0005-0000-0000-000072690000}"/>
    <cellStyle name="Normal 26 2 3 4 5" xfId="37794" xr:uid="{00000000-0005-0000-0000-000073690000}"/>
    <cellStyle name="Normal 26 2 3 5" xfId="6954" xr:uid="{00000000-0005-0000-0000-000074690000}"/>
    <cellStyle name="Normal 26 2 3 5 2" xfId="12279" xr:uid="{00000000-0005-0000-0000-000075690000}"/>
    <cellStyle name="Normal 26 2 3 5 2 2" xfId="27886" xr:uid="{00000000-0005-0000-0000-000076690000}"/>
    <cellStyle name="Normal 26 2 3 5 2 3" xfId="34445" xr:uid="{00000000-0005-0000-0000-000077690000}"/>
    <cellStyle name="Normal 26 2 3 5 2 4" xfId="41003" xr:uid="{00000000-0005-0000-0000-000078690000}"/>
    <cellStyle name="Normal 26 2 3 5 3" xfId="24621" xr:uid="{00000000-0005-0000-0000-000079690000}"/>
    <cellStyle name="Normal 26 2 3 5 4" xfId="31237" xr:uid="{00000000-0005-0000-0000-00007A690000}"/>
    <cellStyle name="Normal 26 2 3 5 5" xfId="37795" xr:uid="{00000000-0005-0000-0000-00007B690000}"/>
    <cellStyle name="Normal 26 2 3 6" xfId="12271" xr:uid="{00000000-0005-0000-0000-00007C690000}"/>
    <cellStyle name="Normal 26 2 3 6 2" xfId="27878" xr:uid="{00000000-0005-0000-0000-00007D690000}"/>
    <cellStyle name="Normal 26 2 3 6 3" xfId="34437" xr:uid="{00000000-0005-0000-0000-00007E690000}"/>
    <cellStyle name="Normal 26 2 3 6 4" xfId="40995" xr:uid="{00000000-0005-0000-0000-00007F690000}"/>
    <cellStyle name="Normal 26 2 3 7" xfId="24613" xr:uid="{00000000-0005-0000-0000-000080690000}"/>
    <cellStyle name="Normal 26 2 3 8" xfId="31229" xr:uid="{00000000-0005-0000-0000-000081690000}"/>
    <cellStyle name="Normal 26 2 3 9" xfId="37787" xr:uid="{00000000-0005-0000-0000-000082690000}"/>
    <cellStyle name="Normal 26 2 4" xfId="6955" xr:uid="{00000000-0005-0000-0000-000083690000}"/>
    <cellStyle name="Normal 26 2 4 2" xfId="6956" xr:uid="{00000000-0005-0000-0000-000084690000}"/>
    <cellStyle name="Normal 26 2 4 2 2" xfId="12281" xr:uid="{00000000-0005-0000-0000-000085690000}"/>
    <cellStyle name="Normal 26 2 4 2 2 2" xfId="27888" xr:uid="{00000000-0005-0000-0000-000086690000}"/>
    <cellStyle name="Normal 26 2 4 2 2 3" xfId="34447" xr:uid="{00000000-0005-0000-0000-000087690000}"/>
    <cellStyle name="Normal 26 2 4 2 2 4" xfId="41005" xr:uid="{00000000-0005-0000-0000-000088690000}"/>
    <cellStyle name="Normal 26 2 4 2 3" xfId="24623" xr:uid="{00000000-0005-0000-0000-000089690000}"/>
    <cellStyle name="Normal 26 2 4 2 4" xfId="31239" xr:uid="{00000000-0005-0000-0000-00008A690000}"/>
    <cellStyle name="Normal 26 2 4 2 5" xfId="37797" xr:uid="{00000000-0005-0000-0000-00008B690000}"/>
    <cellStyle name="Normal 26 2 4 3" xfId="6957" xr:uid="{00000000-0005-0000-0000-00008C690000}"/>
    <cellStyle name="Normal 26 2 4 3 2" xfId="12282" xr:uid="{00000000-0005-0000-0000-00008D690000}"/>
    <cellStyle name="Normal 26 2 4 3 2 2" xfId="27889" xr:uid="{00000000-0005-0000-0000-00008E690000}"/>
    <cellStyle name="Normal 26 2 4 3 2 3" xfId="34448" xr:uid="{00000000-0005-0000-0000-00008F690000}"/>
    <cellStyle name="Normal 26 2 4 3 2 4" xfId="41006" xr:uid="{00000000-0005-0000-0000-000090690000}"/>
    <cellStyle name="Normal 26 2 4 3 3" xfId="24624" xr:uid="{00000000-0005-0000-0000-000091690000}"/>
    <cellStyle name="Normal 26 2 4 3 4" xfId="31240" xr:uid="{00000000-0005-0000-0000-000092690000}"/>
    <cellStyle name="Normal 26 2 4 3 5" xfId="37798" xr:uid="{00000000-0005-0000-0000-000093690000}"/>
    <cellStyle name="Normal 26 2 4 4" xfId="12280" xr:uid="{00000000-0005-0000-0000-000094690000}"/>
    <cellStyle name="Normal 26 2 4 4 2" xfId="27887" xr:uid="{00000000-0005-0000-0000-000095690000}"/>
    <cellStyle name="Normal 26 2 4 4 3" xfId="34446" xr:uid="{00000000-0005-0000-0000-000096690000}"/>
    <cellStyle name="Normal 26 2 4 4 4" xfId="41004" xr:uid="{00000000-0005-0000-0000-000097690000}"/>
    <cellStyle name="Normal 26 2 4 5" xfId="24622" xr:uid="{00000000-0005-0000-0000-000098690000}"/>
    <cellStyle name="Normal 26 2 4 6" xfId="31238" xr:uid="{00000000-0005-0000-0000-000099690000}"/>
    <cellStyle name="Normal 26 2 4 7" xfId="37796" xr:uid="{00000000-0005-0000-0000-00009A690000}"/>
    <cellStyle name="Normal 26 2 5" xfId="6958" xr:uid="{00000000-0005-0000-0000-00009B690000}"/>
    <cellStyle name="Normal 26 2 5 2" xfId="6959" xr:uid="{00000000-0005-0000-0000-00009C690000}"/>
    <cellStyle name="Normal 26 2 5 2 2" xfId="12284" xr:uid="{00000000-0005-0000-0000-00009D690000}"/>
    <cellStyle name="Normal 26 2 5 2 2 2" xfId="27891" xr:uid="{00000000-0005-0000-0000-00009E690000}"/>
    <cellStyle name="Normal 26 2 5 2 2 3" xfId="34450" xr:uid="{00000000-0005-0000-0000-00009F690000}"/>
    <cellStyle name="Normal 26 2 5 2 2 4" xfId="41008" xr:uid="{00000000-0005-0000-0000-0000A0690000}"/>
    <cellStyle name="Normal 26 2 5 2 3" xfId="24626" xr:uid="{00000000-0005-0000-0000-0000A1690000}"/>
    <cellStyle name="Normal 26 2 5 2 4" xfId="31242" xr:uid="{00000000-0005-0000-0000-0000A2690000}"/>
    <cellStyle name="Normal 26 2 5 2 5" xfId="37800" xr:uid="{00000000-0005-0000-0000-0000A3690000}"/>
    <cellStyle name="Normal 26 2 5 3" xfId="6960" xr:uid="{00000000-0005-0000-0000-0000A4690000}"/>
    <cellStyle name="Normal 26 2 5 3 2" xfId="12285" xr:uid="{00000000-0005-0000-0000-0000A5690000}"/>
    <cellStyle name="Normal 26 2 5 3 2 2" xfId="27892" xr:uid="{00000000-0005-0000-0000-0000A6690000}"/>
    <cellStyle name="Normal 26 2 5 3 2 3" xfId="34451" xr:uid="{00000000-0005-0000-0000-0000A7690000}"/>
    <cellStyle name="Normal 26 2 5 3 2 4" xfId="41009" xr:uid="{00000000-0005-0000-0000-0000A8690000}"/>
    <cellStyle name="Normal 26 2 5 3 3" xfId="24627" xr:uid="{00000000-0005-0000-0000-0000A9690000}"/>
    <cellStyle name="Normal 26 2 5 3 4" xfId="31243" xr:uid="{00000000-0005-0000-0000-0000AA690000}"/>
    <cellStyle name="Normal 26 2 5 3 5" xfId="37801" xr:uid="{00000000-0005-0000-0000-0000AB690000}"/>
    <cellStyle name="Normal 26 2 5 4" xfId="12283" xr:uid="{00000000-0005-0000-0000-0000AC690000}"/>
    <cellStyle name="Normal 26 2 5 4 2" xfId="27890" xr:uid="{00000000-0005-0000-0000-0000AD690000}"/>
    <cellStyle name="Normal 26 2 5 4 3" xfId="34449" xr:uid="{00000000-0005-0000-0000-0000AE690000}"/>
    <cellStyle name="Normal 26 2 5 4 4" xfId="41007" xr:uid="{00000000-0005-0000-0000-0000AF690000}"/>
    <cellStyle name="Normal 26 2 5 5" xfId="24625" xr:uid="{00000000-0005-0000-0000-0000B0690000}"/>
    <cellStyle name="Normal 26 2 5 6" xfId="31241" xr:uid="{00000000-0005-0000-0000-0000B1690000}"/>
    <cellStyle name="Normal 26 2 5 7" xfId="37799" xr:uid="{00000000-0005-0000-0000-0000B2690000}"/>
    <cellStyle name="Normal 26 2 6" xfId="6961" xr:uid="{00000000-0005-0000-0000-0000B3690000}"/>
    <cellStyle name="Normal 26 2 6 2" xfId="12286" xr:uid="{00000000-0005-0000-0000-0000B4690000}"/>
    <cellStyle name="Normal 26 2 6 2 2" xfId="27893" xr:uid="{00000000-0005-0000-0000-0000B5690000}"/>
    <cellStyle name="Normal 26 2 6 2 3" xfId="34452" xr:uid="{00000000-0005-0000-0000-0000B6690000}"/>
    <cellStyle name="Normal 26 2 6 2 4" xfId="41010" xr:uid="{00000000-0005-0000-0000-0000B7690000}"/>
    <cellStyle name="Normal 26 2 6 3" xfId="24628" xr:uid="{00000000-0005-0000-0000-0000B8690000}"/>
    <cellStyle name="Normal 26 2 6 4" xfId="31244" xr:uid="{00000000-0005-0000-0000-0000B9690000}"/>
    <cellStyle name="Normal 26 2 6 5" xfId="37802" xr:uid="{00000000-0005-0000-0000-0000BA690000}"/>
    <cellStyle name="Normal 26 2 7" xfId="6962" xr:uid="{00000000-0005-0000-0000-0000BB690000}"/>
    <cellStyle name="Normal 26 2 7 2" xfId="12287" xr:uid="{00000000-0005-0000-0000-0000BC690000}"/>
    <cellStyle name="Normal 26 2 7 2 2" xfId="27894" xr:uid="{00000000-0005-0000-0000-0000BD690000}"/>
    <cellStyle name="Normal 26 2 7 2 3" xfId="34453" xr:uid="{00000000-0005-0000-0000-0000BE690000}"/>
    <cellStyle name="Normal 26 2 7 2 4" xfId="41011" xr:uid="{00000000-0005-0000-0000-0000BF690000}"/>
    <cellStyle name="Normal 26 2 7 3" xfId="24629" xr:uid="{00000000-0005-0000-0000-0000C0690000}"/>
    <cellStyle name="Normal 26 2 7 4" xfId="31245" xr:uid="{00000000-0005-0000-0000-0000C1690000}"/>
    <cellStyle name="Normal 26 2 7 5" xfId="37803" xr:uid="{00000000-0005-0000-0000-0000C2690000}"/>
    <cellStyle name="Normal 26 2 8" xfId="12252" xr:uid="{00000000-0005-0000-0000-0000C3690000}"/>
    <cellStyle name="Normal 26 2 8 2" xfId="27859" xr:uid="{00000000-0005-0000-0000-0000C4690000}"/>
    <cellStyle name="Normal 26 2 8 3" xfId="34418" xr:uid="{00000000-0005-0000-0000-0000C5690000}"/>
    <cellStyle name="Normal 26 2 8 4" xfId="40976" xr:uid="{00000000-0005-0000-0000-0000C6690000}"/>
    <cellStyle name="Normal 26 2 9" xfId="16607" xr:uid="{00000000-0005-0000-0000-0000C7690000}"/>
    <cellStyle name="Normal 26 3" xfId="6963" xr:uid="{00000000-0005-0000-0000-0000C8690000}"/>
    <cellStyle name="Normal 26 3 10" xfId="37804" xr:uid="{00000000-0005-0000-0000-0000C9690000}"/>
    <cellStyle name="Normal 26 3 2" xfId="6964" xr:uid="{00000000-0005-0000-0000-0000CA690000}"/>
    <cellStyle name="Normal 26 3 2 2" xfId="6965" xr:uid="{00000000-0005-0000-0000-0000CB690000}"/>
    <cellStyle name="Normal 26 3 2 2 2" xfId="6966" xr:uid="{00000000-0005-0000-0000-0000CC690000}"/>
    <cellStyle name="Normal 26 3 2 2 2 2" xfId="12291" xr:uid="{00000000-0005-0000-0000-0000CD690000}"/>
    <cellStyle name="Normal 26 3 2 2 2 2 2" xfId="27898" xr:uid="{00000000-0005-0000-0000-0000CE690000}"/>
    <cellStyle name="Normal 26 3 2 2 2 2 3" xfId="34457" xr:uid="{00000000-0005-0000-0000-0000CF690000}"/>
    <cellStyle name="Normal 26 3 2 2 2 2 4" xfId="41015" xr:uid="{00000000-0005-0000-0000-0000D0690000}"/>
    <cellStyle name="Normal 26 3 2 2 2 3" xfId="24633" xr:uid="{00000000-0005-0000-0000-0000D1690000}"/>
    <cellStyle name="Normal 26 3 2 2 2 4" xfId="31249" xr:uid="{00000000-0005-0000-0000-0000D2690000}"/>
    <cellStyle name="Normal 26 3 2 2 2 5" xfId="37807" xr:uid="{00000000-0005-0000-0000-0000D3690000}"/>
    <cellStyle name="Normal 26 3 2 2 3" xfId="6967" xr:uid="{00000000-0005-0000-0000-0000D4690000}"/>
    <cellStyle name="Normal 26 3 2 2 3 2" xfId="12292" xr:uid="{00000000-0005-0000-0000-0000D5690000}"/>
    <cellStyle name="Normal 26 3 2 2 3 2 2" xfId="27899" xr:uid="{00000000-0005-0000-0000-0000D6690000}"/>
    <cellStyle name="Normal 26 3 2 2 3 2 3" xfId="34458" xr:uid="{00000000-0005-0000-0000-0000D7690000}"/>
    <cellStyle name="Normal 26 3 2 2 3 2 4" xfId="41016" xr:uid="{00000000-0005-0000-0000-0000D8690000}"/>
    <cellStyle name="Normal 26 3 2 2 3 3" xfId="24634" xr:uid="{00000000-0005-0000-0000-0000D9690000}"/>
    <cellStyle name="Normal 26 3 2 2 3 4" xfId="31250" xr:uid="{00000000-0005-0000-0000-0000DA690000}"/>
    <cellStyle name="Normal 26 3 2 2 3 5" xfId="37808" xr:uid="{00000000-0005-0000-0000-0000DB690000}"/>
    <cellStyle name="Normal 26 3 2 2 4" xfId="12290" xr:uid="{00000000-0005-0000-0000-0000DC690000}"/>
    <cellStyle name="Normal 26 3 2 2 4 2" xfId="27897" xr:uid="{00000000-0005-0000-0000-0000DD690000}"/>
    <cellStyle name="Normal 26 3 2 2 4 3" xfId="34456" xr:uid="{00000000-0005-0000-0000-0000DE690000}"/>
    <cellStyle name="Normal 26 3 2 2 4 4" xfId="41014" xr:uid="{00000000-0005-0000-0000-0000DF690000}"/>
    <cellStyle name="Normal 26 3 2 2 5" xfId="24632" xr:uid="{00000000-0005-0000-0000-0000E0690000}"/>
    <cellStyle name="Normal 26 3 2 2 6" xfId="31248" xr:uid="{00000000-0005-0000-0000-0000E1690000}"/>
    <cellStyle name="Normal 26 3 2 2 7" xfId="37806" xr:uid="{00000000-0005-0000-0000-0000E2690000}"/>
    <cellStyle name="Normal 26 3 2 3" xfId="6968" xr:uid="{00000000-0005-0000-0000-0000E3690000}"/>
    <cellStyle name="Normal 26 3 2 3 2" xfId="6969" xr:uid="{00000000-0005-0000-0000-0000E4690000}"/>
    <cellStyle name="Normal 26 3 2 3 2 2" xfId="12294" xr:uid="{00000000-0005-0000-0000-0000E5690000}"/>
    <cellStyle name="Normal 26 3 2 3 2 2 2" xfId="27901" xr:uid="{00000000-0005-0000-0000-0000E6690000}"/>
    <cellStyle name="Normal 26 3 2 3 2 2 3" xfId="34460" xr:uid="{00000000-0005-0000-0000-0000E7690000}"/>
    <cellStyle name="Normal 26 3 2 3 2 2 4" xfId="41018" xr:uid="{00000000-0005-0000-0000-0000E8690000}"/>
    <cellStyle name="Normal 26 3 2 3 2 3" xfId="24636" xr:uid="{00000000-0005-0000-0000-0000E9690000}"/>
    <cellStyle name="Normal 26 3 2 3 2 4" xfId="31252" xr:uid="{00000000-0005-0000-0000-0000EA690000}"/>
    <cellStyle name="Normal 26 3 2 3 2 5" xfId="37810" xr:uid="{00000000-0005-0000-0000-0000EB690000}"/>
    <cellStyle name="Normal 26 3 2 3 3" xfId="6970" xr:uid="{00000000-0005-0000-0000-0000EC690000}"/>
    <cellStyle name="Normal 26 3 2 3 3 2" xfId="12295" xr:uid="{00000000-0005-0000-0000-0000ED690000}"/>
    <cellStyle name="Normal 26 3 2 3 3 2 2" xfId="27902" xr:uid="{00000000-0005-0000-0000-0000EE690000}"/>
    <cellStyle name="Normal 26 3 2 3 3 2 3" xfId="34461" xr:uid="{00000000-0005-0000-0000-0000EF690000}"/>
    <cellStyle name="Normal 26 3 2 3 3 2 4" xfId="41019" xr:uid="{00000000-0005-0000-0000-0000F0690000}"/>
    <cellStyle name="Normal 26 3 2 3 3 3" xfId="24637" xr:uid="{00000000-0005-0000-0000-0000F1690000}"/>
    <cellStyle name="Normal 26 3 2 3 3 4" xfId="31253" xr:uid="{00000000-0005-0000-0000-0000F2690000}"/>
    <cellStyle name="Normal 26 3 2 3 3 5" xfId="37811" xr:uid="{00000000-0005-0000-0000-0000F3690000}"/>
    <cellStyle name="Normal 26 3 2 3 4" xfId="12293" xr:uid="{00000000-0005-0000-0000-0000F4690000}"/>
    <cellStyle name="Normal 26 3 2 3 4 2" xfId="27900" xr:uid="{00000000-0005-0000-0000-0000F5690000}"/>
    <cellStyle name="Normal 26 3 2 3 4 3" xfId="34459" xr:uid="{00000000-0005-0000-0000-0000F6690000}"/>
    <cellStyle name="Normal 26 3 2 3 4 4" xfId="41017" xr:uid="{00000000-0005-0000-0000-0000F7690000}"/>
    <cellStyle name="Normal 26 3 2 3 5" xfId="24635" xr:uid="{00000000-0005-0000-0000-0000F8690000}"/>
    <cellStyle name="Normal 26 3 2 3 6" xfId="31251" xr:uid="{00000000-0005-0000-0000-0000F9690000}"/>
    <cellStyle name="Normal 26 3 2 3 7" xfId="37809" xr:uid="{00000000-0005-0000-0000-0000FA690000}"/>
    <cellStyle name="Normal 26 3 2 4" xfId="6971" xr:uid="{00000000-0005-0000-0000-0000FB690000}"/>
    <cellStyle name="Normal 26 3 2 4 2" xfId="12296" xr:uid="{00000000-0005-0000-0000-0000FC690000}"/>
    <cellStyle name="Normal 26 3 2 4 2 2" xfId="27903" xr:uid="{00000000-0005-0000-0000-0000FD690000}"/>
    <cellStyle name="Normal 26 3 2 4 2 3" xfId="34462" xr:uid="{00000000-0005-0000-0000-0000FE690000}"/>
    <cellStyle name="Normal 26 3 2 4 2 4" xfId="41020" xr:uid="{00000000-0005-0000-0000-0000FF690000}"/>
    <cellStyle name="Normal 26 3 2 4 3" xfId="24638" xr:uid="{00000000-0005-0000-0000-0000006A0000}"/>
    <cellStyle name="Normal 26 3 2 4 4" xfId="31254" xr:uid="{00000000-0005-0000-0000-0000016A0000}"/>
    <cellStyle name="Normal 26 3 2 4 5" xfId="37812" xr:uid="{00000000-0005-0000-0000-0000026A0000}"/>
    <cellStyle name="Normal 26 3 2 5" xfId="6972" xr:uid="{00000000-0005-0000-0000-0000036A0000}"/>
    <cellStyle name="Normal 26 3 2 5 2" xfId="12297" xr:uid="{00000000-0005-0000-0000-0000046A0000}"/>
    <cellStyle name="Normal 26 3 2 5 2 2" xfId="27904" xr:uid="{00000000-0005-0000-0000-0000056A0000}"/>
    <cellStyle name="Normal 26 3 2 5 2 3" xfId="34463" xr:uid="{00000000-0005-0000-0000-0000066A0000}"/>
    <cellStyle name="Normal 26 3 2 5 2 4" xfId="41021" xr:uid="{00000000-0005-0000-0000-0000076A0000}"/>
    <cellStyle name="Normal 26 3 2 5 3" xfId="24639" xr:uid="{00000000-0005-0000-0000-0000086A0000}"/>
    <cellStyle name="Normal 26 3 2 5 4" xfId="31255" xr:uid="{00000000-0005-0000-0000-0000096A0000}"/>
    <cellStyle name="Normal 26 3 2 5 5" xfId="37813" xr:uid="{00000000-0005-0000-0000-00000A6A0000}"/>
    <cellStyle name="Normal 26 3 2 6" xfId="12289" xr:uid="{00000000-0005-0000-0000-00000B6A0000}"/>
    <cellStyle name="Normal 26 3 2 6 2" xfId="27896" xr:uid="{00000000-0005-0000-0000-00000C6A0000}"/>
    <cellStyle name="Normal 26 3 2 6 3" xfId="34455" xr:uid="{00000000-0005-0000-0000-00000D6A0000}"/>
    <cellStyle name="Normal 26 3 2 6 4" xfId="41013" xr:uid="{00000000-0005-0000-0000-00000E6A0000}"/>
    <cellStyle name="Normal 26 3 2 7" xfId="24631" xr:uid="{00000000-0005-0000-0000-00000F6A0000}"/>
    <cellStyle name="Normal 26 3 2 8" xfId="31247" xr:uid="{00000000-0005-0000-0000-0000106A0000}"/>
    <cellStyle name="Normal 26 3 2 9" xfId="37805" xr:uid="{00000000-0005-0000-0000-0000116A0000}"/>
    <cellStyle name="Normal 26 3 3" xfId="6973" xr:uid="{00000000-0005-0000-0000-0000126A0000}"/>
    <cellStyle name="Normal 26 3 3 2" xfId="6974" xr:uid="{00000000-0005-0000-0000-0000136A0000}"/>
    <cellStyle name="Normal 26 3 3 2 2" xfId="12299" xr:uid="{00000000-0005-0000-0000-0000146A0000}"/>
    <cellStyle name="Normal 26 3 3 2 2 2" xfId="27906" xr:uid="{00000000-0005-0000-0000-0000156A0000}"/>
    <cellStyle name="Normal 26 3 3 2 2 3" xfId="34465" xr:uid="{00000000-0005-0000-0000-0000166A0000}"/>
    <cellStyle name="Normal 26 3 3 2 2 4" xfId="41023" xr:uid="{00000000-0005-0000-0000-0000176A0000}"/>
    <cellStyle name="Normal 26 3 3 2 3" xfId="24641" xr:uid="{00000000-0005-0000-0000-0000186A0000}"/>
    <cellStyle name="Normal 26 3 3 2 4" xfId="31257" xr:uid="{00000000-0005-0000-0000-0000196A0000}"/>
    <cellStyle name="Normal 26 3 3 2 5" xfId="37815" xr:uid="{00000000-0005-0000-0000-00001A6A0000}"/>
    <cellStyle name="Normal 26 3 3 3" xfId="6975" xr:uid="{00000000-0005-0000-0000-00001B6A0000}"/>
    <cellStyle name="Normal 26 3 3 3 2" xfId="12300" xr:uid="{00000000-0005-0000-0000-00001C6A0000}"/>
    <cellStyle name="Normal 26 3 3 3 2 2" xfId="27907" xr:uid="{00000000-0005-0000-0000-00001D6A0000}"/>
    <cellStyle name="Normal 26 3 3 3 2 3" xfId="34466" xr:uid="{00000000-0005-0000-0000-00001E6A0000}"/>
    <cellStyle name="Normal 26 3 3 3 2 4" xfId="41024" xr:uid="{00000000-0005-0000-0000-00001F6A0000}"/>
    <cellStyle name="Normal 26 3 3 3 3" xfId="24642" xr:uid="{00000000-0005-0000-0000-0000206A0000}"/>
    <cellStyle name="Normal 26 3 3 3 4" xfId="31258" xr:uid="{00000000-0005-0000-0000-0000216A0000}"/>
    <cellStyle name="Normal 26 3 3 3 5" xfId="37816" xr:uid="{00000000-0005-0000-0000-0000226A0000}"/>
    <cellStyle name="Normal 26 3 3 4" xfId="12298" xr:uid="{00000000-0005-0000-0000-0000236A0000}"/>
    <cellStyle name="Normal 26 3 3 4 2" xfId="27905" xr:uid="{00000000-0005-0000-0000-0000246A0000}"/>
    <cellStyle name="Normal 26 3 3 4 3" xfId="34464" xr:uid="{00000000-0005-0000-0000-0000256A0000}"/>
    <cellStyle name="Normal 26 3 3 4 4" xfId="41022" xr:uid="{00000000-0005-0000-0000-0000266A0000}"/>
    <cellStyle name="Normal 26 3 3 5" xfId="24640" xr:uid="{00000000-0005-0000-0000-0000276A0000}"/>
    <cellStyle name="Normal 26 3 3 6" xfId="31256" xr:uid="{00000000-0005-0000-0000-0000286A0000}"/>
    <cellStyle name="Normal 26 3 3 7" xfId="37814" xr:uid="{00000000-0005-0000-0000-0000296A0000}"/>
    <cellStyle name="Normal 26 3 4" xfId="6976" xr:uid="{00000000-0005-0000-0000-00002A6A0000}"/>
    <cellStyle name="Normal 26 3 4 2" xfId="6977" xr:uid="{00000000-0005-0000-0000-00002B6A0000}"/>
    <cellStyle name="Normal 26 3 4 2 2" xfId="12302" xr:uid="{00000000-0005-0000-0000-00002C6A0000}"/>
    <cellStyle name="Normal 26 3 4 2 2 2" xfId="27909" xr:uid="{00000000-0005-0000-0000-00002D6A0000}"/>
    <cellStyle name="Normal 26 3 4 2 2 3" xfId="34468" xr:uid="{00000000-0005-0000-0000-00002E6A0000}"/>
    <cellStyle name="Normal 26 3 4 2 2 4" xfId="41026" xr:uid="{00000000-0005-0000-0000-00002F6A0000}"/>
    <cellStyle name="Normal 26 3 4 2 3" xfId="24644" xr:uid="{00000000-0005-0000-0000-0000306A0000}"/>
    <cellStyle name="Normal 26 3 4 2 4" xfId="31260" xr:uid="{00000000-0005-0000-0000-0000316A0000}"/>
    <cellStyle name="Normal 26 3 4 2 5" xfId="37818" xr:uid="{00000000-0005-0000-0000-0000326A0000}"/>
    <cellStyle name="Normal 26 3 4 3" xfId="6978" xr:uid="{00000000-0005-0000-0000-0000336A0000}"/>
    <cellStyle name="Normal 26 3 4 3 2" xfId="12303" xr:uid="{00000000-0005-0000-0000-0000346A0000}"/>
    <cellStyle name="Normal 26 3 4 3 2 2" xfId="27910" xr:uid="{00000000-0005-0000-0000-0000356A0000}"/>
    <cellStyle name="Normal 26 3 4 3 2 3" xfId="34469" xr:uid="{00000000-0005-0000-0000-0000366A0000}"/>
    <cellStyle name="Normal 26 3 4 3 2 4" xfId="41027" xr:uid="{00000000-0005-0000-0000-0000376A0000}"/>
    <cellStyle name="Normal 26 3 4 3 3" xfId="24645" xr:uid="{00000000-0005-0000-0000-0000386A0000}"/>
    <cellStyle name="Normal 26 3 4 3 4" xfId="31261" xr:uid="{00000000-0005-0000-0000-0000396A0000}"/>
    <cellStyle name="Normal 26 3 4 3 5" xfId="37819" xr:uid="{00000000-0005-0000-0000-00003A6A0000}"/>
    <cellStyle name="Normal 26 3 4 4" xfId="12301" xr:uid="{00000000-0005-0000-0000-00003B6A0000}"/>
    <cellStyle name="Normal 26 3 4 4 2" xfId="27908" xr:uid="{00000000-0005-0000-0000-00003C6A0000}"/>
    <cellStyle name="Normal 26 3 4 4 3" xfId="34467" xr:uid="{00000000-0005-0000-0000-00003D6A0000}"/>
    <cellStyle name="Normal 26 3 4 4 4" xfId="41025" xr:uid="{00000000-0005-0000-0000-00003E6A0000}"/>
    <cellStyle name="Normal 26 3 4 5" xfId="24643" xr:uid="{00000000-0005-0000-0000-00003F6A0000}"/>
    <cellStyle name="Normal 26 3 4 6" xfId="31259" xr:uid="{00000000-0005-0000-0000-0000406A0000}"/>
    <cellStyle name="Normal 26 3 4 7" xfId="37817" xr:uid="{00000000-0005-0000-0000-0000416A0000}"/>
    <cellStyle name="Normal 26 3 5" xfId="6979" xr:uid="{00000000-0005-0000-0000-0000426A0000}"/>
    <cellStyle name="Normal 26 3 5 2" xfId="12304" xr:uid="{00000000-0005-0000-0000-0000436A0000}"/>
    <cellStyle name="Normal 26 3 5 2 2" xfId="27911" xr:uid="{00000000-0005-0000-0000-0000446A0000}"/>
    <cellStyle name="Normal 26 3 5 2 3" xfId="34470" xr:uid="{00000000-0005-0000-0000-0000456A0000}"/>
    <cellStyle name="Normal 26 3 5 2 4" xfId="41028" xr:uid="{00000000-0005-0000-0000-0000466A0000}"/>
    <cellStyle name="Normal 26 3 5 3" xfId="24646" xr:uid="{00000000-0005-0000-0000-0000476A0000}"/>
    <cellStyle name="Normal 26 3 5 4" xfId="31262" xr:uid="{00000000-0005-0000-0000-0000486A0000}"/>
    <cellStyle name="Normal 26 3 5 5" xfId="37820" xr:uid="{00000000-0005-0000-0000-0000496A0000}"/>
    <cellStyle name="Normal 26 3 6" xfId="6980" xr:uid="{00000000-0005-0000-0000-00004A6A0000}"/>
    <cellStyle name="Normal 26 3 6 2" xfId="12305" xr:uid="{00000000-0005-0000-0000-00004B6A0000}"/>
    <cellStyle name="Normal 26 3 6 2 2" xfId="27912" xr:uid="{00000000-0005-0000-0000-00004C6A0000}"/>
    <cellStyle name="Normal 26 3 6 2 3" xfId="34471" xr:uid="{00000000-0005-0000-0000-00004D6A0000}"/>
    <cellStyle name="Normal 26 3 6 2 4" xfId="41029" xr:uid="{00000000-0005-0000-0000-00004E6A0000}"/>
    <cellStyle name="Normal 26 3 6 3" xfId="24647" xr:uid="{00000000-0005-0000-0000-00004F6A0000}"/>
    <cellStyle name="Normal 26 3 6 4" xfId="31263" xr:uid="{00000000-0005-0000-0000-0000506A0000}"/>
    <cellStyle name="Normal 26 3 6 5" xfId="37821" xr:uid="{00000000-0005-0000-0000-0000516A0000}"/>
    <cellStyle name="Normal 26 3 7" xfId="12288" xr:uid="{00000000-0005-0000-0000-0000526A0000}"/>
    <cellStyle name="Normal 26 3 7 2" xfId="27895" xr:uid="{00000000-0005-0000-0000-0000536A0000}"/>
    <cellStyle name="Normal 26 3 7 3" xfId="34454" xr:uid="{00000000-0005-0000-0000-0000546A0000}"/>
    <cellStyle name="Normal 26 3 7 4" xfId="41012" xr:uid="{00000000-0005-0000-0000-0000556A0000}"/>
    <cellStyle name="Normal 26 3 8" xfId="24630" xr:uid="{00000000-0005-0000-0000-0000566A0000}"/>
    <cellStyle name="Normal 26 3 9" xfId="31246" xr:uid="{00000000-0005-0000-0000-0000576A0000}"/>
    <cellStyle name="Normal 26 4" xfId="6981" xr:uid="{00000000-0005-0000-0000-0000586A0000}"/>
    <cellStyle name="Normal 26 4 2" xfId="6982" xr:uid="{00000000-0005-0000-0000-0000596A0000}"/>
    <cellStyle name="Normal 26 4 2 2" xfId="6983" xr:uid="{00000000-0005-0000-0000-00005A6A0000}"/>
    <cellStyle name="Normal 26 4 2 2 2" xfId="12308" xr:uid="{00000000-0005-0000-0000-00005B6A0000}"/>
    <cellStyle name="Normal 26 4 2 2 2 2" xfId="27915" xr:uid="{00000000-0005-0000-0000-00005C6A0000}"/>
    <cellStyle name="Normal 26 4 2 2 2 3" xfId="34474" xr:uid="{00000000-0005-0000-0000-00005D6A0000}"/>
    <cellStyle name="Normal 26 4 2 2 2 4" xfId="41032" xr:uid="{00000000-0005-0000-0000-00005E6A0000}"/>
    <cellStyle name="Normal 26 4 2 2 3" xfId="24650" xr:uid="{00000000-0005-0000-0000-00005F6A0000}"/>
    <cellStyle name="Normal 26 4 2 2 4" xfId="31266" xr:uid="{00000000-0005-0000-0000-0000606A0000}"/>
    <cellStyle name="Normal 26 4 2 2 5" xfId="37824" xr:uid="{00000000-0005-0000-0000-0000616A0000}"/>
    <cellStyle name="Normal 26 4 2 3" xfId="6984" xr:uid="{00000000-0005-0000-0000-0000626A0000}"/>
    <cellStyle name="Normal 26 4 2 3 2" xfId="12309" xr:uid="{00000000-0005-0000-0000-0000636A0000}"/>
    <cellStyle name="Normal 26 4 2 3 2 2" xfId="27916" xr:uid="{00000000-0005-0000-0000-0000646A0000}"/>
    <cellStyle name="Normal 26 4 2 3 2 3" xfId="34475" xr:uid="{00000000-0005-0000-0000-0000656A0000}"/>
    <cellStyle name="Normal 26 4 2 3 2 4" xfId="41033" xr:uid="{00000000-0005-0000-0000-0000666A0000}"/>
    <cellStyle name="Normal 26 4 2 3 3" xfId="24651" xr:uid="{00000000-0005-0000-0000-0000676A0000}"/>
    <cellStyle name="Normal 26 4 2 3 4" xfId="31267" xr:uid="{00000000-0005-0000-0000-0000686A0000}"/>
    <cellStyle name="Normal 26 4 2 3 5" xfId="37825" xr:uid="{00000000-0005-0000-0000-0000696A0000}"/>
    <cellStyle name="Normal 26 4 2 4" xfId="12307" xr:uid="{00000000-0005-0000-0000-00006A6A0000}"/>
    <cellStyle name="Normal 26 4 2 4 2" xfId="27914" xr:uid="{00000000-0005-0000-0000-00006B6A0000}"/>
    <cellStyle name="Normal 26 4 2 4 3" xfId="34473" xr:uid="{00000000-0005-0000-0000-00006C6A0000}"/>
    <cellStyle name="Normal 26 4 2 4 4" xfId="41031" xr:uid="{00000000-0005-0000-0000-00006D6A0000}"/>
    <cellStyle name="Normal 26 4 2 5" xfId="24649" xr:uid="{00000000-0005-0000-0000-00006E6A0000}"/>
    <cellStyle name="Normal 26 4 2 6" xfId="31265" xr:uid="{00000000-0005-0000-0000-00006F6A0000}"/>
    <cellStyle name="Normal 26 4 2 7" xfId="37823" xr:uid="{00000000-0005-0000-0000-0000706A0000}"/>
    <cellStyle name="Normal 26 4 3" xfId="6985" xr:uid="{00000000-0005-0000-0000-0000716A0000}"/>
    <cellStyle name="Normal 26 4 3 2" xfId="6986" xr:uid="{00000000-0005-0000-0000-0000726A0000}"/>
    <cellStyle name="Normal 26 4 3 2 2" xfId="12311" xr:uid="{00000000-0005-0000-0000-0000736A0000}"/>
    <cellStyle name="Normal 26 4 3 2 2 2" xfId="27918" xr:uid="{00000000-0005-0000-0000-0000746A0000}"/>
    <cellStyle name="Normal 26 4 3 2 2 3" xfId="34477" xr:uid="{00000000-0005-0000-0000-0000756A0000}"/>
    <cellStyle name="Normal 26 4 3 2 2 4" xfId="41035" xr:uid="{00000000-0005-0000-0000-0000766A0000}"/>
    <cellStyle name="Normal 26 4 3 2 3" xfId="24653" xr:uid="{00000000-0005-0000-0000-0000776A0000}"/>
    <cellStyle name="Normal 26 4 3 2 4" xfId="31269" xr:uid="{00000000-0005-0000-0000-0000786A0000}"/>
    <cellStyle name="Normal 26 4 3 2 5" xfId="37827" xr:uid="{00000000-0005-0000-0000-0000796A0000}"/>
    <cellStyle name="Normal 26 4 3 3" xfId="6987" xr:uid="{00000000-0005-0000-0000-00007A6A0000}"/>
    <cellStyle name="Normal 26 4 3 3 2" xfId="12312" xr:uid="{00000000-0005-0000-0000-00007B6A0000}"/>
    <cellStyle name="Normal 26 4 3 3 2 2" xfId="27919" xr:uid="{00000000-0005-0000-0000-00007C6A0000}"/>
    <cellStyle name="Normal 26 4 3 3 2 3" xfId="34478" xr:uid="{00000000-0005-0000-0000-00007D6A0000}"/>
    <cellStyle name="Normal 26 4 3 3 2 4" xfId="41036" xr:uid="{00000000-0005-0000-0000-00007E6A0000}"/>
    <cellStyle name="Normal 26 4 3 3 3" xfId="24654" xr:uid="{00000000-0005-0000-0000-00007F6A0000}"/>
    <cellStyle name="Normal 26 4 3 3 4" xfId="31270" xr:uid="{00000000-0005-0000-0000-0000806A0000}"/>
    <cellStyle name="Normal 26 4 3 3 5" xfId="37828" xr:uid="{00000000-0005-0000-0000-0000816A0000}"/>
    <cellStyle name="Normal 26 4 3 4" xfId="12310" xr:uid="{00000000-0005-0000-0000-0000826A0000}"/>
    <cellStyle name="Normal 26 4 3 4 2" xfId="27917" xr:uid="{00000000-0005-0000-0000-0000836A0000}"/>
    <cellStyle name="Normal 26 4 3 4 3" xfId="34476" xr:uid="{00000000-0005-0000-0000-0000846A0000}"/>
    <cellStyle name="Normal 26 4 3 4 4" xfId="41034" xr:uid="{00000000-0005-0000-0000-0000856A0000}"/>
    <cellStyle name="Normal 26 4 3 5" xfId="24652" xr:uid="{00000000-0005-0000-0000-0000866A0000}"/>
    <cellStyle name="Normal 26 4 3 6" xfId="31268" xr:uid="{00000000-0005-0000-0000-0000876A0000}"/>
    <cellStyle name="Normal 26 4 3 7" xfId="37826" xr:uid="{00000000-0005-0000-0000-0000886A0000}"/>
    <cellStyle name="Normal 26 4 4" xfId="6988" xr:uid="{00000000-0005-0000-0000-0000896A0000}"/>
    <cellStyle name="Normal 26 4 4 2" xfId="12313" xr:uid="{00000000-0005-0000-0000-00008A6A0000}"/>
    <cellStyle name="Normal 26 4 4 2 2" xfId="27920" xr:uid="{00000000-0005-0000-0000-00008B6A0000}"/>
    <cellStyle name="Normal 26 4 4 2 3" xfId="34479" xr:uid="{00000000-0005-0000-0000-00008C6A0000}"/>
    <cellStyle name="Normal 26 4 4 2 4" xfId="41037" xr:uid="{00000000-0005-0000-0000-00008D6A0000}"/>
    <cellStyle name="Normal 26 4 4 3" xfId="24655" xr:uid="{00000000-0005-0000-0000-00008E6A0000}"/>
    <cellStyle name="Normal 26 4 4 4" xfId="31271" xr:uid="{00000000-0005-0000-0000-00008F6A0000}"/>
    <cellStyle name="Normal 26 4 4 5" xfId="37829" xr:uid="{00000000-0005-0000-0000-0000906A0000}"/>
    <cellStyle name="Normal 26 4 5" xfId="6989" xr:uid="{00000000-0005-0000-0000-0000916A0000}"/>
    <cellStyle name="Normal 26 4 5 2" xfId="12314" xr:uid="{00000000-0005-0000-0000-0000926A0000}"/>
    <cellStyle name="Normal 26 4 5 2 2" xfId="27921" xr:uid="{00000000-0005-0000-0000-0000936A0000}"/>
    <cellStyle name="Normal 26 4 5 2 3" xfId="34480" xr:uid="{00000000-0005-0000-0000-0000946A0000}"/>
    <cellStyle name="Normal 26 4 5 2 4" xfId="41038" xr:uid="{00000000-0005-0000-0000-0000956A0000}"/>
    <cellStyle name="Normal 26 4 5 3" xfId="24656" xr:uid="{00000000-0005-0000-0000-0000966A0000}"/>
    <cellStyle name="Normal 26 4 5 4" xfId="31272" xr:uid="{00000000-0005-0000-0000-0000976A0000}"/>
    <cellStyle name="Normal 26 4 5 5" xfId="37830" xr:uid="{00000000-0005-0000-0000-0000986A0000}"/>
    <cellStyle name="Normal 26 4 6" xfId="12306" xr:uid="{00000000-0005-0000-0000-0000996A0000}"/>
    <cellStyle name="Normal 26 4 6 2" xfId="27913" xr:uid="{00000000-0005-0000-0000-00009A6A0000}"/>
    <cellStyle name="Normal 26 4 6 3" xfId="34472" xr:uid="{00000000-0005-0000-0000-00009B6A0000}"/>
    <cellStyle name="Normal 26 4 6 4" xfId="41030" xr:uid="{00000000-0005-0000-0000-00009C6A0000}"/>
    <cellStyle name="Normal 26 4 7" xfId="24648" xr:uid="{00000000-0005-0000-0000-00009D6A0000}"/>
    <cellStyle name="Normal 26 4 8" xfId="31264" xr:uid="{00000000-0005-0000-0000-00009E6A0000}"/>
    <cellStyle name="Normal 26 4 9" xfId="37822" xr:uid="{00000000-0005-0000-0000-00009F6A0000}"/>
    <cellStyle name="Normal 26 5" xfId="6990" xr:uid="{00000000-0005-0000-0000-0000A06A0000}"/>
    <cellStyle name="Normal 26 5 2" xfId="6991" xr:uid="{00000000-0005-0000-0000-0000A16A0000}"/>
    <cellStyle name="Normal 26 5 2 2" xfId="12316" xr:uid="{00000000-0005-0000-0000-0000A26A0000}"/>
    <cellStyle name="Normal 26 5 2 2 2" xfId="27923" xr:uid="{00000000-0005-0000-0000-0000A36A0000}"/>
    <cellStyle name="Normal 26 5 2 2 3" xfId="34482" xr:uid="{00000000-0005-0000-0000-0000A46A0000}"/>
    <cellStyle name="Normal 26 5 2 2 4" xfId="41040" xr:uid="{00000000-0005-0000-0000-0000A56A0000}"/>
    <cellStyle name="Normal 26 5 2 3" xfId="24658" xr:uid="{00000000-0005-0000-0000-0000A66A0000}"/>
    <cellStyle name="Normal 26 5 2 4" xfId="31274" xr:uid="{00000000-0005-0000-0000-0000A76A0000}"/>
    <cellStyle name="Normal 26 5 2 5" xfId="37832" xr:uid="{00000000-0005-0000-0000-0000A86A0000}"/>
    <cellStyle name="Normal 26 5 3" xfId="6992" xr:uid="{00000000-0005-0000-0000-0000A96A0000}"/>
    <cellStyle name="Normal 26 5 3 2" xfId="12317" xr:uid="{00000000-0005-0000-0000-0000AA6A0000}"/>
    <cellStyle name="Normal 26 5 3 2 2" xfId="27924" xr:uid="{00000000-0005-0000-0000-0000AB6A0000}"/>
    <cellStyle name="Normal 26 5 3 2 3" xfId="34483" xr:uid="{00000000-0005-0000-0000-0000AC6A0000}"/>
    <cellStyle name="Normal 26 5 3 2 4" xfId="41041" xr:uid="{00000000-0005-0000-0000-0000AD6A0000}"/>
    <cellStyle name="Normal 26 5 3 3" xfId="24659" xr:uid="{00000000-0005-0000-0000-0000AE6A0000}"/>
    <cellStyle name="Normal 26 5 3 4" xfId="31275" xr:uid="{00000000-0005-0000-0000-0000AF6A0000}"/>
    <cellStyle name="Normal 26 5 3 5" xfId="37833" xr:uid="{00000000-0005-0000-0000-0000B06A0000}"/>
    <cellStyle name="Normal 26 5 4" xfId="12315" xr:uid="{00000000-0005-0000-0000-0000B16A0000}"/>
    <cellStyle name="Normal 26 5 4 2" xfId="27922" xr:uid="{00000000-0005-0000-0000-0000B26A0000}"/>
    <cellStyle name="Normal 26 5 4 3" xfId="34481" xr:uid="{00000000-0005-0000-0000-0000B36A0000}"/>
    <cellStyle name="Normal 26 5 4 4" xfId="41039" xr:uid="{00000000-0005-0000-0000-0000B46A0000}"/>
    <cellStyle name="Normal 26 5 5" xfId="24657" xr:uid="{00000000-0005-0000-0000-0000B56A0000}"/>
    <cellStyle name="Normal 26 5 6" xfId="31273" xr:uid="{00000000-0005-0000-0000-0000B66A0000}"/>
    <cellStyle name="Normal 26 5 7" xfId="37831" xr:uid="{00000000-0005-0000-0000-0000B76A0000}"/>
    <cellStyle name="Normal 26 6" xfId="6993" xr:uid="{00000000-0005-0000-0000-0000B86A0000}"/>
    <cellStyle name="Normal 26 6 2" xfId="6994" xr:uid="{00000000-0005-0000-0000-0000B96A0000}"/>
    <cellStyle name="Normal 26 6 2 2" xfId="12319" xr:uid="{00000000-0005-0000-0000-0000BA6A0000}"/>
    <cellStyle name="Normal 26 6 2 2 2" xfId="27926" xr:uid="{00000000-0005-0000-0000-0000BB6A0000}"/>
    <cellStyle name="Normal 26 6 2 2 3" xfId="34485" xr:uid="{00000000-0005-0000-0000-0000BC6A0000}"/>
    <cellStyle name="Normal 26 6 2 2 4" xfId="41043" xr:uid="{00000000-0005-0000-0000-0000BD6A0000}"/>
    <cellStyle name="Normal 26 6 2 3" xfId="24661" xr:uid="{00000000-0005-0000-0000-0000BE6A0000}"/>
    <cellStyle name="Normal 26 6 2 4" xfId="31277" xr:uid="{00000000-0005-0000-0000-0000BF6A0000}"/>
    <cellStyle name="Normal 26 6 2 5" xfId="37835" xr:uid="{00000000-0005-0000-0000-0000C06A0000}"/>
    <cellStyle name="Normal 26 6 3" xfId="6995" xr:uid="{00000000-0005-0000-0000-0000C16A0000}"/>
    <cellStyle name="Normal 26 6 3 2" xfId="12320" xr:uid="{00000000-0005-0000-0000-0000C26A0000}"/>
    <cellStyle name="Normal 26 6 3 2 2" xfId="27927" xr:uid="{00000000-0005-0000-0000-0000C36A0000}"/>
    <cellStyle name="Normal 26 6 3 2 3" xfId="34486" xr:uid="{00000000-0005-0000-0000-0000C46A0000}"/>
    <cellStyle name="Normal 26 6 3 2 4" xfId="41044" xr:uid="{00000000-0005-0000-0000-0000C56A0000}"/>
    <cellStyle name="Normal 26 6 3 3" xfId="24662" xr:uid="{00000000-0005-0000-0000-0000C66A0000}"/>
    <cellStyle name="Normal 26 6 3 4" xfId="31278" xr:uid="{00000000-0005-0000-0000-0000C76A0000}"/>
    <cellStyle name="Normal 26 6 3 5" xfId="37836" xr:uid="{00000000-0005-0000-0000-0000C86A0000}"/>
    <cellStyle name="Normal 26 6 4" xfId="12318" xr:uid="{00000000-0005-0000-0000-0000C96A0000}"/>
    <cellStyle name="Normal 26 6 4 2" xfId="27925" xr:uid="{00000000-0005-0000-0000-0000CA6A0000}"/>
    <cellStyle name="Normal 26 6 4 3" xfId="34484" xr:uid="{00000000-0005-0000-0000-0000CB6A0000}"/>
    <cellStyle name="Normal 26 6 4 4" xfId="41042" xr:uid="{00000000-0005-0000-0000-0000CC6A0000}"/>
    <cellStyle name="Normal 26 6 5" xfId="24660" xr:uid="{00000000-0005-0000-0000-0000CD6A0000}"/>
    <cellStyle name="Normal 26 6 6" xfId="31276" xr:uid="{00000000-0005-0000-0000-0000CE6A0000}"/>
    <cellStyle name="Normal 26 6 7" xfId="37834" xr:uid="{00000000-0005-0000-0000-0000CF6A0000}"/>
    <cellStyle name="Normal 26 7" xfId="6996" xr:uid="{00000000-0005-0000-0000-0000D06A0000}"/>
    <cellStyle name="Normal 26 7 2" xfId="12321" xr:uid="{00000000-0005-0000-0000-0000D16A0000}"/>
    <cellStyle name="Normal 26 7 2 2" xfId="27928" xr:uid="{00000000-0005-0000-0000-0000D26A0000}"/>
    <cellStyle name="Normal 26 7 2 3" xfId="34487" xr:uid="{00000000-0005-0000-0000-0000D36A0000}"/>
    <cellStyle name="Normal 26 7 2 4" xfId="41045" xr:uid="{00000000-0005-0000-0000-0000D46A0000}"/>
    <cellStyle name="Normal 26 7 3" xfId="24663" xr:uid="{00000000-0005-0000-0000-0000D56A0000}"/>
    <cellStyle name="Normal 26 7 4" xfId="31279" xr:uid="{00000000-0005-0000-0000-0000D66A0000}"/>
    <cellStyle name="Normal 26 7 5" xfId="37837" xr:uid="{00000000-0005-0000-0000-0000D76A0000}"/>
    <cellStyle name="Normal 26 8" xfId="6997" xr:uid="{00000000-0005-0000-0000-0000D86A0000}"/>
    <cellStyle name="Normal 26 8 2" xfId="12322" xr:uid="{00000000-0005-0000-0000-0000D96A0000}"/>
    <cellStyle name="Normal 26 8 2 2" xfId="27929" xr:uid="{00000000-0005-0000-0000-0000DA6A0000}"/>
    <cellStyle name="Normal 26 8 2 3" xfId="34488" xr:uid="{00000000-0005-0000-0000-0000DB6A0000}"/>
    <cellStyle name="Normal 26 8 2 4" xfId="41046" xr:uid="{00000000-0005-0000-0000-0000DC6A0000}"/>
    <cellStyle name="Normal 26 8 3" xfId="24664" xr:uid="{00000000-0005-0000-0000-0000DD6A0000}"/>
    <cellStyle name="Normal 26 8 4" xfId="31280" xr:uid="{00000000-0005-0000-0000-0000DE6A0000}"/>
    <cellStyle name="Normal 26 8 5" xfId="37838" xr:uid="{00000000-0005-0000-0000-0000DF6A0000}"/>
    <cellStyle name="Normal 26 9" xfId="6998" xr:uid="{00000000-0005-0000-0000-0000E06A0000}"/>
    <cellStyle name="Normal 260" xfId="36090" xr:uid="{00000000-0005-0000-0000-0000E16A0000}"/>
    <cellStyle name="Normal 261" xfId="42649" xr:uid="{00000000-0005-0000-0000-0000E26A0000}"/>
    <cellStyle name="Normal 262" xfId="42650" xr:uid="{00000000-0005-0000-0000-0000E36A0000}"/>
    <cellStyle name="Normal 27" xfId="1353" xr:uid="{00000000-0005-0000-0000-0000E46A0000}"/>
    <cellStyle name="Normal 27 10" xfId="2586" xr:uid="{00000000-0005-0000-0000-0000E56A0000}"/>
    <cellStyle name="Normal 27 2" xfId="6999" xr:uid="{00000000-0005-0000-0000-0000E66A0000}"/>
    <cellStyle name="Normal 27 2 10" xfId="24665" xr:uid="{00000000-0005-0000-0000-0000E76A0000}"/>
    <cellStyle name="Normal 27 2 11" xfId="31281" xr:uid="{00000000-0005-0000-0000-0000E86A0000}"/>
    <cellStyle name="Normal 27 2 12" xfId="37839" xr:uid="{00000000-0005-0000-0000-0000E96A0000}"/>
    <cellStyle name="Normal 27 2 2" xfId="7000" xr:uid="{00000000-0005-0000-0000-0000EA6A0000}"/>
    <cellStyle name="Normal 27 2 2 10" xfId="37840" xr:uid="{00000000-0005-0000-0000-0000EB6A0000}"/>
    <cellStyle name="Normal 27 2 2 2" xfId="7001" xr:uid="{00000000-0005-0000-0000-0000EC6A0000}"/>
    <cellStyle name="Normal 27 2 2 2 2" xfId="7002" xr:uid="{00000000-0005-0000-0000-0000ED6A0000}"/>
    <cellStyle name="Normal 27 2 2 2 2 2" xfId="7003" xr:uid="{00000000-0005-0000-0000-0000EE6A0000}"/>
    <cellStyle name="Normal 27 2 2 2 2 2 2" xfId="12327" xr:uid="{00000000-0005-0000-0000-0000EF6A0000}"/>
    <cellStyle name="Normal 27 2 2 2 2 2 2 2" xfId="27934" xr:uid="{00000000-0005-0000-0000-0000F06A0000}"/>
    <cellStyle name="Normal 27 2 2 2 2 2 2 3" xfId="34493" xr:uid="{00000000-0005-0000-0000-0000F16A0000}"/>
    <cellStyle name="Normal 27 2 2 2 2 2 2 4" xfId="41051" xr:uid="{00000000-0005-0000-0000-0000F26A0000}"/>
    <cellStyle name="Normal 27 2 2 2 2 2 3" xfId="24669" xr:uid="{00000000-0005-0000-0000-0000F36A0000}"/>
    <cellStyle name="Normal 27 2 2 2 2 2 4" xfId="31285" xr:uid="{00000000-0005-0000-0000-0000F46A0000}"/>
    <cellStyle name="Normal 27 2 2 2 2 2 5" xfId="37843" xr:uid="{00000000-0005-0000-0000-0000F56A0000}"/>
    <cellStyle name="Normal 27 2 2 2 2 3" xfId="7004" xr:uid="{00000000-0005-0000-0000-0000F66A0000}"/>
    <cellStyle name="Normal 27 2 2 2 2 3 2" xfId="12328" xr:uid="{00000000-0005-0000-0000-0000F76A0000}"/>
    <cellStyle name="Normal 27 2 2 2 2 3 2 2" xfId="27935" xr:uid="{00000000-0005-0000-0000-0000F86A0000}"/>
    <cellStyle name="Normal 27 2 2 2 2 3 2 3" xfId="34494" xr:uid="{00000000-0005-0000-0000-0000F96A0000}"/>
    <cellStyle name="Normal 27 2 2 2 2 3 2 4" xfId="41052" xr:uid="{00000000-0005-0000-0000-0000FA6A0000}"/>
    <cellStyle name="Normal 27 2 2 2 2 3 3" xfId="24670" xr:uid="{00000000-0005-0000-0000-0000FB6A0000}"/>
    <cellStyle name="Normal 27 2 2 2 2 3 4" xfId="31286" xr:uid="{00000000-0005-0000-0000-0000FC6A0000}"/>
    <cellStyle name="Normal 27 2 2 2 2 3 5" xfId="37844" xr:uid="{00000000-0005-0000-0000-0000FD6A0000}"/>
    <cellStyle name="Normal 27 2 2 2 2 4" xfId="12326" xr:uid="{00000000-0005-0000-0000-0000FE6A0000}"/>
    <cellStyle name="Normal 27 2 2 2 2 4 2" xfId="27933" xr:uid="{00000000-0005-0000-0000-0000FF6A0000}"/>
    <cellStyle name="Normal 27 2 2 2 2 4 3" xfId="34492" xr:uid="{00000000-0005-0000-0000-0000006B0000}"/>
    <cellStyle name="Normal 27 2 2 2 2 4 4" xfId="41050" xr:uid="{00000000-0005-0000-0000-0000016B0000}"/>
    <cellStyle name="Normal 27 2 2 2 2 5" xfId="24668" xr:uid="{00000000-0005-0000-0000-0000026B0000}"/>
    <cellStyle name="Normal 27 2 2 2 2 6" xfId="31284" xr:uid="{00000000-0005-0000-0000-0000036B0000}"/>
    <cellStyle name="Normal 27 2 2 2 2 7" xfId="37842" xr:uid="{00000000-0005-0000-0000-0000046B0000}"/>
    <cellStyle name="Normal 27 2 2 2 3" xfId="7005" xr:uid="{00000000-0005-0000-0000-0000056B0000}"/>
    <cellStyle name="Normal 27 2 2 2 3 2" xfId="7006" xr:uid="{00000000-0005-0000-0000-0000066B0000}"/>
    <cellStyle name="Normal 27 2 2 2 3 2 2" xfId="12330" xr:uid="{00000000-0005-0000-0000-0000076B0000}"/>
    <cellStyle name="Normal 27 2 2 2 3 2 2 2" xfId="27937" xr:uid="{00000000-0005-0000-0000-0000086B0000}"/>
    <cellStyle name="Normal 27 2 2 2 3 2 2 3" xfId="34496" xr:uid="{00000000-0005-0000-0000-0000096B0000}"/>
    <cellStyle name="Normal 27 2 2 2 3 2 2 4" xfId="41054" xr:uid="{00000000-0005-0000-0000-00000A6B0000}"/>
    <cellStyle name="Normal 27 2 2 2 3 2 3" xfId="24672" xr:uid="{00000000-0005-0000-0000-00000B6B0000}"/>
    <cellStyle name="Normal 27 2 2 2 3 2 4" xfId="31288" xr:uid="{00000000-0005-0000-0000-00000C6B0000}"/>
    <cellStyle name="Normal 27 2 2 2 3 2 5" xfId="37846" xr:uid="{00000000-0005-0000-0000-00000D6B0000}"/>
    <cellStyle name="Normal 27 2 2 2 3 3" xfId="7007" xr:uid="{00000000-0005-0000-0000-00000E6B0000}"/>
    <cellStyle name="Normal 27 2 2 2 3 3 2" xfId="12331" xr:uid="{00000000-0005-0000-0000-00000F6B0000}"/>
    <cellStyle name="Normal 27 2 2 2 3 3 2 2" xfId="27938" xr:uid="{00000000-0005-0000-0000-0000106B0000}"/>
    <cellStyle name="Normal 27 2 2 2 3 3 2 3" xfId="34497" xr:uid="{00000000-0005-0000-0000-0000116B0000}"/>
    <cellStyle name="Normal 27 2 2 2 3 3 2 4" xfId="41055" xr:uid="{00000000-0005-0000-0000-0000126B0000}"/>
    <cellStyle name="Normal 27 2 2 2 3 3 3" xfId="24673" xr:uid="{00000000-0005-0000-0000-0000136B0000}"/>
    <cellStyle name="Normal 27 2 2 2 3 3 4" xfId="31289" xr:uid="{00000000-0005-0000-0000-0000146B0000}"/>
    <cellStyle name="Normal 27 2 2 2 3 3 5" xfId="37847" xr:uid="{00000000-0005-0000-0000-0000156B0000}"/>
    <cellStyle name="Normal 27 2 2 2 3 4" xfId="12329" xr:uid="{00000000-0005-0000-0000-0000166B0000}"/>
    <cellStyle name="Normal 27 2 2 2 3 4 2" xfId="27936" xr:uid="{00000000-0005-0000-0000-0000176B0000}"/>
    <cellStyle name="Normal 27 2 2 2 3 4 3" xfId="34495" xr:uid="{00000000-0005-0000-0000-0000186B0000}"/>
    <cellStyle name="Normal 27 2 2 2 3 4 4" xfId="41053" xr:uid="{00000000-0005-0000-0000-0000196B0000}"/>
    <cellStyle name="Normal 27 2 2 2 3 5" xfId="24671" xr:uid="{00000000-0005-0000-0000-00001A6B0000}"/>
    <cellStyle name="Normal 27 2 2 2 3 6" xfId="31287" xr:uid="{00000000-0005-0000-0000-00001B6B0000}"/>
    <cellStyle name="Normal 27 2 2 2 3 7" xfId="37845" xr:uid="{00000000-0005-0000-0000-00001C6B0000}"/>
    <cellStyle name="Normal 27 2 2 2 4" xfId="7008" xr:uid="{00000000-0005-0000-0000-00001D6B0000}"/>
    <cellStyle name="Normal 27 2 2 2 4 2" xfId="12332" xr:uid="{00000000-0005-0000-0000-00001E6B0000}"/>
    <cellStyle name="Normal 27 2 2 2 4 2 2" xfId="27939" xr:uid="{00000000-0005-0000-0000-00001F6B0000}"/>
    <cellStyle name="Normal 27 2 2 2 4 2 3" xfId="34498" xr:uid="{00000000-0005-0000-0000-0000206B0000}"/>
    <cellStyle name="Normal 27 2 2 2 4 2 4" xfId="41056" xr:uid="{00000000-0005-0000-0000-0000216B0000}"/>
    <cellStyle name="Normal 27 2 2 2 4 3" xfId="24674" xr:uid="{00000000-0005-0000-0000-0000226B0000}"/>
    <cellStyle name="Normal 27 2 2 2 4 4" xfId="31290" xr:uid="{00000000-0005-0000-0000-0000236B0000}"/>
    <cellStyle name="Normal 27 2 2 2 4 5" xfId="37848" xr:uid="{00000000-0005-0000-0000-0000246B0000}"/>
    <cellStyle name="Normal 27 2 2 2 5" xfId="7009" xr:uid="{00000000-0005-0000-0000-0000256B0000}"/>
    <cellStyle name="Normal 27 2 2 2 5 2" xfId="12333" xr:uid="{00000000-0005-0000-0000-0000266B0000}"/>
    <cellStyle name="Normal 27 2 2 2 5 2 2" xfId="27940" xr:uid="{00000000-0005-0000-0000-0000276B0000}"/>
    <cellStyle name="Normal 27 2 2 2 5 2 3" xfId="34499" xr:uid="{00000000-0005-0000-0000-0000286B0000}"/>
    <cellStyle name="Normal 27 2 2 2 5 2 4" xfId="41057" xr:uid="{00000000-0005-0000-0000-0000296B0000}"/>
    <cellStyle name="Normal 27 2 2 2 5 3" xfId="24675" xr:uid="{00000000-0005-0000-0000-00002A6B0000}"/>
    <cellStyle name="Normal 27 2 2 2 5 4" xfId="31291" xr:uid="{00000000-0005-0000-0000-00002B6B0000}"/>
    <cellStyle name="Normal 27 2 2 2 5 5" xfId="37849" xr:uid="{00000000-0005-0000-0000-00002C6B0000}"/>
    <cellStyle name="Normal 27 2 2 2 6" xfId="12325" xr:uid="{00000000-0005-0000-0000-00002D6B0000}"/>
    <cellStyle name="Normal 27 2 2 2 6 2" xfId="27932" xr:uid="{00000000-0005-0000-0000-00002E6B0000}"/>
    <cellStyle name="Normal 27 2 2 2 6 3" xfId="34491" xr:uid="{00000000-0005-0000-0000-00002F6B0000}"/>
    <cellStyle name="Normal 27 2 2 2 6 4" xfId="41049" xr:uid="{00000000-0005-0000-0000-0000306B0000}"/>
    <cellStyle name="Normal 27 2 2 2 7" xfId="24667" xr:uid="{00000000-0005-0000-0000-0000316B0000}"/>
    <cellStyle name="Normal 27 2 2 2 8" xfId="31283" xr:uid="{00000000-0005-0000-0000-0000326B0000}"/>
    <cellStyle name="Normal 27 2 2 2 9" xfId="37841" xr:uid="{00000000-0005-0000-0000-0000336B0000}"/>
    <cellStyle name="Normal 27 2 2 3" xfId="7010" xr:uid="{00000000-0005-0000-0000-0000346B0000}"/>
    <cellStyle name="Normal 27 2 2 3 2" xfId="7011" xr:uid="{00000000-0005-0000-0000-0000356B0000}"/>
    <cellStyle name="Normal 27 2 2 3 2 2" xfId="12335" xr:uid="{00000000-0005-0000-0000-0000366B0000}"/>
    <cellStyle name="Normal 27 2 2 3 2 2 2" xfId="27942" xr:uid="{00000000-0005-0000-0000-0000376B0000}"/>
    <cellStyle name="Normal 27 2 2 3 2 2 3" xfId="34501" xr:uid="{00000000-0005-0000-0000-0000386B0000}"/>
    <cellStyle name="Normal 27 2 2 3 2 2 4" xfId="41059" xr:uid="{00000000-0005-0000-0000-0000396B0000}"/>
    <cellStyle name="Normal 27 2 2 3 2 3" xfId="24677" xr:uid="{00000000-0005-0000-0000-00003A6B0000}"/>
    <cellStyle name="Normal 27 2 2 3 2 4" xfId="31293" xr:uid="{00000000-0005-0000-0000-00003B6B0000}"/>
    <cellStyle name="Normal 27 2 2 3 2 5" xfId="37851" xr:uid="{00000000-0005-0000-0000-00003C6B0000}"/>
    <cellStyle name="Normal 27 2 2 3 3" xfId="7012" xr:uid="{00000000-0005-0000-0000-00003D6B0000}"/>
    <cellStyle name="Normal 27 2 2 3 3 2" xfId="12336" xr:uid="{00000000-0005-0000-0000-00003E6B0000}"/>
    <cellStyle name="Normal 27 2 2 3 3 2 2" xfId="27943" xr:uid="{00000000-0005-0000-0000-00003F6B0000}"/>
    <cellStyle name="Normal 27 2 2 3 3 2 3" xfId="34502" xr:uid="{00000000-0005-0000-0000-0000406B0000}"/>
    <cellStyle name="Normal 27 2 2 3 3 2 4" xfId="41060" xr:uid="{00000000-0005-0000-0000-0000416B0000}"/>
    <cellStyle name="Normal 27 2 2 3 3 3" xfId="24678" xr:uid="{00000000-0005-0000-0000-0000426B0000}"/>
    <cellStyle name="Normal 27 2 2 3 3 4" xfId="31294" xr:uid="{00000000-0005-0000-0000-0000436B0000}"/>
    <cellStyle name="Normal 27 2 2 3 3 5" xfId="37852" xr:uid="{00000000-0005-0000-0000-0000446B0000}"/>
    <cellStyle name="Normal 27 2 2 3 4" xfId="12334" xr:uid="{00000000-0005-0000-0000-0000456B0000}"/>
    <cellStyle name="Normal 27 2 2 3 4 2" xfId="27941" xr:uid="{00000000-0005-0000-0000-0000466B0000}"/>
    <cellStyle name="Normal 27 2 2 3 4 3" xfId="34500" xr:uid="{00000000-0005-0000-0000-0000476B0000}"/>
    <cellStyle name="Normal 27 2 2 3 4 4" xfId="41058" xr:uid="{00000000-0005-0000-0000-0000486B0000}"/>
    <cellStyle name="Normal 27 2 2 3 5" xfId="24676" xr:uid="{00000000-0005-0000-0000-0000496B0000}"/>
    <cellStyle name="Normal 27 2 2 3 6" xfId="31292" xr:uid="{00000000-0005-0000-0000-00004A6B0000}"/>
    <cellStyle name="Normal 27 2 2 3 7" xfId="37850" xr:uid="{00000000-0005-0000-0000-00004B6B0000}"/>
    <cellStyle name="Normal 27 2 2 4" xfId="7013" xr:uid="{00000000-0005-0000-0000-00004C6B0000}"/>
    <cellStyle name="Normal 27 2 2 4 2" xfId="7014" xr:uid="{00000000-0005-0000-0000-00004D6B0000}"/>
    <cellStyle name="Normal 27 2 2 4 2 2" xfId="12338" xr:uid="{00000000-0005-0000-0000-00004E6B0000}"/>
    <cellStyle name="Normal 27 2 2 4 2 2 2" xfId="27945" xr:uid="{00000000-0005-0000-0000-00004F6B0000}"/>
    <cellStyle name="Normal 27 2 2 4 2 2 3" xfId="34504" xr:uid="{00000000-0005-0000-0000-0000506B0000}"/>
    <cellStyle name="Normal 27 2 2 4 2 2 4" xfId="41062" xr:uid="{00000000-0005-0000-0000-0000516B0000}"/>
    <cellStyle name="Normal 27 2 2 4 2 3" xfId="24680" xr:uid="{00000000-0005-0000-0000-0000526B0000}"/>
    <cellStyle name="Normal 27 2 2 4 2 4" xfId="31296" xr:uid="{00000000-0005-0000-0000-0000536B0000}"/>
    <cellStyle name="Normal 27 2 2 4 2 5" xfId="37854" xr:uid="{00000000-0005-0000-0000-0000546B0000}"/>
    <cellStyle name="Normal 27 2 2 4 3" xfId="7015" xr:uid="{00000000-0005-0000-0000-0000556B0000}"/>
    <cellStyle name="Normal 27 2 2 4 3 2" xfId="12339" xr:uid="{00000000-0005-0000-0000-0000566B0000}"/>
    <cellStyle name="Normal 27 2 2 4 3 2 2" xfId="27946" xr:uid="{00000000-0005-0000-0000-0000576B0000}"/>
    <cellStyle name="Normal 27 2 2 4 3 2 3" xfId="34505" xr:uid="{00000000-0005-0000-0000-0000586B0000}"/>
    <cellStyle name="Normal 27 2 2 4 3 2 4" xfId="41063" xr:uid="{00000000-0005-0000-0000-0000596B0000}"/>
    <cellStyle name="Normal 27 2 2 4 3 3" xfId="24681" xr:uid="{00000000-0005-0000-0000-00005A6B0000}"/>
    <cellStyle name="Normal 27 2 2 4 3 4" xfId="31297" xr:uid="{00000000-0005-0000-0000-00005B6B0000}"/>
    <cellStyle name="Normal 27 2 2 4 3 5" xfId="37855" xr:uid="{00000000-0005-0000-0000-00005C6B0000}"/>
    <cellStyle name="Normal 27 2 2 4 4" xfId="12337" xr:uid="{00000000-0005-0000-0000-00005D6B0000}"/>
    <cellStyle name="Normal 27 2 2 4 4 2" xfId="27944" xr:uid="{00000000-0005-0000-0000-00005E6B0000}"/>
    <cellStyle name="Normal 27 2 2 4 4 3" xfId="34503" xr:uid="{00000000-0005-0000-0000-00005F6B0000}"/>
    <cellStyle name="Normal 27 2 2 4 4 4" xfId="41061" xr:uid="{00000000-0005-0000-0000-0000606B0000}"/>
    <cellStyle name="Normal 27 2 2 4 5" xfId="24679" xr:uid="{00000000-0005-0000-0000-0000616B0000}"/>
    <cellStyle name="Normal 27 2 2 4 6" xfId="31295" xr:uid="{00000000-0005-0000-0000-0000626B0000}"/>
    <cellStyle name="Normal 27 2 2 4 7" xfId="37853" xr:uid="{00000000-0005-0000-0000-0000636B0000}"/>
    <cellStyle name="Normal 27 2 2 5" xfId="7016" xr:uid="{00000000-0005-0000-0000-0000646B0000}"/>
    <cellStyle name="Normal 27 2 2 5 2" xfId="12340" xr:uid="{00000000-0005-0000-0000-0000656B0000}"/>
    <cellStyle name="Normal 27 2 2 5 2 2" xfId="27947" xr:uid="{00000000-0005-0000-0000-0000666B0000}"/>
    <cellStyle name="Normal 27 2 2 5 2 3" xfId="34506" xr:uid="{00000000-0005-0000-0000-0000676B0000}"/>
    <cellStyle name="Normal 27 2 2 5 2 4" xfId="41064" xr:uid="{00000000-0005-0000-0000-0000686B0000}"/>
    <cellStyle name="Normal 27 2 2 5 3" xfId="24682" xr:uid="{00000000-0005-0000-0000-0000696B0000}"/>
    <cellStyle name="Normal 27 2 2 5 4" xfId="31298" xr:uid="{00000000-0005-0000-0000-00006A6B0000}"/>
    <cellStyle name="Normal 27 2 2 5 5" xfId="37856" xr:uid="{00000000-0005-0000-0000-00006B6B0000}"/>
    <cellStyle name="Normal 27 2 2 6" xfId="7017" xr:uid="{00000000-0005-0000-0000-00006C6B0000}"/>
    <cellStyle name="Normal 27 2 2 6 2" xfId="12341" xr:uid="{00000000-0005-0000-0000-00006D6B0000}"/>
    <cellStyle name="Normal 27 2 2 6 2 2" xfId="27948" xr:uid="{00000000-0005-0000-0000-00006E6B0000}"/>
    <cellStyle name="Normal 27 2 2 6 2 3" xfId="34507" xr:uid="{00000000-0005-0000-0000-00006F6B0000}"/>
    <cellStyle name="Normal 27 2 2 6 2 4" xfId="41065" xr:uid="{00000000-0005-0000-0000-0000706B0000}"/>
    <cellStyle name="Normal 27 2 2 6 3" xfId="24683" xr:uid="{00000000-0005-0000-0000-0000716B0000}"/>
    <cellStyle name="Normal 27 2 2 6 4" xfId="31299" xr:uid="{00000000-0005-0000-0000-0000726B0000}"/>
    <cellStyle name="Normal 27 2 2 6 5" xfId="37857" xr:uid="{00000000-0005-0000-0000-0000736B0000}"/>
    <cellStyle name="Normal 27 2 2 7" xfId="12324" xr:uid="{00000000-0005-0000-0000-0000746B0000}"/>
    <cellStyle name="Normal 27 2 2 7 2" xfId="27931" xr:uid="{00000000-0005-0000-0000-0000756B0000}"/>
    <cellStyle name="Normal 27 2 2 7 3" xfId="34490" xr:uid="{00000000-0005-0000-0000-0000766B0000}"/>
    <cellStyle name="Normal 27 2 2 7 4" xfId="41048" xr:uid="{00000000-0005-0000-0000-0000776B0000}"/>
    <cellStyle name="Normal 27 2 2 8" xfId="24666" xr:uid="{00000000-0005-0000-0000-0000786B0000}"/>
    <cellStyle name="Normal 27 2 2 9" xfId="31282" xr:uid="{00000000-0005-0000-0000-0000796B0000}"/>
    <cellStyle name="Normal 27 2 3" xfId="7018" xr:uid="{00000000-0005-0000-0000-00007A6B0000}"/>
    <cellStyle name="Normal 27 2 3 2" xfId="7019" xr:uid="{00000000-0005-0000-0000-00007B6B0000}"/>
    <cellStyle name="Normal 27 2 3 2 2" xfId="7020" xr:uid="{00000000-0005-0000-0000-00007C6B0000}"/>
    <cellStyle name="Normal 27 2 3 2 2 2" xfId="12344" xr:uid="{00000000-0005-0000-0000-00007D6B0000}"/>
    <cellStyle name="Normal 27 2 3 2 2 2 2" xfId="27951" xr:uid="{00000000-0005-0000-0000-00007E6B0000}"/>
    <cellStyle name="Normal 27 2 3 2 2 2 3" xfId="34510" xr:uid="{00000000-0005-0000-0000-00007F6B0000}"/>
    <cellStyle name="Normal 27 2 3 2 2 2 4" xfId="41068" xr:uid="{00000000-0005-0000-0000-0000806B0000}"/>
    <cellStyle name="Normal 27 2 3 2 2 3" xfId="24686" xr:uid="{00000000-0005-0000-0000-0000816B0000}"/>
    <cellStyle name="Normal 27 2 3 2 2 4" xfId="31302" xr:uid="{00000000-0005-0000-0000-0000826B0000}"/>
    <cellStyle name="Normal 27 2 3 2 2 5" xfId="37860" xr:uid="{00000000-0005-0000-0000-0000836B0000}"/>
    <cellStyle name="Normal 27 2 3 2 3" xfId="7021" xr:uid="{00000000-0005-0000-0000-0000846B0000}"/>
    <cellStyle name="Normal 27 2 3 2 3 2" xfId="12345" xr:uid="{00000000-0005-0000-0000-0000856B0000}"/>
    <cellStyle name="Normal 27 2 3 2 3 2 2" xfId="27952" xr:uid="{00000000-0005-0000-0000-0000866B0000}"/>
    <cellStyle name="Normal 27 2 3 2 3 2 3" xfId="34511" xr:uid="{00000000-0005-0000-0000-0000876B0000}"/>
    <cellStyle name="Normal 27 2 3 2 3 2 4" xfId="41069" xr:uid="{00000000-0005-0000-0000-0000886B0000}"/>
    <cellStyle name="Normal 27 2 3 2 3 3" xfId="24687" xr:uid="{00000000-0005-0000-0000-0000896B0000}"/>
    <cellStyle name="Normal 27 2 3 2 3 4" xfId="31303" xr:uid="{00000000-0005-0000-0000-00008A6B0000}"/>
    <cellStyle name="Normal 27 2 3 2 3 5" xfId="37861" xr:uid="{00000000-0005-0000-0000-00008B6B0000}"/>
    <cellStyle name="Normal 27 2 3 2 4" xfId="12343" xr:uid="{00000000-0005-0000-0000-00008C6B0000}"/>
    <cellStyle name="Normal 27 2 3 2 4 2" xfId="27950" xr:uid="{00000000-0005-0000-0000-00008D6B0000}"/>
    <cellStyle name="Normal 27 2 3 2 4 3" xfId="34509" xr:uid="{00000000-0005-0000-0000-00008E6B0000}"/>
    <cellStyle name="Normal 27 2 3 2 4 4" xfId="41067" xr:uid="{00000000-0005-0000-0000-00008F6B0000}"/>
    <cellStyle name="Normal 27 2 3 2 5" xfId="24685" xr:uid="{00000000-0005-0000-0000-0000906B0000}"/>
    <cellStyle name="Normal 27 2 3 2 6" xfId="31301" xr:uid="{00000000-0005-0000-0000-0000916B0000}"/>
    <cellStyle name="Normal 27 2 3 2 7" xfId="37859" xr:uid="{00000000-0005-0000-0000-0000926B0000}"/>
    <cellStyle name="Normal 27 2 3 3" xfId="7022" xr:uid="{00000000-0005-0000-0000-0000936B0000}"/>
    <cellStyle name="Normal 27 2 3 3 2" xfId="7023" xr:uid="{00000000-0005-0000-0000-0000946B0000}"/>
    <cellStyle name="Normal 27 2 3 3 2 2" xfId="12347" xr:uid="{00000000-0005-0000-0000-0000956B0000}"/>
    <cellStyle name="Normal 27 2 3 3 2 2 2" xfId="27954" xr:uid="{00000000-0005-0000-0000-0000966B0000}"/>
    <cellStyle name="Normal 27 2 3 3 2 2 3" xfId="34513" xr:uid="{00000000-0005-0000-0000-0000976B0000}"/>
    <cellStyle name="Normal 27 2 3 3 2 2 4" xfId="41071" xr:uid="{00000000-0005-0000-0000-0000986B0000}"/>
    <cellStyle name="Normal 27 2 3 3 2 3" xfId="24689" xr:uid="{00000000-0005-0000-0000-0000996B0000}"/>
    <cellStyle name="Normal 27 2 3 3 2 4" xfId="31305" xr:uid="{00000000-0005-0000-0000-00009A6B0000}"/>
    <cellStyle name="Normal 27 2 3 3 2 5" xfId="37863" xr:uid="{00000000-0005-0000-0000-00009B6B0000}"/>
    <cellStyle name="Normal 27 2 3 3 3" xfId="7024" xr:uid="{00000000-0005-0000-0000-00009C6B0000}"/>
    <cellStyle name="Normal 27 2 3 3 3 2" xfId="12348" xr:uid="{00000000-0005-0000-0000-00009D6B0000}"/>
    <cellStyle name="Normal 27 2 3 3 3 2 2" xfId="27955" xr:uid="{00000000-0005-0000-0000-00009E6B0000}"/>
    <cellStyle name="Normal 27 2 3 3 3 2 3" xfId="34514" xr:uid="{00000000-0005-0000-0000-00009F6B0000}"/>
    <cellStyle name="Normal 27 2 3 3 3 2 4" xfId="41072" xr:uid="{00000000-0005-0000-0000-0000A06B0000}"/>
    <cellStyle name="Normal 27 2 3 3 3 3" xfId="24690" xr:uid="{00000000-0005-0000-0000-0000A16B0000}"/>
    <cellStyle name="Normal 27 2 3 3 3 4" xfId="31306" xr:uid="{00000000-0005-0000-0000-0000A26B0000}"/>
    <cellStyle name="Normal 27 2 3 3 3 5" xfId="37864" xr:uid="{00000000-0005-0000-0000-0000A36B0000}"/>
    <cellStyle name="Normal 27 2 3 3 4" xfId="12346" xr:uid="{00000000-0005-0000-0000-0000A46B0000}"/>
    <cellStyle name="Normal 27 2 3 3 4 2" xfId="27953" xr:uid="{00000000-0005-0000-0000-0000A56B0000}"/>
    <cellStyle name="Normal 27 2 3 3 4 3" xfId="34512" xr:uid="{00000000-0005-0000-0000-0000A66B0000}"/>
    <cellStyle name="Normal 27 2 3 3 4 4" xfId="41070" xr:uid="{00000000-0005-0000-0000-0000A76B0000}"/>
    <cellStyle name="Normal 27 2 3 3 5" xfId="24688" xr:uid="{00000000-0005-0000-0000-0000A86B0000}"/>
    <cellStyle name="Normal 27 2 3 3 6" xfId="31304" xr:uid="{00000000-0005-0000-0000-0000A96B0000}"/>
    <cellStyle name="Normal 27 2 3 3 7" xfId="37862" xr:uid="{00000000-0005-0000-0000-0000AA6B0000}"/>
    <cellStyle name="Normal 27 2 3 4" xfId="7025" xr:uid="{00000000-0005-0000-0000-0000AB6B0000}"/>
    <cellStyle name="Normal 27 2 3 4 2" xfId="12349" xr:uid="{00000000-0005-0000-0000-0000AC6B0000}"/>
    <cellStyle name="Normal 27 2 3 4 2 2" xfId="27956" xr:uid="{00000000-0005-0000-0000-0000AD6B0000}"/>
    <cellStyle name="Normal 27 2 3 4 2 3" xfId="34515" xr:uid="{00000000-0005-0000-0000-0000AE6B0000}"/>
    <cellStyle name="Normal 27 2 3 4 2 4" xfId="41073" xr:uid="{00000000-0005-0000-0000-0000AF6B0000}"/>
    <cellStyle name="Normal 27 2 3 4 3" xfId="24691" xr:uid="{00000000-0005-0000-0000-0000B06B0000}"/>
    <cellStyle name="Normal 27 2 3 4 4" xfId="31307" xr:uid="{00000000-0005-0000-0000-0000B16B0000}"/>
    <cellStyle name="Normal 27 2 3 4 5" xfId="37865" xr:uid="{00000000-0005-0000-0000-0000B26B0000}"/>
    <cellStyle name="Normal 27 2 3 5" xfId="7026" xr:uid="{00000000-0005-0000-0000-0000B36B0000}"/>
    <cellStyle name="Normal 27 2 3 5 2" xfId="12350" xr:uid="{00000000-0005-0000-0000-0000B46B0000}"/>
    <cellStyle name="Normal 27 2 3 5 2 2" xfId="27957" xr:uid="{00000000-0005-0000-0000-0000B56B0000}"/>
    <cellStyle name="Normal 27 2 3 5 2 3" xfId="34516" xr:uid="{00000000-0005-0000-0000-0000B66B0000}"/>
    <cellStyle name="Normal 27 2 3 5 2 4" xfId="41074" xr:uid="{00000000-0005-0000-0000-0000B76B0000}"/>
    <cellStyle name="Normal 27 2 3 5 3" xfId="24692" xr:uid="{00000000-0005-0000-0000-0000B86B0000}"/>
    <cellStyle name="Normal 27 2 3 5 4" xfId="31308" xr:uid="{00000000-0005-0000-0000-0000B96B0000}"/>
    <cellStyle name="Normal 27 2 3 5 5" xfId="37866" xr:uid="{00000000-0005-0000-0000-0000BA6B0000}"/>
    <cellStyle name="Normal 27 2 3 6" xfId="12342" xr:uid="{00000000-0005-0000-0000-0000BB6B0000}"/>
    <cellStyle name="Normal 27 2 3 6 2" xfId="27949" xr:uid="{00000000-0005-0000-0000-0000BC6B0000}"/>
    <cellStyle name="Normal 27 2 3 6 3" xfId="34508" xr:uid="{00000000-0005-0000-0000-0000BD6B0000}"/>
    <cellStyle name="Normal 27 2 3 6 4" xfId="41066" xr:uid="{00000000-0005-0000-0000-0000BE6B0000}"/>
    <cellStyle name="Normal 27 2 3 7" xfId="24684" xr:uid="{00000000-0005-0000-0000-0000BF6B0000}"/>
    <cellStyle name="Normal 27 2 3 8" xfId="31300" xr:uid="{00000000-0005-0000-0000-0000C06B0000}"/>
    <cellStyle name="Normal 27 2 3 9" xfId="37858" xr:uid="{00000000-0005-0000-0000-0000C16B0000}"/>
    <cellStyle name="Normal 27 2 4" xfId="7027" xr:uid="{00000000-0005-0000-0000-0000C26B0000}"/>
    <cellStyle name="Normal 27 2 4 2" xfId="7028" xr:uid="{00000000-0005-0000-0000-0000C36B0000}"/>
    <cellStyle name="Normal 27 2 4 2 2" xfId="12352" xr:uid="{00000000-0005-0000-0000-0000C46B0000}"/>
    <cellStyle name="Normal 27 2 4 2 2 2" xfId="27959" xr:uid="{00000000-0005-0000-0000-0000C56B0000}"/>
    <cellStyle name="Normal 27 2 4 2 2 3" xfId="34518" xr:uid="{00000000-0005-0000-0000-0000C66B0000}"/>
    <cellStyle name="Normal 27 2 4 2 2 4" xfId="41076" xr:uid="{00000000-0005-0000-0000-0000C76B0000}"/>
    <cellStyle name="Normal 27 2 4 2 3" xfId="24694" xr:uid="{00000000-0005-0000-0000-0000C86B0000}"/>
    <cellStyle name="Normal 27 2 4 2 4" xfId="31310" xr:uid="{00000000-0005-0000-0000-0000C96B0000}"/>
    <cellStyle name="Normal 27 2 4 2 5" xfId="37868" xr:uid="{00000000-0005-0000-0000-0000CA6B0000}"/>
    <cellStyle name="Normal 27 2 4 3" xfId="7029" xr:uid="{00000000-0005-0000-0000-0000CB6B0000}"/>
    <cellStyle name="Normal 27 2 4 3 2" xfId="12353" xr:uid="{00000000-0005-0000-0000-0000CC6B0000}"/>
    <cellStyle name="Normal 27 2 4 3 2 2" xfId="27960" xr:uid="{00000000-0005-0000-0000-0000CD6B0000}"/>
    <cellStyle name="Normal 27 2 4 3 2 3" xfId="34519" xr:uid="{00000000-0005-0000-0000-0000CE6B0000}"/>
    <cellStyle name="Normal 27 2 4 3 2 4" xfId="41077" xr:uid="{00000000-0005-0000-0000-0000CF6B0000}"/>
    <cellStyle name="Normal 27 2 4 3 3" xfId="24695" xr:uid="{00000000-0005-0000-0000-0000D06B0000}"/>
    <cellStyle name="Normal 27 2 4 3 4" xfId="31311" xr:uid="{00000000-0005-0000-0000-0000D16B0000}"/>
    <cellStyle name="Normal 27 2 4 3 5" xfId="37869" xr:uid="{00000000-0005-0000-0000-0000D26B0000}"/>
    <cellStyle name="Normal 27 2 4 4" xfId="12351" xr:uid="{00000000-0005-0000-0000-0000D36B0000}"/>
    <cellStyle name="Normal 27 2 4 4 2" xfId="27958" xr:uid="{00000000-0005-0000-0000-0000D46B0000}"/>
    <cellStyle name="Normal 27 2 4 4 3" xfId="34517" xr:uid="{00000000-0005-0000-0000-0000D56B0000}"/>
    <cellStyle name="Normal 27 2 4 4 4" xfId="41075" xr:uid="{00000000-0005-0000-0000-0000D66B0000}"/>
    <cellStyle name="Normal 27 2 4 5" xfId="24693" xr:uid="{00000000-0005-0000-0000-0000D76B0000}"/>
    <cellStyle name="Normal 27 2 4 6" xfId="31309" xr:uid="{00000000-0005-0000-0000-0000D86B0000}"/>
    <cellStyle name="Normal 27 2 4 7" xfId="37867" xr:uid="{00000000-0005-0000-0000-0000D96B0000}"/>
    <cellStyle name="Normal 27 2 5" xfId="7030" xr:uid="{00000000-0005-0000-0000-0000DA6B0000}"/>
    <cellStyle name="Normal 27 2 5 2" xfId="7031" xr:uid="{00000000-0005-0000-0000-0000DB6B0000}"/>
    <cellStyle name="Normal 27 2 5 2 2" xfId="12355" xr:uid="{00000000-0005-0000-0000-0000DC6B0000}"/>
    <cellStyle name="Normal 27 2 5 2 2 2" xfId="27962" xr:uid="{00000000-0005-0000-0000-0000DD6B0000}"/>
    <cellStyle name="Normal 27 2 5 2 2 3" xfId="34521" xr:uid="{00000000-0005-0000-0000-0000DE6B0000}"/>
    <cellStyle name="Normal 27 2 5 2 2 4" xfId="41079" xr:uid="{00000000-0005-0000-0000-0000DF6B0000}"/>
    <cellStyle name="Normal 27 2 5 2 3" xfId="24697" xr:uid="{00000000-0005-0000-0000-0000E06B0000}"/>
    <cellStyle name="Normal 27 2 5 2 4" xfId="31313" xr:uid="{00000000-0005-0000-0000-0000E16B0000}"/>
    <cellStyle name="Normal 27 2 5 2 5" xfId="37871" xr:uid="{00000000-0005-0000-0000-0000E26B0000}"/>
    <cellStyle name="Normal 27 2 5 3" xfId="7032" xr:uid="{00000000-0005-0000-0000-0000E36B0000}"/>
    <cellStyle name="Normal 27 2 5 3 2" xfId="12356" xr:uid="{00000000-0005-0000-0000-0000E46B0000}"/>
    <cellStyle name="Normal 27 2 5 3 2 2" xfId="27963" xr:uid="{00000000-0005-0000-0000-0000E56B0000}"/>
    <cellStyle name="Normal 27 2 5 3 2 3" xfId="34522" xr:uid="{00000000-0005-0000-0000-0000E66B0000}"/>
    <cellStyle name="Normal 27 2 5 3 2 4" xfId="41080" xr:uid="{00000000-0005-0000-0000-0000E76B0000}"/>
    <cellStyle name="Normal 27 2 5 3 3" xfId="24698" xr:uid="{00000000-0005-0000-0000-0000E86B0000}"/>
    <cellStyle name="Normal 27 2 5 3 4" xfId="31314" xr:uid="{00000000-0005-0000-0000-0000E96B0000}"/>
    <cellStyle name="Normal 27 2 5 3 5" xfId="37872" xr:uid="{00000000-0005-0000-0000-0000EA6B0000}"/>
    <cellStyle name="Normal 27 2 5 4" xfId="12354" xr:uid="{00000000-0005-0000-0000-0000EB6B0000}"/>
    <cellStyle name="Normal 27 2 5 4 2" xfId="27961" xr:uid="{00000000-0005-0000-0000-0000EC6B0000}"/>
    <cellStyle name="Normal 27 2 5 4 3" xfId="34520" xr:uid="{00000000-0005-0000-0000-0000ED6B0000}"/>
    <cellStyle name="Normal 27 2 5 4 4" xfId="41078" xr:uid="{00000000-0005-0000-0000-0000EE6B0000}"/>
    <cellStyle name="Normal 27 2 5 5" xfId="24696" xr:uid="{00000000-0005-0000-0000-0000EF6B0000}"/>
    <cellStyle name="Normal 27 2 5 6" xfId="31312" xr:uid="{00000000-0005-0000-0000-0000F06B0000}"/>
    <cellStyle name="Normal 27 2 5 7" xfId="37870" xr:uid="{00000000-0005-0000-0000-0000F16B0000}"/>
    <cellStyle name="Normal 27 2 6" xfId="7033" xr:uid="{00000000-0005-0000-0000-0000F26B0000}"/>
    <cellStyle name="Normal 27 2 6 2" xfId="12357" xr:uid="{00000000-0005-0000-0000-0000F36B0000}"/>
    <cellStyle name="Normal 27 2 6 2 2" xfId="27964" xr:uid="{00000000-0005-0000-0000-0000F46B0000}"/>
    <cellStyle name="Normal 27 2 6 2 3" xfId="34523" xr:uid="{00000000-0005-0000-0000-0000F56B0000}"/>
    <cellStyle name="Normal 27 2 6 2 4" xfId="41081" xr:uid="{00000000-0005-0000-0000-0000F66B0000}"/>
    <cellStyle name="Normal 27 2 6 3" xfId="24699" xr:uid="{00000000-0005-0000-0000-0000F76B0000}"/>
    <cellStyle name="Normal 27 2 6 4" xfId="31315" xr:uid="{00000000-0005-0000-0000-0000F86B0000}"/>
    <cellStyle name="Normal 27 2 6 5" xfId="37873" xr:uid="{00000000-0005-0000-0000-0000F96B0000}"/>
    <cellStyle name="Normal 27 2 7" xfId="7034" xr:uid="{00000000-0005-0000-0000-0000FA6B0000}"/>
    <cellStyle name="Normal 27 2 7 2" xfId="12358" xr:uid="{00000000-0005-0000-0000-0000FB6B0000}"/>
    <cellStyle name="Normal 27 2 7 2 2" xfId="27965" xr:uid="{00000000-0005-0000-0000-0000FC6B0000}"/>
    <cellStyle name="Normal 27 2 7 2 3" xfId="34524" xr:uid="{00000000-0005-0000-0000-0000FD6B0000}"/>
    <cellStyle name="Normal 27 2 7 2 4" xfId="41082" xr:uid="{00000000-0005-0000-0000-0000FE6B0000}"/>
    <cellStyle name="Normal 27 2 7 3" xfId="24700" xr:uid="{00000000-0005-0000-0000-0000FF6B0000}"/>
    <cellStyle name="Normal 27 2 7 4" xfId="31316" xr:uid="{00000000-0005-0000-0000-0000006C0000}"/>
    <cellStyle name="Normal 27 2 7 5" xfId="37874" xr:uid="{00000000-0005-0000-0000-0000016C0000}"/>
    <cellStyle name="Normal 27 2 8" xfId="12323" xr:uid="{00000000-0005-0000-0000-0000026C0000}"/>
    <cellStyle name="Normal 27 2 8 2" xfId="27930" xr:uid="{00000000-0005-0000-0000-0000036C0000}"/>
    <cellStyle name="Normal 27 2 8 3" xfId="34489" xr:uid="{00000000-0005-0000-0000-0000046C0000}"/>
    <cellStyle name="Normal 27 2 8 4" xfId="41047" xr:uid="{00000000-0005-0000-0000-0000056C0000}"/>
    <cellStyle name="Normal 27 2 9" xfId="16608" xr:uid="{00000000-0005-0000-0000-0000066C0000}"/>
    <cellStyle name="Normal 27 3" xfId="7035" xr:uid="{00000000-0005-0000-0000-0000076C0000}"/>
    <cellStyle name="Normal 27 3 10" xfId="37875" xr:uid="{00000000-0005-0000-0000-0000086C0000}"/>
    <cellStyle name="Normal 27 3 2" xfId="7036" xr:uid="{00000000-0005-0000-0000-0000096C0000}"/>
    <cellStyle name="Normal 27 3 2 2" xfId="7037" xr:uid="{00000000-0005-0000-0000-00000A6C0000}"/>
    <cellStyle name="Normal 27 3 2 2 2" xfId="7038" xr:uid="{00000000-0005-0000-0000-00000B6C0000}"/>
    <cellStyle name="Normal 27 3 2 2 2 2" xfId="12362" xr:uid="{00000000-0005-0000-0000-00000C6C0000}"/>
    <cellStyle name="Normal 27 3 2 2 2 2 2" xfId="27969" xr:uid="{00000000-0005-0000-0000-00000D6C0000}"/>
    <cellStyle name="Normal 27 3 2 2 2 2 3" xfId="34528" xr:uid="{00000000-0005-0000-0000-00000E6C0000}"/>
    <cellStyle name="Normal 27 3 2 2 2 2 4" xfId="41086" xr:uid="{00000000-0005-0000-0000-00000F6C0000}"/>
    <cellStyle name="Normal 27 3 2 2 2 3" xfId="24704" xr:uid="{00000000-0005-0000-0000-0000106C0000}"/>
    <cellStyle name="Normal 27 3 2 2 2 4" xfId="31320" xr:uid="{00000000-0005-0000-0000-0000116C0000}"/>
    <cellStyle name="Normal 27 3 2 2 2 5" xfId="37878" xr:uid="{00000000-0005-0000-0000-0000126C0000}"/>
    <cellStyle name="Normal 27 3 2 2 3" xfId="7039" xr:uid="{00000000-0005-0000-0000-0000136C0000}"/>
    <cellStyle name="Normal 27 3 2 2 3 2" xfId="12363" xr:uid="{00000000-0005-0000-0000-0000146C0000}"/>
    <cellStyle name="Normal 27 3 2 2 3 2 2" xfId="27970" xr:uid="{00000000-0005-0000-0000-0000156C0000}"/>
    <cellStyle name="Normal 27 3 2 2 3 2 3" xfId="34529" xr:uid="{00000000-0005-0000-0000-0000166C0000}"/>
    <cellStyle name="Normal 27 3 2 2 3 2 4" xfId="41087" xr:uid="{00000000-0005-0000-0000-0000176C0000}"/>
    <cellStyle name="Normal 27 3 2 2 3 3" xfId="24705" xr:uid="{00000000-0005-0000-0000-0000186C0000}"/>
    <cellStyle name="Normal 27 3 2 2 3 4" xfId="31321" xr:uid="{00000000-0005-0000-0000-0000196C0000}"/>
    <cellStyle name="Normal 27 3 2 2 3 5" xfId="37879" xr:uid="{00000000-0005-0000-0000-00001A6C0000}"/>
    <cellStyle name="Normal 27 3 2 2 4" xfId="12361" xr:uid="{00000000-0005-0000-0000-00001B6C0000}"/>
    <cellStyle name="Normal 27 3 2 2 4 2" xfId="27968" xr:uid="{00000000-0005-0000-0000-00001C6C0000}"/>
    <cellStyle name="Normal 27 3 2 2 4 3" xfId="34527" xr:uid="{00000000-0005-0000-0000-00001D6C0000}"/>
    <cellStyle name="Normal 27 3 2 2 4 4" xfId="41085" xr:uid="{00000000-0005-0000-0000-00001E6C0000}"/>
    <cellStyle name="Normal 27 3 2 2 5" xfId="24703" xr:uid="{00000000-0005-0000-0000-00001F6C0000}"/>
    <cellStyle name="Normal 27 3 2 2 6" xfId="31319" xr:uid="{00000000-0005-0000-0000-0000206C0000}"/>
    <cellStyle name="Normal 27 3 2 2 7" xfId="37877" xr:uid="{00000000-0005-0000-0000-0000216C0000}"/>
    <cellStyle name="Normal 27 3 2 3" xfId="7040" xr:uid="{00000000-0005-0000-0000-0000226C0000}"/>
    <cellStyle name="Normal 27 3 2 3 2" xfId="7041" xr:uid="{00000000-0005-0000-0000-0000236C0000}"/>
    <cellStyle name="Normal 27 3 2 3 2 2" xfId="12365" xr:uid="{00000000-0005-0000-0000-0000246C0000}"/>
    <cellStyle name="Normal 27 3 2 3 2 2 2" xfId="27972" xr:uid="{00000000-0005-0000-0000-0000256C0000}"/>
    <cellStyle name="Normal 27 3 2 3 2 2 3" xfId="34531" xr:uid="{00000000-0005-0000-0000-0000266C0000}"/>
    <cellStyle name="Normal 27 3 2 3 2 2 4" xfId="41089" xr:uid="{00000000-0005-0000-0000-0000276C0000}"/>
    <cellStyle name="Normal 27 3 2 3 2 3" xfId="24707" xr:uid="{00000000-0005-0000-0000-0000286C0000}"/>
    <cellStyle name="Normal 27 3 2 3 2 4" xfId="31323" xr:uid="{00000000-0005-0000-0000-0000296C0000}"/>
    <cellStyle name="Normal 27 3 2 3 2 5" xfId="37881" xr:uid="{00000000-0005-0000-0000-00002A6C0000}"/>
    <cellStyle name="Normal 27 3 2 3 3" xfId="7042" xr:uid="{00000000-0005-0000-0000-00002B6C0000}"/>
    <cellStyle name="Normal 27 3 2 3 3 2" xfId="12366" xr:uid="{00000000-0005-0000-0000-00002C6C0000}"/>
    <cellStyle name="Normal 27 3 2 3 3 2 2" xfId="27973" xr:uid="{00000000-0005-0000-0000-00002D6C0000}"/>
    <cellStyle name="Normal 27 3 2 3 3 2 3" xfId="34532" xr:uid="{00000000-0005-0000-0000-00002E6C0000}"/>
    <cellStyle name="Normal 27 3 2 3 3 2 4" xfId="41090" xr:uid="{00000000-0005-0000-0000-00002F6C0000}"/>
    <cellStyle name="Normal 27 3 2 3 3 3" xfId="24708" xr:uid="{00000000-0005-0000-0000-0000306C0000}"/>
    <cellStyle name="Normal 27 3 2 3 3 4" xfId="31324" xr:uid="{00000000-0005-0000-0000-0000316C0000}"/>
    <cellStyle name="Normal 27 3 2 3 3 5" xfId="37882" xr:uid="{00000000-0005-0000-0000-0000326C0000}"/>
    <cellStyle name="Normal 27 3 2 3 4" xfId="12364" xr:uid="{00000000-0005-0000-0000-0000336C0000}"/>
    <cellStyle name="Normal 27 3 2 3 4 2" xfId="27971" xr:uid="{00000000-0005-0000-0000-0000346C0000}"/>
    <cellStyle name="Normal 27 3 2 3 4 3" xfId="34530" xr:uid="{00000000-0005-0000-0000-0000356C0000}"/>
    <cellStyle name="Normal 27 3 2 3 4 4" xfId="41088" xr:uid="{00000000-0005-0000-0000-0000366C0000}"/>
    <cellStyle name="Normal 27 3 2 3 5" xfId="24706" xr:uid="{00000000-0005-0000-0000-0000376C0000}"/>
    <cellStyle name="Normal 27 3 2 3 6" xfId="31322" xr:uid="{00000000-0005-0000-0000-0000386C0000}"/>
    <cellStyle name="Normal 27 3 2 3 7" xfId="37880" xr:uid="{00000000-0005-0000-0000-0000396C0000}"/>
    <cellStyle name="Normal 27 3 2 4" xfId="7043" xr:uid="{00000000-0005-0000-0000-00003A6C0000}"/>
    <cellStyle name="Normal 27 3 2 4 2" xfId="12367" xr:uid="{00000000-0005-0000-0000-00003B6C0000}"/>
    <cellStyle name="Normal 27 3 2 4 2 2" xfId="27974" xr:uid="{00000000-0005-0000-0000-00003C6C0000}"/>
    <cellStyle name="Normal 27 3 2 4 2 3" xfId="34533" xr:uid="{00000000-0005-0000-0000-00003D6C0000}"/>
    <cellStyle name="Normal 27 3 2 4 2 4" xfId="41091" xr:uid="{00000000-0005-0000-0000-00003E6C0000}"/>
    <cellStyle name="Normal 27 3 2 4 3" xfId="24709" xr:uid="{00000000-0005-0000-0000-00003F6C0000}"/>
    <cellStyle name="Normal 27 3 2 4 4" xfId="31325" xr:uid="{00000000-0005-0000-0000-0000406C0000}"/>
    <cellStyle name="Normal 27 3 2 4 5" xfId="37883" xr:uid="{00000000-0005-0000-0000-0000416C0000}"/>
    <cellStyle name="Normal 27 3 2 5" xfId="7044" xr:uid="{00000000-0005-0000-0000-0000426C0000}"/>
    <cellStyle name="Normal 27 3 2 5 2" xfId="12368" xr:uid="{00000000-0005-0000-0000-0000436C0000}"/>
    <cellStyle name="Normal 27 3 2 5 2 2" xfId="27975" xr:uid="{00000000-0005-0000-0000-0000446C0000}"/>
    <cellStyle name="Normal 27 3 2 5 2 3" xfId="34534" xr:uid="{00000000-0005-0000-0000-0000456C0000}"/>
    <cellStyle name="Normal 27 3 2 5 2 4" xfId="41092" xr:uid="{00000000-0005-0000-0000-0000466C0000}"/>
    <cellStyle name="Normal 27 3 2 5 3" xfId="24710" xr:uid="{00000000-0005-0000-0000-0000476C0000}"/>
    <cellStyle name="Normal 27 3 2 5 4" xfId="31326" xr:uid="{00000000-0005-0000-0000-0000486C0000}"/>
    <cellStyle name="Normal 27 3 2 5 5" xfId="37884" xr:uid="{00000000-0005-0000-0000-0000496C0000}"/>
    <cellStyle name="Normal 27 3 2 6" xfId="12360" xr:uid="{00000000-0005-0000-0000-00004A6C0000}"/>
    <cellStyle name="Normal 27 3 2 6 2" xfId="27967" xr:uid="{00000000-0005-0000-0000-00004B6C0000}"/>
    <cellStyle name="Normal 27 3 2 6 3" xfId="34526" xr:uid="{00000000-0005-0000-0000-00004C6C0000}"/>
    <cellStyle name="Normal 27 3 2 6 4" xfId="41084" xr:uid="{00000000-0005-0000-0000-00004D6C0000}"/>
    <cellStyle name="Normal 27 3 2 7" xfId="24702" xr:uid="{00000000-0005-0000-0000-00004E6C0000}"/>
    <cellStyle name="Normal 27 3 2 8" xfId="31318" xr:uid="{00000000-0005-0000-0000-00004F6C0000}"/>
    <cellStyle name="Normal 27 3 2 9" xfId="37876" xr:uid="{00000000-0005-0000-0000-0000506C0000}"/>
    <cellStyle name="Normal 27 3 3" xfId="7045" xr:uid="{00000000-0005-0000-0000-0000516C0000}"/>
    <cellStyle name="Normal 27 3 3 2" xfId="7046" xr:uid="{00000000-0005-0000-0000-0000526C0000}"/>
    <cellStyle name="Normal 27 3 3 2 2" xfId="12370" xr:uid="{00000000-0005-0000-0000-0000536C0000}"/>
    <cellStyle name="Normal 27 3 3 2 2 2" xfId="27977" xr:uid="{00000000-0005-0000-0000-0000546C0000}"/>
    <cellStyle name="Normal 27 3 3 2 2 3" xfId="34536" xr:uid="{00000000-0005-0000-0000-0000556C0000}"/>
    <cellStyle name="Normal 27 3 3 2 2 4" xfId="41094" xr:uid="{00000000-0005-0000-0000-0000566C0000}"/>
    <cellStyle name="Normal 27 3 3 2 3" xfId="24712" xr:uid="{00000000-0005-0000-0000-0000576C0000}"/>
    <cellStyle name="Normal 27 3 3 2 4" xfId="31328" xr:uid="{00000000-0005-0000-0000-0000586C0000}"/>
    <cellStyle name="Normal 27 3 3 2 5" xfId="37886" xr:uid="{00000000-0005-0000-0000-0000596C0000}"/>
    <cellStyle name="Normal 27 3 3 3" xfId="7047" xr:uid="{00000000-0005-0000-0000-00005A6C0000}"/>
    <cellStyle name="Normal 27 3 3 3 2" xfId="12371" xr:uid="{00000000-0005-0000-0000-00005B6C0000}"/>
    <cellStyle name="Normal 27 3 3 3 2 2" xfId="27978" xr:uid="{00000000-0005-0000-0000-00005C6C0000}"/>
    <cellStyle name="Normal 27 3 3 3 2 3" xfId="34537" xr:uid="{00000000-0005-0000-0000-00005D6C0000}"/>
    <cellStyle name="Normal 27 3 3 3 2 4" xfId="41095" xr:uid="{00000000-0005-0000-0000-00005E6C0000}"/>
    <cellStyle name="Normal 27 3 3 3 3" xfId="24713" xr:uid="{00000000-0005-0000-0000-00005F6C0000}"/>
    <cellStyle name="Normal 27 3 3 3 4" xfId="31329" xr:uid="{00000000-0005-0000-0000-0000606C0000}"/>
    <cellStyle name="Normal 27 3 3 3 5" xfId="37887" xr:uid="{00000000-0005-0000-0000-0000616C0000}"/>
    <cellStyle name="Normal 27 3 3 4" xfId="12369" xr:uid="{00000000-0005-0000-0000-0000626C0000}"/>
    <cellStyle name="Normal 27 3 3 4 2" xfId="27976" xr:uid="{00000000-0005-0000-0000-0000636C0000}"/>
    <cellStyle name="Normal 27 3 3 4 3" xfId="34535" xr:uid="{00000000-0005-0000-0000-0000646C0000}"/>
    <cellStyle name="Normal 27 3 3 4 4" xfId="41093" xr:uid="{00000000-0005-0000-0000-0000656C0000}"/>
    <cellStyle name="Normal 27 3 3 5" xfId="24711" xr:uid="{00000000-0005-0000-0000-0000666C0000}"/>
    <cellStyle name="Normal 27 3 3 6" xfId="31327" xr:uid="{00000000-0005-0000-0000-0000676C0000}"/>
    <cellStyle name="Normal 27 3 3 7" xfId="37885" xr:uid="{00000000-0005-0000-0000-0000686C0000}"/>
    <cellStyle name="Normal 27 3 4" xfId="7048" xr:uid="{00000000-0005-0000-0000-0000696C0000}"/>
    <cellStyle name="Normal 27 3 4 2" xfId="7049" xr:uid="{00000000-0005-0000-0000-00006A6C0000}"/>
    <cellStyle name="Normal 27 3 4 2 2" xfId="12373" xr:uid="{00000000-0005-0000-0000-00006B6C0000}"/>
    <cellStyle name="Normal 27 3 4 2 2 2" xfId="27980" xr:uid="{00000000-0005-0000-0000-00006C6C0000}"/>
    <cellStyle name="Normal 27 3 4 2 2 3" xfId="34539" xr:uid="{00000000-0005-0000-0000-00006D6C0000}"/>
    <cellStyle name="Normal 27 3 4 2 2 4" xfId="41097" xr:uid="{00000000-0005-0000-0000-00006E6C0000}"/>
    <cellStyle name="Normal 27 3 4 2 3" xfId="24715" xr:uid="{00000000-0005-0000-0000-00006F6C0000}"/>
    <cellStyle name="Normal 27 3 4 2 4" xfId="31331" xr:uid="{00000000-0005-0000-0000-0000706C0000}"/>
    <cellStyle name="Normal 27 3 4 2 5" xfId="37889" xr:uid="{00000000-0005-0000-0000-0000716C0000}"/>
    <cellStyle name="Normal 27 3 4 3" xfId="7050" xr:uid="{00000000-0005-0000-0000-0000726C0000}"/>
    <cellStyle name="Normal 27 3 4 3 2" xfId="12374" xr:uid="{00000000-0005-0000-0000-0000736C0000}"/>
    <cellStyle name="Normal 27 3 4 3 2 2" xfId="27981" xr:uid="{00000000-0005-0000-0000-0000746C0000}"/>
    <cellStyle name="Normal 27 3 4 3 2 3" xfId="34540" xr:uid="{00000000-0005-0000-0000-0000756C0000}"/>
    <cellStyle name="Normal 27 3 4 3 2 4" xfId="41098" xr:uid="{00000000-0005-0000-0000-0000766C0000}"/>
    <cellStyle name="Normal 27 3 4 3 3" xfId="24716" xr:uid="{00000000-0005-0000-0000-0000776C0000}"/>
    <cellStyle name="Normal 27 3 4 3 4" xfId="31332" xr:uid="{00000000-0005-0000-0000-0000786C0000}"/>
    <cellStyle name="Normal 27 3 4 3 5" xfId="37890" xr:uid="{00000000-0005-0000-0000-0000796C0000}"/>
    <cellStyle name="Normal 27 3 4 4" xfId="12372" xr:uid="{00000000-0005-0000-0000-00007A6C0000}"/>
    <cellStyle name="Normal 27 3 4 4 2" xfId="27979" xr:uid="{00000000-0005-0000-0000-00007B6C0000}"/>
    <cellStyle name="Normal 27 3 4 4 3" xfId="34538" xr:uid="{00000000-0005-0000-0000-00007C6C0000}"/>
    <cellStyle name="Normal 27 3 4 4 4" xfId="41096" xr:uid="{00000000-0005-0000-0000-00007D6C0000}"/>
    <cellStyle name="Normal 27 3 4 5" xfId="24714" xr:uid="{00000000-0005-0000-0000-00007E6C0000}"/>
    <cellStyle name="Normal 27 3 4 6" xfId="31330" xr:uid="{00000000-0005-0000-0000-00007F6C0000}"/>
    <cellStyle name="Normal 27 3 4 7" xfId="37888" xr:uid="{00000000-0005-0000-0000-0000806C0000}"/>
    <cellStyle name="Normal 27 3 5" xfId="7051" xr:uid="{00000000-0005-0000-0000-0000816C0000}"/>
    <cellStyle name="Normal 27 3 5 2" xfId="12375" xr:uid="{00000000-0005-0000-0000-0000826C0000}"/>
    <cellStyle name="Normal 27 3 5 2 2" xfId="27982" xr:uid="{00000000-0005-0000-0000-0000836C0000}"/>
    <cellStyle name="Normal 27 3 5 2 3" xfId="34541" xr:uid="{00000000-0005-0000-0000-0000846C0000}"/>
    <cellStyle name="Normal 27 3 5 2 4" xfId="41099" xr:uid="{00000000-0005-0000-0000-0000856C0000}"/>
    <cellStyle name="Normal 27 3 5 3" xfId="24717" xr:uid="{00000000-0005-0000-0000-0000866C0000}"/>
    <cellStyle name="Normal 27 3 5 4" xfId="31333" xr:uid="{00000000-0005-0000-0000-0000876C0000}"/>
    <cellStyle name="Normal 27 3 5 5" xfId="37891" xr:uid="{00000000-0005-0000-0000-0000886C0000}"/>
    <cellStyle name="Normal 27 3 6" xfId="7052" xr:uid="{00000000-0005-0000-0000-0000896C0000}"/>
    <cellStyle name="Normal 27 3 6 2" xfId="12376" xr:uid="{00000000-0005-0000-0000-00008A6C0000}"/>
    <cellStyle name="Normal 27 3 6 2 2" xfId="27983" xr:uid="{00000000-0005-0000-0000-00008B6C0000}"/>
    <cellStyle name="Normal 27 3 6 2 3" xfId="34542" xr:uid="{00000000-0005-0000-0000-00008C6C0000}"/>
    <cellStyle name="Normal 27 3 6 2 4" xfId="41100" xr:uid="{00000000-0005-0000-0000-00008D6C0000}"/>
    <cellStyle name="Normal 27 3 6 3" xfId="24718" xr:uid="{00000000-0005-0000-0000-00008E6C0000}"/>
    <cellStyle name="Normal 27 3 6 4" xfId="31334" xr:uid="{00000000-0005-0000-0000-00008F6C0000}"/>
    <cellStyle name="Normal 27 3 6 5" xfId="37892" xr:uid="{00000000-0005-0000-0000-0000906C0000}"/>
    <cellStyle name="Normal 27 3 7" xfId="12359" xr:uid="{00000000-0005-0000-0000-0000916C0000}"/>
    <cellStyle name="Normal 27 3 7 2" xfId="27966" xr:uid="{00000000-0005-0000-0000-0000926C0000}"/>
    <cellStyle name="Normal 27 3 7 3" xfId="34525" xr:uid="{00000000-0005-0000-0000-0000936C0000}"/>
    <cellStyle name="Normal 27 3 7 4" xfId="41083" xr:uid="{00000000-0005-0000-0000-0000946C0000}"/>
    <cellStyle name="Normal 27 3 8" xfId="24701" xr:uid="{00000000-0005-0000-0000-0000956C0000}"/>
    <cellStyle name="Normal 27 3 9" xfId="31317" xr:uid="{00000000-0005-0000-0000-0000966C0000}"/>
    <cellStyle name="Normal 27 4" xfId="7053" xr:uid="{00000000-0005-0000-0000-0000976C0000}"/>
    <cellStyle name="Normal 27 4 2" xfId="7054" xr:uid="{00000000-0005-0000-0000-0000986C0000}"/>
    <cellStyle name="Normal 27 4 2 2" xfId="7055" xr:uid="{00000000-0005-0000-0000-0000996C0000}"/>
    <cellStyle name="Normal 27 4 2 2 2" xfId="12379" xr:uid="{00000000-0005-0000-0000-00009A6C0000}"/>
    <cellStyle name="Normal 27 4 2 2 2 2" xfId="27986" xr:uid="{00000000-0005-0000-0000-00009B6C0000}"/>
    <cellStyle name="Normal 27 4 2 2 2 3" xfId="34545" xr:uid="{00000000-0005-0000-0000-00009C6C0000}"/>
    <cellStyle name="Normal 27 4 2 2 2 4" xfId="41103" xr:uid="{00000000-0005-0000-0000-00009D6C0000}"/>
    <cellStyle name="Normal 27 4 2 2 3" xfId="24721" xr:uid="{00000000-0005-0000-0000-00009E6C0000}"/>
    <cellStyle name="Normal 27 4 2 2 4" xfId="31337" xr:uid="{00000000-0005-0000-0000-00009F6C0000}"/>
    <cellStyle name="Normal 27 4 2 2 5" xfId="37895" xr:uid="{00000000-0005-0000-0000-0000A06C0000}"/>
    <cellStyle name="Normal 27 4 2 3" xfId="7056" xr:uid="{00000000-0005-0000-0000-0000A16C0000}"/>
    <cellStyle name="Normal 27 4 2 3 2" xfId="12380" xr:uid="{00000000-0005-0000-0000-0000A26C0000}"/>
    <cellStyle name="Normal 27 4 2 3 2 2" xfId="27987" xr:uid="{00000000-0005-0000-0000-0000A36C0000}"/>
    <cellStyle name="Normal 27 4 2 3 2 3" xfId="34546" xr:uid="{00000000-0005-0000-0000-0000A46C0000}"/>
    <cellStyle name="Normal 27 4 2 3 2 4" xfId="41104" xr:uid="{00000000-0005-0000-0000-0000A56C0000}"/>
    <cellStyle name="Normal 27 4 2 3 3" xfId="24722" xr:uid="{00000000-0005-0000-0000-0000A66C0000}"/>
    <cellStyle name="Normal 27 4 2 3 4" xfId="31338" xr:uid="{00000000-0005-0000-0000-0000A76C0000}"/>
    <cellStyle name="Normal 27 4 2 3 5" xfId="37896" xr:uid="{00000000-0005-0000-0000-0000A86C0000}"/>
    <cellStyle name="Normal 27 4 2 4" xfId="12378" xr:uid="{00000000-0005-0000-0000-0000A96C0000}"/>
    <cellStyle name="Normal 27 4 2 4 2" xfId="27985" xr:uid="{00000000-0005-0000-0000-0000AA6C0000}"/>
    <cellStyle name="Normal 27 4 2 4 3" xfId="34544" xr:uid="{00000000-0005-0000-0000-0000AB6C0000}"/>
    <cellStyle name="Normal 27 4 2 4 4" xfId="41102" xr:uid="{00000000-0005-0000-0000-0000AC6C0000}"/>
    <cellStyle name="Normal 27 4 2 5" xfId="24720" xr:uid="{00000000-0005-0000-0000-0000AD6C0000}"/>
    <cellStyle name="Normal 27 4 2 6" xfId="31336" xr:uid="{00000000-0005-0000-0000-0000AE6C0000}"/>
    <cellStyle name="Normal 27 4 2 7" xfId="37894" xr:uid="{00000000-0005-0000-0000-0000AF6C0000}"/>
    <cellStyle name="Normal 27 4 3" xfId="7057" xr:uid="{00000000-0005-0000-0000-0000B06C0000}"/>
    <cellStyle name="Normal 27 4 3 2" xfId="7058" xr:uid="{00000000-0005-0000-0000-0000B16C0000}"/>
    <cellStyle name="Normal 27 4 3 2 2" xfId="12382" xr:uid="{00000000-0005-0000-0000-0000B26C0000}"/>
    <cellStyle name="Normal 27 4 3 2 2 2" xfId="27989" xr:uid="{00000000-0005-0000-0000-0000B36C0000}"/>
    <cellStyle name="Normal 27 4 3 2 2 3" xfId="34548" xr:uid="{00000000-0005-0000-0000-0000B46C0000}"/>
    <cellStyle name="Normal 27 4 3 2 2 4" xfId="41106" xr:uid="{00000000-0005-0000-0000-0000B56C0000}"/>
    <cellStyle name="Normal 27 4 3 2 3" xfId="24724" xr:uid="{00000000-0005-0000-0000-0000B66C0000}"/>
    <cellStyle name="Normal 27 4 3 2 4" xfId="31340" xr:uid="{00000000-0005-0000-0000-0000B76C0000}"/>
    <cellStyle name="Normal 27 4 3 2 5" xfId="37898" xr:uid="{00000000-0005-0000-0000-0000B86C0000}"/>
    <cellStyle name="Normal 27 4 3 3" xfId="7059" xr:uid="{00000000-0005-0000-0000-0000B96C0000}"/>
    <cellStyle name="Normal 27 4 3 3 2" xfId="12383" xr:uid="{00000000-0005-0000-0000-0000BA6C0000}"/>
    <cellStyle name="Normal 27 4 3 3 2 2" xfId="27990" xr:uid="{00000000-0005-0000-0000-0000BB6C0000}"/>
    <cellStyle name="Normal 27 4 3 3 2 3" xfId="34549" xr:uid="{00000000-0005-0000-0000-0000BC6C0000}"/>
    <cellStyle name="Normal 27 4 3 3 2 4" xfId="41107" xr:uid="{00000000-0005-0000-0000-0000BD6C0000}"/>
    <cellStyle name="Normal 27 4 3 3 3" xfId="24725" xr:uid="{00000000-0005-0000-0000-0000BE6C0000}"/>
    <cellStyle name="Normal 27 4 3 3 4" xfId="31341" xr:uid="{00000000-0005-0000-0000-0000BF6C0000}"/>
    <cellStyle name="Normal 27 4 3 3 5" xfId="37899" xr:uid="{00000000-0005-0000-0000-0000C06C0000}"/>
    <cellStyle name="Normal 27 4 3 4" xfId="12381" xr:uid="{00000000-0005-0000-0000-0000C16C0000}"/>
    <cellStyle name="Normal 27 4 3 4 2" xfId="27988" xr:uid="{00000000-0005-0000-0000-0000C26C0000}"/>
    <cellStyle name="Normal 27 4 3 4 3" xfId="34547" xr:uid="{00000000-0005-0000-0000-0000C36C0000}"/>
    <cellStyle name="Normal 27 4 3 4 4" xfId="41105" xr:uid="{00000000-0005-0000-0000-0000C46C0000}"/>
    <cellStyle name="Normal 27 4 3 5" xfId="24723" xr:uid="{00000000-0005-0000-0000-0000C56C0000}"/>
    <cellStyle name="Normal 27 4 3 6" xfId="31339" xr:uid="{00000000-0005-0000-0000-0000C66C0000}"/>
    <cellStyle name="Normal 27 4 3 7" xfId="37897" xr:uid="{00000000-0005-0000-0000-0000C76C0000}"/>
    <cellStyle name="Normal 27 4 4" xfId="7060" xr:uid="{00000000-0005-0000-0000-0000C86C0000}"/>
    <cellStyle name="Normal 27 4 4 2" xfId="12384" xr:uid="{00000000-0005-0000-0000-0000C96C0000}"/>
    <cellStyle name="Normal 27 4 4 2 2" xfId="27991" xr:uid="{00000000-0005-0000-0000-0000CA6C0000}"/>
    <cellStyle name="Normal 27 4 4 2 3" xfId="34550" xr:uid="{00000000-0005-0000-0000-0000CB6C0000}"/>
    <cellStyle name="Normal 27 4 4 2 4" xfId="41108" xr:uid="{00000000-0005-0000-0000-0000CC6C0000}"/>
    <cellStyle name="Normal 27 4 4 3" xfId="24726" xr:uid="{00000000-0005-0000-0000-0000CD6C0000}"/>
    <cellStyle name="Normal 27 4 4 4" xfId="31342" xr:uid="{00000000-0005-0000-0000-0000CE6C0000}"/>
    <cellStyle name="Normal 27 4 4 5" xfId="37900" xr:uid="{00000000-0005-0000-0000-0000CF6C0000}"/>
    <cellStyle name="Normal 27 4 5" xfId="7061" xr:uid="{00000000-0005-0000-0000-0000D06C0000}"/>
    <cellStyle name="Normal 27 4 5 2" xfId="12385" xr:uid="{00000000-0005-0000-0000-0000D16C0000}"/>
    <cellStyle name="Normal 27 4 5 2 2" xfId="27992" xr:uid="{00000000-0005-0000-0000-0000D26C0000}"/>
    <cellStyle name="Normal 27 4 5 2 3" xfId="34551" xr:uid="{00000000-0005-0000-0000-0000D36C0000}"/>
    <cellStyle name="Normal 27 4 5 2 4" xfId="41109" xr:uid="{00000000-0005-0000-0000-0000D46C0000}"/>
    <cellStyle name="Normal 27 4 5 3" xfId="24727" xr:uid="{00000000-0005-0000-0000-0000D56C0000}"/>
    <cellStyle name="Normal 27 4 5 4" xfId="31343" xr:uid="{00000000-0005-0000-0000-0000D66C0000}"/>
    <cellStyle name="Normal 27 4 5 5" xfId="37901" xr:uid="{00000000-0005-0000-0000-0000D76C0000}"/>
    <cellStyle name="Normal 27 4 6" xfId="12377" xr:uid="{00000000-0005-0000-0000-0000D86C0000}"/>
    <cellStyle name="Normal 27 4 6 2" xfId="27984" xr:uid="{00000000-0005-0000-0000-0000D96C0000}"/>
    <cellStyle name="Normal 27 4 6 3" xfId="34543" xr:uid="{00000000-0005-0000-0000-0000DA6C0000}"/>
    <cellStyle name="Normal 27 4 6 4" xfId="41101" xr:uid="{00000000-0005-0000-0000-0000DB6C0000}"/>
    <cellStyle name="Normal 27 4 7" xfId="24719" xr:uid="{00000000-0005-0000-0000-0000DC6C0000}"/>
    <cellStyle name="Normal 27 4 8" xfId="31335" xr:uid="{00000000-0005-0000-0000-0000DD6C0000}"/>
    <cellStyle name="Normal 27 4 9" xfId="37893" xr:uid="{00000000-0005-0000-0000-0000DE6C0000}"/>
    <cellStyle name="Normal 27 5" xfId="7062" xr:uid="{00000000-0005-0000-0000-0000DF6C0000}"/>
    <cellStyle name="Normal 27 5 2" xfId="7063" xr:uid="{00000000-0005-0000-0000-0000E06C0000}"/>
    <cellStyle name="Normal 27 5 2 2" xfId="12387" xr:uid="{00000000-0005-0000-0000-0000E16C0000}"/>
    <cellStyle name="Normal 27 5 2 2 2" xfId="27994" xr:uid="{00000000-0005-0000-0000-0000E26C0000}"/>
    <cellStyle name="Normal 27 5 2 2 3" xfId="34553" xr:uid="{00000000-0005-0000-0000-0000E36C0000}"/>
    <cellStyle name="Normal 27 5 2 2 4" xfId="41111" xr:uid="{00000000-0005-0000-0000-0000E46C0000}"/>
    <cellStyle name="Normal 27 5 2 3" xfId="24729" xr:uid="{00000000-0005-0000-0000-0000E56C0000}"/>
    <cellStyle name="Normal 27 5 2 4" xfId="31345" xr:uid="{00000000-0005-0000-0000-0000E66C0000}"/>
    <cellStyle name="Normal 27 5 2 5" xfId="37903" xr:uid="{00000000-0005-0000-0000-0000E76C0000}"/>
    <cellStyle name="Normal 27 5 3" xfId="7064" xr:uid="{00000000-0005-0000-0000-0000E86C0000}"/>
    <cellStyle name="Normal 27 5 3 2" xfId="12388" xr:uid="{00000000-0005-0000-0000-0000E96C0000}"/>
    <cellStyle name="Normal 27 5 3 2 2" xfId="27995" xr:uid="{00000000-0005-0000-0000-0000EA6C0000}"/>
    <cellStyle name="Normal 27 5 3 2 3" xfId="34554" xr:uid="{00000000-0005-0000-0000-0000EB6C0000}"/>
    <cellStyle name="Normal 27 5 3 2 4" xfId="41112" xr:uid="{00000000-0005-0000-0000-0000EC6C0000}"/>
    <cellStyle name="Normal 27 5 3 3" xfId="24730" xr:uid="{00000000-0005-0000-0000-0000ED6C0000}"/>
    <cellStyle name="Normal 27 5 3 4" xfId="31346" xr:uid="{00000000-0005-0000-0000-0000EE6C0000}"/>
    <cellStyle name="Normal 27 5 3 5" xfId="37904" xr:uid="{00000000-0005-0000-0000-0000EF6C0000}"/>
    <cellStyle name="Normal 27 5 4" xfId="12386" xr:uid="{00000000-0005-0000-0000-0000F06C0000}"/>
    <cellStyle name="Normal 27 5 4 2" xfId="27993" xr:uid="{00000000-0005-0000-0000-0000F16C0000}"/>
    <cellStyle name="Normal 27 5 4 3" xfId="34552" xr:uid="{00000000-0005-0000-0000-0000F26C0000}"/>
    <cellStyle name="Normal 27 5 4 4" xfId="41110" xr:uid="{00000000-0005-0000-0000-0000F36C0000}"/>
    <cellStyle name="Normal 27 5 5" xfId="24728" xr:uid="{00000000-0005-0000-0000-0000F46C0000}"/>
    <cellStyle name="Normal 27 5 6" xfId="31344" xr:uid="{00000000-0005-0000-0000-0000F56C0000}"/>
    <cellStyle name="Normal 27 5 7" xfId="37902" xr:uid="{00000000-0005-0000-0000-0000F66C0000}"/>
    <cellStyle name="Normal 27 6" xfId="7065" xr:uid="{00000000-0005-0000-0000-0000F76C0000}"/>
    <cellStyle name="Normal 27 6 2" xfId="7066" xr:uid="{00000000-0005-0000-0000-0000F86C0000}"/>
    <cellStyle name="Normal 27 6 2 2" xfId="12390" xr:uid="{00000000-0005-0000-0000-0000F96C0000}"/>
    <cellStyle name="Normal 27 6 2 2 2" xfId="27997" xr:uid="{00000000-0005-0000-0000-0000FA6C0000}"/>
    <cellStyle name="Normal 27 6 2 2 3" xfId="34556" xr:uid="{00000000-0005-0000-0000-0000FB6C0000}"/>
    <cellStyle name="Normal 27 6 2 2 4" xfId="41114" xr:uid="{00000000-0005-0000-0000-0000FC6C0000}"/>
    <cellStyle name="Normal 27 6 2 3" xfId="24732" xr:uid="{00000000-0005-0000-0000-0000FD6C0000}"/>
    <cellStyle name="Normal 27 6 2 4" xfId="31348" xr:uid="{00000000-0005-0000-0000-0000FE6C0000}"/>
    <cellStyle name="Normal 27 6 2 5" xfId="37906" xr:uid="{00000000-0005-0000-0000-0000FF6C0000}"/>
    <cellStyle name="Normal 27 6 3" xfId="7067" xr:uid="{00000000-0005-0000-0000-0000006D0000}"/>
    <cellStyle name="Normal 27 6 3 2" xfId="12391" xr:uid="{00000000-0005-0000-0000-0000016D0000}"/>
    <cellStyle name="Normal 27 6 3 2 2" xfId="27998" xr:uid="{00000000-0005-0000-0000-0000026D0000}"/>
    <cellStyle name="Normal 27 6 3 2 3" xfId="34557" xr:uid="{00000000-0005-0000-0000-0000036D0000}"/>
    <cellStyle name="Normal 27 6 3 2 4" xfId="41115" xr:uid="{00000000-0005-0000-0000-0000046D0000}"/>
    <cellStyle name="Normal 27 6 3 3" xfId="24733" xr:uid="{00000000-0005-0000-0000-0000056D0000}"/>
    <cellStyle name="Normal 27 6 3 4" xfId="31349" xr:uid="{00000000-0005-0000-0000-0000066D0000}"/>
    <cellStyle name="Normal 27 6 3 5" xfId="37907" xr:uid="{00000000-0005-0000-0000-0000076D0000}"/>
    <cellStyle name="Normal 27 6 4" xfId="12389" xr:uid="{00000000-0005-0000-0000-0000086D0000}"/>
    <cellStyle name="Normal 27 6 4 2" xfId="27996" xr:uid="{00000000-0005-0000-0000-0000096D0000}"/>
    <cellStyle name="Normal 27 6 4 3" xfId="34555" xr:uid="{00000000-0005-0000-0000-00000A6D0000}"/>
    <cellStyle name="Normal 27 6 4 4" xfId="41113" xr:uid="{00000000-0005-0000-0000-00000B6D0000}"/>
    <cellStyle name="Normal 27 6 5" xfId="24731" xr:uid="{00000000-0005-0000-0000-00000C6D0000}"/>
    <cellStyle name="Normal 27 6 6" xfId="31347" xr:uid="{00000000-0005-0000-0000-00000D6D0000}"/>
    <cellStyle name="Normal 27 6 7" xfId="37905" xr:uid="{00000000-0005-0000-0000-00000E6D0000}"/>
    <cellStyle name="Normal 27 7" xfId="7068" xr:uid="{00000000-0005-0000-0000-00000F6D0000}"/>
    <cellStyle name="Normal 27 7 2" xfId="12392" xr:uid="{00000000-0005-0000-0000-0000106D0000}"/>
    <cellStyle name="Normal 27 7 2 2" xfId="27999" xr:uid="{00000000-0005-0000-0000-0000116D0000}"/>
    <cellStyle name="Normal 27 7 2 3" xfId="34558" xr:uid="{00000000-0005-0000-0000-0000126D0000}"/>
    <cellStyle name="Normal 27 7 2 4" xfId="41116" xr:uid="{00000000-0005-0000-0000-0000136D0000}"/>
    <cellStyle name="Normal 27 7 3" xfId="24734" xr:uid="{00000000-0005-0000-0000-0000146D0000}"/>
    <cellStyle name="Normal 27 7 4" xfId="31350" xr:uid="{00000000-0005-0000-0000-0000156D0000}"/>
    <cellStyle name="Normal 27 7 5" xfId="37908" xr:uid="{00000000-0005-0000-0000-0000166D0000}"/>
    <cellStyle name="Normal 27 8" xfId="7069" xr:uid="{00000000-0005-0000-0000-0000176D0000}"/>
    <cellStyle name="Normal 27 8 2" xfId="12393" xr:uid="{00000000-0005-0000-0000-0000186D0000}"/>
    <cellStyle name="Normal 27 8 2 2" xfId="28000" xr:uid="{00000000-0005-0000-0000-0000196D0000}"/>
    <cellStyle name="Normal 27 8 2 3" xfId="34559" xr:uid="{00000000-0005-0000-0000-00001A6D0000}"/>
    <cellStyle name="Normal 27 8 2 4" xfId="41117" xr:uid="{00000000-0005-0000-0000-00001B6D0000}"/>
    <cellStyle name="Normal 27 8 3" xfId="24735" xr:uid="{00000000-0005-0000-0000-00001C6D0000}"/>
    <cellStyle name="Normal 27 8 4" xfId="31351" xr:uid="{00000000-0005-0000-0000-00001D6D0000}"/>
    <cellStyle name="Normal 27 8 5" xfId="37909" xr:uid="{00000000-0005-0000-0000-00001E6D0000}"/>
    <cellStyle name="Normal 27 9" xfId="7070" xr:uid="{00000000-0005-0000-0000-00001F6D0000}"/>
    <cellStyle name="Normal 28" xfId="1354" xr:uid="{00000000-0005-0000-0000-0000206D0000}"/>
    <cellStyle name="Normal 28 10" xfId="2587" xr:uid="{00000000-0005-0000-0000-0000216D0000}"/>
    <cellStyle name="Normal 28 2" xfId="7071" xr:uid="{00000000-0005-0000-0000-0000226D0000}"/>
    <cellStyle name="Normal 28 2 10" xfId="24736" xr:uid="{00000000-0005-0000-0000-0000236D0000}"/>
    <cellStyle name="Normal 28 2 11" xfId="31352" xr:uid="{00000000-0005-0000-0000-0000246D0000}"/>
    <cellStyle name="Normal 28 2 12" xfId="37910" xr:uid="{00000000-0005-0000-0000-0000256D0000}"/>
    <cellStyle name="Normal 28 2 2" xfId="7072" xr:uid="{00000000-0005-0000-0000-0000266D0000}"/>
    <cellStyle name="Normal 28 2 2 10" xfId="37911" xr:uid="{00000000-0005-0000-0000-0000276D0000}"/>
    <cellStyle name="Normal 28 2 2 2" xfId="7073" xr:uid="{00000000-0005-0000-0000-0000286D0000}"/>
    <cellStyle name="Normal 28 2 2 2 2" xfId="7074" xr:uid="{00000000-0005-0000-0000-0000296D0000}"/>
    <cellStyle name="Normal 28 2 2 2 2 2" xfId="7075" xr:uid="{00000000-0005-0000-0000-00002A6D0000}"/>
    <cellStyle name="Normal 28 2 2 2 2 2 2" xfId="12399" xr:uid="{00000000-0005-0000-0000-00002B6D0000}"/>
    <cellStyle name="Normal 28 2 2 2 2 2 2 2" xfId="28005" xr:uid="{00000000-0005-0000-0000-00002C6D0000}"/>
    <cellStyle name="Normal 28 2 2 2 2 2 2 3" xfId="34564" xr:uid="{00000000-0005-0000-0000-00002D6D0000}"/>
    <cellStyle name="Normal 28 2 2 2 2 2 2 4" xfId="41122" xr:uid="{00000000-0005-0000-0000-00002E6D0000}"/>
    <cellStyle name="Normal 28 2 2 2 2 2 3" xfId="24740" xr:uid="{00000000-0005-0000-0000-00002F6D0000}"/>
    <cellStyle name="Normal 28 2 2 2 2 2 4" xfId="31356" xr:uid="{00000000-0005-0000-0000-0000306D0000}"/>
    <cellStyle name="Normal 28 2 2 2 2 2 5" xfId="37914" xr:uid="{00000000-0005-0000-0000-0000316D0000}"/>
    <cellStyle name="Normal 28 2 2 2 2 3" xfId="7076" xr:uid="{00000000-0005-0000-0000-0000326D0000}"/>
    <cellStyle name="Normal 28 2 2 2 2 3 2" xfId="12400" xr:uid="{00000000-0005-0000-0000-0000336D0000}"/>
    <cellStyle name="Normal 28 2 2 2 2 3 2 2" xfId="28006" xr:uid="{00000000-0005-0000-0000-0000346D0000}"/>
    <cellStyle name="Normal 28 2 2 2 2 3 2 3" xfId="34565" xr:uid="{00000000-0005-0000-0000-0000356D0000}"/>
    <cellStyle name="Normal 28 2 2 2 2 3 2 4" xfId="41123" xr:uid="{00000000-0005-0000-0000-0000366D0000}"/>
    <cellStyle name="Normal 28 2 2 2 2 3 3" xfId="24741" xr:uid="{00000000-0005-0000-0000-0000376D0000}"/>
    <cellStyle name="Normal 28 2 2 2 2 3 4" xfId="31357" xr:uid="{00000000-0005-0000-0000-0000386D0000}"/>
    <cellStyle name="Normal 28 2 2 2 2 3 5" xfId="37915" xr:uid="{00000000-0005-0000-0000-0000396D0000}"/>
    <cellStyle name="Normal 28 2 2 2 2 4" xfId="12398" xr:uid="{00000000-0005-0000-0000-00003A6D0000}"/>
    <cellStyle name="Normal 28 2 2 2 2 4 2" xfId="28004" xr:uid="{00000000-0005-0000-0000-00003B6D0000}"/>
    <cellStyle name="Normal 28 2 2 2 2 4 3" xfId="34563" xr:uid="{00000000-0005-0000-0000-00003C6D0000}"/>
    <cellStyle name="Normal 28 2 2 2 2 4 4" xfId="41121" xr:uid="{00000000-0005-0000-0000-00003D6D0000}"/>
    <cellStyle name="Normal 28 2 2 2 2 5" xfId="24739" xr:uid="{00000000-0005-0000-0000-00003E6D0000}"/>
    <cellStyle name="Normal 28 2 2 2 2 6" xfId="31355" xr:uid="{00000000-0005-0000-0000-00003F6D0000}"/>
    <cellStyle name="Normal 28 2 2 2 2 7" xfId="37913" xr:uid="{00000000-0005-0000-0000-0000406D0000}"/>
    <cellStyle name="Normal 28 2 2 2 3" xfId="7077" xr:uid="{00000000-0005-0000-0000-0000416D0000}"/>
    <cellStyle name="Normal 28 2 2 2 3 2" xfId="7078" xr:uid="{00000000-0005-0000-0000-0000426D0000}"/>
    <cellStyle name="Normal 28 2 2 2 3 2 2" xfId="12402" xr:uid="{00000000-0005-0000-0000-0000436D0000}"/>
    <cellStyle name="Normal 28 2 2 2 3 2 2 2" xfId="28008" xr:uid="{00000000-0005-0000-0000-0000446D0000}"/>
    <cellStyle name="Normal 28 2 2 2 3 2 2 3" xfId="34567" xr:uid="{00000000-0005-0000-0000-0000456D0000}"/>
    <cellStyle name="Normal 28 2 2 2 3 2 2 4" xfId="41125" xr:uid="{00000000-0005-0000-0000-0000466D0000}"/>
    <cellStyle name="Normal 28 2 2 2 3 2 3" xfId="24743" xr:uid="{00000000-0005-0000-0000-0000476D0000}"/>
    <cellStyle name="Normal 28 2 2 2 3 2 4" xfId="31359" xr:uid="{00000000-0005-0000-0000-0000486D0000}"/>
    <cellStyle name="Normal 28 2 2 2 3 2 5" xfId="37917" xr:uid="{00000000-0005-0000-0000-0000496D0000}"/>
    <cellStyle name="Normal 28 2 2 2 3 3" xfId="7079" xr:uid="{00000000-0005-0000-0000-00004A6D0000}"/>
    <cellStyle name="Normal 28 2 2 2 3 3 2" xfId="12403" xr:uid="{00000000-0005-0000-0000-00004B6D0000}"/>
    <cellStyle name="Normal 28 2 2 2 3 3 2 2" xfId="28009" xr:uid="{00000000-0005-0000-0000-00004C6D0000}"/>
    <cellStyle name="Normal 28 2 2 2 3 3 2 3" xfId="34568" xr:uid="{00000000-0005-0000-0000-00004D6D0000}"/>
    <cellStyle name="Normal 28 2 2 2 3 3 2 4" xfId="41126" xr:uid="{00000000-0005-0000-0000-00004E6D0000}"/>
    <cellStyle name="Normal 28 2 2 2 3 3 3" xfId="24744" xr:uid="{00000000-0005-0000-0000-00004F6D0000}"/>
    <cellStyle name="Normal 28 2 2 2 3 3 4" xfId="31360" xr:uid="{00000000-0005-0000-0000-0000506D0000}"/>
    <cellStyle name="Normal 28 2 2 2 3 3 5" xfId="37918" xr:uid="{00000000-0005-0000-0000-0000516D0000}"/>
    <cellStyle name="Normal 28 2 2 2 3 4" xfId="12401" xr:uid="{00000000-0005-0000-0000-0000526D0000}"/>
    <cellStyle name="Normal 28 2 2 2 3 4 2" xfId="28007" xr:uid="{00000000-0005-0000-0000-0000536D0000}"/>
    <cellStyle name="Normal 28 2 2 2 3 4 3" xfId="34566" xr:uid="{00000000-0005-0000-0000-0000546D0000}"/>
    <cellStyle name="Normal 28 2 2 2 3 4 4" xfId="41124" xr:uid="{00000000-0005-0000-0000-0000556D0000}"/>
    <cellStyle name="Normal 28 2 2 2 3 5" xfId="24742" xr:uid="{00000000-0005-0000-0000-0000566D0000}"/>
    <cellStyle name="Normal 28 2 2 2 3 6" xfId="31358" xr:uid="{00000000-0005-0000-0000-0000576D0000}"/>
    <cellStyle name="Normal 28 2 2 2 3 7" xfId="37916" xr:uid="{00000000-0005-0000-0000-0000586D0000}"/>
    <cellStyle name="Normal 28 2 2 2 4" xfId="7080" xr:uid="{00000000-0005-0000-0000-0000596D0000}"/>
    <cellStyle name="Normal 28 2 2 2 4 2" xfId="12404" xr:uid="{00000000-0005-0000-0000-00005A6D0000}"/>
    <cellStyle name="Normal 28 2 2 2 4 2 2" xfId="28010" xr:uid="{00000000-0005-0000-0000-00005B6D0000}"/>
    <cellStyle name="Normal 28 2 2 2 4 2 3" xfId="34569" xr:uid="{00000000-0005-0000-0000-00005C6D0000}"/>
    <cellStyle name="Normal 28 2 2 2 4 2 4" xfId="41127" xr:uid="{00000000-0005-0000-0000-00005D6D0000}"/>
    <cellStyle name="Normal 28 2 2 2 4 3" xfId="24745" xr:uid="{00000000-0005-0000-0000-00005E6D0000}"/>
    <cellStyle name="Normal 28 2 2 2 4 4" xfId="31361" xr:uid="{00000000-0005-0000-0000-00005F6D0000}"/>
    <cellStyle name="Normal 28 2 2 2 4 5" xfId="37919" xr:uid="{00000000-0005-0000-0000-0000606D0000}"/>
    <cellStyle name="Normal 28 2 2 2 5" xfId="7081" xr:uid="{00000000-0005-0000-0000-0000616D0000}"/>
    <cellStyle name="Normal 28 2 2 2 5 2" xfId="12405" xr:uid="{00000000-0005-0000-0000-0000626D0000}"/>
    <cellStyle name="Normal 28 2 2 2 5 2 2" xfId="28011" xr:uid="{00000000-0005-0000-0000-0000636D0000}"/>
    <cellStyle name="Normal 28 2 2 2 5 2 3" xfId="34570" xr:uid="{00000000-0005-0000-0000-0000646D0000}"/>
    <cellStyle name="Normal 28 2 2 2 5 2 4" xfId="41128" xr:uid="{00000000-0005-0000-0000-0000656D0000}"/>
    <cellStyle name="Normal 28 2 2 2 5 3" xfId="24746" xr:uid="{00000000-0005-0000-0000-0000666D0000}"/>
    <cellStyle name="Normal 28 2 2 2 5 4" xfId="31362" xr:uid="{00000000-0005-0000-0000-0000676D0000}"/>
    <cellStyle name="Normal 28 2 2 2 5 5" xfId="37920" xr:uid="{00000000-0005-0000-0000-0000686D0000}"/>
    <cellStyle name="Normal 28 2 2 2 6" xfId="12397" xr:uid="{00000000-0005-0000-0000-0000696D0000}"/>
    <cellStyle name="Normal 28 2 2 2 6 2" xfId="28003" xr:uid="{00000000-0005-0000-0000-00006A6D0000}"/>
    <cellStyle name="Normal 28 2 2 2 6 3" xfId="34562" xr:uid="{00000000-0005-0000-0000-00006B6D0000}"/>
    <cellStyle name="Normal 28 2 2 2 6 4" xfId="41120" xr:uid="{00000000-0005-0000-0000-00006C6D0000}"/>
    <cellStyle name="Normal 28 2 2 2 7" xfId="24738" xr:uid="{00000000-0005-0000-0000-00006D6D0000}"/>
    <cellStyle name="Normal 28 2 2 2 8" xfId="31354" xr:uid="{00000000-0005-0000-0000-00006E6D0000}"/>
    <cellStyle name="Normal 28 2 2 2 9" xfId="37912" xr:uid="{00000000-0005-0000-0000-00006F6D0000}"/>
    <cellStyle name="Normal 28 2 2 3" xfId="7082" xr:uid="{00000000-0005-0000-0000-0000706D0000}"/>
    <cellStyle name="Normal 28 2 2 3 2" xfId="7083" xr:uid="{00000000-0005-0000-0000-0000716D0000}"/>
    <cellStyle name="Normal 28 2 2 3 2 2" xfId="12407" xr:uid="{00000000-0005-0000-0000-0000726D0000}"/>
    <cellStyle name="Normal 28 2 2 3 2 2 2" xfId="28013" xr:uid="{00000000-0005-0000-0000-0000736D0000}"/>
    <cellStyle name="Normal 28 2 2 3 2 2 3" xfId="34572" xr:uid="{00000000-0005-0000-0000-0000746D0000}"/>
    <cellStyle name="Normal 28 2 2 3 2 2 4" xfId="41130" xr:uid="{00000000-0005-0000-0000-0000756D0000}"/>
    <cellStyle name="Normal 28 2 2 3 2 3" xfId="24748" xr:uid="{00000000-0005-0000-0000-0000766D0000}"/>
    <cellStyle name="Normal 28 2 2 3 2 4" xfId="31364" xr:uid="{00000000-0005-0000-0000-0000776D0000}"/>
    <cellStyle name="Normal 28 2 2 3 2 5" xfId="37922" xr:uid="{00000000-0005-0000-0000-0000786D0000}"/>
    <cellStyle name="Normal 28 2 2 3 3" xfId="7084" xr:uid="{00000000-0005-0000-0000-0000796D0000}"/>
    <cellStyle name="Normal 28 2 2 3 3 2" xfId="12408" xr:uid="{00000000-0005-0000-0000-00007A6D0000}"/>
    <cellStyle name="Normal 28 2 2 3 3 2 2" xfId="28014" xr:uid="{00000000-0005-0000-0000-00007B6D0000}"/>
    <cellStyle name="Normal 28 2 2 3 3 2 3" xfId="34573" xr:uid="{00000000-0005-0000-0000-00007C6D0000}"/>
    <cellStyle name="Normal 28 2 2 3 3 2 4" xfId="41131" xr:uid="{00000000-0005-0000-0000-00007D6D0000}"/>
    <cellStyle name="Normal 28 2 2 3 3 3" xfId="24749" xr:uid="{00000000-0005-0000-0000-00007E6D0000}"/>
    <cellStyle name="Normal 28 2 2 3 3 4" xfId="31365" xr:uid="{00000000-0005-0000-0000-00007F6D0000}"/>
    <cellStyle name="Normal 28 2 2 3 3 5" xfId="37923" xr:uid="{00000000-0005-0000-0000-0000806D0000}"/>
    <cellStyle name="Normal 28 2 2 3 4" xfId="12406" xr:uid="{00000000-0005-0000-0000-0000816D0000}"/>
    <cellStyle name="Normal 28 2 2 3 4 2" xfId="28012" xr:uid="{00000000-0005-0000-0000-0000826D0000}"/>
    <cellStyle name="Normal 28 2 2 3 4 3" xfId="34571" xr:uid="{00000000-0005-0000-0000-0000836D0000}"/>
    <cellStyle name="Normal 28 2 2 3 4 4" xfId="41129" xr:uid="{00000000-0005-0000-0000-0000846D0000}"/>
    <cellStyle name="Normal 28 2 2 3 5" xfId="24747" xr:uid="{00000000-0005-0000-0000-0000856D0000}"/>
    <cellStyle name="Normal 28 2 2 3 6" xfId="31363" xr:uid="{00000000-0005-0000-0000-0000866D0000}"/>
    <cellStyle name="Normal 28 2 2 3 7" xfId="37921" xr:uid="{00000000-0005-0000-0000-0000876D0000}"/>
    <cellStyle name="Normal 28 2 2 4" xfId="7085" xr:uid="{00000000-0005-0000-0000-0000886D0000}"/>
    <cellStyle name="Normal 28 2 2 4 2" xfId="7086" xr:uid="{00000000-0005-0000-0000-0000896D0000}"/>
    <cellStyle name="Normal 28 2 2 4 2 2" xfId="12410" xr:uid="{00000000-0005-0000-0000-00008A6D0000}"/>
    <cellStyle name="Normal 28 2 2 4 2 2 2" xfId="28016" xr:uid="{00000000-0005-0000-0000-00008B6D0000}"/>
    <cellStyle name="Normal 28 2 2 4 2 2 3" xfId="34575" xr:uid="{00000000-0005-0000-0000-00008C6D0000}"/>
    <cellStyle name="Normal 28 2 2 4 2 2 4" xfId="41133" xr:uid="{00000000-0005-0000-0000-00008D6D0000}"/>
    <cellStyle name="Normal 28 2 2 4 2 3" xfId="24751" xr:uid="{00000000-0005-0000-0000-00008E6D0000}"/>
    <cellStyle name="Normal 28 2 2 4 2 4" xfId="31367" xr:uid="{00000000-0005-0000-0000-00008F6D0000}"/>
    <cellStyle name="Normal 28 2 2 4 2 5" xfId="37925" xr:uid="{00000000-0005-0000-0000-0000906D0000}"/>
    <cellStyle name="Normal 28 2 2 4 3" xfId="7087" xr:uid="{00000000-0005-0000-0000-0000916D0000}"/>
    <cellStyle name="Normal 28 2 2 4 3 2" xfId="12411" xr:uid="{00000000-0005-0000-0000-0000926D0000}"/>
    <cellStyle name="Normal 28 2 2 4 3 2 2" xfId="28017" xr:uid="{00000000-0005-0000-0000-0000936D0000}"/>
    <cellStyle name="Normal 28 2 2 4 3 2 3" xfId="34576" xr:uid="{00000000-0005-0000-0000-0000946D0000}"/>
    <cellStyle name="Normal 28 2 2 4 3 2 4" xfId="41134" xr:uid="{00000000-0005-0000-0000-0000956D0000}"/>
    <cellStyle name="Normal 28 2 2 4 3 3" xfId="24752" xr:uid="{00000000-0005-0000-0000-0000966D0000}"/>
    <cellStyle name="Normal 28 2 2 4 3 4" xfId="31368" xr:uid="{00000000-0005-0000-0000-0000976D0000}"/>
    <cellStyle name="Normal 28 2 2 4 3 5" xfId="37926" xr:uid="{00000000-0005-0000-0000-0000986D0000}"/>
    <cellStyle name="Normal 28 2 2 4 4" xfId="12409" xr:uid="{00000000-0005-0000-0000-0000996D0000}"/>
    <cellStyle name="Normal 28 2 2 4 4 2" xfId="28015" xr:uid="{00000000-0005-0000-0000-00009A6D0000}"/>
    <cellStyle name="Normal 28 2 2 4 4 3" xfId="34574" xr:uid="{00000000-0005-0000-0000-00009B6D0000}"/>
    <cellStyle name="Normal 28 2 2 4 4 4" xfId="41132" xr:uid="{00000000-0005-0000-0000-00009C6D0000}"/>
    <cellStyle name="Normal 28 2 2 4 5" xfId="24750" xr:uid="{00000000-0005-0000-0000-00009D6D0000}"/>
    <cellStyle name="Normal 28 2 2 4 6" xfId="31366" xr:uid="{00000000-0005-0000-0000-00009E6D0000}"/>
    <cellStyle name="Normal 28 2 2 4 7" xfId="37924" xr:uid="{00000000-0005-0000-0000-00009F6D0000}"/>
    <cellStyle name="Normal 28 2 2 5" xfId="7088" xr:uid="{00000000-0005-0000-0000-0000A06D0000}"/>
    <cellStyle name="Normal 28 2 2 5 2" xfId="12412" xr:uid="{00000000-0005-0000-0000-0000A16D0000}"/>
    <cellStyle name="Normal 28 2 2 5 2 2" xfId="28018" xr:uid="{00000000-0005-0000-0000-0000A26D0000}"/>
    <cellStyle name="Normal 28 2 2 5 2 3" xfId="34577" xr:uid="{00000000-0005-0000-0000-0000A36D0000}"/>
    <cellStyle name="Normal 28 2 2 5 2 4" xfId="41135" xr:uid="{00000000-0005-0000-0000-0000A46D0000}"/>
    <cellStyle name="Normal 28 2 2 5 3" xfId="24753" xr:uid="{00000000-0005-0000-0000-0000A56D0000}"/>
    <cellStyle name="Normal 28 2 2 5 4" xfId="31369" xr:uid="{00000000-0005-0000-0000-0000A66D0000}"/>
    <cellStyle name="Normal 28 2 2 5 5" xfId="37927" xr:uid="{00000000-0005-0000-0000-0000A76D0000}"/>
    <cellStyle name="Normal 28 2 2 6" xfId="7089" xr:uid="{00000000-0005-0000-0000-0000A86D0000}"/>
    <cellStyle name="Normal 28 2 2 6 2" xfId="12413" xr:uid="{00000000-0005-0000-0000-0000A96D0000}"/>
    <cellStyle name="Normal 28 2 2 6 2 2" xfId="28019" xr:uid="{00000000-0005-0000-0000-0000AA6D0000}"/>
    <cellStyle name="Normal 28 2 2 6 2 3" xfId="34578" xr:uid="{00000000-0005-0000-0000-0000AB6D0000}"/>
    <cellStyle name="Normal 28 2 2 6 2 4" xfId="41136" xr:uid="{00000000-0005-0000-0000-0000AC6D0000}"/>
    <cellStyle name="Normal 28 2 2 6 3" xfId="24754" xr:uid="{00000000-0005-0000-0000-0000AD6D0000}"/>
    <cellStyle name="Normal 28 2 2 6 4" xfId="31370" xr:uid="{00000000-0005-0000-0000-0000AE6D0000}"/>
    <cellStyle name="Normal 28 2 2 6 5" xfId="37928" xr:uid="{00000000-0005-0000-0000-0000AF6D0000}"/>
    <cellStyle name="Normal 28 2 2 7" xfId="12396" xr:uid="{00000000-0005-0000-0000-0000B06D0000}"/>
    <cellStyle name="Normal 28 2 2 7 2" xfId="28002" xr:uid="{00000000-0005-0000-0000-0000B16D0000}"/>
    <cellStyle name="Normal 28 2 2 7 3" xfId="34561" xr:uid="{00000000-0005-0000-0000-0000B26D0000}"/>
    <cellStyle name="Normal 28 2 2 7 4" xfId="41119" xr:uid="{00000000-0005-0000-0000-0000B36D0000}"/>
    <cellStyle name="Normal 28 2 2 8" xfId="24737" xr:uid="{00000000-0005-0000-0000-0000B46D0000}"/>
    <cellStyle name="Normal 28 2 2 9" xfId="31353" xr:uid="{00000000-0005-0000-0000-0000B56D0000}"/>
    <cellStyle name="Normal 28 2 3" xfId="7090" xr:uid="{00000000-0005-0000-0000-0000B66D0000}"/>
    <cellStyle name="Normal 28 2 3 2" xfId="7091" xr:uid="{00000000-0005-0000-0000-0000B76D0000}"/>
    <cellStyle name="Normal 28 2 3 2 2" xfId="7092" xr:uid="{00000000-0005-0000-0000-0000B86D0000}"/>
    <cellStyle name="Normal 28 2 3 2 2 2" xfId="12416" xr:uid="{00000000-0005-0000-0000-0000B96D0000}"/>
    <cellStyle name="Normal 28 2 3 2 2 2 2" xfId="28022" xr:uid="{00000000-0005-0000-0000-0000BA6D0000}"/>
    <cellStyle name="Normal 28 2 3 2 2 2 3" xfId="34581" xr:uid="{00000000-0005-0000-0000-0000BB6D0000}"/>
    <cellStyle name="Normal 28 2 3 2 2 2 4" xfId="41139" xr:uid="{00000000-0005-0000-0000-0000BC6D0000}"/>
    <cellStyle name="Normal 28 2 3 2 2 3" xfId="24757" xr:uid="{00000000-0005-0000-0000-0000BD6D0000}"/>
    <cellStyle name="Normal 28 2 3 2 2 4" xfId="31373" xr:uid="{00000000-0005-0000-0000-0000BE6D0000}"/>
    <cellStyle name="Normal 28 2 3 2 2 5" xfId="37931" xr:uid="{00000000-0005-0000-0000-0000BF6D0000}"/>
    <cellStyle name="Normal 28 2 3 2 3" xfId="7093" xr:uid="{00000000-0005-0000-0000-0000C06D0000}"/>
    <cellStyle name="Normal 28 2 3 2 3 2" xfId="12417" xr:uid="{00000000-0005-0000-0000-0000C16D0000}"/>
    <cellStyle name="Normal 28 2 3 2 3 2 2" xfId="28023" xr:uid="{00000000-0005-0000-0000-0000C26D0000}"/>
    <cellStyle name="Normal 28 2 3 2 3 2 3" xfId="34582" xr:uid="{00000000-0005-0000-0000-0000C36D0000}"/>
    <cellStyle name="Normal 28 2 3 2 3 2 4" xfId="41140" xr:uid="{00000000-0005-0000-0000-0000C46D0000}"/>
    <cellStyle name="Normal 28 2 3 2 3 3" xfId="24758" xr:uid="{00000000-0005-0000-0000-0000C56D0000}"/>
    <cellStyle name="Normal 28 2 3 2 3 4" xfId="31374" xr:uid="{00000000-0005-0000-0000-0000C66D0000}"/>
    <cellStyle name="Normal 28 2 3 2 3 5" xfId="37932" xr:uid="{00000000-0005-0000-0000-0000C76D0000}"/>
    <cellStyle name="Normal 28 2 3 2 4" xfId="12415" xr:uid="{00000000-0005-0000-0000-0000C86D0000}"/>
    <cellStyle name="Normal 28 2 3 2 4 2" xfId="28021" xr:uid="{00000000-0005-0000-0000-0000C96D0000}"/>
    <cellStyle name="Normal 28 2 3 2 4 3" xfId="34580" xr:uid="{00000000-0005-0000-0000-0000CA6D0000}"/>
    <cellStyle name="Normal 28 2 3 2 4 4" xfId="41138" xr:uid="{00000000-0005-0000-0000-0000CB6D0000}"/>
    <cellStyle name="Normal 28 2 3 2 5" xfId="24756" xr:uid="{00000000-0005-0000-0000-0000CC6D0000}"/>
    <cellStyle name="Normal 28 2 3 2 6" xfId="31372" xr:uid="{00000000-0005-0000-0000-0000CD6D0000}"/>
    <cellStyle name="Normal 28 2 3 2 7" xfId="37930" xr:uid="{00000000-0005-0000-0000-0000CE6D0000}"/>
    <cellStyle name="Normal 28 2 3 3" xfId="7094" xr:uid="{00000000-0005-0000-0000-0000CF6D0000}"/>
    <cellStyle name="Normal 28 2 3 3 2" xfId="7095" xr:uid="{00000000-0005-0000-0000-0000D06D0000}"/>
    <cellStyle name="Normal 28 2 3 3 2 2" xfId="12419" xr:uid="{00000000-0005-0000-0000-0000D16D0000}"/>
    <cellStyle name="Normal 28 2 3 3 2 2 2" xfId="28025" xr:uid="{00000000-0005-0000-0000-0000D26D0000}"/>
    <cellStyle name="Normal 28 2 3 3 2 2 3" xfId="34584" xr:uid="{00000000-0005-0000-0000-0000D36D0000}"/>
    <cellStyle name="Normal 28 2 3 3 2 2 4" xfId="41142" xr:uid="{00000000-0005-0000-0000-0000D46D0000}"/>
    <cellStyle name="Normal 28 2 3 3 2 3" xfId="24760" xr:uid="{00000000-0005-0000-0000-0000D56D0000}"/>
    <cellStyle name="Normal 28 2 3 3 2 4" xfId="31376" xr:uid="{00000000-0005-0000-0000-0000D66D0000}"/>
    <cellStyle name="Normal 28 2 3 3 2 5" xfId="37934" xr:uid="{00000000-0005-0000-0000-0000D76D0000}"/>
    <cellStyle name="Normal 28 2 3 3 3" xfId="7096" xr:uid="{00000000-0005-0000-0000-0000D86D0000}"/>
    <cellStyle name="Normal 28 2 3 3 3 2" xfId="12420" xr:uid="{00000000-0005-0000-0000-0000D96D0000}"/>
    <cellStyle name="Normal 28 2 3 3 3 2 2" xfId="28026" xr:uid="{00000000-0005-0000-0000-0000DA6D0000}"/>
    <cellStyle name="Normal 28 2 3 3 3 2 3" xfId="34585" xr:uid="{00000000-0005-0000-0000-0000DB6D0000}"/>
    <cellStyle name="Normal 28 2 3 3 3 2 4" xfId="41143" xr:uid="{00000000-0005-0000-0000-0000DC6D0000}"/>
    <cellStyle name="Normal 28 2 3 3 3 3" xfId="24761" xr:uid="{00000000-0005-0000-0000-0000DD6D0000}"/>
    <cellStyle name="Normal 28 2 3 3 3 4" xfId="31377" xr:uid="{00000000-0005-0000-0000-0000DE6D0000}"/>
    <cellStyle name="Normal 28 2 3 3 3 5" xfId="37935" xr:uid="{00000000-0005-0000-0000-0000DF6D0000}"/>
    <cellStyle name="Normal 28 2 3 3 4" xfId="12418" xr:uid="{00000000-0005-0000-0000-0000E06D0000}"/>
    <cellStyle name="Normal 28 2 3 3 4 2" xfId="28024" xr:uid="{00000000-0005-0000-0000-0000E16D0000}"/>
    <cellStyle name="Normal 28 2 3 3 4 3" xfId="34583" xr:uid="{00000000-0005-0000-0000-0000E26D0000}"/>
    <cellStyle name="Normal 28 2 3 3 4 4" xfId="41141" xr:uid="{00000000-0005-0000-0000-0000E36D0000}"/>
    <cellStyle name="Normal 28 2 3 3 5" xfId="24759" xr:uid="{00000000-0005-0000-0000-0000E46D0000}"/>
    <cellStyle name="Normal 28 2 3 3 6" xfId="31375" xr:uid="{00000000-0005-0000-0000-0000E56D0000}"/>
    <cellStyle name="Normal 28 2 3 3 7" xfId="37933" xr:uid="{00000000-0005-0000-0000-0000E66D0000}"/>
    <cellStyle name="Normal 28 2 3 4" xfId="7097" xr:uid="{00000000-0005-0000-0000-0000E76D0000}"/>
    <cellStyle name="Normal 28 2 3 4 2" xfId="12421" xr:uid="{00000000-0005-0000-0000-0000E86D0000}"/>
    <cellStyle name="Normal 28 2 3 4 2 2" xfId="28027" xr:uid="{00000000-0005-0000-0000-0000E96D0000}"/>
    <cellStyle name="Normal 28 2 3 4 2 3" xfId="34586" xr:uid="{00000000-0005-0000-0000-0000EA6D0000}"/>
    <cellStyle name="Normal 28 2 3 4 2 4" xfId="41144" xr:uid="{00000000-0005-0000-0000-0000EB6D0000}"/>
    <cellStyle name="Normal 28 2 3 4 3" xfId="24762" xr:uid="{00000000-0005-0000-0000-0000EC6D0000}"/>
    <cellStyle name="Normal 28 2 3 4 4" xfId="31378" xr:uid="{00000000-0005-0000-0000-0000ED6D0000}"/>
    <cellStyle name="Normal 28 2 3 4 5" xfId="37936" xr:uid="{00000000-0005-0000-0000-0000EE6D0000}"/>
    <cellStyle name="Normal 28 2 3 5" xfId="7098" xr:uid="{00000000-0005-0000-0000-0000EF6D0000}"/>
    <cellStyle name="Normal 28 2 3 5 2" xfId="12422" xr:uid="{00000000-0005-0000-0000-0000F06D0000}"/>
    <cellStyle name="Normal 28 2 3 5 2 2" xfId="28028" xr:uid="{00000000-0005-0000-0000-0000F16D0000}"/>
    <cellStyle name="Normal 28 2 3 5 2 3" xfId="34587" xr:uid="{00000000-0005-0000-0000-0000F26D0000}"/>
    <cellStyle name="Normal 28 2 3 5 2 4" xfId="41145" xr:uid="{00000000-0005-0000-0000-0000F36D0000}"/>
    <cellStyle name="Normal 28 2 3 5 3" xfId="24763" xr:uid="{00000000-0005-0000-0000-0000F46D0000}"/>
    <cellStyle name="Normal 28 2 3 5 4" xfId="31379" xr:uid="{00000000-0005-0000-0000-0000F56D0000}"/>
    <cellStyle name="Normal 28 2 3 5 5" xfId="37937" xr:uid="{00000000-0005-0000-0000-0000F66D0000}"/>
    <cellStyle name="Normal 28 2 3 6" xfId="12414" xr:uid="{00000000-0005-0000-0000-0000F76D0000}"/>
    <cellStyle name="Normal 28 2 3 6 2" xfId="28020" xr:uid="{00000000-0005-0000-0000-0000F86D0000}"/>
    <cellStyle name="Normal 28 2 3 6 3" xfId="34579" xr:uid="{00000000-0005-0000-0000-0000F96D0000}"/>
    <cellStyle name="Normal 28 2 3 6 4" xfId="41137" xr:uid="{00000000-0005-0000-0000-0000FA6D0000}"/>
    <cellStyle name="Normal 28 2 3 7" xfId="24755" xr:uid="{00000000-0005-0000-0000-0000FB6D0000}"/>
    <cellStyle name="Normal 28 2 3 8" xfId="31371" xr:uid="{00000000-0005-0000-0000-0000FC6D0000}"/>
    <cellStyle name="Normal 28 2 3 9" xfId="37929" xr:uid="{00000000-0005-0000-0000-0000FD6D0000}"/>
    <cellStyle name="Normal 28 2 4" xfId="7099" xr:uid="{00000000-0005-0000-0000-0000FE6D0000}"/>
    <cellStyle name="Normal 28 2 4 2" xfId="7100" xr:uid="{00000000-0005-0000-0000-0000FF6D0000}"/>
    <cellStyle name="Normal 28 2 4 2 2" xfId="12424" xr:uid="{00000000-0005-0000-0000-0000006E0000}"/>
    <cellStyle name="Normal 28 2 4 2 2 2" xfId="28030" xr:uid="{00000000-0005-0000-0000-0000016E0000}"/>
    <cellStyle name="Normal 28 2 4 2 2 3" xfId="34589" xr:uid="{00000000-0005-0000-0000-0000026E0000}"/>
    <cellStyle name="Normal 28 2 4 2 2 4" xfId="41147" xr:uid="{00000000-0005-0000-0000-0000036E0000}"/>
    <cellStyle name="Normal 28 2 4 2 3" xfId="24765" xr:uid="{00000000-0005-0000-0000-0000046E0000}"/>
    <cellStyle name="Normal 28 2 4 2 4" xfId="31381" xr:uid="{00000000-0005-0000-0000-0000056E0000}"/>
    <cellStyle name="Normal 28 2 4 2 5" xfId="37939" xr:uid="{00000000-0005-0000-0000-0000066E0000}"/>
    <cellStyle name="Normal 28 2 4 3" xfId="7101" xr:uid="{00000000-0005-0000-0000-0000076E0000}"/>
    <cellStyle name="Normal 28 2 4 3 2" xfId="12425" xr:uid="{00000000-0005-0000-0000-0000086E0000}"/>
    <cellStyle name="Normal 28 2 4 3 2 2" xfId="28031" xr:uid="{00000000-0005-0000-0000-0000096E0000}"/>
    <cellStyle name="Normal 28 2 4 3 2 3" xfId="34590" xr:uid="{00000000-0005-0000-0000-00000A6E0000}"/>
    <cellStyle name="Normal 28 2 4 3 2 4" xfId="41148" xr:uid="{00000000-0005-0000-0000-00000B6E0000}"/>
    <cellStyle name="Normal 28 2 4 3 3" xfId="24766" xr:uid="{00000000-0005-0000-0000-00000C6E0000}"/>
    <cellStyle name="Normal 28 2 4 3 4" xfId="31382" xr:uid="{00000000-0005-0000-0000-00000D6E0000}"/>
    <cellStyle name="Normal 28 2 4 3 5" xfId="37940" xr:uid="{00000000-0005-0000-0000-00000E6E0000}"/>
    <cellStyle name="Normal 28 2 4 4" xfId="12423" xr:uid="{00000000-0005-0000-0000-00000F6E0000}"/>
    <cellStyle name="Normal 28 2 4 4 2" xfId="28029" xr:uid="{00000000-0005-0000-0000-0000106E0000}"/>
    <cellStyle name="Normal 28 2 4 4 3" xfId="34588" xr:uid="{00000000-0005-0000-0000-0000116E0000}"/>
    <cellStyle name="Normal 28 2 4 4 4" xfId="41146" xr:uid="{00000000-0005-0000-0000-0000126E0000}"/>
    <cellStyle name="Normal 28 2 4 5" xfId="24764" xr:uid="{00000000-0005-0000-0000-0000136E0000}"/>
    <cellStyle name="Normal 28 2 4 6" xfId="31380" xr:uid="{00000000-0005-0000-0000-0000146E0000}"/>
    <cellStyle name="Normal 28 2 4 7" xfId="37938" xr:uid="{00000000-0005-0000-0000-0000156E0000}"/>
    <cellStyle name="Normal 28 2 5" xfId="7102" xr:uid="{00000000-0005-0000-0000-0000166E0000}"/>
    <cellStyle name="Normal 28 2 5 2" xfId="7103" xr:uid="{00000000-0005-0000-0000-0000176E0000}"/>
    <cellStyle name="Normal 28 2 5 2 2" xfId="12427" xr:uid="{00000000-0005-0000-0000-0000186E0000}"/>
    <cellStyle name="Normal 28 2 5 2 2 2" xfId="28033" xr:uid="{00000000-0005-0000-0000-0000196E0000}"/>
    <cellStyle name="Normal 28 2 5 2 2 3" xfId="34592" xr:uid="{00000000-0005-0000-0000-00001A6E0000}"/>
    <cellStyle name="Normal 28 2 5 2 2 4" xfId="41150" xr:uid="{00000000-0005-0000-0000-00001B6E0000}"/>
    <cellStyle name="Normal 28 2 5 2 3" xfId="24768" xr:uid="{00000000-0005-0000-0000-00001C6E0000}"/>
    <cellStyle name="Normal 28 2 5 2 4" xfId="31384" xr:uid="{00000000-0005-0000-0000-00001D6E0000}"/>
    <cellStyle name="Normal 28 2 5 2 5" xfId="37942" xr:uid="{00000000-0005-0000-0000-00001E6E0000}"/>
    <cellStyle name="Normal 28 2 5 3" xfId="7104" xr:uid="{00000000-0005-0000-0000-00001F6E0000}"/>
    <cellStyle name="Normal 28 2 5 3 2" xfId="12428" xr:uid="{00000000-0005-0000-0000-0000206E0000}"/>
    <cellStyle name="Normal 28 2 5 3 2 2" xfId="28034" xr:uid="{00000000-0005-0000-0000-0000216E0000}"/>
    <cellStyle name="Normal 28 2 5 3 2 3" xfId="34593" xr:uid="{00000000-0005-0000-0000-0000226E0000}"/>
    <cellStyle name="Normal 28 2 5 3 2 4" xfId="41151" xr:uid="{00000000-0005-0000-0000-0000236E0000}"/>
    <cellStyle name="Normal 28 2 5 3 3" xfId="24769" xr:uid="{00000000-0005-0000-0000-0000246E0000}"/>
    <cellStyle name="Normal 28 2 5 3 4" xfId="31385" xr:uid="{00000000-0005-0000-0000-0000256E0000}"/>
    <cellStyle name="Normal 28 2 5 3 5" xfId="37943" xr:uid="{00000000-0005-0000-0000-0000266E0000}"/>
    <cellStyle name="Normal 28 2 5 4" xfId="12426" xr:uid="{00000000-0005-0000-0000-0000276E0000}"/>
    <cellStyle name="Normal 28 2 5 4 2" xfId="28032" xr:uid="{00000000-0005-0000-0000-0000286E0000}"/>
    <cellStyle name="Normal 28 2 5 4 3" xfId="34591" xr:uid="{00000000-0005-0000-0000-0000296E0000}"/>
    <cellStyle name="Normal 28 2 5 4 4" xfId="41149" xr:uid="{00000000-0005-0000-0000-00002A6E0000}"/>
    <cellStyle name="Normal 28 2 5 5" xfId="24767" xr:uid="{00000000-0005-0000-0000-00002B6E0000}"/>
    <cellStyle name="Normal 28 2 5 6" xfId="31383" xr:uid="{00000000-0005-0000-0000-00002C6E0000}"/>
    <cellStyle name="Normal 28 2 5 7" xfId="37941" xr:uid="{00000000-0005-0000-0000-00002D6E0000}"/>
    <cellStyle name="Normal 28 2 6" xfId="7105" xr:uid="{00000000-0005-0000-0000-00002E6E0000}"/>
    <cellStyle name="Normal 28 2 6 2" xfId="12429" xr:uid="{00000000-0005-0000-0000-00002F6E0000}"/>
    <cellStyle name="Normal 28 2 6 2 2" xfId="28035" xr:uid="{00000000-0005-0000-0000-0000306E0000}"/>
    <cellStyle name="Normal 28 2 6 2 3" xfId="34594" xr:uid="{00000000-0005-0000-0000-0000316E0000}"/>
    <cellStyle name="Normal 28 2 6 2 4" xfId="41152" xr:uid="{00000000-0005-0000-0000-0000326E0000}"/>
    <cellStyle name="Normal 28 2 6 3" xfId="24770" xr:uid="{00000000-0005-0000-0000-0000336E0000}"/>
    <cellStyle name="Normal 28 2 6 4" xfId="31386" xr:uid="{00000000-0005-0000-0000-0000346E0000}"/>
    <cellStyle name="Normal 28 2 6 5" xfId="37944" xr:uid="{00000000-0005-0000-0000-0000356E0000}"/>
    <cellStyle name="Normal 28 2 7" xfId="7106" xr:uid="{00000000-0005-0000-0000-0000366E0000}"/>
    <cellStyle name="Normal 28 2 7 2" xfId="12430" xr:uid="{00000000-0005-0000-0000-0000376E0000}"/>
    <cellStyle name="Normal 28 2 7 2 2" xfId="28036" xr:uid="{00000000-0005-0000-0000-0000386E0000}"/>
    <cellStyle name="Normal 28 2 7 2 3" xfId="34595" xr:uid="{00000000-0005-0000-0000-0000396E0000}"/>
    <cellStyle name="Normal 28 2 7 2 4" xfId="41153" xr:uid="{00000000-0005-0000-0000-00003A6E0000}"/>
    <cellStyle name="Normal 28 2 7 3" xfId="24771" xr:uid="{00000000-0005-0000-0000-00003B6E0000}"/>
    <cellStyle name="Normal 28 2 7 4" xfId="31387" xr:uid="{00000000-0005-0000-0000-00003C6E0000}"/>
    <cellStyle name="Normal 28 2 7 5" xfId="37945" xr:uid="{00000000-0005-0000-0000-00003D6E0000}"/>
    <cellStyle name="Normal 28 2 8" xfId="12395" xr:uid="{00000000-0005-0000-0000-00003E6E0000}"/>
    <cellStyle name="Normal 28 2 8 2" xfId="28001" xr:uid="{00000000-0005-0000-0000-00003F6E0000}"/>
    <cellStyle name="Normal 28 2 8 3" xfId="34560" xr:uid="{00000000-0005-0000-0000-0000406E0000}"/>
    <cellStyle name="Normal 28 2 8 4" xfId="41118" xr:uid="{00000000-0005-0000-0000-0000416E0000}"/>
    <cellStyle name="Normal 28 2 9" xfId="16609" xr:uid="{00000000-0005-0000-0000-0000426E0000}"/>
    <cellStyle name="Normal 28 3" xfId="7107" xr:uid="{00000000-0005-0000-0000-0000436E0000}"/>
    <cellStyle name="Normal 28 3 10" xfId="37946" xr:uid="{00000000-0005-0000-0000-0000446E0000}"/>
    <cellStyle name="Normal 28 3 2" xfId="7108" xr:uid="{00000000-0005-0000-0000-0000456E0000}"/>
    <cellStyle name="Normal 28 3 2 2" xfId="7109" xr:uid="{00000000-0005-0000-0000-0000466E0000}"/>
    <cellStyle name="Normal 28 3 2 2 2" xfId="7110" xr:uid="{00000000-0005-0000-0000-0000476E0000}"/>
    <cellStyle name="Normal 28 3 2 2 2 2" xfId="12434" xr:uid="{00000000-0005-0000-0000-0000486E0000}"/>
    <cellStyle name="Normal 28 3 2 2 2 2 2" xfId="28040" xr:uid="{00000000-0005-0000-0000-0000496E0000}"/>
    <cellStyle name="Normal 28 3 2 2 2 2 3" xfId="34599" xr:uid="{00000000-0005-0000-0000-00004A6E0000}"/>
    <cellStyle name="Normal 28 3 2 2 2 2 4" xfId="41157" xr:uid="{00000000-0005-0000-0000-00004B6E0000}"/>
    <cellStyle name="Normal 28 3 2 2 2 3" xfId="24775" xr:uid="{00000000-0005-0000-0000-00004C6E0000}"/>
    <cellStyle name="Normal 28 3 2 2 2 4" xfId="31391" xr:uid="{00000000-0005-0000-0000-00004D6E0000}"/>
    <cellStyle name="Normal 28 3 2 2 2 5" xfId="37949" xr:uid="{00000000-0005-0000-0000-00004E6E0000}"/>
    <cellStyle name="Normal 28 3 2 2 3" xfId="7111" xr:uid="{00000000-0005-0000-0000-00004F6E0000}"/>
    <cellStyle name="Normal 28 3 2 2 3 2" xfId="12435" xr:uid="{00000000-0005-0000-0000-0000506E0000}"/>
    <cellStyle name="Normal 28 3 2 2 3 2 2" xfId="28041" xr:uid="{00000000-0005-0000-0000-0000516E0000}"/>
    <cellStyle name="Normal 28 3 2 2 3 2 3" xfId="34600" xr:uid="{00000000-0005-0000-0000-0000526E0000}"/>
    <cellStyle name="Normal 28 3 2 2 3 2 4" xfId="41158" xr:uid="{00000000-0005-0000-0000-0000536E0000}"/>
    <cellStyle name="Normal 28 3 2 2 3 3" xfId="24776" xr:uid="{00000000-0005-0000-0000-0000546E0000}"/>
    <cellStyle name="Normal 28 3 2 2 3 4" xfId="31392" xr:uid="{00000000-0005-0000-0000-0000556E0000}"/>
    <cellStyle name="Normal 28 3 2 2 3 5" xfId="37950" xr:uid="{00000000-0005-0000-0000-0000566E0000}"/>
    <cellStyle name="Normal 28 3 2 2 4" xfId="12433" xr:uid="{00000000-0005-0000-0000-0000576E0000}"/>
    <cellStyle name="Normal 28 3 2 2 4 2" xfId="28039" xr:uid="{00000000-0005-0000-0000-0000586E0000}"/>
    <cellStyle name="Normal 28 3 2 2 4 3" xfId="34598" xr:uid="{00000000-0005-0000-0000-0000596E0000}"/>
    <cellStyle name="Normal 28 3 2 2 4 4" xfId="41156" xr:uid="{00000000-0005-0000-0000-00005A6E0000}"/>
    <cellStyle name="Normal 28 3 2 2 5" xfId="24774" xr:uid="{00000000-0005-0000-0000-00005B6E0000}"/>
    <cellStyle name="Normal 28 3 2 2 6" xfId="31390" xr:uid="{00000000-0005-0000-0000-00005C6E0000}"/>
    <cellStyle name="Normal 28 3 2 2 7" xfId="37948" xr:uid="{00000000-0005-0000-0000-00005D6E0000}"/>
    <cellStyle name="Normal 28 3 2 3" xfId="7112" xr:uid="{00000000-0005-0000-0000-00005E6E0000}"/>
    <cellStyle name="Normal 28 3 2 3 2" xfId="7113" xr:uid="{00000000-0005-0000-0000-00005F6E0000}"/>
    <cellStyle name="Normal 28 3 2 3 2 2" xfId="12437" xr:uid="{00000000-0005-0000-0000-0000606E0000}"/>
    <cellStyle name="Normal 28 3 2 3 2 2 2" xfId="28043" xr:uid="{00000000-0005-0000-0000-0000616E0000}"/>
    <cellStyle name="Normal 28 3 2 3 2 2 3" xfId="34602" xr:uid="{00000000-0005-0000-0000-0000626E0000}"/>
    <cellStyle name="Normal 28 3 2 3 2 2 4" xfId="41160" xr:uid="{00000000-0005-0000-0000-0000636E0000}"/>
    <cellStyle name="Normal 28 3 2 3 2 3" xfId="24778" xr:uid="{00000000-0005-0000-0000-0000646E0000}"/>
    <cellStyle name="Normal 28 3 2 3 2 4" xfId="31394" xr:uid="{00000000-0005-0000-0000-0000656E0000}"/>
    <cellStyle name="Normal 28 3 2 3 2 5" xfId="37952" xr:uid="{00000000-0005-0000-0000-0000666E0000}"/>
    <cellStyle name="Normal 28 3 2 3 3" xfId="7114" xr:uid="{00000000-0005-0000-0000-0000676E0000}"/>
    <cellStyle name="Normal 28 3 2 3 3 2" xfId="12438" xr:uid="{00000000-0005-0000-0000-0000686E0000}"/>
    <cellStyle name="Normal 28 3 2 3 3 2 2" xfId="28044" xr:uid="{00000000-0005-0000-0000-0000696E0000}"/>
    <cellStyle name="Normal 28 3 2 3 3 2 3" xfId="34603" xr:uid="{00000000-0005-0000-0000-00006A6E0000}"/>
    <cellStyle name="Normal 28 3 2 3 3 2 4" xfId="41161" xr:uid="{00000000-0005-0000-0000-00006B6E0000}"/>
    <cellStyle name="Normal 28 3 2 3 3 3" xfId="24779" xr:uid="{00000000-0005-0000-0000-00006C6E0000}"/>
    <cellStyle name="Normal 28 3 2 3 3 4" xfId="31395" xr:uid="{00000000-0005-0000-0000-00006D6E0000}"/>
    <cellStyle name="Normal 28 3 2 3 3 5" xfId="37953" xr:uid="{00000000-0005-0000-0000-00006E6E0000}"/>
    <cellStyle name="Normal 28 3 2 3 4" xfId="12436" xr:uid="{00000000-0005-0000-0000-00006F6E0000}"/>
    <cellStyle name="Normal 28 3 2 3 4 2" xfId="28042" xr:uid="{00000000-0005-0000-0000-0000706E0000}"/>
    <cellStyle name="Normal 28 3 2 3 4 3" xfId="34601" xr:uid="{00000000-0005-0000-0000-0000716E0000}"/>
    <cellStyle name="Normal 28 3 2 3 4 4" xfId="41159" xr:uid="{00000000-0005-0000-0000-0000726E0000}"/>
    <cellStyle name="Normal 28 3 2 3 5" xfId="24777" xr:uid="{00000000-0005-0000-0000-0000736E0000}"/>
    <cellStyle name="Normal 28 3 2 3 6" xfId="31393" xr:uid="{00000000-0005-0000-0000-0000746E0000}"/>
    <cellStyle name="Normal 28 3 2 3 7" xfId="37951" xr:uid="{00000000-0005-0000-0000-0000756E0000}"/>
    <cellStyle name="Normal 28 3 2 4" xfId="7115" xr:uid="{00000000-0005-0000-0000-0000766E0000}"/>
    <cellStyle name="Normal 28 3 2 4 2" xfId="12439" xr:uid="{00000000-0005-0000-0000-0000776E0000}"/>
    <cellStyle name="Normal 28 3 2 4 2 2" xfId="28045" xr:uid="{00000000-0005-0000-0000-0000786E0000}"/>
    <cellStyle name="Normal 28 3 2 4 2 3" xfId="34604" xr:uid="{00000000-0005-0000-0000-0000796E0000}"/>
    <cellStyle name="Normal 28 3 2 4 2 4" xfId="41162" xr:uid="{00000000-0005-0000-0000-00007A6E0000}"/>
    <cellStyle name="Normal 28 3 2 4 3" xfId="24780" xr:uid="{00000000-0005-0000-0000-00007B6E0000}"/>
    <cellStyle name="Normal 28 3 2 4 4" xfId="31396" xr:uid="{00000000-0005-0000-0000-00007C6E0000}"/>
    <cellStyle name="Normal 28 3 2 4 5" xfId="37954" xr:uid="{00000000-0005-0000-0000-00007D6E0000}"/>
    <cellStyle name="Normal 28 3 2 5" xfId="7116" xr:uid="{00000000-0005-0000-0000-00007E6E0000}"/>
    <cellStyle name="Normal 28 3 2 5 2" xfId="12440" xr:uid="{00000000-0005-0000-0000-00007F6E0000}"/>
    <cellStyle name="Normal 28 3 2 5 2 2" xfId="28046" xr:uid="{00000000-0005-0000-0000-0000806E0000}"/>
    <cellStyle name="Normal 28 3 2 5 2 3" xfId="34605" xr:uid="{00000000-0005-0000-0000-0000816E0000}"/>
    <cellStyle name="Normal 28 3 2 5 2 4" xfId="41163" xr:uid="{00000000-0005-0000-0000-0000826E0000}"/>
    <cellStyle name="Normal 28 3 2 5 3" xfId="24781" xr:uid="{00000000-0005-0000-0000-0000836E0000}"/>
    <cellStyle name="Normal 28 3 2 5 4" xfId="31397" xr:uid="{00000000-0005-0000-0000-0000846E0000}"/>
    <cellStyle name="Normal 28 3 2 5 5" xfId="37955" xr:uid="{00000000-0005-0000-0000-0000856E0000}"/>
    <cellStyle name="Normal 28 3 2 6" xfId="12432" xr:uid="{00000000-0005-0000-0000-0000866E0000}"/>
    <cellStyle name="Normal 28 3 2 6 2" xfId="28038" xr:uid="{00000000-0005-0000-0000-0000876E0000}"/>
    <cellStyle name="Normal 28 3 2 6 3" xfId="34597" xr:uid="{00000000-0005-0000-0000-0000886E0000}"/>
    <cellStyle name="Normal 28 3 2 6 4" xfId="41155" xr:uid="{00000000-0005-0000-0000-0000896E0000}"/>
    <cellStyle name="Normal 28 3 2 7" xfId="24773" xr:uid="{00000000-0005-0000-0000-00008A6E0000}"/>
    <cellStyle name="Normal 28 3 2 8" xfId="31389" xr:uid="{00000000-0005-0000-0000-00008B6E0000}"/>
    <cellStyle name="Normal 28 3 2 9" xfId="37947" xr:uid="{00000000-0005-0000-0000-00008C6E0000}"/>
    <cellStyle name="Normal 28 3 3" xfId="7117" xr:uid="{00000000-0005-0000-0000-00008D6E0000}"/>
    <cellStyle name="Normal 28 3 3 2" xfId="7118" xr:uid="{00000000-0005-0000-0000-00008E6E0000}"/>
    <cellStyle name="Normal 28 3 3 2 2" xfId="12442" xr:uid="{00000000-0005-0000-0000-00008F6E0000}"/>
    <cellStyle name="Normal 28 3 3 2 2 2" xfId="28048" xr:uid="{00000000-0005-0000-0000-0000906E0000}"/>
    <cellStyle name="Normal 28 3 3 2 2 3" xfId="34607" xr:uid="{00000000-0005-0000-0000-0000916E0000}"/>
    <cellStyle name="Normal 28 3 3 2 2 4" xfId="41165" xr:uid="{00000000-0005-0000-0000-0000926E0000}"/>
    <cellStyle name="Normal 28 3 3 2 3" xfId="24783" xr:uid="{00000000-0005-0000-0000-0000936E0000}"/>
    <cellStyle name="Normal 28 3 3 2 4" xfId="31399" xr:uid="{00000000-0005-0000-0000-0000946E0000}"/>
    <cellStyle name="Normal 28 3 3 2 5" xfId="37957" xr:uid="{00000000-0005-0000-0000-0000956E0000}"/>
    <cellStyle name="Normal 28 3 3 3" xfId="7119" xr:uid="{00000000-0005-0000-0000-0000966E0000}"/>
    <cellStyle name="Normal 28 3 3 3 2" xfId="12443" xr:uid="{00000000-0005-0000-0000-0000976E0000}"/>
    <cellStyle name="Normal 28 3 3 3 2 2" xfId="28049" xr:uid="{00000000-0005-0000-0000-0000986E0000}"/>
    <cellStyle name="Normal 28 3 3 3 2 3" xfId="34608" xr:uid="{00000000-0005-0000-0000-0000996E0000}"/>
    <cellStyle name="Normal 28 3 3 3 2 4" xfId="41166" xr:uid="{00000000-0005-0000-0000-00009A6E0000}"/>
    <cellStyle name="Normal 28 3 3 3 3" xfId="24784" xr:uid="{00000000-0005-0000-0000-00009B6E0000}"/>
    <cellStyle name="Normal 28 3 3 3 4" xfId="31400" xr:uid="{00000000-0005-0000-0000-00009C6E0000}"/>
    <cellStyle name="Normal 28 3 3 3 5" xfId="37958" xr:uid="{00000000-0005-0000-0000-00009D6E0000}"/>
    <cellStyle name="Normal 28 3 3 4" xfId="12441" xr:uid="{00000000-0005-0000-0000-00009E6E0000}"/>
    <cellStyle name="Normal 28 3 3 4 2" xfId="28047" xr:uid="{00000000-0005-0000-0000-00009F6E0000}"/>
    <cellStyle name="Normal 28 3 3 4 3" xfId="34606" xr:uid="{00000000-0005-0000-0000-0000A06E0000}"/>
    <cellStyle name="Normal 28 3 3 4 4" xfId="41164" xr:uid="{00000000-0005-0000-0000-0000A16E0000}"/>
    <cellStyle name="Normal 28 3 3 5" xfId="24782" xr:uid="{00000000-0005-0000-0000-0000A26E0000}"/>
    <cellStyle name="Normal 28 3 3 6" xfId="31398" xr:uid="{00000000-0005-0000-0000-0000A36E0000}"/>
    <cellStyle name="Normal 28 3 3 7" xfId="37956" xr:uid="{00000000-0005-0000-0000-0000A46E0000}"/>
    <cellStyle name="Normal 28 3 4" xfId="7120" xr:uid="{00000000-0005-0000-0000-0000A56E0000}"/>
    <cellStyle name="Normal 28 3 4 2" xfId="7121" xr:uid="{00000000-0005-0000-0000-0000A66E0000}"/>
    <cellStyle name="Normal 28 3 4 2 2" xfId="12445" xr:uid="{00000000-0005-0000-0000-0000A76E0000}"/>
    <cellStyle name="Normal 28 3 4 2 2 2" xfId="28051" xr:uid="{00000000-0005-0000-0000-0000A86E0000}"/>
    <cellStyle name="Normal 28 3 4 2 2 3" xfId="34610" xr:uid="{00000000-0005-0000-0000-0000A96E0000}"/>
    <cellStyle name="Normal 28 3 4 2 2 4" xfId="41168" xr:uid="{00000000-0005-0000-0000-0000AA6E0000}"/>
    <cellStyle name="Normal 28 3 4 2 3" xfId="24786" xr:uid="{00000000-0005-0000-0000-0000AB6E0000}"/>
    <cellStyle name="Normal 28 3 4 2 4" xfId="31402" xr:uid="{00000000-0005-0000-0000-0000AC6E0000}"/>
    <cellStyle name="Normal 28 3 4 2 5" xfId="37960" xr:uid="{00000000-0005-0000-0000-0000AD6E0000}"/>
    <cellStyle name="Normal 28 3 4 3" xfId="7122" xr:uid="{00000000-0005-0000-0000-0000AE6E0000}"/>
    <cellStyle name="Normal 28 3 4 3 2" xfId="12446" xr:uid="{00000000-0005-0000-0000-0000AF6E0000}"/>
    <cellStyle name="Normal 28 3 4 3 2 2" xfId="28052" xr:uid="{00000000-0005-0000-0000-0000B06E0000}"/>
    <cellStyle name="Normal 28 3 4 3 2 3" xfId="34611" xr:uid="{00000000-0005-0000-0000-0000B16E0000}"/>
    <cellStyle name="Normal 28 3 4 3 2 4" xfId="41169" xr:uid="{00000000-0005-0000-0000-0000B26E0000}"/>
    <cellStyle name="Normal 28 3 4 3 3" xfId="24787" xr:uid="{00000000-0005-0000-0000-0000B36E0000}"/>
    <cellStyle name="Normal 28 3 4 3 4" xfId="31403" xr:uid="{00000000-0005-0000-0000-0000B46E0000}"/>
    <cellStyle name="Normal 28 3 4 3 5" xfId="37961" xr:uid="{00000000-0005-0000-0000-0000B56E0000}"/>
    <cellStyle name="Normal 28 3 4 4" xfId="12444" xr:uid="{00000000-0005-0000-0000-0000B66E0000}"/>
    <cellStyle name="Normal 28 3 4 4 2" xfId="28050" xr:uid="{00000000-0005-0000-0000-0000B76E0000}"/>
    <cellStyle name="Normal 28 3 4 4 3" xfId="34609" xr:uid="{00000000-0005-0000-0000-0000B86E0000}"/>
    <cellStyle name="Normal 28 3 4 4 4" xfId="41167" xr:uid="{00000000-0005-0000-0000-0000B96E0000}"/>
    <cellStyle name="Normal 28 3 4 5" xfId="24785" xr:uid="{00000000-0005-0000-0000-0000BA6E0000}"/>
    <cellStyle name="Normal 28 3 4 6" xfId="31401" xr:uid="{00000000-0005-0000-0000-0000BB6E0000}"/>
    <cellStyle name="Normal 28 3 4 7" xfId="37959" xr:uid="{00000000-0005-0000-0000-0000BC6E0000}"/>
    <cellStyle name="Normal 28 3 5" xfId="7123" xr:uid="{00000000-0005-0000-0000-0000BD6E0000}"/>
    <cellStyle name="Normal 28 3 5 2" xfId="12447" xr:uid="{00000000-0005-0000-0000-0000BE6E0000}"/>
    <cellStyle name="Normal 28 3 5 2 2" xfId="28053" xr:uid="{00000000-0005-0000-0000-0000BF6E0000}"/>
    <cellStyle name="Normal 28 3 5 2 3" xfId="34612" xr:uid="{00000000-0005-0000-0000-0000C06E0000}"/>
    <cellStyle name="Normal 28 3 5 2 4" xfId="41170" xr:uid="{00000000-0005-0000-0000-0000C16E0000}"/>
    <cellStyle name="Normal 28 3 5 3" xfId="24788" xr:uid="{00000000-0005-0000-0000-0000C26E0000}"/>
    <cellStyle name="Normal 28 3 5 4" xfId="31404" xr:uid="{00000000-0005-0000-0000-0000C36E0000}"/>
    <cellStyle name="Normal 28 3 5 5" xfId="37962" xr:uid="{00000000-0005-0000-0000-0000C46E0000}"/>
    <cellStyle name="Normal 28 3 6" xfId="7124" xr:uid="{00000000-0005-0000-0000-0000C56E0000}"/>
    <cellStyle name="Normal 28 3 6 2" xfId="12448" xr:uid="{00000000-0005-0000-0000-0000C66E0000}"/>
    <cellStyle name="Normal 28 3 6 2 2" xfId="28054" xr:uid="{00000000-0005-0000-0000-0000C76E0000}"/>
    <cellStyle name="Normal 28 3 6 2 3" xfId="34613" xr:uid="{00000000-0005-0000-0000-0000C86E0000}"/>
    <cellStyle name="Normal 28 3 6 2 4" xfId="41171" xr:uid="{00000000-0005-0000-0000-0000C96E0000}"/>
    <cellStyle name="Normal 28 3 6 3" xfId="24789" xr:uid="{00000000-0005-0000-0000-0000CA6E0000}"/>
    <cellStyle name="Normal 28 3 6 4" xfId="31405" xr:uid="{00000000-0005-0000-0000-0000CB6E0000}"/>
    <cellStyle name="Normal 28 3 6 5" xfId="37963" xr:uid="{00000000-0005-0000-0000-0000CC6E0000}"/>
    <cellStyle name="Normal 28 3 7" xfId="12431" xr:uid="{00000000-0005-0000-0000-0000CD6E0000}"/>
    <cellStyle name="Normal 28 3 7 2" xfId="28037" xr:uid="{00000000-0005-0000-0000-0000CE6E0000}"/>
    <cellStyle name="Normal 28 3 7 3" xfId="34596" xr:uid="{00000000-0005-0000-0000-0000CF6E0000}"/>
    <cellStyle name="Normal 28 3 7 4" xfId="41154" xr:uid="{00000000-0005-0000-0000-0000D06E0000}"/>
    <cellStyle name="Normal 28 3 8" xfId="24772" xr:uid="{00000000-0005-0000-0000-0000D16E0000}"/>
    <cellStyle name="Normal 28 3 9" xfId="31388" xr:uid="{00000000-0005-0000-0000-0000D26E0000}"/>
    <cellStyle name="Normal 28 4" xfId="7125" xr:uid="{00000000-0005-0000-0000-0000D36E0000}"/>
    <cellStyle name="Normal 28 4 2" xfId="7126" xr:uid="{00000000-0005-0000-0000-0000D46E0000}"/>
    <cellStyle name="Normal 28 4 2 2" xfId="7127" xr:uid="{00000000-0005-0000-0000-0000D56E0000}"/>
    <cellStyle name="Normal 28 4 2 2 2" xfId="12451" xr:uid="{00000000-0005-0000-0000-0000D66E0000}"/>
    <cellStyle name="Normal 28 4 2 2 2 2" xfId="28057" xr:uid="{00000000-0005-0000-0000-0000D76E0000}"/>
    <cellStyle name="Normal 28 4 2 2 2 3" xfId="34616" xr:uid="{00000000-0005-0000-0000-0000D86E0000}"/>
    <cellStyle name="Normal 28 4 2 2 2 4" xfId="41174" xr:uid="{00000000-0005-0000-0000-0000D96E0000}"/>
    <cellStyle name="Normal 28 4 2 2 3" xfId="24792" xr:uid="{00000000-0005-0000-0000-0000DA6E0000}"/>
    <cellStyle name="Normal 28 4 2 2 4" xfId="31408" xr:uid="{00000000-0005-0000-0000-0000DB6E0000}"/>
    <cellStyle name="Normal 28 4 2 2 5" xfId="37966" xr:uid="{00000000-0005-0000-0000-0000DC6E0000}"/>
    <cellStyle name="Normal 28 4 2 3" xfId="7128" xr:uid="{00000000-0005-0000-0000-0000DD6E0000}"/>
    <cellStyle name="Normal 28 4 2 3 2" xfId="12452" xr:uid="{00000000-0005-0000-0000-0000DE6E0000}"/>
    <cellStyle name="Normal 28 4 2 3 2 2" xfId="28058" xr:uid="{00000000-0005-0000-0000-0000DF6E0000}"/>
    <cellStyle name="Normal 28 4 2 3 2 3" xfId="34617" xr:uid="{00000000-0005-0000-0000-0000E06E0000}"/>
    <cellStyle name="Normal 28 4 2 3 2 4" xfId="41175" xr:uid="{00000000-0005-0000-0000-0000E16E0000}"/>
    <cellStyle name="Normal 28 4 2 3 3" xfId="24793" xr:uid="{00000000-0005-0000-0000-0000E26E0000}"/>
    <cellStyle name="Normal 28 4 2 3 4" xfId="31409" xr:uid="{00000000-0005-0000-0000-0000E36E0000}"/>
    <cellStyle name="Normal 28 4 2 3 5" xfId="37967" xr:uid="{00000000-0005-0000-0000-0000E46E0000}"/>
    <cellStyle name="Normal 28 4 2 4" xfId="12450" xr:uid="{00000000-0005-0000-0000-0000E56E0000}"/>
    <cellStyle name="Normal 28 4 2 4 2" xfId="28056" xr:uid="{00000000-0005-0000-0000-0000E66E0000}"/>
    <cellStyle name="Normal 28 4 2 4 3" xfId="34615" xr:uid="{00000000-0005-0000-0000-0000E76E0000}"/>
    <cellStyle name="Normal 28 4 2 4 4" xfId="41173" xr:uid="{00000000-0005-0000-0000-0000E86E0000}"/>
    <cellStyle name="Normal 28 4 2 5" xfId="24791" xr:uid="{00000000-0005-0000-0000-0000E96E0000}"/>
    <cellStyle name="Normal 28 4 2 6" xfId="31407" xr:uid="{00000000-0005-0000-0000-0000EA6E0000}"/>
    <cellStyle name="Normal 28 4 2 7" xfId="37965" xr:uid="{00000000-0005-0000-0000-0000EB6E0000}"/>
    <cellStyle name="Normal 28 4 3" xfId="7129" xr:uid="{00000000-0005-0000-0000-0000EC6E0000}"/>
    <cellStyle name="Normal 28 4 3 2" xfId="7130" xr:uid="{00000000-0005-0000-0000-0000ED6E0000}"/>
    <cellStyle name="Normal 28 4 3 2 2" xfId="12454" xr:uid="{00000000-0005-0000-0000-0000EE6E0000}"/>
    <cellStyle name="Normal 28 4 3 2 2 2" xfId="28060" xr:uid="{00000000-0005-0000-0000-0000EF6E0000}"/>
    <cellStyle name="Normal 28 4 3 2 2 3" xfId="34619" xr:uid="{00000000-0005-0000-0000-0000F06E0000}"/>
    <cellStyle name="Normal 28 4 3 2 2 4" xfId="41177" xr:uid="{00000000-0005-0000-0000-0000F16E0000}"/>
    <cellStyle name="Normal 28 4 3 2 3" xfId="24795" xr:uid="{00000000-0005-0000-0000-0000F26E0000}"/>
    <cellStyle name="Normal 28 4 3 2 4" xfId="31411" xr:uid="{00000000-0005-0000-0000-0000F36E0000}"/>
    <cellStyle name="Normal 28 4 3 2 5" xfId="37969" xr:uid="{00000000-0005-0000-0000-0000F46E0000}"/>
    <cellStyle name="Normal 28 4 3 3" xfId="7131" xr:uid="{00000000-0005-0000-0000-0000F56E0000}"/>
    <cellStyle name="Normal 28 4 3 3 2" xfId="12455" xr:uid="{00000000-0005-0000-0000-0000F66E0000}"/>
    <cellStyle name="Normal 28 4 3 3 2 2" xfId="28061" xr:uid="{00000000-0005-0000-0000-0000F76E0000}"/>
    <cellStyle name="Normal 28 4 3 3 2 3" xfId="34620" xr:uid="{00000000-0005-0000-0000-0000F86E0000}"/>
    <cellStyle name="Normal 28 4 3 3 2 4" xfId="41178" xr:uid="{00000000-0005-0000-0000-0000F96E0000}"/>
    <cellStyle name="Normal 28 4 3 3 3" xfId="24796" xr:uid="{00000000-0005-0000-0000-0000FA6E0000}"/>
    <cellStyle name="Normal 28 4 3 3 4" xfId="31412" xr:uid="{00000000-0005-0000-0000-0000FB6E0000}"/>
    <cellStyle name="Normal 28 4 3 3 5" xfId="37970" xr:uid="{00000000-0005-0000-0000-0000FC6E0000}"/>
    <cellStyle name="Normal 28 4 3 4" xfId="12453" xr:uid="{00000000-0005-0000-0000-0000FD6E0000}"/>
    <cellStyle name="Normal 28 4 3 4 2" xfId="28059" xr:uid="{00000000-0005-0000-0000-0000FE6E0000}"/>
    <cellStyle name="Normal 28 4 3 4 3" xfId="34618" xr:uid="{00000000-0005-0000-0000-0000FF6E0000}"/>
    <cellStyle name="Normal 28 4 3 4 4" xfId="41176" xr:uid="{00000000-0005-0000-0000-0000006F0000}"/>
    <cellStyle name="Normal 28 4 3 5" xfId="24794" xr:uid="{00000000-0005-0000-0000-0000016F0000}"/>
    <cellStyle name="Normal 28 4 3 6" xfId="31410" xr:uid="{00000000-0005-0000-0000-0000026F0000}"/>
    <cellStyle name="Normal 28 4 3 7" xfId="37968" xr:uid="{00000000-0005-0000-0000-0000036F0000}"/>
    <cellStyle name="Normal 28 4 4" xfId="7132" xr:uid="{00000000-0005-0000-0000-0000046F0000}"/>
    <cellStyle name="Normal 28 4 4 2" xfId="12456" xr:uid="{00000000-0005-0000-0000-0000056F0000}"/>
    <cellStyle name="Normal 28 4 4 2 2" xfId="28062" xr:uid="{00000000-0005-0000-0000-0000066F0000}"/>
    <cellStyle name="Normal 28 4 4 2 3" xfId="34621" xr:uid="{00000000-0005-0000-0000-0000076F0000}"/>
    <cellStyle name="Normal 28 4 4 2 4" xfId="41179" xr:uid="{00000000-0005-0000-0000-0000086F0000}"/>
    <cellStyle name="Normal 28 4 4 3" xfId="24797" xr:uid="{00000000-0005-0000-0000-0000096F0000}"/>
    <cellStyle name="Normal 28 4 4 4" xfId="31413" xr:uid="{00000000-0005-0000-0000-00000A6F0000}"/>
    <cellStyle name="Normal 28 4 4 5" xfId="37971" xr:uid="{00000000-0005-0000-0000-00000B6F0000}"/>
    <cellStyle name="Normal 28 4 5" xfId="7133" xr:uid="{00000000-0005-0000-0000-00000C6F0000}"/>
    <cellStyle name="Normal 28 4 5 2" xfId="12457" xr:uid="{00000000-0005-0000-0000-00000D6F0000}"/>
    <cellStyle name="Normal 28 4 5 2 2" xfId="28063" xr:uid="{00000000-0005-0000-0000-00000E6F0000}"/>
    <cellStyle name="Normal 28 4 5 2 3" xfId="34622" xr:uid="{00000000-0005-0000-0000-00000F6F0000}"/>
    <cellStyle name="Normal 28 4 5 2 4" xfId="41180" xr:uid="{00000000-0005-0000-0000-0000106F0000}"/>
    <cellStyle name="Normal 28 4 5 3" xfId="24798" xr:uid="{00000000-0005-0000-0000-0000116F0000}"/>
    <cellStyle name="Normal 28 4 5 4" xfId="31414" xr:uid="{00000000-0005-0000-0000-0000126F0000}"/>
    <cellStyle name="Normal 28 4 5 5" xfId="37972" xr:uid="{00000000-0005-0000-0000-0000136F0000}"/>
    <cellStyle name="Normal 28 4 6" xfId="12449" xr:uid="{00000000-0005-0000-0000-0000146F0000}"/>
    <cellStyle name="Normal 28 4 6 2" xfId="28055" xr:uid="{00000000-0005-0000-0000-0000156F0000}"/>
    <cellStyle name="Normal 28 4 6 3" xfId="34614" xr:uid="{00000000-0005-0000-0000-0000166F0000}"/>
    <cellStyle name="Normal 28 4 6 4" xfId="41172" xr:uid="{00000000-0005-0000-0000-0000176F0000}"/>
    <cellStyle name="Normal 28 4 7" xfId="24790" xr:uid="{00000000-0005-0000-0000-0000186F0000}"/>
    <cellStyle name="Normal 28 4 8" xfId="31406" xr:uid="{00000000-0005-0000-0000-0000196F0000}"/>
    <cellStyle name="Normal 28 4 9" xfId="37964" xr:uid="{00000000-0005-0000-0000-00001A6F0000}"/>
    <cellStyle name="Normal 28 5" xfId="7134" xr:uid="{00000000-0005-0000-0000-00001B6F0000}"/>
    <cellStyle name="Normal 28 5 2" xfId="7135" xr:uid="{00000000-0005-0000-0000-00001C6F0000}"/>
    <cellStyle name="Normal 28 5 2 2" xfId="12459" xr:uid="{00000000-0005-0000-0000-00001D6F0000}"/>
    <cellStyle name="Normal 28 5 2 2 2" xfId="28065" xr:uid="{00000000-0005-0000-0000-00001E6F0000}"/>
    <cellStyle name="Normal 28 5 2 2 3" xfId="34624" xr:uid="{00000000-0005-0000-0000-00001F6F0000}"/>
    <cellStyle name="Normal 28 5 2 2 4" xfId="41182" xr:uid="{00000000-0005-0000-0000-0000206F0000}"/>
    <cellStyle name="Normal 28 5 2 3" xfId="24800" xr:uid="{00000000-0005-0000-0000-0000216F0000}"/>
    <cellStyle name="Normal 28 5 2 4" xfId="31416" xr:uid="{00000000-0005-0000-0000-0000226F0000}"/>
    <cellStyle name="Normal 28 5 2 5" xfId="37974" xr:uid="{00000000-0005-0000-0000-0000236F0000}"/>
    <cellStyle name="Normal 28 5 3" xfId="7136" xr:uid="{00000000-0005-0000-0000-0000246F0000}"/>
    <cellStyle name="Normal 28 5 3 2" xfId="12460" xr:uid="{00000000-0005-0000-0000-0000256F0000}"/>
    <cellStyle name="Normal 28 5 3 2 2" xfId="28066" xr:uid="{00000000-0005-0000-0000-0000266F0000}"/>
    <cellStyle name="Normal 28 5 3 2 3" xfId="34625" xr:uid="{00000000-0005-0000-0000-0000276F0000}"/>
    <cellStyle name="Normal 28 5 3 2 4" xfId="41183" xr:uid="{00000000-0005-0000-0000-0000286F0000}"/>
    <cellStyle name="Normal 28 5 3 3" xfId="24801" xr:uid="{00000000-0005-0000-0000-0000296F0000}"/>
    <cellStyle name="Normal 28 5 3 4" xfId="31417" xr:uid="{00000000-0005-0000-0000-00002A6F0000}"/>
    <cellStyle name="Normal 28 5 3 5" xfId="37975" xr:uid="{00000000-0005-0000-0000-00002B6F0000}"/>
    <cellStyle name="Normal 28 5 4" xfId="12458" xr:uid="{00000000-0005-0000-0000-00002C6F0000}"/>
    <cellStyle name="Normal 28 5 4 2" xfId="28064" xr:uid="{00000000-0005-0000-0000-00002D6F0000}"/>
    <cellStyle name="Normal 28 5 4 3" xfId="34623" xr:uid="{00000000-0005-0000-0000-00002E6F0000}"/>
    <cellStyle name="Normal 28 5 4 4" xfId="41181" xr:uid="{00000000-0005-0000-0000-00002F6F0000}"/>
    <cellStyle name="Normal 28 5 5" xfId="24799" xr:uid="{00000000-0005-0000-0000-0000306F0000}"/>
    <cellStyle name="Normal 28 5 6" xfId="31415" xr:uid="{00000000-0005-0000-0000-0000316F0000}"/>
    <cellStyle name="Normal 28 5 7" xfId="37973" xr:uid="{00000000-0005-0000-0000-0000326F0000}"/>
    <cellStyle name="Normal 28 6" xfId="7137" xr:uid="{00000000-0005-0000-0000-0000336F0000}"/>
    <cellStyle name="Normal 28 6 2" xfId="7138" xr:uid="{00000000-0005-0000-0000-0000346F0000}"/>
    <cellStyle name="Normal 28 6 2 2" xfId="12462" xr:uid="{00000000-0005-0000-0000-0000356F0000}"/>
    <cellStyle name="Normal 28 6 2 2 2" xfId="28068" xr:uid="{00000000-0005-0000-0000-0000366F0000}"/>
    <cellStyle name="Normal 28 6 2 2 3" xfId="34627" xr:uid="{00000000-0005-0000-0000-0000376F0000}"/>
    <cellStyle name="Normal 28 6 2 2 4" xfId="41185" xr:uid="{00000000-0005-0000-0000-0000386F0000}"/>
    <cellStyle name="Normal 28 6 2 3" xfId="24803" xr:uid="{00000000-0005-0000-0000-0000396F0000}"/>
    <cellStyle name="Normal 28 6 2 4" xfId="31419" xr:uid="{00000000-0005-0000-0000-00003A6F0000}"/>
    <cellStyle name="Normal 28 6 2 5" xfId="37977" xr:uid="{00000000-0005-0000-0000-00003B6F0000}"/>
    <cellStyle name="Normal 28 6 3" xfId="7139" xr:uid="{00000000-0005-0000-0000-00003C6F0000}"/>
    <cellStyle name="Normal 28 6 3 2" xfId="12463" xr:uid="{00000000-0005-0000-0000-00003D6F0000}"/>
    <cellStyle name="Normal 28 6 3 2 2" xfId="28069" xr:uid="{00000000-0005-0000-0000-00003E6F0000}"/>
    <cellStyle name="Normal 28 6 3 2 3" xfId="34628" xr:uid="{00000000-0005-0000-0000-00003F6F0000}"/>
    <cellStyle name="Normal 28 6 3 2 4" xfId="41186" xr:uid="{00000000-0005-0000-0000-0000406F0000}"/>
    <cellStyle name="Normal 28 6 3 3" xfId="24804" xr:uid="{00000000-0005-0000-0000-0000416F0000}"/>
    <cellStyle name="Normal 28 6 3 4" xfId="31420" xr:uid="{00000000-0005-0000-0000-0000426F0000}"/>
    <cellStyle name="Normal 28 6 3 5" xfId="37978" xr:uid="{00000000-0005-0000-0000-0000436F0000}"/>
    <cellStyle name="Normal 28 6 4" xfId="12461" xr:uid="{00000000-0005-0000-0000-0000446F0000}"/>
    <cellStyle name="Normal 28 6 4 2" xfId="28067" xr:uid="{00000000-0005-0000-0000-0000456F0000}"/>
    <cellStyle name="Normal 28 6 4 3" xfId="34626" xr:uid="{00000000-0005-0000-0000-0000466F0000}"/>
    <cellStyle name="Normal 28 6 4 4" xfId="41184" xr:uid="{00000000-0005-0000-0000-0000476F0000}"/>
    <cellStyle name="Normal 28 6 5" xfId="24802" xr:uid="{00000000-0005-0000-0000-0000486F0000}"/>
    <cellStyle name="Normal 28 6 6" xfId="31418" xr:uid="{00000000-0005-0000-0000-0000496F0000}"/>
    <cellStyle name="Normal 28 6 7" xfId="37976" xr:uid="{00000000-0005-0000-0000-00004A6F0000}"/>
    <cellStyle name="Normal 28 7" xfId="7140" xr:uid="{00000000-0005-0000-0000-00004B6F0000}"/>
    <cellStyle name="Normal 28 7 2" xfId="12464" xr:uid="{00000000-0005-0000-0000-00004C6F0000}"/>
    <cellStyle name="Normal 28 7 2 2" xfId="28070" xr:uid="{00000000-0005-0000-0000-00004D6F0000}"/>
    <cellStyle name="Normal 28 7 2 3" xfId="34629" xr:uid="{00000000-0005-0000-0000-00004E6F0000}"/>
    <cellStyle name="Normal 28 7 2 4" xfId="41187" xr:uid="{00000000-0005-0000-0000-00004F6F0000}"/>
    <cellStyle name="Normal 28 7 3" xfId="24805" xr:uid="{00000000-0005-0000-0000-0000506F0000}"/>
    <cellStyle name="Normal 28 7 4" xfId="31421" xr:uid="{00000000-0005-0000-0000-0000516F0000}"/>
    <cellStyle name="Normal 28 7 5" xfId="37979" xr:uid="{00000000-0005-0000-0000-0000526F0000}"/>
    <cellStyle name="Normal 28 8" xfId="7141" xr:uid="{00000000-0005-0000-0000-0000536F0000}"/>
    <cellStyle name="Normal 28 8 2" xfId="12465" xr:uid="{00000000-0005-0000-0000-0000546F0000}"/>
    <cellStyle name="Normal 28 8 2 2" xfId="28071" xr:uid="{00000000-0005-0000-0000-0000556F0000}"/>
    <cellStyle name="Normal 28 8 2 3" xfId="34630" xr:uid="{00000000-0005-0000-0000-0000566F0000}"/>
    <cellStyle name="Normal 28 8 2 4" xfId="41188" xr:uid="{00000000-0005-0000-0000-0000576F0000}"/>
    <cellStyle name="Normal 28 8 3" xfId="24806" xr:uid="{00000000-0005-0000-0000-0000586F0000}"/>
    <cellStyle name="Normal 28 8 4" xfId="31422" xr:uid="{00000000-0005-0000-0000-0000596F0000}"/>
    <cellStyle name="Normal 28 8 5" xfId="37980" xr:uid="{00000000-0005-0000-0000-00005A6F0000}"/>
    <cellStyle name="Normal 28 9" xfId="7142" xr:uid="{00000000-0005-0000-0000-00005B6F0000}"/>
    <cellStyle name="Normal 29" xfId="1355" xr:uid="{00000000-0005-0000-0000-00005C6F0000}"/>
    <cellStyle name="Normal 29 10" xfId="2588" xr:uid="{00000000-0005-0000-0000-00005D6F0000}"/>
    <cellStyle name="Normal 29 2" xfId="7143" xr:uid="{00000000-0005-0000-0000-00005E6F0000}"/>
    <cellStyle name="Normal 29 2 10" xfId="24807" xr:uid="{00000000-0005-0000-0000-00005F6F0000}"/>
    <cellStyle name="Normal 29 2 11" xfId="31423" xr:uid="{00000000-0005-0000-0000-0000606F0000}"/>
    <cellStyle name="Normal 29 2 12" xfId="37981" xr:uid="{00000000-0005-0000-0000-0000616F0000}"/>
    <cellStyle name="Normal 29 2 2" xfId="7144" xr:uid="{00000000-0005-0000-0000-0000626F0000}"/>
    <cellStyle name="Normal 29 2 2 10" xfId="37982" xr:uid="{00000000-0005-0000-0000-0000636F0000}"/>
    <cellStyle name="Normal 29 2 2 2" xfId="7145" xr:uid="{00000000-0005-0000-0000-0000646F0000}"/>
    <cellStyle name="Normal 29 2 2 2 2" xfId="7146" xr:uid="{00000000-0005-0000-0000-0000656F0000}"/>
    <cellStyle name="Normal 29 2 2 2 2 2" xfId="7147" xr:uid="{00000000-0005-0000-0000-0000666F0000}"/>
    <cellStyle name="Normal 29 2 2 2 2 2 2" xfId="12471" xr:uid="{00000000-0005-0000-0000-0000676F0000}"/>
    <cellStyle name="Normal 29 2 2 2 2 2 2 2" xfId="28076" xr:uid="{00000000-0005-0000-0000-0000686F0000}"/>
    <cellStyle name="Normal 29 2 2 2 2 2 2 3" xfId="34635" xr:uid="{00000000-0005-0000-0000-0000696F0000}"/>
    <cellStyle name="Normal 29 2 2 2 2 2 2 4" xfId="41193" xr:uid="{00000000-0005-0000-0000-00006A6F0000}"/>
    <cellStyle name="Normal 29 2 2 2 2 2 3" xfId="24811" xr:uid="{00000000-0005-0000-0000-00006B6F0000}"/>
    <cellStyle name="Normal 29 2 2 2 2 2 4" xfId="31427" xr:uid="{00000000-0005-0000-0000-00006C6F0000}"/>
    <cellStyle name="Normal 29 2 2 2 2 2 5" xfId="37985" xr:uid="{00000000-0005-0000-0000-00006D6F0000}"/>
    <cellStyle name="Normal 29 2 2 2 2 3" xfId="7148" xr:uid="{00000000-0005-0000-0000-00006E6F0000}"/>
    <cellStyle name="Normal 29 2 2 2 2 3 2" xfId="12472" xr:uid="{00000000-0005-0000-0000-00006F6F0000}"/>
    <cellStyle name="Normal 29 2 2 2 2 3 2 2" xfId="28077" xr:uid="{00000000-0005-0000-0000-0000706F0000}"/>
    <cellStyle name="Normal 29 2 2 2 2 3 2 3" xfId="34636" xr:uid="{00000000-0005-0000-0000-0000716F0000}"/>
    <cellStyle name="Normal 29 2 2 2 2 3 2 4" xfId="41194" xr:uid="{00000000-0005-0000-0000-0000726F0000}"/>
    <cellStyle name="Normal 29 2 2 2 2 3 3" xfId="24812" xr:uid="{00000000-0005-0000-0000-0000736F0000}"/>
    <cellStyle name="Normal 29 2 2 2 2 3 4" xfId="31428" xr:uid="{00000000-0005-0000-0000-0000746F0000}"/>
    <cellStyle name="Normal 29 2 2 2 2 3 5" xfId="37986" xr:uid="{00000000-0005-0000-0000-0000756F0000}"/>
    <cellStyle name="Normal 29 2 2 2 2 4" xfId="12470" xr:uid="{00000000-0005-0000-0000-0000766F0000}"/>
    <cellStyle name="Normal 29 2 2 2 2 4 2" xfId="28075" xr:uid="{00000000-0005-0000-0000-0000776F0000}"/>
    <cellStyle name="Normal 29 2 2 2 2 4 3" xfId="34634" xr:uid="{00000000-0005-0000-0000-0000786F0000}"/>
    <cellStyle name="Normal 29 2 2 2 2 4 4" xfId="41192" xr:uid="{00000000-0005-0000-0000-0000796F0000}"/>
    <cellStyle name="Normal 29 2 2 2 2 5" xfId="24810" xr:uid="{00000000-0005-0000-0000-00007A6F0000}"/>
    <cellStyle name="Normal 29 2 2 2 2 6" xfId="31426" xr:uid="{00000000-0005-0000-0000-00007B6F0000}"/>
    <cellStyle name="Normal 29 2 2 2 2 7" xfId="37984" xr:uid="{00000000-0005-0000-0000-00007C6F0000}"/>
    <cellStyle name="Normal 29 2 2 2 3" xfId="7149" xr:uid="{00000000-0005-0000-0000-00007D6F0000}"/>
    <cellStyle name="Normal 29 2 2 2 3 2" xfId="7150" xr:uid="{00000000-0005-0000-0000-00007E6F0000}"/>
    <cellStyle name="Normal 29 2 2 2 3 2 2" xfId="12474" xr:uid="{00000000-0005-0000-0000-00007F6F0000}"/>
    <cellStyle name="Normal 29 2 2 2 3 2 2 2" xfId="28079" xr:uid="{00000000-0005-0000-0000-0000806F0000}"/>
    <cellStyle name="Normal 29 2 2 2 3 2 2 3" xfId="34638" xr:uid="{00000000-0005-0000-0000-0000816F0000}"/>
    <cellStyle name="Normal 29 2 2 2 3 2 2 4" xfId="41196" xr:uid="{00000000-0005-0000-0000-0000826F0000}"/>
    <cellStyle name="Normal 29 2 2 2 3 2 3" xfId="24814" xr:uid="{00000000-0005-0000-0000-0000836F0000}"/>
    <cellStyle name="Normal 29 2 2 2 3 2 4" xfId="31430" xr:uid="{00000000-0005-0000-0000-0000846F0000}"/>
    <cellStyle name="Normal 29 2 2 2 3 2 5" xfId="37988" xr:uid="{00000000-0005-0000-0000-0000856F0000}"/>
    <cellStyle name="Normal 29 2 2 2 3 3" xfId="7151" xr:uid="{00000000-0005-0000-0000-0000866F0000}"/>
    <cellStyle name="Normal 29 2 2 2 3 3 2" xfId="12475" xr:uid="{00000000-0005-0000-0000-0000876F0000}"/>
    <cellStyle name="Normal 29 2 2 2 3 3 2 2" xfId="28080" xr:uid="{00000000-0005-0000-0000-0000886F0000}"/>
    <cellStyle name="Normal 29 2 2 2 3 3 2 3" xfId="34639" xr:uid="{00000000-0005-0000-0000-0000896F0000}"/>
    <cellStyle name="Normal 29 2 2 2 3 3 2 4" xfId="41197" xr:uid="{00000000-0005-0000-0000-00008A6F0000}"/>
    <cellStyle name="Normal 29 2 2 2 3 3 3" xfId="24815" xr:uid="{00000000-0005-0000-0000-00008B6F0000}"/>
    <cellStyle name="Normal 29 2 2 2 3 3 4" xfId="31431" xr:uid="{00000000-0005-0000-0000-00008C6F0000}"/>
    <cellStyle name="Normal 29 2 2 2 3 3 5" xfId="37989" xr:uid="{00000000-0005-0000-0000-00008D6F0000}"/>
    <cellStyle name="Normal 29 2 2 2 3 4" xfId="12473" xr:uid="{00000000-0005-0000-0000-00008E6F0000}"/>
    <cellStyle name="Normal 29 2 2 2 3 4 2" xfId="28078" xr:uid="{00000000-0005-0000-0000-00008F6F0000}"/>
    <cellStyle name="Normal 29 2 2 2 3 4 3" xfId="34637" xr:uid="{00000000-0005-0000-0000-0000906F0000}"/>
    <cellStyle name="Normal 29 2 2 2 3 4 4" xfId="41195" xr:uid="{00000000-0005-0000-0000-0000916F0000}"/>
    <cellStyle name="Normal 29 2 2 2 3 5" xfId="24813" xr:uid="{00000000-0005-0000-0000-0000926F0000}"/>
    <cellStyle name="Normal 29 2 2 2 3 6" xfId="31429" xr:uid="{00000000-0005-0000-0000-0000936F0000}"/>
    <cellStyle name="Normal 29 2 2 2 3 7" xfId="37987" xr:uid="{00000000-0005-0000-0000-0000946F0000}"/>
    <cellStyle name="Normal 29 2 2 2 4" xfId="7152" xr:uid="{00000000-0005-0000-0000-0000956F0000}"/>
    <cellStyle name="Normal 29 2 2 2 4 2" xfId="12476" xr:uid="{00000000-0005-0000-0000-0000966F0000}"/>
    <cellStyle name="Normal 29 2 2 2 4 2 2" xfId="28081" xr:uid="{00000000-0005-0000-0000-0000976F0000}"/>
    <cellStyle name="Normal 29 2 2 2 4 2 3" xfId="34640" xr:uid="{00000000-0005-0000-0000-0000986F0000}"/>
    <cellStyle name="Normal 29 2 2 2 4 2 4" xfId="41198" xr:uid="{00000000-0005-0000-0000-0000996F0000}"/>
    <cellStyle name="Normal 29 2 2 2 4 3" xfId="24816" xr:uid="{00000000-0005-0000-0000-00009A6F0000}"/>
    <cellStyle name="Normal 29 2 2 2 4 4" xfId="31432" xr:uid="{00000000-0005-0000-0000-00009B6F0000}"/>
    <cellStyle name="Normal 29 2 2 2 4 5" xfId="37990" xr:uid="{00000000-0005-0000-0000-00009C6F0000}"/>
    <cellStyle name="Normal 29 2 2 2 5" xfId="7153" xr:uid="{00000000-0005-0000-0000-00009D6F0000}"/>
    <cellStyle name="Normal 29 2 2 2 5 2" xfId="12477" xr:uid="{00000000-0005-0000-0000-00009E6F0000}"/>
    <cellStyle name="Normal 29 2 2 2 5 2 2" xfId="28082" xr:uid="{00000000-0005-0000-0000-00009F6F0000}"/>
    <cellStyle name="Normal 29 2 2 2 5 2 3" xfId="34641" xr:uid="{00000000-0005-0000-0000-0000A06F0000}"/>
    <cellStyle name="Normal 29 2 2 2 5 2 4" xfId="41199" xr:uid="{00000000-0005-0000-0000-0000A16F0000}"/>
    <cellStyle name="Normal 29 2 2 2 5 3" xfId="24817" xr:uid="{00000000-0005-0000-0000-0000A26F0000}"/>
    <cellStyle name="Normal 29 2 2 2 5 4" xfId="31433" xr:uid="{00000000-0005-0000-0000-0000A36F0000}"/>
    <cellStyle name="Normal 29 2 2 2 5 5" xfId="37991" xr:uid="{00000000-0005-0000-0000-0000A46F0000}"/>
    <cellStyle name="Normal 29 2 2 2 6" xfId="12469" xr:uid="{00000000-0005-0000-0000-0000A56F0000}"/>
    <cellStyle name="Normal 29 2 2 2 6 2" xfId="28074" xr:uid="{00000000-0005-0000-0000-0000A66F0000}"/>
    <cellStyle name="Normal 29 2 2 2 6 3" xfId="34633" xr:uid="{00000000-0005-0000-0000-0000A76F0000}"/>
    <cellStyle name="Normal 29 2 2 2 6 4" xfId="41191" xr:uid="{00000000-0005-0000-0000-0000A86F0000}"/>
    <cellStyle name="Normal 29 2 2 2 7" xfId="24809" xr:uid="{00000000-0005-0000-0000-0000A96F0000}"/>
    <cellStyle name="Normal 29 2 2 2 8" xfId="31425" xr:uid="{00000000-0005-0000-0000-0000AA6F0000}"/>
    <cellStyle name="Normal 29 2 2 2 9" xfId="37983" xr:uid="{00000000-0005-0000-0000-0000AB6F0000}"/>
    <cellStyle name="Normal 29 2 2 3" xfId="7154" xr:uid="{00000000-0005-0000-0000-0000AC6F0000}"/>
    <cellStyle name="Normal 29 2 2 3 2" xfId="7155" xr:uid="{00000000-0005-0000-0000-0000AD6F0000}"/>
    <cellStyle name="Normal 29 2 2 3 2 2" xfId="12479" xr:uid="{00000000-0005-0000-0000-0000AE6F0000}"/>
    <cellStyle name="Normal 29 2 2 3 2 2 2" xfId="28084" xr:uid="{00000000-0005-0000-0000-0000AF6F0000}"/>
    <cellStyle name="Normal 29 2 2 3 2 2 3" xfId="34643" xr:uid="{00000000-0005-0000-0000-0000B06F0000}"/>
    <cellStyle name="Normal 29 2 2 3 2 2 4" xfId="41201" xr:uid="{00000000-0005-0000-0000-0000B16F0000}"/>
    <cellStyle name="Normal 29 2 2 3 2 3" xfId="24819" xr:uid="{00000000-0005-0000-0000-0000B26F0000}"/>
    <cellStyle name="Normal 29 2 2 3 2 4" xfId="31435" xr:uid="{00000000-0005-0000-0000-0000B36F0000}"/>
    <cellStyle name="Normal 29 2 2 3 2 5" xfId="37993" xr:uid="{00000000-0005-0000-0000-0000B46F0000}"/>
    <cellStyle name="Normal 29 2 2 3 3" xfId="7156" xr:uid="{00000000-0005-0000-0000-0000B56F0000}"/>
    <cellStyle name="Normal 29 2 2 3 3 2" xfId="12480" xr:uid="{00000000-0005-0000-0000-0000B66F0000}"/>
    <cellStyle name="Normal 29 2 2 3 3 2 2" xfId="28085" xr:uid="{00000000-0005-0000-0000-0000B76F0000}"/>
    <cellStyle name="Normal 29 2 2 3 3 2 3" xfId="34644" xr:uid="{00000000-0005-0000-0000-0000B86F0000}"/>
    <cellStyle name="Normal 29 2 2 3 3 2 4" xfId="41202" xr:uid="{00000000-0005-0000-0000-0000B96F0000}"/>
    <cellStyle name="Normal 29 2 2 3 3 3" xfId="24820" xr:uid="{00000000-0005-0000-0000-0000BA6F0000}"/>
    <cellStyle name="Normal 29 2 2 3 3 4" xfId="31436" xr:uid="{00000000-0005-0000-0000-0000BB6F0000}"/>
    <cellStyle name="Normal 29 2 2 3 3 5" xfId="37994" xr:uid="{00000000-0005-0000-0000-0000BC6F0000}"/>
    <cellStyle name="Normal 29 2 2 3 4" xfId="12478" xr:uid="{00000000-0005-0000-0000-0000BD6F0000}"/>
    <cellStyle name="Normal 29 2 2 3 4 2" xfId="28083" xr:uid="{00000000-0005-0000-0000-0000BE6F0000}"/>
    <cellStyle name="Normal 29 2 2 3 4 3" xfId="34642" xr:uid="{00000000-0005-0000-0000-0000BF6F0000}"/>
    <cellStyle name="Normal 29 2 2 3 4 4" xfId="41200" xr:uid="{00000000-0005-0000-0000-0000C06F0000}"/>
    <cellStyle name="Normal 29 2 2 3 5" xfId="24818" xr:uid="{00000000-0005-0000-0000-0000C16F0000}"/>
    <cellStyle name="Normal 29 2 2 3 6" xfId="31434" xr:uid="{00000000-0005-0000-0000-0000C26F0000}"/>
    <cellStyle name="Normal 29 2 2 3 7" xfId="37992" xr:uid="{00000000-0005-0000-0000-0000C36F0000}"/>
    <cellStyle name="Normal 29 2 2 4" xfId="7157" xr:uid="{00000000-0005-0000-0000-0000C46F0000}"/>
    <cellStyle name="Normal 29 2 2 4 2" xfId="7158" xr:uid="{00000000-0005-0000-0000-0000C56F0000}"/>
    <cellStyle name="Normal 29 2 2 4 2 2" xfId="12482" xr:uid="{00000000-0005-0000-0000-0000C66F0000}"/>
    <cellStyle name="Normal 29 2 2 4 2 2 2" xfId="28087" xr:uid="{00000000-0005-0000-0000-0000C76F0000}"/>
    <cellStyle name="Normal 29 2 2 4 2 2 3" xfId="34646" xr:uid="{00000000-0005-0000-0000-0000C86F0000}"/>
    <cellStyle name="Normal 29 2 2 4 2 2 4" xfId="41204" xr:uid="{00000000-0005-0000-0000-0000C96F0000}"/>
    <cellStyle name="Normal 29 2 2 4 2 3" xfId="24822" xr:uid="{00000000-0005-0000-0000-0000CA6F0000}"/>
    <cellStyle name="Normal 29 2 2 4 2 4" xfId="31438" xr:uid="{00000000-0005-0000-0000-0000CB6F0000}"/>
    <cellStyle name="Normal 29 2 2 4 2 5" xfId="37996" xr:uid="{00000000-0005-0000-0000-0000CC6F0000}"/>
    <cellStyle name="Normal 29 2 2 4 3" xfId="7159" xr:uid="{00000000-0005-0000-0000-0000CD6F0000}"/>
    <cellStyle name="Normal 29 2 2 4 3 2" xfId="12483" xr:uid="{00000000-0005-0000-0000-0000CE6F0000}"/>
    <cellStyle name="Normal 29 2 2 4 3 2 2" xfId="28088" xr:uid="{00000000-0005-0000-0000-0000CF6F0000}"/>
    <cellStyle name="Normal 29 2 2 4 3 2 3" xfId="34647" xr:uid="{00000000-0005-0000-0000-0000D06F0000}"/>
    <cellStyle name="Normal 29 2 2 4 3 2 4" xfId="41205" xr:uid="{00000000-0005-0000-0000-0000D16F0000}"/>
    <cellStyle name="Normal 29 2 2 4 3 3" xfId="24823" xr:uid="{00000000-0005-0000-0000-0000D26F0000}"/>
    <cellStyle name="Normal 29 2 2 4 3 4" xfId="31439" xr:uid="{00000000-0005-0000-0000-0000D36F0000}"/>
    <cellStyle name="Normal 29 2 2 4 3 5" xfId="37997" xr:uid="{00000000-0005-0000-0000-0000D46F0000}"/>
    <cellStyle name="Normal 29 2 2 4 4" xfId="12481" xr:uid="{00000000-0005-0000-0000-0000D56F0000}"/>
    <cellStyle name="Normal 29 2 2 4 4 2" xfId="28086" xr:uid="{00000000-0005-0000-0000-0000D66F0000}"/>
    <cellStyle name="Normal 29 2 2 4 4 3" xfId="34645" xr:uid="{00000000-0005-0000-0000-0000D76F0000}"/>
    <cellStyle name="Normal 29 2 2 4 4 4" xfId="41203" xr:uid="{00000000-0005-0000-0000-0000D86F0000}"/>
    <cellStyle name="Normal 29 2 2 4 5" xfId="24821" xr:uid="{00000000-0005-0000-0000-0000D96F0000}"/>
    <cellStyle name="Normal 29 2 2 4 6" xfId="31437" xr:uid="{00000000-0005-0000-0000-0000DA6F0000}"/>
    <cellStyle name="Normal 29 2 2 4 7" xfId="37995" xr:uid="{00000000-0005-0000-0000-0000DB6F0000}"/>
    <cellStyle name="Normal 29 2 2 5" xfId="7160" xr:uid="{00000000-0005-0000-0000-0000DC6F0000}"/>
    <cellStyle name="Normal 29 2 2 5 2" xfId="12484" xr:uid="{00000000-0005-0000-0000-0000DD6F0000}"/>
    <cellStyle name="Normal 29 2 2 5 2 2" xfId="28089" xr:uid="{00000000-0005-0000-0000-0000DE6F0000}"/>
    <cellStyle name="Normal 29 2 2 5 2 3" xfId="34648" xr:uid="{00000000-0005-0000-0000-0000DF6F0000}"/>
    <cellStyle name="Normal 29 2 2 5 2 4" xfId="41206" xr:uid="{00000000-0005-0000-0000-0000E06F0000}"/>
    <cellStyle name="Normal 29 2 2 5 3" xfId="24824" xr:uid="{00000000-0005-0000-0000-0000E16F0000}"/>
    <cellStyle name="Normal 29 2 2 5 4" xfId="31440" xr:uid="{00000000-0005-0000-0000-0000E26F0000}"/>
    <cellStyle name="Normal 29 2 2 5 5" xfId="37998" xr:uid="{00000000-0005-0000-0000-0000E36F0000}"/>
    <cellStyle name="Normal 29 2 2 6" xfId="7161" xr:uid="{00000000-0005-0000-0000-0000E46F0000}"/>
    <cellStyle name="Normal 29 2 2 6 2" xfId="12485" xr:uid="{00000000-0005-0000-0000-0000E56F0000}"/>
    <cellStyle name="Normal 29 2 2 6 2 2" xfId="28090" xr:uid="{00000000-0005-0000-0000-0000E66F0000}"/>
    <cellStyle name="Normal 29 2 2 6 2 3" xfId="34649" xr:uid="{00000000-0005-0000-0000-0000E76F0000}"/>
    <cellStyle name="Normal 29 2 2 6 2 4" xfId="41207" xr:uid="{00000000-0005-0000-0000-0000E86F0000}"/>
    <cellStyle name="Normal 29 2 2 6 3" xfId="24825" xr:uid="{00000000-0005-0000-0000-0000E96F0000}"/>
    <cellStyle name="Normal 29 2 2 6 4" xfId="31441" xr:uid="{00000000-0005-0000-0000-0000EA6F0000}"/>
    <cellStyle name="Normal 29 2 2 6 5" xfId="37999" xr:uid="{00000000-0005-0000-0000-0000EB6F0000}"/>
    <cellStyle name="Normal 29 2 2 7" xfId="12468" xr:uid="{00000000-0005-0000-0000-0000EC6F0000}"/>
    <cellStyle name="Normal 29 2 2 7 2" xfId="28073" xr:uid="{00000000-0005-0000-0000-0000ED6F0000}"/>
    <cellStyle name="Normal 29 2 2 7 3" xfId="34632" xr:uid="{00000000-0005-0000-0000-0000EE6F0000}"/>
    <cellStyle name="Normal 29 2 2 7 4" xfId="41190" xr:uid="{00000000-0005-0000-0000-0000EF6F0000}"/>
    <cellStyle name="Normal 29 2 2 8" xfId="24808" xr:uid="{00000000-0005-0000-0000-0000F06F0000}"/>
    <cellStyle name="Normal 29 2 2 9" xfId="31424" xr:uid="{00000000-0005-0000-0000-0000F16F0000}"/>
    <cellStyle name="Normal 29 2 3" xfId="7162" xr:uid="{00000000-0005-0000-0000-0000F26F0000}"/>
    <cellStyle name="Normal 29 2 3 2" xfId="7163" xr:uid="{00000000-0005-0000-0000-0000F36F0000}"/>
    <cellStyle name="Normal 29 2 3 2 2" xfId="7164" xr:uid="{00000000-0005-0000-0000-0000F46F0000}"/>
    <cellStyle name="Normal 29 2 3 2 2 2" xfId="12488" xr:uid="{00000000-0005-0000-0000-0000F56F0000}"/>
    <cellStyle name="Normal 29 2 3 2 2 2 2" xfId="28093" xr:uid="{00000000-0005-0000-0000-0000F66F0000}"/>
    <cellStyle name="Normal 29 2 3 2 2 2 3" xfId="34652" xr:uid="{00000000-0005-0000-0000-0000F76F0000}"/>
    <cellStyle name="Normal 29 2 3 2 2 2 4" xfId="41210" xr:uid="{00000000-0005-0000-0000-0000F86F0000}"/>
    <cellStyle name="Normal 29 2 3 2 2 3" xfId="24828" xr:uid="{00000000-0005-0000-0000-0000F96F0000}"/>
    <cellStyle name="Normal 29 2 3 2 2 4" xfId="31444" xr:uid="{00000000-0005-0000-0000-0000FA6F0000}"/>
    <cellStyle name="Normal 29 2 3 2 2 5" xfId="38002" xr:uid="{00000000-0005-0000-0000-0000FB6F0000}"/>
    <cellStyle name="Normal 29 2 3 2 3" xfId="7165" xr:uid="{00000000-0005-0000-0000-0000FC6F0000}"/>
    <cellStyle name="Normal 29 2 3 2 3 2" xfId="12489" xr:uid="{00000000-0005-0000-0000-0000FD6F0000}"/>
    <cellStyle name="Normal 29 2 3 2 3 2 2" xfId="28094" xr:uid="{00000000-0005-0000-0000-0000FE6F0000}"/>
    <cellStyle name="Normal 29 2 3 2 3 2 3" xfId="34653" xr:uid="{00000000-0005-0000-0000-0000FF6F0000}"/>
    <cellStyle name="Normal 29 2 3 2 3 2 4" xfId="41211" xr:uid="{00000000-0005-0000-0000-000000700000}"/>
    <cellStyle name="Normal 29 2 3 2 3 3" xfId="24829" xr:uid="{00000000-0005-0000-0000-000001700000}"/>
    <cellStyle name="Normal 29 2 3 2 3 4" xfId="31445" xr:uid="{00000000-0005-0000-0000-000002700000}"/>
    <cellStyle name="Normal 29 2 3 2 3 5" xfId="38003" xr:uid="{00000000-0005-0000-0000-000003700000}"/>
    <cellStyle name="Normal 29 2 3 2 4" xfId="12487" xr:uid="{00000000-0005-0000-0000-000004700000}"/>
    <cellStyle name="Normal 29 2 3 2 4 2" xfId="28092" xr:uid="{00000000-0005-0000-0000-000005700000}"/>
    <cellStyle name="Normal 29 2 3 2 4 3" xfId="34651" xr:uid="{00000000-0005-0000-0000-000006700000}"/>
    <cellStyle name="Normal 29 2 3 2 4 4" xfId="41209" xr:uid="{00000000-0005-0000-0000-000007700000}"/>
    <cellStyle name="Normal 29 2 3 2 5" xfId="24827" xr:uid="{00000000-0005-0000-0000-000008700000}"/>
    <cellStyle name="Normal 29 2 3 2 6" xfId="31443" xr:uid="{00000000-0005-0000-0000-000009700000}"/>
    <cellStyle name="Normal 29 2 3 2 7" xfId="38001" xr:uid="{00000000-0005-0000-0000-00000A700000}"/>
    <cellStyle name="Normal 29 2 3 3" xfId="7166" xr:uid="{00000000-0005-0000-0000-00000B700000}"/>
    <cellStyle name="Normal 29 2 3 3 2" xfId="7167" xr:uid="{00000000-0005-0000-0000-00000C700000}"/>
    <cellStyle name="Normal 29 2 3 3 2 2" xfId="12491" xr:uid="{00000000-0005-0000-0000-00000D700000}"/>
    <cellStyle name="Normal 29 2 3 3 2 2 2" xfId="28096" xr:uid="{00000000-0005-0000-0000-00000E700000}"/>
    <cellStyle name="Normal 29 2 3 3 2 2 3" xfId="34655" xr:uid="{00000000-0005-0000-0000-00000F700000}"/>
    <cellStyle name="Normal 29 2 3 3 2 2 4" xfId="41213" xr:uid="{00000000-0005-0000-0000-000010700000}"/>
    <cellStyle name="Normal 29 2 3 3 2 3" xfId="24831" xr:uid="{00000000-0005-0000-0000-000011700000}"/>
    <cellStyle name="Normal 29 2 3 3 2 4" xfId="31447" xr:uid="{00000000-0005-0000-0000-000012700000}"/>
    <cellStyle name="Normal 29 2 3 3 2 5" xfId="38005" xr:uid="{00000000-0005-0000-0000-000013700000}"/>
    <cellStyle name="Normal 29 2 3 3 3" xfId="7168" xr:uid="{00000000-0005-0000-0000-000014700000}"/>
    <cellStyle name="Normal 29 2 3 3 3 2" xfId="12492" xr:uid="{00000000-0005-0000-0000-000015700000}"/>
    <cellStyle name="Normal 29 2 3 3 3 2 2" xfId="28097" xr:uid="{00000000-0005-0000-0000-000016700000}"/>
    <cellStyle name="Normal 29 2 3 3 3 2 3" xfId="34656" xr:uid="{00000000-0005-0000-0000-000017700000}"/>
    <cellStyle name="Normal 29 2 3 3 3 2 4" xfId="41214" xr:uid="{00000000-0005-0000-0000-000018700000}"/>
    <cellStyle name="Normal 29 2 3 3 3 3" xfId="24832" xr:uid="{00000000-0005-0000-0000-000019700000}"/>
    <cellStyle name="Normal 29 2 3 3 3 4" xfId="31448" xr:uid="{00000000-0005-0000-0000-00001A700000}"/>
    <cellStyle name="Normal 29 2 3 3 3 5" xfId="38006" xr:uid="{00000000-0005-0000-0000-00001B700000}"/>
    <cellStyle name="Normal 29 2 3 3 4" xfId="12490" xr:uid="{00000000-0005-0000-0000-00001C700000}"/>
    <cellStyle name="Normal 29 2 3 3 4 2" xfId="28095" xr:uid="{00000000-0005-0000-0000-00001D700000}"/>
    <cellStyle name="Normal 29 2 3 3 4 3" xfId="34654" xr:uid="{00000000-0005-0000-0000-00001E700000}"/>
    <cellStyle name="Normal 29 2 3 3 4 4" xfId="41212" xr:uid="{00000000-0005-0000-0000-00001F700000}"/>
    <cellStyle name="Normal 29 2 3 3 5" xfId="24830" xr:uid="{00000000-0005-0000-0000-000020700000}"/>
    <cellStyle name="Normal 29 2 3 3 6" xfId="31446" xr:uid="{00000000-0005-0000-0000-000021700000}"/>
    <cellStyle name="Normal 29 2 3 3 7" xfId="38004" xr:uid="{00000000-0005-0000-0000-000022700000}"/>
    <cellStyle name="Normal 29 2 3 4" xfId="7169" xr:uid="{00000000-0005-0000-0000-000023700000}"/>
    <cellStyle name="Normal 29 2 3 4 2" xfId="12493" xr:uid="{00000000-0005-0000-0000-000024700000}"/>
    <cellStyle name="Normal 29 2 3 4 2 2" xfId="28098" xr:uid="{00000000-0005-0000-0000-000025700000}"/>
    <cellStyle name="Normal 29 2 3 4 2 3" xfId="34657" xr:uid="{00000000-0005-0000-0000-000026700000}"/>
    <cellStyle name="Normal 29 2 3 4 2 4" xfId="41215" xr:uid="{00000000-0005-0000-0000-000027700000}"/>
    <cellStyle name="Normal 29 2 3 4 3" xfId="24833" xr:uid="{00000000-0005-0000-0000-000028700000}"/>
    <cellStyle name="Normal 29 2 3 4 4" xfId="31449" xr:uid="{00000000-0005-0000-0000-000029700000}"/>
    <cellStyle name="Normal 29 2 3 4 5" xfId="38007" xr:uid="{00000000-0005-0000-0000-00002A700000}"/>
    <cellStyle name="Normal 29 2 3 5" xfId="7170" xr:uid="{00000000-0005-0000-0000-00002B700000}"/>
    <cellStyle name="Normal 29 2 3 5 2" xfId="12494" xr:uid="{00000000-0005-0000-0000-00002C700000}"/>
    <cellStyle name="Normal 29 2 3 5 2 2" xfId="28099" xr:uid="{00000000-0005-0000-0000-00002D700000}"/>
    <cellStyle name="Normal 29 2 3 5 2 3" xfId="34658" xr:uid="{00000000-0005-0000-0000-00002E700000}"/>
    <cellStyle name="Normal 29 2 3 5 2 4" xfId="41216" xr:uid="{00000000-0005-0000-0000-00002F700000}"/>
    <cellStyle name="Normal 29 2 3 5 3" xfId="24834" xr:uid="{00000000-0005-0000-0000-000030700000}"/>
    <cellStyle name="Normal 29 2 3 5 4" xfId="31450" xr:uid="{00000000-0005-0000-0000-000031700000}"/>
    <cellStyle name="Normal 29 2 3 5 5" xfId="38008" xr:uid="{00000000-0005-0000-0000-000032700000}"/>
    <cellStyle name="Normal 29 2 3 6" xfId="12486" xr:uid="{00000000-0005-0000-0000-000033700000}"/>
    <cellStyle name="Normal 29 2 3 6 2" xfId="28091" xr:uid="{00000000-0005-0000-0000-000034700000}"/>
    <cellStyle name="Normal 29 2 3 6 3" xfId="34650" xr:uid="{00000000-0005-0000-0000-000035700000}"/>
    <cellStyle name="Normal 29 2 3 6 4" xfId="41208" xr:uid="{00000000-0005-0000-0000-000036700000}"/>
    <cellStyle name="Normal 29 2 3 7" xfId="24826" xr:uid="{00000000-0005-0000-0000-000037700000}"/>
    <cellStyle name="Normal 29 2 3 8" xfId="31442" xr:uid="{00000000-0005-0000-0000-000038700000}"/>
    <cellStyle name="Normal 29 2 3 9" xfId="38000" xr:uid="{00000000-0005-0000-0000-000039700000}"/>
    <cellStyle name="Normal 29 2 4" xfId="7171" xr:uid="{00000000-0005-0000-0000-00003A700000}"/>
    <cellStyle name="Normal 29 2 4 2" xfId="7172" xr:uid="{00000000-0005-0000-0000-00003B700000}"/>
    <cellStyle name="Normal 29 2 4 2 2" xfId="12496" xr:uid="{00000000-0005-0000-0000-00003C700000}"/>
    <cellStyle name="Normal 29 2 4 2 2 2" xfId="28101" xr:uid="{00000000-0005-0000-0000-00003D700000}"/>
    <cellStyle name="Normal 29 2 4 2 2 3" xfId="34660" xr:uid="{00000000-0005-0000-0000-00003E700000}"/>
    <cellStyle name="Normal 29 2 4 2 2 4" xfId="41218" xr:uid="{00000000-0005-0000-0000-00003F700000}"/>
    <cellStyle name="Normal 29 2 4 2 3" xfId="24836" xr:uid="{00000000-0005-0000-0000-000040700000}"/>
    <cellStyle name="Normal 29 2 4 2 4" xfId="31452" xr:uid="{00000000-0005-0000-0000-000041700000}"/>
    <cellStyle name="Normal 29 2 4 2 5" xfId="38010" xr:uid="{00000000-0005-0000-0000-000042700000}"/>
    <cellStyle name="Normal 29 2 4 3" xfId="7173" xr:uid="{00000000-0005-0000-0000-000043700000}"/>
    <cellStyle name="Normal 29 2 4 3 2" xfId="12497" xr:uid="{00000000-0005-0000-0000-000044700000}"/>
    <cellStyle name="Normal 29 2 4 3 2 2" xfId="28102" xr:uid="{00000000-0005-0000-0000-000045700000}"/>
    <cellStyle name="Normal 29 2 4 3 2 3" xfId="34661" xr:uid="{00000000-0005-0000-0000-000046700000}"/>
    <cellStyle name="Normal 29 2 4 3 2 4" xfId="41219" xr:uid="{00000000-0005-0000-0000-000047700000}"/>
    <cellStyle name="Normal 29 2 4 3 3" xfId="24837" xr:uid="{00000000-0005-0000-0000-000048700000}"/>
    <cellStyle name="Normal 29 2 4 3 4" xfId="31453" xr:uid="{00000000-0005-0000-0000-000049700000}"/>
    <cellStyle name="Normal 29 2 4 3 5" xfId="38011" xr:uid="{00000000-0005-0000-0000-00004A700000}"/>
    <cellStyle name="Normal 29 2 4 4" xfId="12495" xr:uid="{00000000-0005-0000-0000-00004B700000}"/>
    <cellStyle name="Normal 29 2 4 4 2" xfId="28100" xr:uid="{00000000-0005-0000-0000-00004C700000}"/>
    <cellStyle name="Normal 29 2 4 4 3" xfId="34659" xr:uid="{00000000-0005-0000-0000-00004D700000}"/>
    <cellStyle name="Normal 29 2 4 4 4" xfId="41217" xr:uid="{00000000-0005-0000-0000-00004E700000}"/>
    <cellStyle name="Normal 29 2 4 5" xfId="24835" xr:uid="{00000000-0005-0000-0000-00004F700000}"/>
    <cellStyle name="Normal 29 2 4 6" xfId="31451" xr:uid="{00000000-0005-0000-0000-000050700000}"/>
    <cellStyle name="Normal 29 2 4 7" xfId="38009" xr:uid="{00000000-0005-0000-0000-000051700000}"/>
    <cellStyle name="Normal 29 2 5" xfId="7174" xr:uid="{00000000-0005-0000-0000-000052700000}"/>
    <cellStyle name="Normal 29 2 5 2" xfId="7175" xr:uid="{00000000-0005-0000-0000-000053700000}"/>
    <cellStyle name="Normal 29 2 5 2 2" xfId="12499" xr:uid="{00000000-0005-0000-0000-000054700000}"/>
    <cellStyle name="Normal 29 2 5 2 2 2" xfId="28104" xr:uid="{00000000-0005-0000-0000-000055700000}"/>
    <cellStyle name="Normal 29 2 5 2 2 3" xfId="34663" xr:uid="{00000000-0005-0000-0000-000056700000}"/>
    <cellStyle name="Normal 29 2 5 2 2 4" xfId="41221" xr:uid="{00000000-0005-0000-0000-000057700000}"/>
    <cellStyle name="Normal 29 2 5 2 3" xfId="24839" xr:uid="{00000000-0005-0000-0000-000058700000}"/>
    <cellStyle name="Normal 29 2 5 2 4" xfId="31455" xr:uid="{00000000-0005-0000-0000-000059700000}"/>
    <cellStyle name="Normal 29 2 5 2 5" xfId="38013" xr:uid="{00000000-0005-0000-0000-00005A700000}"/>
    <cellStyle name="Normal 29 2 5 3" xfId="7176" xr:uid="{00000000-0005-0000-0000-00005B700000}"/>
    <cellStyle name="Normal 29 2 5 3 2" xfId="12500" xr:uid="{00000000-0005-0000-0000-00005C700000}"/>
    <cellStyle name="Normal 29 2 5 3 2 2" xfId="28105" xr:uid="{00000000-0005-0000-0000-00005D700000}"/>
    <cellStyle name="Normal 29 2 5 3 2 3" xfId="34664" xr:uid="{00000000-0005-0000-0000-00005E700000}"/>
    <cellStyle name="Normal 29 2 5 3 2 4" xfId="41222" xr:uid="{00000000-0005-0000-0000-00005F700000}"/>
    <cellStyle name="Normal 29 2 5 3 3" xfId="24840" xr:uid="{00000000-0005-0000-0000-000060700000}"/>
    <cellStyle name="Normal 29 2 5 3 4" xfId="31456" xr:uid="{00000000-0005-0000-0000-000061700000}"/>
    <cellStyle name="Normal 29 2 5 3 5" xfId="38014" xr:uid="{00000000-0005-0000-0000-000062700000}"/>
    <cellStyle name="Normal 29 2 5 4" xfId="12498" xr:uid="{00000000-0005-0000-0000-000063700000}"/>
    <cellStyle name="Normal 29 2 5 4 2" xfId="28103" xr:uid="{00000000-0005-0000-0000-000064700000}"/>
    <cellStyle name="Normal 29 2 5 4 3" xfId="34662" xr:uid="{00000000-0005-0000-0000-000065700000}"/>
    <cellStyle name="Normal 29 2 5 4 4" xfId="41220" xr:uid="{00000000-0005-0000-0000-000066700000}"/>
    <cellStyle name="Normal 29 2 5 5" xfId="24838" xr:uid="{00000000-0005-0000-0000-000067700000}"/>
    <cellStyle name="Normal 29 2 5 6" xfId="31454" xr:uid="{00000000-0005-0000-0000-000068700000}"/>
    <cellStyle name="Normal 29 2 5 7" xfId="38012" xr:uid="{00000000-0005-0000-0000-000069700000}"/>
    <cellStyle name="Normal 29 2 6" xfId="7177" xr:uid="{00000000-0005-0000-0000-00006A700000}"/>
    <cellStyle name="Normal 29 2 6 2" xfId="12501" xr:uid="{00000000-0005-0000-0000-00006B700000}"/>
    <cellStyle name="Normal 29 2 6 2 2" xfId="28106" xr:uid="{00000000-0005-0000-0000-00006C700000}"/>
    <cellStyle name="Normal 29 2 6 2 3" xfId="34665" xr:uid="{00000000-0005-0000-0000-00006D700000}"/>
    <cellStyle name="Normal 29 2 6 2 4" xfId="41223" xr:uid="{00000000-0005-0000-0000-00006E700000}"/>
    <cellStyle name="Normal 29 2 6 3" xfId="24841" xr:uid="{00000000-0005-0000-0000-00006F700000}"/>
    <cellStyle name="Normal 29 2 6 4" xfId="31457" xr:uid="{00000000-0005-0000-0000-000070700000}"/>
    <cellStyle name="Normal 29 2 6 5" xfId="38015" xr:uid="{00000000-0005-0000-0000-000071700000}"/>
    <cellStyle name="Normal 29 2 7" xfId="7178" xr:uid="{00000000-0005-0000-0000-000072700000}"/>
    <cellStyle name="Normal 29 2 7 2" xfId="12502" xr:uid="{00000000-0005-0000-0000-000073700000}"/>
    <cellStyle name="Normal 29 2 7 2 2" xfId="28107" xr:uid="{00000000-0005-0000-0000-000074700000}"/>
    <cellStyle name="Normal 29 2 7 2 3" xfId="34666" xr:uid="{00000000-0005-0000-0000-000075700000}"/>
    <cellStyle name="Normal 29 2 7 2 4" xfId="41224" xr:uid="{00000000-0005-0000-0000-000076700000}"/>
    <cellStyle name="Normal 29 2 7 3" xfId="24842" xr:uid="{00000000-0005-0000-0000-000077700000}"/>
    <cellStyle name="Normal 29 2 7 4" xfId="31458" xr:uid="{00000000-0005-0000-0000-000078700000}"/>
    <cellStyle name="Normal 29 2 7 5" xfId="38016" xr:uid="{00000000-0005-0000-0000-000079700000}"/>
    <cellStyle name="Normal 29 2 8" xfId="12467" xr:uid="{00000000-0005-0000-0000-00007A700000}"/>
    <cellStyle name="Normal 29 2 8 2" xfId="28072" xr:uid="{00000000-0005-0000-0000-00007B700000}"/>
    <cellStyle name="Normal 29 2 8 3" xfId="34631" xr:uid="{00000000-0005-0000-0000-00007C700000}"/>
    <cellStyle name="Normal 29 2 8 4" xfId="41189" xr:uid="{00000000-0005-0000-0000-00007D700000}"/>
    <cellStyle name="Normal 29 2 9" xfId="16610" xr:uid="{00000000-0005-0000-0000-00007E700000}"/>
    <cellStyle name="Normal 29 3" xfId="7179" xr:uid="{00000000-0005-0000-0000-00007F700000}"/>
    <cellStyle name="Normal 29 3 10" xfId="38017" xr:uid="{00000000-0005-0000-0000-000080700000}"/>
    <cellStyle name="Normal 29 3 2" xfId="7180" xr:uid="{00000000-0005-0000-0000-000081700000}"/>
    <cellStyle name="Normal 29 3 2 2" xfId="7181" xr:uid="{00000000-0005-0000-0000-000082700000}"/>
    <cellStyle name="Normal 29 3 2 2 2" xfId="7182" xr:uid="{00000000-0005-0000-0000-000083700000}"/>
    <cellStyle name="Normal 29 3 2 2 2 2" xfId="12506" xr:uid="{00000000-0005-0000-0000-000084700000}"/>
    <cellStyle name="Normal 29 3 2 2 2 2 2" xfId="28111" xr:uid="{00000000-0005-0000-0000-000085700000}"/>
    <cellStyle name="Normal 29 3 2 2 2 2 3" xfId="34670" xr:uid="{00000000-0005-0000-0000-000086700000}"/>
    <cellStyle name="Normal 29 3 2 2 2 2 4" xfId="41228" xr:uid="{00000000-0005-0000-0000-000087700000}"/>
    <cellStyle name="Normal 29 3 2 2 2 3" xfId="24846" xr:uid="{00000000-0005-0000-0000-000088700000}"/>
    <cellStyle name="Normal 29 3 2 2 2 4" xfId="31462" xr:uid="{00000000-0005-0000-0000-000089700000}"/>
    <cellStyle name="Normal 29 3 2 2 2 5" xfId="38020" xr:uid="{00000000-0005-0000-0000-00008A700000}"/>
    <cellStyle name="Normal 29 3 2 2 3" xfId="7183" xr:uid="{00000000-0005-0000-0000-00008B700000}"/>
    <cellStyle name="Normal 29 3 2 2 3 2" xfId="12507" xr:uid="{00000000-0005-0000-0000-00008C700000}"/>
    <cellStyle name="Normal 29 3 2 2 3 2 2" xfId="28112" xr:uid="{00000000-0005-0000-0000-00008D700000}"/>
    <cellStyle name="Normal 29 3 2 2 3 2 3" xfId="34671" xr:uid="{00000000-0005-0000-0000-00008E700000}"/>
    <cellStyle name="Normal 29 3 2 2 3 2 4" xfId="41229" xr:uid="{00000000-0005-0000-0000-00008F700000}"/>
    <cellStyle name="Normal 29 3 2 2 3 3" xfId="24847" xr:uid="{00000000-0005-0000-0000-000090700000}"/>
    <cellStyle name="Normal 29 3 2 2 3 4" xfId="31463" xr:uid="{00000000-0005-0000-0000-000091700000}"/>
    <cellStyle name="Normal 29 3 2 2 3 5" xfId="38021" xr:uid="{00000000-0005-0000-0000-000092700000}"/>
    <cellStyle name="Normal 29 3 2 2 4" xfId="12505" xr:uid="{00000000-0005-0000-0000-000093700000}"/>
    <cellStyle name="Normal 29 3 2 2 4 2" xfId="28110" xr:uid="{00000000-0005-0000-0000-000094700000}"/>
    <cellStyle name="Normal 29 3 2 2 4 3" xfId="34669" xr:uid="{00000000-0005-0000-0000-000095700000}"/>
    <cellStyle name="Normal 29 3 2 2 4 4" xfId="41227" xr:uid="{00000000-0005-0000-0000-000096700000}"/>
    <cellStyle name="Normal 29 3 2 2 5" xfId="24845" xr:uid="{00000000-0005-0000-0000-000097700000}"/>
    <cellStyle name="Normal 29 3 2 2 6" xfId="31461" xr:uid="{00000000-0005-0000-0000-000098700000}"/>
    <cellStyle name="Normal 29 3 2 2 7" xfId="38019" xr:uid="{00000000-0005-0000-0000-000099700000}"/>
    <cellStyle name="Normal 29 3 2 3" xfId="7184" xr:uid="{00000000-0005-0000-0000-00009A700000}"/>
    <cellStyle name="Normal 29 3 2 3 2" xfId="7185" xr:uid="{00000000-0005-0000-0000-00009B700000}"/>
    <cellStyle name="Normal 29 3 2 3 2 2" xfId="12509" xr:uid="{00000000-0005-0000-0000-00009C700000}"/>
    <cellStyle name="Normal 29 3 2 3 2 2 2" xfId="28114" xr:uid="{00000000-0005-0000-0000-00009D700000}"/>
    <cellStyle name="Normal 29 3 2 3 2 2 3" xfId="34673" xr:uid="{00000000-0005-0000-0000-00009E700000}"/>
    <cellStyle name="Normal 29 3 2 3 2 2 4" xfId="41231" xr:uid="{00000000-0005-0000-0000-00009F700000}"/>
    <cellStyle name="Normal 29 3 2 3 2 3" xfId="24849" xr:uid="{00000000-0005-0000-0000-0000A0700000}"/>
    <cellStyle name="Normal 29 3 2 3 2 4" xfId="31465" xr:uid="{00000000-0005-0000-0000-0000A1700000}"/>
    <cellStyle name="Normal 29 3 2 3 2 5" xfId="38023" xr:uid="{00000000-0005-0000-0000-0000A2700000}"/>
    <cellStyle name="Normal 29 3 2 3 3" xfId="7186" xr:uid="{00000000-0005-0000-0000-0000A3700000}"/>
    <cellStyle name="Normal 29 3 2 3 3 2" xfId="12510" xr:uid="{00000000-0005-0000-0000-0000A4700000}"/>
    <cellStyle name="Normal 29 3 2 3 3 2 2" xfId="28115" xr:uid="{00000000-0005-0000-0000-0000A5700000}"/>
    <cellStyle name="Normal 29 3 2 3 3 2 3" xfId="34674" xr:uid="{00000000-0005-0000-0000-0000A6700000}"/>
    <cellStyle name="Normal 29 3 2 3 3 2 4" xfId="41232" xr:uid="{00000000-0005-0000-0000-0000A7700000}"/>
    <cellStyle name="Normal 29 3 2 3 3 3" xfId="24850" xr:uid="{00000000-0005-0000-0000-0000A8700000}"/>
    <cellStyle name="Normal 29 3 2 3 3 4" xfId="31466" xr:uid="{00000000-0005-0000-0000-0000A9700000}"/>
    <cellStyle name="Normal 29 3 2 3 3 5" xfId="38024" xr:uid="{00000000-0005-0000-0000-0000AA700000}"/>
    <cellStyle name="Normal 29 3 2 3 4" xfId="12508" xr:uid="{00000000-0005-0000-0000-0000AB700000}"/>
    <cellStyle name="Normal 29 3 2 3 4 2" xfId="28113" xr:uid="{00000000-0005-0000-0000-0000AC700000}"/>
    <cellStyle name="Normal 29 3 2 3 4 3" xfId="34672" xr:uid="{00000000-0005-0000-0000-0000AD700000}"/>
    <cellStyle name="Normal 29 3 2 3 4 4" xfId="41230" xr:uid="{00000000-0005-0000-0000-0000AE700000}"/>
    <cellStyle name="Normal 29 3 2 3 5" xfId="24848" xr:uid="{00000000-0005-0000-0000-0000AF700000}"/>
    <cellStyle name="Normal 29 3 2 3 6" xfId="31464" xr:uid="{00000000-0005-0000-0000-0000B0700000}"/>
    <cellStyle name="Normal 29 3 2 3 7" xfId="38022" xr:uid="{00000000-0005-0000-0000-0000B1700000}"/>
    <cellStyle name="Normal 29 3 2 4" xfId="7187" xr:uid="{00000000-0005-0000-0000-0000B2700000}"/>
    <cellStyle name="Normal 29 3 2 4 2" xfId="12511" xr:uid="{00000000-0005-0000-0000-0000B3700000}"/>
    <cellStyle name="Normal 29 3 2 4 2 2" xfId="28116" xr:uid="{00000000-0005-0000-0000-0000B4700000}"/>
    <cellStyle name="Normal 29 3 2 4 2 3" xfId="34675" xr:uid="{00000000-0005-0000-0000-0000B5700000}"/>
    <cellStyle name="Normal 29 3 2 4 2 4" xfId="41233" xr:uid="{00000000-0005-0000-0000-0000B6700000}"/>
    <cellStyle name="Normal 29 3 2 4 3" xfId="24851" xr:uid="{00000000-0005-0000-0000-0000B7700000}"/>
    <cellStyle name="Normal 29 3 2 4 4" xfId="31467" xr:uid="{00000000-0005-0000-0000-0000B8700000}"/>
    <cellStyle name="Normal 29 3 2 4 5" xfId="38025" xr:uid="{00000000-0005-0000-0000-0000B9700000}"/>
    <cellStyle name="Normal 29 3 2 5" xfId="7188" xr:uid="{00000000-0005-0000-0000-0000BA700000}"/>
    <cellStyle name="Normal 29 3 2 5 2" xfId="12512" xr:uid="{00000000-0005-0000-0000-0000BB700000}"/>
    <cellStyle name="Normal 29 3 2 5 2 2" xfId="28117" xr:uid="{00000000-0005-0000-0000-0000BC700000}"/>
    <cellStyle name="Normal 29 3 2 5 2 3" xfId="34676" xr:uid="{00000000-0005-0000-0000-0000BD700000}"/>
    <cellStyle name="Normal 29 3 2 5 2 4" xfId="41234" xr:uid="{00000000-0005-0000-0000-0000BE700000}"/>
    <cellStyle name="Normal 29 3 2 5 3" xfId="24852" xr:uid="{00000000-0005-0000-0000-0000BF700000}"/>
    <cellStyle name="Normal 29 3 2 5 4" xfId="31468" xr:uid="{00000000-0005-0000-0000-0000C0700000}"/>
    <cellStyle name="Normal 29 3 2 5 5" xfId="38026" xr:uid="{00000000-0005-0000-0000-0000C1700000}"/>
    <cellStyle name="Normal 29 3 2 6" xfId="12504" xr:uid="{00000000-0005-0000-0000-0000C2700000}"/>
    <cellStyle name="Normal 29 3 2 6 2" xfId="28109" xr:uid="{00000000-0005-0000-0000-0000C3700000}"/>
    <cellStyle name="Normal 29 3 2 6 3" xfId="34668" xr:uid="{00000000-0005-0000-0000-0000C4700000}"/>
    <cellStyle name="Normal 29 3 2 6 4" xfId="41226" xr:uid="{00000000-0005-0000-0000-0000C5700000}"/>
    <cellStyle name="Normal 29 3 2 7" xfId="24844" xr:uid="{00000000-0005-0000-0000-0000C6700000}"/>
    <cellStyle name="Normal 29 3 2 8" xfId="31460" xr:uid="{00000000-0005-0000-0000-0000C7700000}"/>
    <cellStyle name="Normal 29 3 2 9" xfId="38018" xr:uid="{00000000-0005-0000-0000-0000C8700000}"/>
    <cellStyle name="Normal 29 3 3" xfId="7189" xr:uid="{00000000-0005-0000-0000-0000C9700000}"/>
    <cellStyle name="Normal 29 3 3 2" xfId="7190" xr:uid="{00000000-0005-0000-0000-0000CA700000}"/>
    <cellStyle name="Normal 29 3 3 2 2" xfId="12514" xr:uid="{00000000-0005-0000-0000-0000CB700000}"/>
    <cellStyle name="Normal 29 3 3 2 2 2" xfId="28119" xr:uid="{00000000-0005-0000-0000-0000CC700000}"/>
    <cellStyle name="Normal 29 3 3 2 2 3" xfId="34678" xr:uid="{00000000-0005-0000-0000-0000CD700000}"/>
    <cellStyle name="Normal 29 3 3 2 2 4" xfId="41236" xr:uid="{00000000-0005-0000-0000-0000CE700000}"/>
    <cellStyle name="Normal 29 3 3 2 3" xfId="24854" xr:uid="{00000000-0005-0000-0000-0000CF700000}"/>
    <cellStyle name="Normal 29 3 3 2 4" xfId="31470" xr:uid="{00000000-0005-0000-0000-0000D0700000}"/>
    <cellStyle name="Normal 29 3 3 2 5" xfId="38028" xr:uid="{00000000-0005-0000-0000-0000D1700000}"/>
    <cellStyle name="Normal 29 3 3 3" xfId="7191" xr:uid="{00000000-0005-0000-0000-0000D2700000}"/>
    <cellStyle name="Normal 29 3 3 3 2" xfId="12515" xr:uid="{00000000-0005-0000-0000-0000D3700000}"/>
    <cellStyle name="Normal 29 3 3 3 2 2" xfId="28120" xr:uid="{00000000-0005-0000-0000-0000D4700000}"/>
    <cellStyle name="Normal 29 3 3 3 2 3" xfId="34679" xr:uid="{00000000-0005-0000-0000-0000D5700000}"/>
    <cellStyle name="Normal 29 3 3 3 2 4" xfId="41237" xr:uid="{00000000-0005-0000-0000-0000D6700000}"/>
    <cellStyle name="Normal 29 3 3 3 3" xfId="24855" xr:uid="{00000000-0005-0000-0000-0000D7700000}"/>
    <cellStyle name="Normal 29 3 3 3 4" xfId="31471" xr:uid="{00000000-0005-0000-0000-0000D8700000}"/>
    <cellStyle name="Normal 29 3 3 3 5" xfId="38029" xr:uid="{00000000-0005-0000-0000-0000D9700000}"/>
    <cellStyle name="Normal 29 3 3 4" xfId="12513" xr:uid="{00000000-0005-0000-0000-0000DA700000}"/>
    <cellStyle name="Normal 29 3 3 4 2" xfId="28118" xr:uid="{00000000-0005-0000-0000-0000DB700000}"/>
    <cellStyle name="Normal 29 3 3 4 3" xfId="34677" xr:uid="{00000000-0005-0000-0000-0000DC700000}"/>
    <cellStyle name="Normal 29 3 3 4 4" xfId="41235" xr:uid="{00000000-0005-0000-0000-0000DD700000}"/>
    <cellStyle name="Normal 29 3 3 5" xfId="24853" xr:uid="{00000000-0005-0000-0000-0000DE700000}"/>
    <cellStyle name="Normal 29 3 3 6" xfId="31469" xr:uid="{00000000-0005-0000-0000-0000DF700000}"/>
    <cellStyle name="Normal 29 3 3 7" xfId="38027" xr:uid="{00000000-0005-0000-0000-0000E0700000}"/>
    <cellStyle name="Normal 29 3 4" xfId="7192" xr:uid="{00000000-0005-0000-0000-0000E1700000}"/>
    <cellStyle name="Normal 29 3 4 2" xfId="7193" xr:uid="{00000000-0005-0000-0000-0000E2700000}"/>
    <cellStyle name="Normal 29 3 4 2 2" xfId="12517" xr:uid="{00000000-0005-0000-0000-0000E3700000}"/>
    <cellStyle name="Normal 29 3 4 2 2 2" xfId="28122" xr:uid="{00000000-0005-0000-0000-0000E4700000}"/>
    <cellStyle name="Normal 29 3 4 2 2 3" xfId="34681" xr:uid="{00000000-0005-0000-0000-0000E5700000}"/>
    <cellStyle name="Normal 29 3 4 2 2 4" xfId="41239" xr:uid="{00000000-0005-0000-0000-0000E6700000}"/>
    <cellStyle name="Normal 29 3 4 2 3" xfId="24857" xr:uid="{00000000-0005-0000-0000-0000E7700000}"/>
    <cellStyle name="Normal 29 3 4 2 4" xfId="31473" xr:uid="{00000000-0005-0000-0000-0000E8700000}"/>
    <cellStyle name="Normal 29 3 4 2 5" xfId="38031" xr:uid="{00000000-0005-0000-0000-0000E9700000}"/>
    <cellStyle name="Normal 29 3 4 3" xfId="7194" xr:uid="{00000000-0005-0000-0000-0000EA700000}"/>
    <cellStyle name="Normal 29 3 4 3 2" xfId="12518" xr:uid="{00000000-0005-0000-0000-0000EB700000}"/>
    <cellStyle name="Normal 29 3 4 3 2 2" xfId="28123" xr:uid="{00000000-0005-0000-0000-0000EC700000}"/>
    <cellStyle name="Normal 29 3 4 3 2 3" xfId="34682" xr:uid="{00000000-0005-0000-0000-0000ED700000}"/>
    <cellStyle name="Normal 29 3 4 3 2 4" xfId="41240" xr:uid="{00000000-0005-0000-0000-0000EE700000}"/>
    <cellStyle name="Normal 29 3 4 3 3" xfId="24858" xr:uid="{00000000-0005-0000-0000-0000EF700000}"/>
    <cellStyle name="Normal 29 3 4 3 4" xfId="31474" xr:uid="{00000000-0005-0000-0000-0000F0700000}"/>
    <cellStyle name="Normal 29 3 4 3 5" xfId="38032" xr:uid="{00000000-0005-0000-0000-0000F1700000}"/>
    <cellStyle name="Normal 29 3 4 4" xfId="12516" xr:uid="{00000000-0005-0000-0000-0000F2700000}"/>
    <cellStyle name="Normal 29 3 4 4 2" xfId="28121" xr:uid="{00000000-0005-0000-0000-0000F3700000}"/>
    <cellStyle name="Normal 29 3 4 4 3" xfId="34680" xr:uid="{00000000-0005-0000-0000-0000F4700000}"/>
    <cellStyle name="Normal 29 3 4 4 4" xfId="41238" xr:uid="{00000000-0005-0000-0000-0000F5700000}"/>
    <cellStyle name="Normal 29 3 4 5" xfId="24856" xr:uid="{00000000-0005-0000-0000-0000F6700000}"/>
    <cellStyle name="Normal 29 3 4 6" xfId="31472" xr:uid="{00000000-0005-0000-0000-0000F7700000}"/>
    <cellStyle name="Normal 29 3 4 7" xfId="38030" xr:uid="{00000000-0005-0000-0000-0000F8700000}"/>
    <cellStyle name="Normal 29 3 5" xfId="7195" xr:uid="{00000000-0005-0000-0000-0000F9700000}"/>
    <cellStyle name="Normal 29 3 5 2" xfId="12519" xr:uid="{00000000-0005-0000-0000-0000FA700000}"/>
    <cellStyle name="Normal 29 3 5 2 2" xfId="28124" xr:uid="{00000000-0005-0000-0000-0000FB700000}"/>
    <cellStyle name="Normal 29 3 5 2 3" xfId="34683" xr:uid="{00000000-0005-0000-0000-0000FC700000}"/>
    <cellStyle name="Normal 29 3 5 2 4" xfId="41241" xr:uid="{00000000-0005-0000-0000-0000FD700000}"/>
    <cellStyle name="Normal 29 3 5 3" xfId="24859" xr:uid="{00000000-0005-0000-0000-0000FE700000}"/>
    <cellStyle name="Normal 29 3 5 4" xfId="31475" xr:uid="{00000000-0005-0000-0000-0000FF700000}"/>
    <cellStyle name="Normal 29 3 5 5" xfId="38033" xr:uid="{00000000-0005-0000-0000-000000710000}"/>
    <cellStyle name="Normal 29 3 6" xfId="7196" xr:uid="{00000000-0005-0000-0000-000001710000}"/>
    <cellStyle name="Normal 29 3 6 2" xfId="12520" xr:uid="{00000000-0005-0000-0000-000002710000}"/>
    <cellStyle name="Normal 29 3 6 2 2" xfId="28125" xr:uid="{00000000-0005-0000-0000-000003710000}"/>
    <cellStyle name="Normal 29 3 6 2 3" xfId="34684" xr:uid="{00000000-0005-0000-0000-000004710000}"/>
    <cellStyle name="Normal 29 3 6 2 4" xfId="41242" xr:uid="{00000000-0005-0000-0000-000005710000}"/>
    <cellStyle name="Normal 29 3 6 3" xfId="24860" xr:uid="{00000000-0005-0000-0000-000006710000}"/>
    <cellStyle name="Normal 29 3 6 4" xfId="31476" xr:uid="{00000000-0005-0000-0000-000007710000}"/>
    <cellStyle name="Normal 29 3 6 5" xfId="38034" xr:uid="{00000000-0005-0000-0000-000008710000}"/>
    <cellStyle name="Normal 29 3 7" xfId="12503" xr:uid="{00000000-0005-0000-0000-000009710000}"/>
    <cellStyle name="Normal 29 3 7 2" xfId="28108" xr:uid="{00000000-0005-0000-0000-00000A710000}"/>
    <cellStyle name="Normal 29 3 7 3" xfId="34667" xr:uid="{00000000-0005-0000-0000-00000B710000}"/>
    <cellStyle name="Normal 29 3 7 4" xfId="41225" xr:uid="{00000000-0005-0000-0000-00000C710000}"/>
    <cellStyle name="Normal 29 3 8" xfId="24843" xr:uid="{00000000-0005-0000-0000-00000D710000}"/>
    <cellStyle name="Normal 29 3 9" xfId="31459" xr:uid="{00000000-0005-0000-0000-00000E710000}"/>
    <cellStyle name="Normal 29 4" xfId="7197" xr:uid="{00000000-0005-0000-0000-00000F710000}"/>
    <cellStyle name="Normal 29 4 2" xfId="7198" xr:uid="{00000000-0005-0000-0000-000010710000}"/>
    <cellStyle name="Normal 29 4 2 2" xfId="7199" xr:uid="{00000000-0005-0000-0000-000011710000}"/>
    <cellStyle name="Normal 29 4 2 2 2" xfId="12523" xr:uid="{00000000-0005-0000-0000-000012710000}"/>
    <cellStyle name="Normal 29 4 2 2 2 2" xfId="28128" xr:uid="{00000000-0005-0000-0000-000013710000}"/>
    <cellStyle name="Normal 29 4 2 2 2 3" xfId="34687" xr:uid="{00000000-0005-0000-0000-000014710000}"/>
    <cellStyle name="Normal 29 4 2 2 2 4" xfId="41245" xr:uid="{00000000-0005-0000-0000-000015710000}"/>
    <cellStyle name="Normal 29 4 2 2 3" xfId="24863" xr:uid="{00000000-0005-0000-0000-000016710000}"/>
    <cellStyle name="Normal 29 4 2 2 4" xfId="31479" xr:uid="{00000000-0005-0000-0000-000017710000}"/>
    <cellStyle name="Normal 29 4 2 2 5" xfId="38037" xr:uid="{00000000-0005-0000-0000-000018710000}"/>
    <cellStyle name="Normal 29 4 2 3" xfId="7200" xr:uid="{00000000-0005-0000-0000-000019710000}"/>
    <cellStyle name="Normal 29 4 2 3 2" xfId="12524" xr:uid="{00000000-0005-0000-0000-00001A710000}"/>
    <cellStyle name="Normal 29 4 2 3 2 2" xfId="28129" xr:uid="{00000000-0005-0000-0000-00001B710000}"/>
    <cellStyle name="Normal 29 4 2 3 2 3" xfId="34688" xr:uid="{00000000-0005-0000-0000-00001C710000}"/>
    <cellStyle name="Normal 29 4 2 3 2 4" xfId="41246" xr:uid="{00000000-0005-0000-0000-00001D710000}"/>
    <cellStyle name="Normal 29 4 2 3 3" xfId="24864" xr:uid="{00000000-0005-0000-0000-00001E710000}"/>
    <cellStyle name="Normal 29 4 2 3 4" xfId="31480" xr:uid="{00000000-0005-0000-0000-00001F710000}"/>
    <cellStyle name="Normal 29 4 2 3 5" xfId="38038" xr:uid="{00000000-0005-0000-0000-000020710000}"/>
    <cellStyle name="Normal 29 4 2 4" xfId="12522" xr:uid="{00000000-0005-0000-0000-000021710000}"/>
    <cellStyle name="Normal 29 4 2 4 2" xfId="28127" xr:uid="{00000000-0005-0000-0000-000022710000}"/>
    <cellStyle name="Normal 29 4 2 4 3" xfId="34686" xr:uid="{00000000-0005-0000-0000-000023710000}"/>
    <cellStyle name="Normal 29 4 2 4 4" xfId="41244" xr:uid="{00000000-0005-0000-0000-000024710000}"/>
    <cellStyle name="Normal 29 4 2 5" xfId="24862" xr:uid="{00000000-0005-0000-0000-000025710000}"/>
    <cellStyle name="Normal 29 4 2 6" xfId="31478" xr:uid="{00000000-0005-0000-0000-000026710000}"/>
    <cellStyle name="Normal 29 4 2 7" xfId="38036" xr:uid="{00000000-0005-0000-0000-000027710000}"/>
    <cellStyle name="Normal 29 4 3" xfId="7201" xr:uid="{00000000-0005-0000-0000-000028710000}"/>
    <cellStyle name="Normal 29 4 3 2" xfId="7202" xr:uid="{00000000-0005-0000-0000-000029710000}"/>
    <cellStyle name="Normal 29 4 3 2 2" xfId="12526" xr:uid="{00000000-0005-0000-0000-00002A710000}"/>
    <cellStyle name="Normal 29 4 3 2 2 2" xfId="28131" xr:uid="{00000000-0005-0000-0000-00002B710000}"/>
    <cellStyle name="Normal 29 4 3 2 2 3" xfId="34690" xr:uid="{00000000-0005-0000-0000-00002C710000}"/>
    <cellStyle name="Normal 29 4 3 2 2 4" xfId="41248" xr:uid="{00000000-0005-0000-0000-00002D710000}"/>
    <cellStyle name="Normal 29 4 3 2 3" xfId="24866" xr:uid="{00000000-0005-0000-0000-00002E710000}"/>
    <cellStyle name="Normal 29 4 3 2 4" xfId="31482" xr:uid="{00000000-0005-0000-0000-00002F710000}"/>
    <cellStyle name="Normal 29 4 3 2 5" xfId="38040" xr:uid="{00000000-0005-0000-0000-000030710000}"/>
    <cellStyle name="Normal 29 4 3 3" xfId="7203" xr:uid="{00000000-0005-0000-0000-000031710000}"/>
    <cellStyle name="Normal 29 4 3 3 2" xfId="12527" xr:uid="{00000000-0005-0000-0000-000032710000}"/>
    <cellStyle name="Normal 29 4 3 3 2 2" xfId="28132" xr:uid="{00000000-0005-0000-0000-000033710000}"/>
    <cellStyle name="Normal 29 4 3 3 2 3" xfId="34691" xr:uid="{00000000-0005-0000-0000-000034710000}"/>
    <cellStyle name="Normal 29 4 3 3 2 4" xfId="41249" xr:uid="{00000000-0005-0000-0000-000035710000}"/>
    <cellStyle name="Normal 29 4 3 3 3" xfId="24867" xr:uid="{00000000-0005-0000-0000-000036710000}"/>
    <cellStyle name="Normal 29 4 3 3 4" xfId="31483" xr:uid="{00000000-0005-0000-0000-000037710000}"/>
    <cellStyle name="Normal 29 4 3 3 5" xfId="38041" xr:uid="{00000000-0005-0000-0000-000038710000}"/>
    <cellStyle name="Normal 29 4 3 4" xfId="12525" xr:uid="{00000000-0005-0000-0000-000039710000}"/>
    <cellStyle name="Normal 29 4 3 4 2" xfId="28130" xr:uid="{00000000-0005-0000-0000-00003A710000}"/>
    <cellStyle name="Normal 29 4 3 4 3" xfId="34689" xr:uid="{00000000-0005-0000-0000-00003B710000}"/>
    <cellStyle name="Normal 29 4 3 4 4" xfId="41247" xr:uid="{00000000-0005-0000-0000-00003C710000}"/>
    <cellStyle name="Normal 29 4 3 5" xfId="24865" xr:uid="{00000000-0005-0000-0000-00003D710000}"/>
    <cellStyle name="Normal 29 4 3 6" xfId="31481" xr:uid="{00000000-0005-0000-0000-00003E710000}"/>
    <cellStyle name="Normal 29 4 3 7" xfId="38039" xr:uid="{00000000-0005-0000-0000-00003F710000}"/>
    <cellStyle name="Normal 29 4 4" xfId="7204" xr:uid="{00000000-0005-0000-0000-000040710000}"/>
    <cellStyle name="Normal 29 4 4 2" xfId="12528" xr:uid="{00000000-0005-0000-0000-000041710000}"/>
    <cellStyle name="Normal 29 4 4 2 2" xfId="28133" xr:uid="{00000000-0005-0000-0000-000042710000}"/>
    <cellStyle name="Normal 29 4 4 2 3" xfId="34692" xr:uid="{00000000-0005-0000-0000-000043710000}"/>
    <cellStyle name="Normal 29 4 4 2 4" xfId="41250" xr:uid="{00000000-0005-0000-0000-000044710000}"/>
    <cellStyle name="Normal 29 4 4 3" xfId="24868" xr:uid="{00000000-0005-0000-0000-000045710000}"/>
    <cellStyle name="Normal 29 4 4 4" xfId="31484" xr:uid="{00000000-0005-0000-0000-000046710000}"/>
    <cellStyle name="Normal 29 4 4 5" xfId="38042" xr:uid="{00000000-0005-0000-0000-000047710000}"/>
    <cellStyle name="Normal 29 4 5" xfId="7205" xr:uid="{00000000-0005-0000-0000-000048710000}"/>
    <cellStyle name="Normal 29 4 5 2" xfId="12529" xr:uid="{00000000-0005-0000-0000-000049710000}"/>
    <cellStyle name="Normal 29 4 5 2 2" xfId="28134" xr:uid="{00000000-0005-0000-0000-00004A710000}"/>
    <cellStyle name="Normal 29 4 5 2 3" xfId="34693" xr:uid="{00000000-0005-0000-0000-00004B710000}"/>
    <cellStyle name="Normal 29 4 5 2 4" xfId="41251" xr:uid="{00000000-0005-0000-0000-00004C710000}"/>
    <cellStyle name="Normal 29 4 5 3" xfId="24869" xr:uid="{00000000-0005-0000-0000-00004D710000}"/>
    <cellStyle name="Normal 29 4 5 4" xfId="31485" xr:uid="{00000000-0005-0000-0000-00004E710000}"/>
    <cellStyle name="Normal 29 4 5 5" xfId="38043" xr:uid="{00000000-0005-0000-0000-00004F710000}"/>
    <cellStyle name="Normal 29 4 6" xfId="12521" xr:uid="{00000000-0005-0000-0000-000050710000}"/>
    <cellStyle name="Normal 29 4 6 2" xfId="28126" xr:uid="{00000000-0005-0000-0000-000051710000}"/>
    <cellStyle name="Normal 29 4 6 3" xfId="34685" xr:uid="{00000000-0005-0000-0000-000052710000}"/>
    <cellStyle name="Normal 29 4 6 4" xfId="41243" xr:uid="{00000000-0005-0000-0000-000053710000}"/>
    <cellStyle name="Normal 29 4 7" xfId="24861" xr:uid="{00000000-0005-0000-0000-000054710000}"/>
    <cellStyle name="Normal 29 4 8" xfId="31477" xr:uid="{00000000-0005-0000-0000-000055710000}"/>
    <cellStyle name="Normal 29 4 9" xfId="38035" xr:uid="{00000000-0005-0000-0000-000056710000}"/>
    <cellStyle name="Normal 29 5" xfId="7206" xr:uid="{00000000-0005-0000-0000-000057710000}"/>
    <cellStyle name="Normal 29 5 2" xfId="7207" xr:uid="{00000000-0005-0000-0000-000058710000}"/>
    <cellStyle name="Normal 29 5 2 2" xfId="12531" xr:uid="{00000000-0005-0000-0000-000059710000}"/>
    <cellStyle name="Normal 29 5 2 2 2" xfId="28136" xr:uid="{00000000-0005-0000-0000-00005A710000}"/>
    <cellStyle name="Normal 29 5 2 2 3" xfId="34695" xr:uid="{00000000-0005-0000-0000-00005B710000}"/>
    <cellStyle name="Normal 29 5 2 2 4" xfId="41253" xr:uid="{00000000-0005-0000-0000-00005C710000}"/>
    <cellStyle name="Normal 29 5 2 3" xfId="24871" xr:uid="{00000000-0005-0000-0000-00005D710000}"/>
    <cellStyle name="Normal 29 5 2 4" xfId="31487" xr:uid="{00000000-0005-0000-0000-00005E710000}"/>
    <cellStyle name="Normal 29 5 2 5" xfId="38045" xr:uid="{00000000-0005-0000-0000-00005F710000}"/>
    <cellStyle name="Normal 29 5 3" xfId="7208" xr:uid="{00000000-0005-0000-0000-000060710000}"/>
    <cellStyle name="Normal 29 5 3 2" xfId="12532" xr:uid="{00000000-0005-0000-0000-000061710000}"/>
    <cellStyle name="Normal 29 5 3 2 2" xfId="28137" xr:uid="{00000000-0005-0000-0000-000062710000}"/>
    <cellStyle name="Normal 29 5 3 2 3" xfId="34696" xr:uid="{00000000-0005-0000-0000-000063710000}"/>
    <cellStyle name="Normal 29 5 3 2 4" xfId="41254" xr:uid="{00000000-0005-0000-0000-000064710000}"/>
    <cellStyle name="Normal 29 5 3 3" xfId="24872" xr:uid="{00000000-0005-0000-0000-000065710000}"/>
    <cellStyle name="Normal 29 5 3 4" xfId="31488" xr:uid="{00000000-0005-0000-0000-000066710000}"/>
    <cellStyle name="Normal 29 5 3 5" xfId="38046" xr:uid="{00000000-0005-0000-0000-000067710000}"/>
    <cellStyle name="Normal 29 5 4" xfId="12530" xr:uid="{00000000-0005-0000-0000-000068710000}"/>
    <cellStyle name="Normal 29 5 4 2" xfId="28135" xr:uid="{00000000-0005-0000-0000-000069710000}"/>
    <cellStyle name="Normal 29 5 4 3" xfId="34694" xr:uid="{00000000-0005-0000-0000-00006A710000}"/>
    <cellStyle name="Normal 29 5 4 4" xfId="41252" xr:uid="{00000000-0005-0000-0000-00006B710000}"/>
    <cellStyle name="Normal 29 5 5" xfId="24870" xr:uid="{00000000-0005-0000-0000-00006C710000}"/>
    <cellStyle name="Normal 29 5 6" xfId="31486" xr:uid="{00000000-0005-0000-0000-00006D710000}"/>
    <cellStyle name="Normal 29 5 7" xfId="38044" xr:uid="{00000000-0005-0000-0000-00006E710000}"/>
    <cellStyle name="Normal 29 6" xfId="7209" xr:uid="{00000000-0005-0000-0000-00006F710000}"/>
    <cellStyle name="Normal 29 6 2" xfId="7210" xr:uid="{00000000-0005-0000-0000-000070710000}"/>
    <cellStyle name="Normal 29 6 2 2" xfId="12534" xr:uid="{00000000-0005-0000-0000-000071710000}"/>
    <cellStyle name="Normal 29 6 2 2 2" xfId="28139" xr:uid="{00000000-0005-0000-0000-000072710000}"/>
    <cellStyle name="Normal 29 6 2 2 3" xfId="34698" xr:uid="{00000000-0005-0000-0000-000073710000}"/>
    <cellStyle name="Normal 29 6 2 2 4" xfId="41256" xr:uid="{00000000-0005-0000-0000-000074710000}"/>
    <cellStyle name="Normal 29 6 2 3" xfId="24874" xr:uid="{00000000-0005-0000-0000-000075710000}"/>
    <cellStyle name="Normal 29 6 2 4" xfId="31490" xr:uid="{00000000-0005-0000-0000-000076710000}"/>
    <cellStyle name="Normal 29 6 2 5" xfId="38048" xr:uid="{00000000-0005-0000-0000-000077710000}"/>
    <cellStyle name="Normal 29 6 3" xfId="7211" xr:uid="{00000000-0005-0000-0000-000078710000}"/>
    <cellStyle name="Normal 29 6 3 2" xfId="12535" xr:uid="{00000000-0005-0000-0000-000079710000}"/>
    <cellStyle name="Normal 29 6 3 2 2" xfId="28140" xr:uid="{00000000-0005-0000-0000-00007A710000}"/>
    <cellStyle name="Normal 29 6 3 2 3" xfId="34699" xr:uid="{00000000-0005-0000-0000-00007B710000}"/>
    <cellStyle name="Normal 29 6 3 2 4" xfId="41257" xr:uid="{00000000-0005-0000-0000-00007C710000}"/>
    <cellStyle name="Normal 29 6 3 3" xfId="24875" xr:uid="{00000000-0005-0000-0000-00007D710000}"/>
    <cellStyle name="Normal 29 6 3 4" xfId="31491" xr:uid="{00000000-0005-0000-0000-00007E710000}"/>
    <cellStyle name="Normal 29 6 3 5" xfId="38049" xr:uid="{00000000-0005-0000-0000-00007F710000}"/>
    <cellStyle name="Normal 29 6 4" xfId="12533" xr:uid="{00000000-0005-0000-0000-000080710000}"/>
    <cellStyle name="Normal 29 6 4 2" xfId="28138" xr:uid="{00000000-0005-0000-0000-000081710000}"/>
    <cellStyle name="Normal 29 6 4 3" xfId="34697" xr:uid="{00000000-0005-0000-0000-000082710000}"/>
    <cellStyle name="Normal 29 6 4 4" xfId="41255" xr:uid="{00000000-0005-0000-0000-000083710000}"/>
    <cellStyle name="Normal 29 6 5" xfId="24873" xr:uid="{00000000-0005-0000-0000-000084710000}"/>
    <cellStyle name="Normal 29 6 6" xfId="31489" xr:uid="{00000000-0005-0000-0000-000085710000}"/>
    <cellStyle name="Normal 29 6 7" xfId="38047" xr:uid="{00000000-0005-0000-0000-000086710000}"/>
    <cellStyle name="Normal 29 7" xfId="7212" xr:uid="{00000000-0005-0000-0000-000087710000}"/>
    <cellStyle name="Normal 29 7 2" xfId="12536" xr:uid="{00000000-0005-0000-0000-000088710000}"/>
    <cellStyle name="Normal 29 7 2 2" xfId="28141" xr:uid="{00000000-0005-0000-0000-000089710000}"/>
    <cellStyle name="Normal 29 7 2 3" xfId="34700" xr:uid="{00000000-0005-0000-0000-00008A710000}"/>
    <cellStyle name="Normal 29 7 2 4" xfId="41258" xr:uid="{00000000-0005-0000-0000-00008B710000}"/>
    <cellStyle name="Normal 29 7 3" xfId="24876" xr:uid="{00000000-0005-0000-0000-00008C710000}"/>
    <cellStyle name="Normal 29 7 4" xfId="31492" xr:uid="{00000000-0005-0000-0000-00008D710000}"/>
    <cellStyle name="Normal 29 7 5" xfId="38050" xr:uid="{00000000-0005-0000-0000-00008E710000}"/>
    <cellStyle name="Normal 29 8" xfId="7213" xr:uid="{00000000-0005-0000-0000-00008F710000}"/>
    <cellStyle name="Normal 29 8 2" xfId="12537" xr:uid="{00000000-0005-0000-0000-000090710000}"/>
    <cellStyle name="Normal 29 8 2 2" xfId="28142" xr:uid="{00000000-0005-0000-0000-000091710000}"/>
    <cellStyle name="Normal 29 8 2 3" xfId="34701" xr:uid="{00000000-0005-0000-0000-000092710000}"/>
    <cellStyle name="Normal 29 8 2 4" xfId="41259" xr:uid="{00000000-0005-0000-0000-000093710000}"/>
    <cellStyle name="Normal 29 8 3" xfId="24877" xr:uid="{00000000-0005-0000-0000-000094710000}"/>
    <cellStyle name="Normal 29 8 4" xfId="31493" xr:uid="{00000000-0005-0000-0000-000095710000}"/>
    <cellStyle name="Normal 29 8 5" xfId="38051" xr:uid="{00000000-0005-0000-0000-000096710000}"/>
    <cellStyle name="Normal 29 9" xfId="7214" xr:uid="{00000000-0005-0000-0000-000097710000}"/>
    <cellStyle name="Normal 3" xfId="1356" xr:uid="{00000000-0005-0000-0000-000098710000}"/>
    <cellStyle name="Normal 3 10" xfId="7215" xr:uid="{00000000-0005-0000-0000-000099710000}"/>
    <cellStyle name="Normal 3 11" xfId="7216" xr:uid="{00000000-0005-0000-0000-00009A710000}"/>
    <cellStyle name="Normal 3 11 2" xfId="12538" xr:uid="{00000000-0005-0000-0000-00009B710000}"/>
    <cellStyle name="Normal 3 11 2 2" xfId="28143" xr:uid="{00000000-0005-0000-0000-00009C710000}"/>
    <cellStyle name="Normal 3 11 2 3" xfId="34702" xr:uid="{00000000-0005-0000-0000-00009D710000}"/>
    <cellStyle name="Normal 3 11 2 4" xfId="41260" xr:uid="{00000000-0005-0000-0000-00009E710000}"/>
    <cellStyle name="Normal 3 11 3" xfId="24878" xr:uid="{00000000-0005-0000-0000-00009F710000}"/>
    <cellStyle name="Normal 3 11 4" xfId="31494" xr:uid="{00000000-0005-0000-0000-0000A0710000}"/>
    <cellStyle name="Normal 3 11 5" xfId="38052" xr:uid="{00000000-0005-0000-0000-0000A1710000}"/>
    <cellStyle name="Normal 3 12" xfId="2589" xr:uid="{00000000-0005-0000-0000-0000A2710000}"/>
    <cellStyle name="Normal 3 2" xfId="1357" xr:uid="{00000000-0005-0000-0000-0000A3710000}"/>
    <cellStyle name="Normal 3 2 10" xfId="2590" xr:uid="{00000000-0005-0000-0000-0000A4710000}"/>
    <cellStyle name="Normal 3 2 2" xfId="7217" xr:uid="{00000000-0005-0000-0000-0000A5710000}"/>
    <cellStyle name="Normal 3 2 2 10" xfId="24879" xr:uid="{00000000-0005-0000-0000-0000A6710000}"/>
    <cellStyle name="Normal 3 2 2 11" xfId="31495" xr:uid="{00000000-0005-0000-0000-0000A7710000}"/>
    <cellStyle name="Normal 3 2 2 12" xfId="38053" xr:uid="{00000000-0005-0000-0000-0000A8710000}"/>
    <cellStyle name="Normal 3 2 2 2" xfId="7218" xr:uid="{00000000-0005-0000-0000-0000A9710000}"/>
    <cellStyle name="Normal 3 2 2 2 10" xfId="38054" xr:uid="{00000000-0005-0000-0000-0000AA710000}"/>
    <cellStyle name="Normal 3 2 2 2 2" xfId="7219" xr:uid="{00000000-0005-0000-0000-0000AB710000}"/>
    <cellStyle name="Normal 3 2 2 2 2 2" xfId="7220" xr:uid="{00000000-0005-0000-0000-0000AC710000}"/>
    <cellStyle name="Normal 3 2 2 2 2 2 2" xfId="7221" xr:uid="{00000000-0005-0000-0000-0000AD710000}"/>
    <cellStyle name="Normal 3 2 2 2 2 2 2 2" xfId="12543" xr:uid="{00000000-0005-0000-0000-0000AE710000}"/>
    <cellStyle name="Normal 3 2 2 2 2 2 2 2 2" xfId="28148" xr:uid="{00000000-0005-0000-0000-0000AF710000}"/>
    <cellStyle name="Normal 3 2 2 2 2 2 2 2 3" xfId="34707" xr:uid="{00000000-0005-0000-0000-0000B0710000}"/>
    <cellStyle name="Normal 3 2 2 2 2 2 2 2 4" xfId="41265" xr:uid="{00000000-0005-0000-0000-0000B1710000}"/>
    <cellStyle name="Normal 3 2 2 2 2 2 2 3" xfId="24883" xr:uid="{00000000-0005-0000-0000-0000B2710000}"/>
    <cellStyle name="Normal 3 2 2 2 2 2 2 4" xfId="31499" xr:uid="{00000000-0005-0000-0000-0000B3710000}"/>
    <cellStyle name="Normal 3 2 2 2 2 2 2 5" xfId="38057" xr:uid="{00000000-0005-0000-0000-0000B4710000}"/>
    <cellStyle name="Normal 3 2 2 2 2 2 3" xfId="7222" xr:uid="{00000000-0005-0000-0000-0000B5710000}"/>
    <cellStyle name="Normal 3 2 2 2 2 2 3 2" xfId="12544" xr:uid="{00000000-0005-0000-0000-0000B6710000}"/>
    <cellStyle name="Normal 3 2 2 2 2 2 3 2 2" xfId="28149" xr:uid="{00000000-0005-0000-0000-0000B7710000}"/>
    <cellStyle name="Normal 3 2 2 2 2 2 3 2 3" xfId="34708" xr:uid="{00000000-0005-0000-0000-0000B8710000}"/>
    <cellStyle name="Normal 3 2 2 2 2 2 3 2 4" xfId="41266" xr:uid="{00000000-0005-0000-0000-0000B9710000}"/>
    <cellStyle name="Normal 3 2 2 2 2 2 3 3" xfId="24884" xr:uid="{00000000-0005-0000-0000-0000BA710000}"/>
    <cellStyle name="Normal 3 2 2 2 2 2 3 4" xfId="31500" xr:uid="{00000000-0005-0000-0000-0000BB710000}"/>
    <cellStyle name="Normal 3 2 2 2 2 2 3 5" xfId="38058" xr:uid="{00000000-0005-0000-0000-0000BC710000}"/>
    <cellStyle name="Normal 3 2 2 2 2 2 4" xfId="12542" xr:uid="{00000000-0005-0000-0000-0000BD710000}"/>
    <cellStyle name="Normal 3 2 2 2 2 2 4 2" xfId="28147" xr:uid="{00000000-0005-0000-0000-0000BE710000}"/>
    <cellStyle name="Normal 3 2 2 2 2 2 4 3" xfId="34706" xr:uid="{00000000-0005-0000-0000-0000BF710000}"/>
    <cellStyle name="Normal 3 2 2 2 2 2 4 4" xfId="41264" xr:uid="{00000000-0005-0000-0000-0000C0710000}"/>
    <cellStyle name="Normal 3 2 2 2 2 2 5" xfId="24882" xr:uid="{00000000-0005-0000-0000-0000C1710000}"/>
    <cellStyle name="Normal 3 2 2 2 2 2 6" xfId="31498" xr:uid="{00000000-0005-0000-0000-0000C2710000}"/>
    <cellStyle name="Normal 3 2 2 2 2 2 7" xfId="38056" xr:uid="{00000000-0005-0000-0000-0000C3710000}"/>
    <cellStyle name="Normal 3 2 2 2 2 3" xfId="7223" xr:uid="{00000000-0005-0000-0000-0000C4710000}"/>
    <cellStyle name="Normal 3 2 2 2 2 3 2" xfId="7224" xr:uid="{00000000-0005-0000-0000-0000C5710000}"/>
    <cellStyle name="Normal 3 2 2 2 2 3 2 2" xfId="12546" xr:uid="{00000000-0005-0000-0000-0000C6710000}"/>
    <cellStyle name="Normal 3 2 2 2 2 3 2 2 2" xfId="28151" xr:uid="{00000000-0005-0000-0000-0000C7710000}"/>
    <cellStyle name="Normal 3 2 2 2 2 3 2 2 3" xfId="34710" xr:uid="{00000000-0005-0000-0000-0000C8710000}"/>
    <cellStyle name="Normal 3 2 2 2 2 3 2 2 4" xfId="41268" xr:uid="{00000000-0005-0000-0000-0000C9710000}"/>
    <cellStyle name="Normal 3 2 2 2 2 3 2 3" xfId="24886" xr:uid="{00000000-0005-0000-0000-0000CA710000}"/>
    <cellStyle name="Normal 3 2 2 2 2 3 2 4" xfId="31502" xr:uid="{00000000-0005-0000-0000-0000CB710000}"/>
    <cellStyle name="Normal 3 2 2 2 2 3 2 5" xfId="38060" xr:uid="{00000000-0005-0000-0000-0000CC710000}"/>
    <cellStyle name="Normal 3 2 2 2 2 3 3" xfId="7225" xr:uid="{00000000-0005-0000-0000-0000CD710000}"/>
    <cellStyle name="Normal 3 2 2 2 2 3 3 2" xfId="12547" xr:uid="{00000000-0005-0000-0000-0000CE710000}"/>
    <cellStyle name="Normal 3 2 2 2 2 3 3 2 2" xfId="28152" xr:uid="{00000000-0005-0000-0000-0000CF710000}"/>
    <cellStyle name="Normal 3 2 2 2 2 3 3 2 3" xfId="34711" xr:uid="{00000000-0005-0000-0000-0000D0710000}"/>
    <cellStyle name="Normal 3 2 2 2 2 3 3 2 4" xfId="41269" xr:uid="{00000000-0005-0000-0000-0000D1710000}"/>
    <cellStyle name="Normal 3 2 2 2 2 3 3 3" xfId="24887" xr:uid="{00000000-0005-0000-0000-0000D2710000}"/>
    <cellStyle name="Normal 3 2 2 2 2 3 3 4" xfId="31503" xr:uid="{00000000-0005-0000-0000-0000D3710000}"/>
    <cellStyle name="Normal 3 2 2 2 2 3 3 5" xfId="38061" xr:uid="{00000000-0005-0000-0000-0000D4710000}"/>
    <cellStyle name="Normal 3 2 2 2 2 3 4" xfId="12545" xr:uid="{00000000-0005-0000-0000-0000D5710000}"/>
    <cellStyle name="Normal 3 2 2 2 2 3 4 2" xfId="28150" xr:uid="{00000000-0005-0000-0000-0000D6710000}"/>
    <cellStyle name="Normal 3 2 2 2 2 3 4 3" xfId="34709" xr:uid="{00000000-0005-0000-0000-0000D7710000}"/>
    <cellStyle name="Normal 3 2 2 2 2 3 4 4" xfId="41267" xr:uid="{00000000-0005-0000-0000-0000D8710000}"/>
    <cellStyle name="Normal 3 2 2 2 2 3 5" xfId="24885" xr:uid="{00000000-0005-0000-0000-0000D9710000}"/>
    <cellStyle name="Normal 3 2 2 2 2 3 6" xfId="31501" xr:uid="{00000000-0005-0000-0000-0000DA710000}"/>
    <cellStyle name="Normal 3 2 2 2 2 3 7" xfId="38059" xr:uid="{00000000-0005-0000-0000-0000DB710000}"/>
    <cellStyle name="Normal 3 2 2 2 2 4" xfId="7226" xr:uid="{00000000-0005-0000-0000-0000DC710000}"/>
    <cellStyle name="Normal 3 2 2 2 2 4 2" xfId="12548" xr:uid="{00000000-0005-0000-0000-0000DD710000}"/>
    <cellStyle name="Normal 3 2 2 2 2 4 2 2" xfId="28153" xr:uid="{00000000-0005-0000-0000-0000DE710000}"/>
    <cellStyle name="Normal 3 2 2 2 2 4 2 3" xfId="34712" xr:uid="{00000000-0005-0000-0000-0000DF710000}"/>
    <cellStyle name="Normal 3 2 2 2 2 4 2 4" xfId="41270" xr:uid="{00000000-0005-0000-0000-0000E0710000}"/>
    <cellStyle name="Normal 3 2 2 2 2 4 3" xfId="24888" xr:uid="{00000000-0005-0000-0000-0000E1710000}"/>
    <cellStyle name="Normal 3 2 2 2 2 4 4" xfId="31504" xr:uid="{00000000-0005-0000-0000-0000E2710000}"/>
    <cellStyle name="Normal 3 2 2 2 2 4 5" xfId="38062" xr:uid="{00000000-0005-0000-0000-0000E3710000}"/>
    <cellStyle name="Normal 3 2 2 2 2 5" xfId="7227" xr:uid="{00000000-0005-0000-0000-0000E4710000}"/>
    <cellStyle name="Normal 3 2 2 2 2 5 2" xfId="12549" xr:uid="{00000000-0005-0000-0000-0000E5710000}"/>
    <cellStyle name="Normal 3 2 2 2 2 5 2 2" xfId="28154" xr:uid="{00000000-0005-0000-0000-0000E6710000}"/>
    <cellStyle name="Normal 3 2 2 2 2 5 2 3" xfId="34713" xr:uid="{00000000-0005-0000-0000-0000E7710000}"/>
    <cellStyle name="Normal 3 2 2 2 2 5 2 4" xfId="41271" xr:uid="{00000000-0005-0000-0000-0000E8710000}"/>
    <cellStyle name="Normal 3 2 2 2 2 5 3" xfId="24889" xr:uid="{00000000-0005-0000-0000-0000E9710000}"/>
    <cellStyle name="Normal 3 2 2 2 2 5 4" xfId="31505" xr:uid="{00000000-0005-0000-0000-0000EA710000}"/>
    <cellStyle name="Normal 3 2 2 2 2 5 5" xfId="38063" xr:uid="{00000000-0005-0000-0000-0000EB710000}"/>
    <cellStyle name="Normal 3 2 2 2 2 6" xfId="12541" xr:uid="{00000000-0005-0000-0000-0000EC710000}"/>
    <cellStyle name="Normal 3 2 2 2 2 6 2" xfId="28146" xr:uid="{00000000-0005-0000-0000-0000ED710000}"/>
    <cellStyle name="Normal 3 2 2 2 2 6 3" xfId="34705" xr:uid="{00000000-0005-0000-0000-0000EE710000}"/>
    <cellStyle name="Normal 3 2 2 2 2 6 4" xfId="41263" xr:uid="{00000000-0005-0000-0000-0000EF710000}"/>
    <cellStyle name="Normal 3 2 2 2 2 7" xfId="24881" xr:uid="{00000000-0005-0000-0000-0000F0710000}"/>
    <cellStyle name="Normal 3 2 2 2 2 8" xfId="31497" xr:uid="{00000000-0005-0000-0000-0000F1710000}"/>
    <cellStyle name="Normal 3 2 2 2 2 9" xfId="38055" xr:uid="{00000000-0005-0000-0000-0000F2710000}"/>
    <cellStyle name="Normal 3 2 2 2 3" xfId="7228" xr:uid="{00000000-0005-0000-0000-0000F3710000}"/>
    <cellStyle name="Normal 3 2 2 2 3 2" xfId="7229" xr:uid="{00000000-0005-0000-0000-0000F4710000}"/>
    <cellStyle name="Normal 3 2 2 2 3 2 2" xfId="12551" xr:uid="{00000000-0005-0000-0000-0000F5710000}"/>
    <cellStyle name="Normal 3 2 2 2 3 2 2 2" xfId="28156" xr:uid="{00000000-0005-0000-0000-0000F6710000}"/>
    <cellStyle name="Normal 3 2 2 2 3 2 2 3" xfId="34715" xr:uid="{00000000-0005-0000-0000-0000F7710000}"/>
    <cellStyle name="Normal 3 2 2 2 3 2 2 4" xfId="41273" xr:uid="{00000000-0005-0000-0000-0000F8710000}"/>
    <cellStyle name="Normal 3 2 2 2 3 2 3" xfId="24891" xr:uid="{00000000-0005-0000-0000-0000F9710000}"/>
    <cellStyle name="Normal 3 2 2 2 3 2 4" xfId="31507" xr:uid="{00000000-0005-0000-0000-0000FA710000}"/>
    <cellStyle name="Normal 3 2 2 2 3 2 5" xfId="38065" xr:uid="{00000000-0005-0000-0000-0000FB710000}"/>
    <cellStyle name="Normal 3 2 2 2 3 3" xfId="7230" xr:uid="{00000000-0005-0000-0000-0000FC710000}"/>
    <cellStyle name="Normal 3 2 2 2 3 3 2" xfId="12552" xr:uid="{00000000-0005-0000-0000-0000FD710000}"/>
    <cellStyle name="Normal 3 2 2 2 3 3 2 2" xfId="28157" xr:uid="{00000000-0005-0000-0000-0000FE710000}"/>
    <cellStyle name="Normal 3 2 2 2 3 3 2 3" xfId="34716" xr:uid="{00000000-0005-0000-0000-0000FF710000}"/>
    <cellStyle name="Normal 3 2 2 2 3 3 2 4" xfId="41274" xr:uid="{00000000-0005-0000-0000-000000720000}"/>
    <cellStyle name="Normal 3 2 2 2 3 3 3" xfId="24892" xr:uid="{00000000-0005-0000-0000-000001720000}"/>
    <cellStyle name="Normal 3 2 2 2 3 3 4" xfId="31508" xr:uid="{00000000-0005-0000-0000-000002720000}"/>
    <cellStyle name="Normal 3 2 2 2 3 3 5" xfId="38066" xr:uid="{00000000-0005-0000-0000-000003720000}"/>
    <cellStyle name="Normal 3 2 2 2 3 4" xfId="12550" xr:uid="{00000000-0005-0000-0000-000004720000}"/>
    <cellStyle name="Normal 3 2 2 2 3 4 2" xfId="28155" xr:uid="{00000000-0005-0000-0000-000005720000}"/>
    <cellStyle name="Normal 3 2 2 2 3 4 3" xfId="34714" xr:uid="{00000000-0005-0000-0000-000006720000}"/>
    <cellStyle name="Normal 3 2 2 2 3 4 4" xfId="41272" xr:uid="{00000000-0005-0000-0000-000007720000}"/>
    <cellStyle name="Normal 3 2 2 2 3 5" xfId="24890" xr:uid="{00000000-0005-0000-0000-000008720000}"/>
    <cellStyle name="Normal 3 2 2 2 3 6" xfId="31506" xr:uid="{00000000-0005-0000-0000-000009720000}"/>
    <cellStyle name="Normal 3 2 2 2 3 7" xfId="38064" xr:uid="{00000000-0005-0000-0000-00000A720000}"/>
    <cellStyle name="Normal 3 2 2 2 4" xfId="7231" xr:uid="{00000000-0005-0000-0000-00000B720000}"/>
    <cellStyle name="Normal 3 2 2 2 4 2" xfId="7232" xr:uid="{00000000-0005-0000-0000-00000C720000}"/>
    <cellStyle name="Normal 3 2 2 2 4 2 2" xfId="12554" xr:uid="{00000000-0005-0000-0000-00000D720000}"/>
    <cellStyle name="Normal 3 2 2 2 4 2 2 2" xfId="28159" xr:uid="{00000000-0005-0000-0000-00000E720000}"/>
    <cellStyle name="Normal 3 2 2 2 4 2 2 3" xfId="34718" xr:uid="{00000000-0005-0000-0000-00000F720000}"/>
    <cellStyle name="Normal 3 2 2 2 4 2 2 4" xfId="41276" xr:uid="{00000000-0005-0000-0000-000010720000}"/>
    <cellStyle name="Normal 3 2 2 2 4 2 3" xfId="24894" xr:uid="{00000000-0005-0000-0000-000011720000}"/>
    <cellStyle name="Normal 3 2 2 2 4 2 4" xfId="31510" xr:uid="{00000000-0005-0000-0000-000012720000}"/>
    <cellStyle name="Normal 3 2 2 2 4 2 5" xfId="38068" xr:uid="{00000000-0005-0000-0000-000013720000}"/>
    <cellStyle name="Normal 3 2 2 2 4 3" xfId="7233" xr:uid="{00000000-0005-0000-0000-000014720000}"/>
    <cellStyle name="Normal 3 2 2 2 4 3 2" xfId="12555" xr:uid="{00000000-0005-0000-0000-000015720000}"/>
    <cellStyle name="Normal 3 2 2 2 4 3 2 2" xfId="28160" xr:uid="{00000000-0005-0000-0000-000016720000}"/>
    <cellStyle name="Normal 3 2 2 2 4 3 2 3" xfId="34719" xr:uid="{00000000-0005-0000-0000-000017720000}"/>
    <cellStyle name="Normal 3 2 2 2 4 3 2 4" xfId="41277" xr:uid="{00000000-0005-0000-0000-000018720000}"/>
    <cellStyle name="Normal 3 2 2 2 4 3 3" xfId="24895" xr:uid="{00000000-0005-0000-0000-000019720000}"/>
    <cellStyle name="Normal 3 2 2 2 4 3 4" xfId="31511" xr:uid="{00000000-0005-0000-0000-00001A720000}"/>
    <cellStyle name="Normal 3 2 2 2 4 3 5" xfId="38069" xr:uid="{00000000-0005-0000-0000-00001B720000}"/>
    <cellStyle name="Normal 3 2 2 2 4 4" xfId="12553" xr:uid="{00000000-0005-0000-0000-00001C720000}"/>
    <cellStyle name="Normal 3 2 2 2 4 4 2" xfId="28158" xr:uid="{00000000-0005-0000-0000-00001D720000}"/>
    <cellStyle name="Normal 3 2 2 2 4 4 3" xfId="34717" xr:uid="{00000000-0005-0000-0000-00001E720000}"/>
    <cellStyle name="Normal 3 2 2 2 4 4 4" xfId="41275" xr:uid="{00000000-0005-0000-0000-00001F720000}"/>
    <cellStyle name="Normal 3 2 2 2 4 5" xfId="24893" xr:uid="{00000000-0005-0000-0000-000020720000}"/>
    <cellStyle name="Normal 3 2 2 2 4 6" xfId="31509" xr:uid="{00000000-0005-0000-0000-000021720000}"/>
    <cellStyle name="Normal 3 2 2 2 4 7" xfId="38067" xr:uid="{00000000-0005-0000-0000-000022720000}"/>
    <cellStyle name="Normal 3 2 2 2 5" xfId="7234" xr:uid="{00000000-0005-0000-0000-000023720000}"/>
    <cellStyle name="Normal 3 2 2 2 5 2" xfId="12556" xr:uid="{00000000-0005-0000-0000-000024720000}"/>
    <cellStyle name="Normal 3 2 2 2 5 2 2" xfId="28161" xr:uid="{00000000-0005-0000-0000-000025720000}"/>
    <cellStyle name="Normal 3 2 2 2 5 2 3" xfId="34720" xr:uid="{00000000-0005-0000-0000-000026720000}"/>
    <cellStyle name="Normal 3 2 2 2 5 2 4" xfId="41278" xr:uid="{00000000-0005-0000-0000-000027720000}"/>
    <cellStyle name="Normal 3 2 2 2 5 3" xfId="24896" xr:uid="{00000000-0005-0000-0000-000028720000}"/>
    <cellStyle name="Normal 3 2 2 2 5 4" xfId="31512" xr:uid="{00000000-0005-0000-0000-000029720000}"/>
    <cellStyle name="Normal 3 2 2 2 5 5" xfId="38070" xr:uid="{00000000-0005-0000-0000-00002A720000}"/>
    <cellStyle name="Normal 3 2 2 2 6" xfId="7235" xr:uid="{00000000-0005-0000-0000-00002B720000}"/>
    <cellStyle name="Normal 3 2 2 2 6 2" xfId="12557" xr:uid="{00000000-0005-0000-0000-00002C720000}"/>
    <cellStyle name="Normal 3 2 2 2 6 2 2" xfId="28162" xr:uid="{00000000-0005-0000-0000-00002D720000}"/>
    <cellStyle name="Normal 3 2 2 2 6 2 3" xfId="34721" xr:uid="{00000000-0005-0000-0000-00002E720000}"/>
    <cellStyle name="Normal 3 2 2 2 6 2 4" xfId="41279" xr:uid="{00000000-0005-0000-0000-00002F720000}"/>
    <cellStyle name="Normal 3 2 2 2 6 3" xfId="24897" xr:uid="{00000000-0005-0000-0000-000030720000}"/>
    <cellStyle name="Normal 3 2 2 2 6 4" xfId="31513" xr:uid="{00000000-0005-0000-0000-000031720000}"/>
    <cellStyle name="Normal 3 2 2 2 6 5" xfId="38071" xr:uid="{00000000-0005-0000-0000-000032720000}"/>
    <cellStyle name="Normal 3 2 2 2 7" xfId="12540" xr:uid="{00000000-0005-0000-0000-000033720000}"/>
    <cellStyle name="Normal 3 2 2 2 7 2" xfId="28145" xr:uid="{00000000-0005-0000-0000-000034720000}"/>
    <cellStyle name="Normal 3 2 2 2 7 3" xfId="34704" xr:uid="{00000000-0005-0000-0000-000035720000}"/>
    <cellStyle name="Normal 3 2 2 2 7 4" xfId="41262" xr:uid="{00000000-0005-0000-0000-000036720000}"/>
    <cellStyle name="Normal 3 2 2 2 8" xfId="24880" xr:uid="{00000000-0005-0000-0000-000037720000}"/>
    <cellStyle name="Normal 3 2 2 2 9" xfId="31496" xr:uid="{00000000-0005-0000-0000-000038720000}"/>
    <cellStyle name="Normal 3 2 2 3" xfId="7236" xr:uid="{00000000-0005-0000-0000-000039720000}"/>
    <cellStyle name="Normal 3 2 2 3 2" xfId="7237" xr:uid="{00000000-0005-0000-0000-00003A720000}"/>
    <cellStyle name="Normal 3 2 2 3 2 2" xfId="7238" xr:uid="{00000000-0005-0000-0000-00003B720000}"/>
    <cellStyle name="Normal 3 2 2 3 2 2 2" xfId="12560" xr:uid="{00000000-0005-0000-0000-00003C720000}"/>
    <cellStyle name="Normal 3 2 2 3 2 2 2 2" xfId="28165" xr:uid="{00000000-0005-0000-0000-00003D720000}"/>
    <cellStyle name="Normal 3 2 2 3 2 2 2 3" xfId="34724" xr:uid="{00000000-0005-0000-0000-00003E720000}"/>
    <cellStyle name="Normal 3 2 2 3 2 2 2 4" xfId="41282" xr:uid="{00000000-0005-0000-0000-00003F720000}"/>
    <cellStyle name="Normal 3 2 2 3 2 2 3" xfId="24900" xr:uid="{00000000-0005-0000-0000-000040720000}"/>
    <cellStyle name="Normal 3 2 2 3 2 2 4" xfId="31516" xr:uid="{00000000-0005-0000-0000-000041720000}"/>
    <cellStyle name="Normal 3 2 2 3 2 2 5" xfId="38074" xr:uid="{00000000-0005-0000-0000-000042720000}"/>
    <cellStyle name="Normal 3 2 2 3 2 3" xfId="7239" xr:uid="{00000000-0005-0000-0000-000043720000}"/>
    <cellStyle name="Normal 3 2 2 3 2 3 2" xfId="12561" xr:uid="{00000000-0005-0000-0000-000044720000}"/>
    <cellStyle name="Normal 3 2 2 3 2 3 2 2" xfId="28166" xr:uid="{00000000-0005-0000-0000-000045720000}"/>
    <cellStyle name="Normal 3 2 2 3 2 3 2 3" xfId="34725" xr:uid="{00000000-0005-0000-0000-000046720000}"/>
    <cellStyle name="Normal 3 2 2 3 2 3 2 4" xfId="41283" xr:uid="{00000000-0005-0000-0000-000047720000}"/>
    <cellStyle name="Normal 3 2 2 3 2 3 3" xfId="24901" xr:uid="{00000000-0005-0000-0000-000048720000}"/>
    <cellStyle name="Normal 3 2 2 3 2 3 4" xfId="31517" xr:uid="{00000000-0005-0000-0000-000049720000}"/>
    <cellStyle name="Normal 3 2 2 3 2 3 5" xfId="38075" xr:uid="{00000000-0005-0000-0000-00004A720000}"/>
    <cellStyle name="Normal 3 2 2 3 2 4" xfId="12559" xr:uid="{00000000-0005-0000-0000-00004B720000}"/>
    <cellStyle name="Normal 3 2 2 3 2 4 2" xfId="28164" xr:uid="{00000000-0005-0000-0000-00004C720000}"/>
    <cellStyle name="Normal 3 2 2 3 2 4 3" xfId="34723" xr:uid="{00000000-0005-0000-0000-00004D720000}"/>
    <cellStyle name="Normal 3 2 2 3 2 4 4" xfId="41281" xr:uid="{00000000-0005-0000-0000-00004E720000}"/>
    <cellStyle name="Normal 3 2 2 3 2 5" xfId="24899" xr:uid="{00000000-0005-0000-0000-00004F720000}"/>
    <cellStyle name="Normal 3 2 2 3 2 6" xfId="31515" xr:uid="{00000000-0005-0000-0000-000050720000}"/>
    <cellStyle name="Normal 3 2 2 3 2 7" xfId="38073" xr:uid="{00000000-0005-0000-0000-000051720000}"/>
    <cellStyle name="Normal 3 2 2 3 3" xfId="7240" xr:uid="{00000000-0005-0000-0000-000052720000}"/>
    <cellStyle name="Normal 3 2 2 3 3 2" xfId="7241" xr:uid="{00000000-0005-0000-0000-000053720000}"/>
    <cellStyle name="Normal 3 2 2 3 3 2 2" xfId="12563" xr:uid="{00000000-0005-0000-0000-000054720000}"/>
    <cellStyle name="Normal 3 2 2 3 3 2 2 2" xfId="28168" xr:uid="{00000000-0005-0000-0000-000055720000}"/>
    <cellStyle name="Normal 3 2 2 3 3 2 2 3" xfId="34727" xr:uid="{00000000-0005-0000-0000-000056720000}"/>
    <cellStyle name="Normal 3 2 2 3 3 2 2 4" xfId="41285" xr:uid="{00000000-0005-0000-0000-000057720000}"/>
    <cellStyle name="Normal 3 2 2 3 3 2 3" xfId="24903" xr:uid="{00000000-0005-0000-0000-000058720000}"/>
    <cellStyle name="Normal 3 2 2 3 3 2 4" xfId="31519" xr:uid="{00000000-0005-0000-0000-000059720000}"/>
    <cellStyle name="Normal 3 2 2 3 3 2 5" xfId="38077" xr:uid="{00000000-0005-0000-0000-00005A720000}"/>
    <cellStyle name="Normal 3 2 2 3 3 3" xfId="7242" xr:uid="{00000000-0005-0000-0000-00005B720000}"/>
    <cellStyle name="Normal 3 2 2 3 3 3 2" xfId="12564" xr:uid="{00000000-0005-0000-0000-00005C720000}"/>
    <cellStyle name="Normal 3 2 2 3 3 3 2 2" xfId="28169" xr:uid="{00000000-0005-0000-0000-00005D720000}"/>
    <cellStyle name="Normal 3 2 2 3 3 3 2 3" xfId="34728" xr:uid="{00000000-0005-0000-0000-00005E720000}"/>
    <cellStyle name="Normal 3 2 2 3 3 3 2 4" xfId="41286" xr:uid="{00000000-0005-0000-0000-00005F720000}"/>
    <cellStyle name="Normal 3 2 2 3 3 3 3" xfId="24904" xr:uid="{00000000-0005-0000-0000-000060720000}"/>
    <cellStyle name="Normal 3 2 2 3 3 3 4" xfId="31520" xr:uid="{00000000-0005-0000-0000-000061720000}"/>
    <cellStyle name="Normal 3 2 2 3 3 3 5" xfId="38078" xr:uid="{00000000-0005-0000-0000-000062720000}"/>
    <cellStyle name="Normal 3 2 2 3 3 4" xfId="12562" xr:uid="{00000000-0005-0000-0000-000063720000}"/>
    <cellStyle name="Normal 3 2 2 3 3 4 2" xfId="28167" xr:uid="{00000000-0005-0000-0000-000064720000}"/>
    <cellStyle name="Normal 3 2 2 3 3 4 3" xfId="34726" xr:uid="{00000000-0005-0000-0000-000065720000}"/>
    <cellStyle name="Normal 3 2 2 3 3 4 4" xfId="41284" xr:uid="{00000000-0005-0000-0000-000066720000}"/>
    <cellStyle name="Normal 3 2 2 3 3 5" xfId="24902" xr:uid="{00000000-0005-0000-0000-000067720000}"/>
    <cellStyle name="Normal 3 2 2 3 3 6" xfId="31518" xr:uid="{00000000-0005-0000-0000-000068720000}"/>
    <cellStyle name="Normal 3 2 2 3 3 7" xfId="38076" xr:uid="{00000000-0005-0000-0000-000069720000}"/>
    <cellStyle name="Normal 3 2 2 3 4" xfId="7243" xr:uid="{00000000-0005-0000-0000-00006A720000}"/>
    <cellStyle name="Normal 3 2 2 3 4 2" xfId="12565" xr:uid="{00000000-0005-0000-0000-00006B720000}"/>
    <cellStyle name="Normal 3 2 2 3 4 2 2" xfId="28170" xr:uid="{00000000-0005-0000-0000-00006C720000}"/>
    <cellStyle name="Normal 3 2 2 3 4 2 3" xfId="34729" xr:uid="{00000000-0005-0000-0000-00006D720000}"/>
    <cellStyle name="Normal 3 2 2 3 4 2 4" xfId="41287" xr:uid="{00000000-0005-0000-0000-00006E720000}"/>
    <cellStyle name="Normal 3 2 2 3 4 3" xfId="24905" xr:uid="{00000000-0005-0000-0000-00006F720000}"/>
    <cellStyle name="Normal 3 2 2 3 4 4" xfId="31521" xr:uid="{00000000-0005-0000-0000-000070720000}"/>
    <cellStyle name="Normal 3 2 2 3 4 5" xfId="38079" xr:uid="{00000000-0005-0000-0000-000071720000}"/>
    <cellStyle name="Normal 3 2 2 3 5" xfId="7244" xr:uid="{00000000-0005-0000-0000-000072720000}"/>
    <cellStyle name="Normal 3 2 2 3 5 2" xfId="12566" xr:uid="{00000000-0005-0000-0000-000073720000}"/>
    <cellStyle name="Normal 3 2 2 3 5 2 2" xfId="28171" xr:uid="{00000000-0005-0000-0000-000074720000}"/>
    <cellStyle name="Normal 3 2 2 3 5 2 3" xfId="34730" xr:uid="{00000000-0005-0000-0000-000075720000}"/>
    <cellStyle name="Normal 3 2 2 3 5 2 4" xfId="41288" xr:uid="{00000000-0005-0000-0000-000076720000}"/>
    <cellStyle name="Normal 3 2 2 3 5 3" xfId="24906" xr:uid="{00000000-0005-0000-0000-000077720000}"/>
    <cellStyle name="Normal 3 2 2 3 5 4" xfId="31522" xr:uid="{00000000-0005-0000-0000-000078720000}"/>
    <cellStyle name="Normal 3 2 2 3 5 5" xfId="38080" xr:uid="{00000000-0005-0000-0000-000079720000}"/>
    <cellStyle name="Normal 3 2 2 3 6" xfId="12558" xr:uid="{00000000-0005-0000-0000-00007A720000}"/>
    <cellStyle name="Normal 3 2 2 3 6 2" xfId="28163" xr:uid="{00000000-0005-0000-0000-00007B720000}"/>
    <cellStyle name="Normal 3 2 2 3 6 3" xfId="34722" xr:uid="{00000000-0005-0000-0000-00007C720000}"/>
    <cellStyle name="Normal 3 2 2 3 6 4" xfId="41280" xr:uid="{00000000-0005-0000-0000-00007D720000}"/>
    <cellStyle name="Normal 3 2 2 3 7" xfId="24898" xr:uid="{00000000-0005-0000-0000-00007E720000}"/>
    <cellStyle name="Normal 3 2 2 3 8" xfId="31514" xr:uid="{00000000-0005-0000-0000-00007F720000}"/>
    <cellStyle name="Normal 3 2 2 3 9" xfId="38072" xr:uid="{00000000-0005-0000-0000-000080720000}"/>
    <cellStyle name="Normal 3 2 2 4" xfId="7245" xr:uid="{00000000-0005-0000-0000-000081720000}"/>
    <cellStyle name="Normal 3 2 2 4 2" xfId="7246" xr:uid="{00000000-0005-0000-0000-000082720000}"/>
    <cellStyle name="Normal 3 2 2 4 2 2" xfId="12568" xr:uid="{00000000-0005-0000-0000-000083720000}"/>
    <cellStyle name="Normal 3 2 2 4 2 2 2" xfId="28173" xr:uid="{00000000-0005-0000-0000-000084720000}"/>
    <cellStyle name="Normal 3 2 2 4 2 2 3" xfId="34732" xr:uid="{00000000-0005-0000-0000-000085720000}"/>
    <cellStyle name="Normal 3 2 2 4 2 2 4" xfId="41290" xr:uid="{00000000-0005-0000-0000-000086720000}"/>
    <cellStyle name="Normal 3 2 2 4 2 3" xfId="24908" xr:uid="{00000000-0005-0000-0000-000087720000}"/>
    <cellStyle name="Normal 3 2 2 4 2 4" xfId="31524" xr:uid="{00000000-0005-0000-0000-000088720000}"/>
    <cellStyle name="Normal 3 2 2 4 2 5" xfId="38082" xr:uid="{00000000-0005-0000-0000-000089720000}"/>
    <cellStyle name="Normal 3 2 2 4 3" xfId="7247" xr:uid="{00000000-0005-0000-0000-00008A720000}"/>
    <cellStyle name="Normal 3 2 2 4 3 2" xfId="12569" xr:uid="{00000000-0005-0000-0000-00008B720000}"/>
    <cellStyle name="Normal 3 2 2 4 3 2 2" xfId="28174" xr:uid="{00000000-0005-0000-0000-00008C720000}"/>
    <cellStyle name="Normal 3 2 2 4 3 2 3" xfId="34733" xr:uid="{00000000-0005-0000-0000-00008D720000}"/>
    <cellStyle name="Normal 3 2 2 4 3 2 4" xfId="41291" xr:uid="{00000000-0005-0000-0000-00008E720000}"/>
    <cellStyle name="Normal 3 2 2 4 3 3" xfId="24909" xr:uid="{00000000-0005-0000-0000-00008F720000}"/>
    <cellStyle name="Normal 3 2 2 4 3 4" xfId="31525" xr:uid="{00000000-0005-0000-0000-000090720000}"/>
    <cellStyle name="Normal 3 2 2 4 3 5" xfId="38083" xr:uid="{00000000-0005-0000-0000-000091720000}"/>
    <cellStyle name="Normal 3 2 2 4 4" xfId="12567" xr:uid="{00000000-0005-0000-0000-000092720000}"/>
    <cellStyle name="Normal 3 2 2 4 4 2" xfId="28172" xr:uid="{00000000-0005-0000-0000-000093720000}"/>
    <cellStyle name="Normal 3 2 2 4 4 3" xfId="34731" xr:uid="{00000000-0005-0000-0000-000094720000}"/>
    <cellStyle name="Normal 3 2 2 4 4 4" xfId="41289" xr:uid="{00000000-0005-0000-0000-000095720000}"/>
    <cellStyle name="Normal 3 2 2 4 5" xfId="24907" xr:uid="{00000000-0005-0000-0000-000096720000}"/>
    <cellStyle name="Normal 3 2 2 4 6" xfId="31523" xr:uid="{00000000-0005-0000-0000-000097720000}"/>
    <cellStyle name="Normal 3 2 2 4 7" xfId="38081" xr:uid="{00000000-0005-0000-0000-000098720000}"/>
    <cellStyle name="Normal 3 2 2 5" xfId="7248" xr:uid="{00000000-0005-0000-0000-000099720000}"/>
    <cellStyle name="Normal 3 2 2 5 2" xfId="7249" xr:uid="{00000000-0005-0000-0000-00009A720000}"/>
    <cellStyle name="Normal 3 2 2 5 2 2" xfId="12571" xr:uid="{00000000-0005-0000-0000-00009B720000}"/>
    <cellStyle name="Normal 3 2 2 5 2 2 2" xfId="28176" xr:uid="{00000000-0005-0000-0000-00009C720000}"/>
    <cellStyle name="Normal 3 2 2 5 2 2 3" xfId="34735" xr:uid="{00000000-0005-0000-0000-00009D720000}"/>
    <cellStyle name="Normal 3 2 2 5 2 2 4" xfId="41293" xr:uid="{00000000-0005-0000-0000-00009E720000}"/>
    <cellStyle name="Normal 3 2 2 5 2 3" xfId="24911" xr:uid="{00000000-0005-0000-0000-00009F720000}"/>
    <cellStyle name="Normal 3 2 2 5 2 4" xfId="31527" xr:uid="{00000000-0005-0000-0000-0000A0720000}"/>
    <cellStyle name="Normal 3 2 2 5 2 5" xfId="38085" xr:uid="{00000000-0005-0000-0000-0000A1720000}"/>
    <cellStyle name="Normal 3 2 2 5 3" xfId="7250" xr:uid="{00000000-0005-0000-0000-0000A2720000}"/>
    <cellStyle name="Normal 3 2 2 5 3 2" xfId="12572" xr:uid="{00000000-0005-0000-0000-0000A3720000}"/>
    <cellStyle name="Normal 3 2 2 5 3 2 2" xfId="28177" xr:uid="{00000000-0005-0000-0000-0000A4720000}"/>
    <cellStyle name="Normal 3 2 2 5 3 2 3" xfId="34736" xr:uid="{00000000-0005-0000-0000-0000A5720000}"/>
    <cellStyle name="Normal 3 2 2 5 3 2 4" xfId="41294" xr:uid="{00000000-0005-0000-0000-0000A6720000}"/>
    <cellStyle name="Normal 3 2 2 5 3 3" xfId="24912" xr:uid="{00000000-0005-0000-0000-0000A7720000}"/>
    <cellStyle name="Normal 3 2 2 5 3 4" xfId="31528" xr:uid="{00000000-0005-0000-0000-0000A8720000}"/>
    <cellStyle name="Normal 3 2 2 5 3 5" xfId="38086" xr:uid="{00000000-0005-0000-0000-0000A9720000}"/>
    <cellStyle name="Normal 3 2 2 5 4" xfId="12570" xr:uid="{00000000-0005-0000-0000-0000AA720000}"/>
    <cellStyle name="Normal 3 2 2 5 4 2" xfId="28175" xr:uid="{00000000-0005-0000-0000-0000AB720000}"/>
    <cellStyle name="Normal 3 2 2 5 4 3" xfId="34734" xr:uid="{00000000-0005-0000-0000-0000AC720000}"/>
    <cellStyle name="Normal 3 2 2 5 4 4" xfId="41292" xr:uid="{00000000-0005-0000-0000-0000AD720000}"/>
    <cellStyle name="Normal 3 2 2 5 5" xfId="24910" xr:uid="{00000000-0005-0000-0000-0000AE720000}"/>
    <cellStyle name="Normal 3 2 2 5 6" xfId="31526" xr:uid="{00000000-0005-0000-0000-0000AF720000}"/>
    <cellStyle name="Normal 3 2 2 5 7" xfId="38084" xr:uid="{00000000-0005-0000-0000-0000B0720000}"/>
    <cellStyle name="Normal 3 2 2 6" xfId="7251" xr:uid="{00000000-0005-0000-0000-0000B1720000}"/>
    <cellStyle name="Normal 3 2 2 6 2" xfId="12573" xr:uid="{00000000-0005-0000-0000-0000B2720000}"/>
    <cellStyle name="Normal 3 2 2 6 2 2" xfId="28178" xr:uid="{00000000-0005-0000-0000-0000B3720000}"/>
    <cellStyle name="Normal 3 2 2 6 2 3" xfId="34737" xr:uid="{00000000-0005-0000-0000-0000B4720000}"/>
    <cellStyle name="Normal 3 2 2 6 2 4" xfId="41295" xr:uid="{00000000-0005-0000-0000-0000B5720000}"/>
    <cellStyle name="Normal 3 2 2 6 3" xfId="24913" xr:uid="{00000000-0005-0000-0000-0000B6720000}"/>
    <cellStyle name="Normal 3 2 2 6 4" xfId="31529" xr:uid="{00000000-0005-0000-0000-0000B7720000}"/>
    <cellStyle name="Normal 3 2 2 6 5" xfId="38087" xr:uid="{00000000-0005-0000-0000-0000B8720000}"/>
    <cellStyle name="Normal 3 2 2 7" xfId="7252" xr:uid="{00000000-0005-0000-0000-0000B9720000}"/>
    <cellStyle name="Normal 3 2 2 7 2" xfId="12574" xr:uid="{00000000-0005-0000-0000-0000BA720000}"/>
    <cellStyle name="Normal 3 2 2 7 2 2" xfId="28179" xr:uid="{00000000-0005-0000-0000-0000BB720000}"/>
    <cellStyle name="Normal 3 2 2 7 2 3" xfId="34738" xr:uid="{00000000-0005-0000-0000-0000BC720000}"/>
    <cellStyle name="Normal 3 2 2 7 2 4" xfId="41296" xr:uid="{00000000-0005-0000-0000-0000BD720000}"/>
    <cellStyle name="Normal 3 2 2 7 3" xfId="24914" xr:uid="{00000000-0005-0000-0000-0000BE720000}"/>
    <cellStyle name="Normal 3 2 2 7 4" xfId="31530" xr:uid="{00000000-0005-0000-0000-0000BF720000}"/>
    <cellStyle name="Normal 3 2 2 7 5" xfId="38088" xr:uid="{00000000-0005-0000-0000-0000C0720000}"/>
    <cellStyle name="Normal 3 2 2 8" xfId="12539" xr:uid="{00000000-0005-0000-0000-0000C1720000}"/>
    <cellStyle name="Normal 3 2 2 8 2" xfId="28144" xr:uid="{00000000-0005-0000-0000-0000C2720000}"/>
    <cellStyle name="Normal 3 2 2 8 3" xfId="34703" xr:uid="{00000000-0005-0000-0000-0000C3720000}"/>
    <cellStyle name="Normal 3 2 2 8 4" xfId="41261" xr:uid="{00000000-0005-0000-0000-0000C4720000}"/>
    <cellStyle name="Normal 3 2 2 9" xfId="16612" xr:uid="{00000000-0005-0000-0000-0000C5720000}"/>
    <cellStyle name="Normal 3 2 3" xfId="7253" xr:uid="{00000000-0005-0000-0000-0000C6720000}"/>
    <cellStyle name="Normal 3 2 3 10" xfId="38089" xr:uid="{00000000-0005-0000-0000-0000C7720000}"/>
    <cellStyle name="Normal 3 2 3 2" xfId="7254" xr:uid="{00000000-0005-0000-0000-0000C8720000}"/>
    <cellStyle name="Normal 3 2 3 2 2" xfId="7255" xr:uid="{00000000-0005-0000-0000-0000C9720000}"/>
    <cellStyle name="Normal 3 2 3 2 2 2" xfId="7256" xr:uid="{00000000-0005-0000-0000-0000CA720000}"/>
    <cellStyle name="Normal 3 2 3 2 2 2 2" xfId="12578" xr:uid="{00000000-0005-0000-0000-0000CB720000}"/>
    <cellStyle name="Normal 3 2 3 2 2 2 2 2" xfId="28183" xr:uid="{00000000-0005-0000-0000-0000CC720000}"/>
    <cellStyle name="Normal 3 2 3 2 2 2 2 3" xfId="34742" xr:uid="{00000000-0005-0000-0000-0000CD720000}"/>
    <cellStyle name="Normal 3 2 3 2 2 2 2 4" xfId="41300" xr:uid="{00000000-0005-0000-0000-0000CE720000}"/>
    <cellStyle name="Normal 3 2 3 2 2 2 3" xfId="24918" xr:uid="{00000000-0005-0000-0000-0000CF720000}"/>
    <cellStyle name="Normal 3 2 3 2 2 2 4" xfId="31534" xr:uid="{00000000-0005-0000-0000-0000D0720000}"/>
    <cellStyle name="Normal 3 2 3 2 2 2 5" xfId="38092" xr:uid="{00000000-0005-0000-0000-0000D1720000}"/>
    <cellStyle name="Normal 3 2 3 2 2 3" xfId="7257" xr:uid="{00000000-0005-0000-0000-0000D2720000}"/>
    <cellStyle name="Normal 3 2 3 2 2 3 2" xfId="12579" xr:uid="{00000000-0005-0000-0000-0000D3720000}"/>
    <cellStyle name="Normal 3 2 3 2 2 3 2 2" xfId="28184" xr:uid="{00000000-0005-0000-0000-0000D4720000}"/>
    <cellStyle name="Normal 3 2 3 2 2 3 2 3" xfId="34743" xr:uid="{00000000-0005-0000-0000-0000D5720000}"/>
    <cellStyle name="Normal 3 2 3 2 2 3 2 4" xfId="41301" xr:uid="{00000000-0005-0000-0000-0000D6720000}"/>
    <cellStyle name="Normal 3 2 3 2 2 3 3" xfId="24919" xr:uid="{00000000-0005-0000-0000-0000D7720000}"/>
    <cellStyle name="Normal 3 2 3 2 2 3 4" xfId="31535" xr:uid="{00000000-0005-0000-0000-0000D8720000}"/>
    <cellStyle name="Normal 3 2 3 2 2 3 5" xfId="38093" xr:uid="{00000000-0005-0000-0000-0000D9720000}"/>
    <cellStyle name="Normal 3 2 3 2 2 4" xfId="12577" xr:uid="{00000000-0005-0000-0000-0000DA720000}"/>
    <cellStyle name="Normal 3 2 3 2 2 4 2" xfId="28182" xr:uid="{00000000-0005-0000-0000-0000DB720000}"/>
    <cellStyle name="Normal 3 2 3 2 2 4 3" xfId="34741" xr:uid="{00000000-0005-0000-0000-0000DC720000}"/>
    <cellStyle name="Normal 3 2 3 2 2 4 4" xfId="41299" xr:uid="{00000000-0005-0000-0000-0000DD720000}"/>
    <cellStyle name="Normal 3 2 3 2 2 5" xfId="24917" xr:uid="{00000000-0005-0000-0000-0000DE720000}"/>
    <cellStyle name="Normal 3 2 3 2 2 6" xfId="31533" xr:uid="{00000000-0005-0000-0000-0000DF720000}"/>
    <cellStyle name="Normal 3 2 3 2 2 7" xfId="38091" xr:uid="{00000000-0005-0000-0000-0000E0720000}"/>
    <cellStyle name="Normal 3 2 3 2 3" xfId="7258" xr:uid="{00000000-0005-0000-0000-0000E1720000}"/>
    <cellStyle name="Normal 3 2 3 2 3 2" xfId="7259" xr:uid="{00000000-0005-0000-0000-0000E2720000}"/>
    <cellStyle name="Normal 3 2 3 2 3 2 2" xfId="12581" xr:uid="{00000000-0005-0000-0000-0000E3720000}"/>
    <cellStyle name="Normal 3 2 3 2 3 2 2 2" xfId="28186" xr:uid="{00000000-0005-0000-0000-0000E4720000}"/>
    <cellStyle name="Normal 3 2 3 2 3 2 2 3" xfId="34745" xr:uid="{00000000-0005-0000-0000-0000E5720000}"/>
    <cellStyle name="Normal 3 2 3 2 3 2 2 4" xfId="41303" xr:uid="{00000000-0005-0000-0000-0000E6720000}"/>
    <cellStyle name="Normal 3 2 3 2 3 2 3" xfId="24921" xr:uid="{00000000-0005-0000-0000-0000E7720000}"/>
    <cellStyle name="Normal 3 2 3 2 3 2 4" xfId="31537" xr:uid="{00000000-0005-0000-0000-0000E8720000}"/>
    <cellStyle name="Normal 3 2 3 2 3 2 5" xfId="38095" xr:uid="{00000000-0005-0000-0000-0000E9720000}"/>
    <cellStyle name="Normal 3 2 3 2 3 3" xfId="7260" xr:uid="{00000000-0005-0000-0000-0000EA720000}"/>
    <cellStyle name="Normal 3 2 3 2 3 3 2" xfId="12582" xr:uid="{00000000-0005-0000-0000-0000EB720000}"/>
    <cellStyle name="Normal 3 2 3 2 3 3 2 2" xfId="28187" xr:uid="{00000000-0005-0000-0000-0000EC720000}"/>
    <cellStyle name="Normal 3 2 3 2 3 3 2 3" xfId="34746" xr:uid="{00000000-0005-0000-0000-0000ED720000}"/>
    <cellStyle name="Normal 3 2 3 2 3 3 2 4" xfId="41304" xr:uid="{00000000-0005-0000-0000-0000EE720000}"/>
    <cellStyle name="Normal 3 2 3 2 3 3 3" xfId="24922" xr:uid="{00000000-0005-0000-0000-0000EF720000}"/>
    <cellStyle name="Normal 3 2 3 2 3 3 4" xfId="31538" xr:uid="{00000000-0005-0000-0000-0000F0720000}"/>
    <cellStyle name="Normal 3 2 3 2 3 3 5" xfId="38096" xr:uid="{00000000-0005-0000-0000-0000F1720000}"/>
    <cellStyle name="Normal 3 2 3 2 3 4" xfId="12580" xr:uid="{00000000-0005-0000-0000-0000F2720000}"/>
    <cellStyle name="Normal 3 2 3 2 3 4 2" xfId="28185" xr:uid="{00000000-0005-0000-0000-0000F3720000}"/>
    <cellStyle name="Normal 3 2 3 2 3 4 3" xfId="34744" xr:uid="{00000000-0005-0000-0000-0000F4720000}"/>
    <cellStyle name="Normal 3 2 3 2 3 4 4" xfId="41302" xr:uid="{00000000-0005-0000-0000-0000F5720000}"/>
    <cellStyle name="Normal 3 2 3 2 3 5" xfId="24920" xr:uid="{00000000-0005-0000-0000-0000F6720000}"/>
    <cellStyle name="Normal 3 2 3 2 3 6" xfId="31536" xr:uid="{00000000-0005-0000-0000-0000F7720000}"/>
    <cellStyle name="Normal 3 2 3 2 3 7" xfId="38094" xr:uid="{00000000-0005-0000-0000-0000F8720000}"/>
    <cellStyle name="Normal 3 2 3 2 4" xfId="7261" xr:uid="{00000000-0005-0000-0000-0000F9720000}"/>
    <cellStyle name="Normal 3 2 3 2 4 2" xfId="12583" xr:uid="{00000000-0005-0000-0000-0000FA720000}"/>
    <cellStyle name="Normal 3 2 3 2 4 2 2" xfId="28188" xr:uid="{00000000-0005-0000-0000-0000FB720000}"/>
    <cellStyle name="Normal 3 2 3 2 4 2 3" xfId="34747" xr:uid="{00000000-0005-0000-0000-0000FC720000}"/>
    <cellStyle name="Normal 3 2 3 2 4 2 4" xfId="41305" xr:uid="{00000000-0005-0000-0000-0000FD720000}"/>
    <cellStyle name="Normal 3 2 3 2 4 3" xfId="24923" xr:uid="{00000000-0005-0000-0000-0000FE720000}"/>
    <cellStyle name="Normal 3 2 3 2 4 4" xfId="31539" xr:uid="{00000000-0005-0000-0000-0000FF720000}"/>
    <cellStyle name="Normal 3 2 3 2 4 5" xfId="38097" xr:uid="{00000000-0005-0000-0000-000000730000}"/>
    <cellStyle name="Normal 3 2 3 2 5" xfId="7262" xr:uid="{00000000-0005-0000-0000-000001730000}"/>
    <cellStyle name="Normal 3 2 3 2 5 2" xfId="12584" xr:uid="{00000000-0005-0000-0000-000002730000}"/>
    <cellStyle name="Normal 3 2 3 2 5 2 2" xfId="28189" xr:uid="{00000000-0005-0000-0000-000003730000}"/>
    <cellStyle name="Normal 3 2 3 2 5 2 3" xfId="34748" xr:uid="{00000000-0005-0000-0000-000004730000}"/>
    <cellStyle name="Normal 3 2 3 2 5 2 4" xfId="41306" xr:uid="{00000000-0005-0000-0000-000005730000}"/>
    <cellStyle name="Normal 3 2 3 2 5 3" xfId="24924" xr:uid="{00000000-0005-0000-0000-000006730000}"/>
    <cellStyle name="Normal 3 2 3 2 5 4" xfId="31540" xr:uid="{00000000-0005-0000-0000-000007730000}"/>
    <cellStyle name="Normal 3 2 3 2 5 5" xfId="38098" xr:uid="{00000000-0005-0000-0000-000008730000}"/>
    <cellStyle name="Normal 3 2 3 2 6" xfId="12576" xr:uid="{00000000-0005-0000-0000-000009730000}"/>
    <cellStyle name="Normal 3 2 3 2 6 2" xfId="28181" xr:uid="{00000000-0005-0000-0000-00000A730000}"/>
    <cellStyle name="Normal 3 2 3 2 6 3" xfId="34740" xr:uid="{00000000-0005-0000-0000-00000B730000}"/>
    <cellStyle name="Normal 3 2 3 2 6 4" xfId="41298" xr:uid="{00000000-0005-0000-0000-00000C730000}"/>
    <cellStyle name="Normal 3 2 3 2 7" xfId="24916" xr:uid="{00000000-0005-0000-0000-00000D730000}"/>
    <cellStyle name="Normal 3 2 3 2 8" xfId="31532" xr:uid="{00000000-0005-0000-0000-00000E730000}"/>
    <cellStyle name="Normal 3 2 3 2 9" xfId="38090" xr:uid="{00000000-0005-0000-0000-00000F730000}"/>
    <cellStyle name="Normal 3 2 3 3" xfId="7263" xr:uid="{00000000-0005-0000-0000-000010730000}"/>
    <cellStyle name="Normal 3 2 3 3 2" xfId="7264" xr:uid="{00000000-0005-0000-0000-000011730000}"/>
    <cellStyle name="Normal 3 2 3 3 2 2" xfId="12586" xr:uid="{00000000-0005-0000-0000-000012730000}"/>
    <cellStyle name="Normal 3 2 3 3 2 2 2" xfId="28191" xr:uid="{00000000-0005-0000-0000-000013730000}"/>
    <cellStyle name="Normal 3 2 3 3 2 2 3" xfId="34750" xr:uid="{00000000-0005-0000-0000-000014730000}"/>
    <cellStyle name="Normal 3 2 3 3 2 2 4" xfId="41308" xr:uid="{00000000-0005-0000-0000-000015730000}"/>
    <cellStyle name="Normal 3 2 3 3 2 3" xfId="24926" xr:uid="{00000000-0005-0000-0000-000016730000}"/>
    <cellStyle name="Normal 3 2 3 3 2 4" xfId="31542" xr:uid="{00000000-0005-0000-0000-000017730000}"/>
    <cellStyle name="Normal 3 2 3 3 2 5" xfId="38100" xr:uid="{00000000-0005-0000-0000-000018730000}"/>
    <cellStyle name="Normal 3 2 3 3 3" xfId="7265" xr:uid="{00000000-0005-0000-0000-000019730000}"/>
    <cellStyle name="Normal 3 2 3 3 3 2" xfId="12587" xr:uid="{00000000-0005-0000-0000-00001A730000}"/>
    <cellStyle name="Normal 3 2 3 3 3 2 2" xfId="28192" xr:uid="{00000000-0005-0000-0000-00001B730000}"/>
    <cellStyle name="Normal 3 2 3 3 3 2 3" xfId="34751" xr:uid="{00000000-0005-0000-0000-00001C730000}"/>
    <cellStyle name="Normal 3 2 3 3 3 2 4" xfId="41309" xr:uid="{00000000-0005-0000-0000-00001D730000}"/>
    <cellStyle name="Normal 3 2 3 3 3 3" xfId="24927" xr:uid="{00000000-0005-0000-0000-00001E730000}"/>
    <cellStyle name="Normal 3 2 3 3 3 4" xfId="31543" xr:uid="{00000000-0005-0000-0000-00001F730000}"/>
    <cellStyle name="Normal 3 2 3 3 3 5" xfId="38101" xr:uid="{00000000-0005-0000-0000-000020730000}"/>
    <cellStyle name="Normal 3 2 3 3 4" xfId="12585" xr:uid="{00000000-0005-0000-0000-000021730000}"/>
    <cellStyle name="Normal 3 2 3 3 4 2" xfId="28190" xr:uid="{00000000-0005-0000-0000-000022730000}"/>
    <cellStyle name="Normal 3 2 3 3 4 3" xfId="34749" xr:uid="{00000000-0005-0000-0000-000023730000}"/>
    <cellStyle name="Normal 3 2 3 3 4 4" xfId="41307" xr:uid="{00000000-0005-0000-0000-000024730000}"/>
    <cellStyle name="Normal 3 2 3 3 5" xfId="24925" xr:uid="{00000000-0005-0000-0000-000025730000}"/>
    <cellStyle name="Normal 3 2 3 3 6" xfId="31541" xr:uid="{00000000-0005-0000-0000-000026730000}"/>
    <cellStyle name="Normal 3 2 3 3 7" xfId="38099" xr:uid="{00000000-0005-0000-0000-000027730000}"/>
    <cellStyle name="Normal 3 2 3 4" xfId="7266" xr:uid="{00000000-0005-0000-0000-000028730000}"/>
    <cellStyle name="Normal 3 2 3 4 2" xfId="7267" xr:uid="{00000000-0005-0000-0000-000029730000}"/>
    <cellStyle name="Normal 3 2 3 4 2 2" xfId="12589" xr:uid="{00000000-0005-0000-0000-00002A730000}"/>
    <cellStyle name="Normal 3 2 3 4 2 2 2" xfId="28194" xr:uid="{00000000-0005-0000-0000-00002B730000}"/>
    <cellStyle name="Normal 3 2 3 4 2 2 3" xfId="34753" xr:uid="{00000000-0005-0000-0000-00002C730000}"/>
    <cellStyle name="Normal 3 2 3 4 2 2 4" xfId="41311" xr:uid="{00000000-0005-0000-0000-00002D730000}"/>
    <cellStyle name="Normal 3 2 3 4 2 3" xfId="24929" xr:uid="{00000000-0005-0000-0000-00002E730000}"/>
    <cellStyle name="Normal 3 2 3 4 2 4" xfId="31545" xr:uid="{00000000-0005-0000-0000-00002F730000}"/>
    <cellStyle name="Normal 3 2 3 4 2 5" xfId="38103" xr:uid="{00000000-0005-0000-0000-000030730000}"/>
    <cellStyle name="Normal 3 2 3 4 3" xfId="7268" xr:uid="{00000000-0005-0000-0000-000031730000}"/>
    <cellStyle name="Normal 3 2 3 4 3 2" xfId="12590" xr:uid="{00000000-0005-0000-0000-000032730000}"/>
    <cellStyle name="Normal 3 2 3 4 3 2 2" xfId="28195" xr:uid="{00000000-0005-0000-0000-000033730000}"/>
    <cellStyle name="Normal 3 2 3 4 3 2 3" xfId="34754" xr:uid="{00000000-0005-0000-0000-000034730000}"/>
    <cellStyle name="Normal 3 2 3 4 3 2 4" xfId="41312" xr:uid="{00000000-0005-0000-0000-000035730000}"/>
    <cellStyle name="Normal 3 2 3 4 3 3" xfId="24930" xr:uid="{00000000-0005-0000-0000-000036730000}"/>
    <cellStyle name="Normal 3 2 3 4 3 4" xfId="31546" xr:uid="{00000000-0005-0000-0000-000037730000}"/>
    <cellStyle name="Normal 3 2 3 4 3 5" xfId="38104" xr:uid="{00000000-0005-0000-0000-000038730000}"/>
    <cellStyle name="Normal 3 2 3 4 4" xfId="12588" xr:uid="{00000000-0005-0000-0000-000039730000}"/>
    <cellStyle name="Normal 3 2 3 4 4 2" xfId="28193" xr:uid="{00000000-0005-0000-0000-00003A730000}"/>
    <cellStyle name="Normal 3 2 3 4 4 3" xfId="34752" xr:uid="{00000000-0005-0000-0000-00003B730000}"/>
    <cellStyle name="Normal 3 2 3 4 4 4" xfId="41310" xr:uid="{00000000-0005-0000-0000-00003C730000}"/>
    <cellStyle name="Normal 3 2 3 4 5" xfId="24928" xr:uid="{00000000-0005-0000-0000-00003D730000}"/>
    <cellStyle name="Normal 3 2 3 4 6" xfId="31544" xr:uid="{00000000-0005-0000-0000-00003E730000}"/>
    <cellStyle name="Normal 3 2 3 4 7" xfId="38102" xr:uid="{00000000-0005-0000-0000-00003F730000}"/>
    <cellStyle name="Normal 3 2 3 5" xfId="7269" xr:uid="{00000000-0005-0000-0000-000040730000}"/>
    <cellStyle name="Normal 3 2 3 5 2" xfId="12591" xr:uid="{00000000-0005-0000-0000-000041730000}"/>
    <cellStyle name="Normal 3 2 3 5 2 2" xfId="28196" xr:uid="{00000000-0005-0000-0000-000042730000}"/>
    <cellStyle name="Normal 3 2 3 5 2 3" xfId="34755" xr:uid="{00000000-0005-0000-0000-000043730000}"/>
    <cellStyle name="Normal 3 2 3 5 2 4" xfId="41313" xr:uid="{00000000-0005-0000-0000-000044730000}"/>
    <cellStyle name="Normal 3 2 3 5 3" xfId="24931" xr:uid="{00000000-0005-0000-0000-000045730000}"/>
    <cellStyle name="Normal 3 2 3 5 4" xfId="31547" xr:uid="{00000000-0005-0000-0000-000046730000}"/>
    <cellStyle name="Normal 3 2 3 5 5" xfId="38105" xr:uid="{00000000-0005-0000-0000-000047730000}"/>
    <cellStyle name="Normal 3 2 3 6" xfId="7270" xr:uid="{00000000-0005-0000-0000-000048730000}"/>
    <cellStyle name="Normal 3 2 3 6 2" xfId="12592" xr:uid="{00000000-0005-0000-0000-000049730000}"/>
    <cellStyle name="Normal 3 2 3 6 2 2" xfId="28197" xr:uid="{00000000-0005-0000-0000-00004A730000}"/>
    <cellStyle name="Normal 3 2 3 6 2 3" xfId="34756" xr:uid="{00000000-0005-0000-0000-00004B730000}"/>
    <cellStyle name="Normal 3 2 3 6 2 4" xfId="41314" xr:uid="{00000000-0005-0000-0000-00004C730000}"/>
    <cellStyle name="Normal 3 2 3 6 3" xfId="24932" xr:uid="{00000000-0005-0000-0000-00004D730000}"/>
    <cellStyle name="Normal 3 2 3 6 4" xfId="31548" xr:uid="{00000000-0005-0000-0000-00004E730000}"/>
    <cellStyle name="Normal 3 2 3 6 5" xfId="38106" xr:uid="{00000000-0005-0000-0000-00004F730000}"/>
    <cellStyle name="Normal 3 2 3 7" xfId="12575" xr:uid="{00000000-0005-0000-0000-000050730000}"/>
    <cellStyle name="Normal 3 2 3 7 2" xfId="28180" xr:uid="{00000000-0005-0000-0000-000051730000}"/>
    <cellStyle name="Normal 3 2 3 7 3" xfId="34739" xr:uid="{00000000-0005-0000-0000-000052730000}"/>
    <cellStyle name="Normal 3 2 3 7 4" xfId="41297" xr:uid="{00000000-0005-0000-0000-000053730000}"/>
    <cellStyle name="Normal 3 2 3 8" xfId="24915" xr:uid="{00000000-0005-0000-0000-000054730000}"/>
    <cellStyle name="Normal 3 2 3 9" xfId="31531" xr:uid="{00000000-0005-0000-0000-000055730000}"/>
    <cellStyle name="Normal 3 2 4" xfId="7271" xr:uid="{00000000-0005-0000-0000-000056730000}"/>
    <cellStyle name="Normal 3 2 4 2" xfId="7272" xr:uid="{00000000-0005-0000-0000-000057730000}"/>
    <cellStyle name="Normal 3 2 4 2 2" xfId="7273" xr:uid="{00000000-0005-0000-0000-000058730000}"/>
    <cellStyle name="Normal 3 2 4 2 2 2" xfId="12595" xr:uid="{00000000-0005-0000-0000-000059730000}"/>
    <cellStyle name="Normal 3 2 4 2 2 2 2" xfId="28200" xr:uid="{00000000-0005-0000-0000-00005A730000}"/>
    <cellStyle name="Normal 3 2 4 2 2 2 3" xfId="34759" xr:uid="{00000000-0005-0000-0000-00005B730000}"/>
    <cellStyle name="Normal 3 2 4 2 2 2 4" xfId="41317" xr:uid="{00000000-0005-0000-0000-00005C730000}"/>
    <cellStyle name="Normal 3 2 4 2 2 3" xfId="24935" xr:uid="{00000000-0005-0000-0000-00005D730000}"/>
    <cellStyle name="Normal 3 2 4 2 2 4" xfId="31551" xr:uid="{00000000-0005-0000-0000-00005E730000}"/>
    <cellStyle name="Normal 3 2 4 2 2 5" xfId="38109" xr:uid="{00000000-0005-0000-0000-00005F730000}"/>
    <cellStyle name="Normal 3 2 4 2 3" xfId="7274" xr:uid="{00000000-0005-0000-0000-000060730000}"/>
    <cellStyle name="Normal 3 2 4 2 3 2" xfId="12596" xr:uid="{00000000-0005-0000-0000-000061730000}"/>
    <cellStyle name="Normal 3 2 4 2 3 2 2" xfId="28201" xr:uid="{00000000-0005-0000-0000-000062730000}"/>
    <cellStyle name="Normal 3 2 4 2 3 2 3" xfId="34760" xr:uid="{00000000-0005-0000-0000-000063730000}"/>
    <cellStyle name="Normal 3 2 4 2 3 2 4" xfId="41318" xr:uid="{00000000-0005-0000-0000-000064730000}"/>
    <cellStyle name="Normal 3 2 4 2 3 3" xfId="24936" xr:uid="{00000000-0005-0000-0000-000065730000}"/>
    <cellStyle name="Normal 3 2 4 2 3 4" xfId="31552" xr:uid="{00000000-0005-0000-0000-000066730000}"/>
    <cellStyle name="Normal 3 2 4 2 3 5" xfId="38110" xr:uid="{00000000-0005-0000-0000-000067730000}"/>
    <cellStyle name="Normal 3 2 4 2 4" xfId="12594" xr:uid="{00000000-0005-0000-0000-000068730000}"/>
    <cellStyle name="Normal 3 2 4 2 4 2" xfId="28199" xr:uid="{00000000-0005-0000-0000-000069730000}"/>
    <cellStyle name="Normal 3 2 4 2 4 3" xfId="34758" xr:uid="{00000000-0005-0000-0000-00006A730000}"/>
    <cellStyle name="Normal 3 2 4 2 4 4" xfId="41316" xr:uid="{00000000-0005-0000-0000-00006B730000}"/>
    <cellStyle name="Normal 3 2 4 2 5" xfId="24934" xr:uid="{00000000-0005-0000-0000-00006C730000}"/>
    <cellStyle name="Normal 3 2 4 2 6" xfId="31550" xr:uid="{00000000-0005-0000-0000-00006D730000}"/>
    <cellStyle name="Normal 3 2 4 2 7" xfId="38108" xr:uid="{00000000-0005-0000-0000-00006E730000}"/>
    <cellStyle name="Normal 3 2 4 3" xfId="7275" xr:uid="{00000000-0005-0000-0000-00006F730000}"/>
    <cellStyle name="Normal 3 2 4 3 2" xfId="7276" xr:uid="{00000000-0005-0000-0000-000070730000}"/>
    <cellStyle name="Normal 3 2 4 3 2 2" xfId="12598" xr:uid="{00000000-0005-0000-0000-000071730000}"/>
    <cellStyle name="Normal 3 2 4 3 2 2 2" xfId="28203" xr:uid="{00000000-0005-0000-0000-000072730000}"/>
    <cellStyle name="Normal 3 2 4 3 2 2 3" xfId="34762" xr:uid="{00000000-0005-0000-0000-000073730000}"/>
    <cellStyle name="Normal 3 2 4 3 2 2 4" xfId="41320" xr:uid="{00000000-0005-0000-0000-000074730000}"/>
    <cellStyle name="Normal 3 2 4 3 2 3" xfId="24938" xr:uid="{00000000-0005-0000-0000-000075730000}"/>
    <cellStyle name="Normal 3 2 4 3 2 4" xfId="31554" xr:uid="{00000000-0005-0000-0000-000076730000}"/>
    <cellStyle name="Normal 3 2 4 3 2 5" xfId="38112" xr:uid="{00000000-0005-0000-0000-000077730000}"/>
    <cellStyle name="Normal 3 2 4 3 3" xfId="7277" xr:uid="{00000000-0005-0000-0000-000078730000}"/>
    <cellStyle name="Normal 3 2 4 3 3 2" xfId="12599" xr:uid="{00000000-0005-0000-0000-000079730000}"/>
    <cellStyle name="Normal 3 2 4 3 3 2 2" xfId="28204" xr:uid="{00000000-0005-0000-0000-00007A730000}"/>
    <cellStyle name="Normal 3 2 4 3 3 2 3" xfId="34763" xr:uid="{00000000-0005-0000-0000-00007B730000}"/>
    <cellStyle name="Normal 3 2 4 3 3 2 4" xfId="41321" xr:uid="{00000000-0005-0000-0000-00007C730000}"/>
    <cellStyle name="Normal 3 2 4 3 3 3" xfId="24939" xr:uid="{00000000-0005-0000-0000-00007D730000}"/>
    <cellStyle name="Normal 3 2 4 3 3 4" xfId="31555" xr:uid="{00000000-0005-0000-0000-00007E730000}"/>
    <cellStyle name="Normal 3 2 4 3 3 5" xfId="38113" xr:uid="{00000000-0005-0000-0000-00007F730000}"/>
    <cellStyle name="Normal 3 2 4 3 4" xfId="12597" xr:uid="{00000000-0005-0000-0000-000080730000}"/>
    <cellStyle name="Normal 3 2 4 3 4 2" xfId="28202" xr:uid="{00000000-0005-0000-0000-000081730000}"/>
    <cellStyle name="Normal 3 2 4 3 4 3" xfId="34761" xr:uid="{00000000-0005-0000-0000-000082730000}"/>
    <cellStyle name="Normal 3 2 4 3 4 4" xfId="41319" xr:uid="{00000000-0005-0000-0000-000083730000}"/>
    <cellStyle name="Normal 3 2 4 3 5" xfId="24937" xr:uid="{00000000-0005-0000-0000-000084730000}"/>
    <cellStyle name="Normal 3 2 4 3 6" xfId="31553" xr:uid="{00000000-0005-0000-0000-000085730000}"/>
    <cellStyle name="Normal 3 2 4 3 7" xfId="38111" xr:uid="{00000000-0005-0000-0000-000086730000}"/>
    <cellStyle name="Normal 3 2 4 4" xfId="7278" xr:uid="{00000000-0005-0000-0000-000087730000}"/>
    <cellStyle name="Normal 3 2 4 4 2" xfId="12600" xr:uid="{00000000-0005-0000-0000-000088730000}"/>
    <cellStyle name="Normal 3 2 4 4 2 2" xfId="28205" xr:uid="{00000000-0005-0000-0000-000089730000}"/>
    <cellStyle name="Normal 3 2 4 4 2 3" xfId="34764" xr:uid="{00000000-0005-0000-0000-00008A730000}"/>
    <cellStyle name="Normal 3 2 4 4 2 4" xfId="41322" xr:uid="{00000000-0005-0000-0000-00008B730000}"/>
    <cellStyle name="Normal 3 2 4 4 3" xfId="24940" xr:uid="{00000000-0005-0000-0000-00008C730000}"/>
    <cellStyle name="Normal 3 2 4 4 4" xfId="31556" xr:uid="{00000000-0005-0000-0000-00008D730000}"/>
    <cellStyle name="Normal 3 2 4 4 5" xfId="38114" xr:uid="{00000000-0005-0000-0000-00008E730000}"/>
    <cellStyle name="Normal 3 2 4 5" xfId="7279" xr:uid="{00000000-0005-0000-0000-00008F730000}"/>
    <cellStyle name="Normal 3 2 4 5 2" xfId="12601" xr:uid="{00000000-0005-0000-0000-000090730000}"/>
    <cellStyle name="Normal 3 2 4 5 2 2" xfId="28206" xr:uid="{00000000-0005-0000-0000-000091730000}"/>
    <cellStyle name="Normal 3 2 4 5 2 3" xfId="34765" xr:uid="{00000000-0005-0000-0000-000092730000}"/>
    <cellStyle name="Normal 3 2 4 5 2 4" xfId="41323" xr:uid="{00000000-0005-0000-0000-000093730000}"/>
    <cellStyle name="Normal 3 2 4 5 3" xfId="24941" xr:uid="{00000000-0005-0000-0000-000094730000}"/>
    <cellStyle name="Normal 3 2 4 5 4" xfId="31557" xr:uid="{00000000-0005-0000-0000-000095730000}"/>
    <cellStyle name="Normal 3 2 4 5 5" xfId="38115" xr:uid="{00000000-0005-0000-0000-000096730000}"/>
    <cellStyle name="Normal 3 2 4 6" xfId="12593" xr:uid="{00000000-0005-0000-0000-000097730000}"/>
    <cellStyle name="Normal 3 2 4 6 2" xfId="28198" xr:uid="{00000000-0005-0000-0000-000098730000}"/>
    <cellStyle name="Normal 3 2 4 6 3" xfId="34757" xr:uid="{00000000-0005-0000-0000-000099730000}"/>
    <cellStyle name="Normal 3 2 4 6 4" xfId="41315" xr:uid="{00000000-0005-0000-0000-00009A730000}"/>
    <cellStyle name="Normal 3 2 4 7" xfId="24933" xr:uid="{00000000-0005-0000-0000-00009B730000}"/>
    <cellStyle name="Normal 3 2 4 8" xfId="31549" xr:uid="{00000000-0005-0000-0000-00009C730000}"/>
    <cellStyle name="Normal 3 2 4 9" xfId="38107" xr:uid="{00000000-0005-0000-0000-00009D730000}"/>
    <cellStyle name="Normal 3 2 5" xfId="7280" xr:uid="{00000000-0005-0000-0000-00009E730000}"/>
    <cellStyle name="Normal 3 2 5 2" xfId="7281" xr:uid="{00000000-0005-0000-0000-00009F730000}"/>
    <cellStyle name="Normal 3 2 5 2 2" xfId="12603" xr:uid="{00000000-0005-0000-0000-0000A0730000}"/>
    <cellStyle name="Normal 3 2 5 2 2 2" xfId="28208" xr:uid="{00000000-0005-0000-0000-0000A1730000}"/>
    <cellStyle name="Normal 3 2 5 2 2 3" xfId="34767" xr:uid="{00000000-0005-0000-0000-0000A2730000}"/>
    <cellStyle name="Normal 3 2 5 2 2 4" xfId="41325" xr:uid="{00000000-0005-0000-0000-0000A3730000}"/>
    <cellStyle name="Normal 3 2 5 2 3" xfId="24943" xr:uid="{00000000-0005-0000-0000-0000A4730000}"/>
    <cellStyle name="Normal 3 2 5 2 4" xfId="31559" xr:uid="{00000000-0005-0000-0000-0000A5730000}"/>
    <cellStyle name="Normal 3 2 5 2 5" xfId="38117" xr:uid="{00000000-0005-0000-0000-0000A6730000}"/>
    <cellStyle name="Normal 3 2 5 3" xfId="7282" xr:uid="{00000000-0005-0000-0000-0000A7730000}"/>
    <cellStyle name="Normal 3 2 5 3 2" xfId="12604" xr:uid="{00000000-0005-0000-0000-0000A8730000}"/>
    <cellStyle name="Normal 3 2 5 3 2 2" xfId="28209" xr:uid="{00000000-0005-0000-0000-0000A9730000}"/>
    <cellStyle name="Normal 3 2 5 3 2 3" xfId="34768" xr:uid="{00000000-0005-0000-0000-0000AA730000}"/>
    <cellStyle name="Normal 3 2 5 3 2 4" xfId="41326" xr:uid="{00000000-0005-0000-0000-0000AB730000}"/>
    <cellStyle name="Normal 3 2 5 3 3" xfId="24944" xr:uid="{00000000-0005-0000-0000-0000AC730000}"/>
    <cellStyle name="Normal 3 2 5 3 4" xfId="31560" xr:uid="{00000000-0005-0000-0000-0000AD730000}"/>
    <cellStyle name="Normal 3 2 5 3 5" xfId="38118" xr:uid="{00000000-0005-0000-0000-0000AE730000}"/>
    <cellStyle name="Normal 3 2 5 4" xfId="12602" xr:uid="{00000000-0005-0000-0000-0000AF730000}"/>
    <cellStyle name="Normal 3 2 5 4 2" xfId="28207" xr:uid="{00000000-0005-0000-0000-0000B0730000}"/>
    <cellStyle name="Normal 3 2 5 4 3" xfId="34766" xr:uid="{00000000-0005-0000-0000-0000B1730000}"/>
    <cellStyle name="Normal 3 2 5 4 4" xfId="41324" xr:uid="{00000000-0005-0000-0000-0000B2730000}"/>
    <cellStyle name="Normal 3 2 5 5" xfId="24942" xr:uid="{00000000-0005-0000-0000-0000B3730000}"/>
    <cellStyle name="Normal 3 2 5 6" xfId="31558" xr:uid="{00000000-0005-0000-0000-0000B4730000}"/>
    <cellStyle name="Normal 3 2 5 7" xfId="38116" xr:uid="{00000000-0005-0000-0000-0000B5730000}"/>
    <cellStyle name="Normal 3 2 6" xfId="7283" xr:uid="{00000000-0005-0000-0000-0000B6730000}"/>
    <cellStyle name="Normal 3 2 6 2" xfId="7284" xr:uid="{00000000-0005-0000-0000-0000B7730000}"/>
    <cellStyle name="Normal 3 2 6 2 2" xfId="12606" xr:uid="{00000000-0005-0000-0000-0000B8730000}"/>
    <cellStyle name="Normal 3 2 6 2 2 2" xfId="28211" xr:uid="{00000000-0005-0000-0000-0000B9730000}"/>
    <cellStyle name="Normal 3 2 6 2 2 3" xfId="34770" xr:uid="{00000000-0005-0000-0000-0000BA730000}"/>
    <cellStyle name="Normal 3 2 6 2 2 4" xfId="41328" xr:uid="{00000000-0005-0000-0000-0000BB730000}"/>
    <cellStyle name="Normal 3 2 6 2 3" xfId="24946" xr:uid="{00000000-0005-0000-0000-0000BC730000}"/>
    <cellStyle name="Normal 3 2 6 2 4" xfId="31562" xr:uid="{00000000-0005-0000-0000-0000BD730000}"/>
    <cellStyle name="Normal 3 2 6 2 5" xfId="38120" xr:uid="{00000000-0005-0000-0000-0000BE730000}"/>
    <cellStyle name="Normal 3 2 6 3" xfId="7285" xr:uid="{00000000-0005-0000-0000-0000BF730000}"/>
    <cellStyle name="Normal 3 2 6 3 2" xfId="12607" xr:uid="{00000000-0005-0000-0000-0000C0730000}"/>
    <cellStyle name="Normal 3 2 6 3 2 2" xfId="28212" xr:uid="{00000000-0005-0000-0000-0000C1730000}"/>
    <cellStyle name="Normal 3 2 6 3 2 3" xfId="34771" xr:uid="{00000000-0005-0000-0000-0000C2730000}"/>
    <cellStyle name="Normal 3 2 6 3 2 4" xfId="41329" xr:uid="{00000000-0005-0000-0000-0000C3730000}"/>
    <cellStyle name="Normal 3 2 6 3 3" xfId="24947" xr:uid="{00000000-0005-0000-0000-0000C4730000}"/>
    <cellStyle name="Normal 3 2 6 3 4" xfId="31563" xr:uid="{00000000-0005-0000-0000-0000C5730000}"/>
    <cellStyle name="Normal 3 2 6 3 5" xfId="38121" xr:uid="{00000000-0005-0000-0000-0000C6730000}"/>
    <cellStyle name="Normal 3 2 6 4" xfId="12605" xr:uid="{00000000-0005-0000-0000-0000C7730000}"/>
    <cellStyle name="Normal 3 2 6 4 2" xfId="28210" xr:uid="{00000000-0005-0000-0000-0000C8730000}"/>
    <cellStyle name="Normal 3 2 6 4 3" xfId="34769" xr:uid="{00000000-0005-0000-0000-0000C9730000}"/>
    <cellStyle name="Normal 3 2 6 4 4" xfId="41327" xr:uid="{00000000-0005-0000-0000-0000CA730000}"/>
    <cellStyle name="Normal 3 2 6 5" xfId="24945" xr:uid="{00000000-0005-0000-0000-0000CB730000}"/>
    <cellStyle name="Normal 3 2 6 6" xfId="31561" xr:uid="{00000000-0005-0000-0000-0000CC730000}"/>
    <cellStyle name="Normal 3 2 6 7" xfId="38119" xr:uid="{00000000-0005-0000-0000-0000CD730000}"/>
    <cellStyle name="Normal 3 2 7" xfId="7286" xr:uid="{00000000-0005-0000-0000-0000CE730000}"/>
    <cellStyle name="Normal 3 2 7 2" xfId="12608" xr:uid="{00000000-0005-0000-0000-0000CF730000}"/>
    <cellStyle name="Normal 3 2 7 2 2" xfId="28213" xr:uid="{00000000-0005-0000-0000-0000D0730000}"/>
    <cellStyle name="Normal 3 2 7 2 3" xfId="34772" xr:uid="{00000000-0005-0000-0000-0000D1730000}"/>
    <cellStyle name="Normal 3 2 7 2 4" xfId="41330" xr:uid="{00000000-0005-0000-0000-0000D2730000}"/>
    <cellStyle name="Normal 3 2 7 3" xfId="24948" xr:uid="{00000000-0005-0000-0000-0000D3730000}"/>
    <cellStyle name="Normal 3 2 7 4" xfId="31564" xr:uid="{00000000-0005-0000-0000-0000D4730000}"/>
    <cellStyle name="Normal 3 2 7 5" xfId="38122" xr:uid="{00000000-0005-0000-0000-0000D5730000}"/>
    <cellStyle name="Normal 3 2 8" xfId="7287" xr:uid="{00000000-0005-0000-0000-0000D6730000}"/>
    <cellStyle name="Normal 3 2 8 2" xfId="12609" xr:uid="{00000000-0005-0000-0000-0000D7730000}"/>
    <cellStyle name="Normal 3 2 8 2 2" xfId="28214" xr:uid="{00000000-0005-0000-0000-0000D8730000}"/>
    <cellStyle name="Normal 3 2 8 2 3" xfId="34773" xr:uid="{00000000-0005-0000-0000-0000D9730000}"/>
    <cellStyle name="Normal 3 2 8 2 4" xfId="41331" xr:uid="{00000000-0005-0000-0000-0000DA730000}"/>
    <cellStyle name="Normal 3 2 8 3" xfId="24949" xr:uid="{00000000-0005-0000-0000-0000DB730000}"/>
    <cellStyle name="Normal 3 2 8 4" xfId="31565" xr:uid="{00000000-0005-0000-0000-0000DC730000}"/>
    <cellStyle name="Normal 3 2 8 5" xfId="38123" xr:uid="{00000000-0005-0000-0000-0000DD730000}"/>
    <cellStyle name="Normal 3 2 9" xfId="7288" xr:uid="{00000000-0005-0000-0000-0000DE730000}"/>
    <cellStyle name="Normal 3 3" xfId="1358" xr:uid="{00000000-0005-0000-0000-0000DF730000}"/>
    <cellStyle name="Normal 3 3 2" xfId="7289" xr:uid="{00000000-0005-0000-0000-0000E0730000}"/>
    <cellStyle name="Normal 3 3 2 10" xfId="38124" xr:uid="{00000000-0005-0000-0000-0000E1730000}"/>
    <cellStyle name="Normal 3 3 2 2" xfId="7290" xr:uid="{00000000-0005-0000-0000-0000E2730000}"/>
    <cellStyle name="Normal 3 3 2 2 2" xfId="7291" xr:uid="{00000000-0005-0000-0000-0000E3730000}"/>
    <cellStyle name="Normal 3 3 2 2 2 2" xfId="7292" xr:uid="{00000000-0005-0000-0000-0000E4730000}"/>
    <cellStyle name="Normal 3 3 2 2 2 2 2" xfId="12613" xr:uid="{00000000-0005-0000-0000-0000E5730000}"/>
    <cellStyle name="Normal 3 3 2 2 2 2 2 2" xfId="28218" xr:uid="{00000000-0005-0000-0000-0000E6730000}"/>
    <cellStyle name="Normal 3 3 2 2 2 2 2 3" xfId="34777" xr:uid="{00000000-0005-0000-0000-0000E7730000}"/>
    <cellStyle name="Normal 3 3 2 2 2 2 2 4" xfId="41335" xr:uid="{00000000-0005-0000-0000-0000E8730000}"/>
    <cellStyle name="Normal 3 3 2 2 2 2 3" xfId="24953" xr:uid="{00000000-0005-0000-0000-0000E9730000}"/>
    <cellStyle name="Normal 3 3 2 2 2 2 4" xfId="31569" xr:uid="{00000000-0005-0000-0000-0000EA730000}"/>
    <cellStyle name="Normal 3 3 2 2 2 2 5" xfId="38127" xr:uid="{00000000-0005-0000-0000-0000EB730000}"/>
    <cellStyle name="Normal 3 3 2 2 2 3" xfId="7293" xr:uid="{00000000-0005-0000-0000-0000EC730000}"/>
    <cellStyle name="Normal 3 3 2 2 2 3 2" xfId="12614" xr:uid="{00000000-0005-0000-0000-0000ED730000}"/>
    <cellStyle name="Normal 3 3 2 2 2 3 2 2" xfId="28219" xr:uid="{00000000-0005-0000-0000-0000EE730000}"/>
    <cellStyle name="Normal 3 3 2 2 2 3 2 3" xfId="34778" xr:uid="{00000000-0005-0000-0000-0000EF730000}"/>
    <cellStyle name="Normal 3 3 2 2 2 3 2 4" xfId="41336" xr:uid="{00000000-0005-0000-0000-0000F0730000}"/>
    <cellStyle name="Normal 3 3 2 2 2 3 3" xfId="24954" xr:uid="{00000000-0005-0000-0000-0000F1730000}"/>
    <cellStyle name="Normal 3 3 2 2 2 3 4" xfId="31570" xr:uid="{00000000-0005-0000-0000-0000F2730000}"/>
    <cellStyle name="Normal 3 3 2 2 2 3 5" xfId="38128" xr:uid="{00000000-0005-0000-0000-0000F3730000}"/>
    <cellStyle name="Normal 3 3 2 2 2 4" xfId="12612" xr:uid="{00000000-0005-0000-0000-0000F4730000}"/>
    <cellStyle name="Normal 3 3 2 2 2 4 2" xfId="28217" xr:uid="{00000000-0005-0000-0000-0000F5730000}"/>
    <cellStyle name="Normal 3 3 2 2 2 4 3" xfId="34776" xr:uid="{00000000-0005-0000-0000-0000F6730000}"/>
    <cellStyle name="Normal 3 3 2 2 2 4 4" xfId="41334" xr:uid="{00000000-0005-0000-0000-0000F7730000}"/>
    <cellStyle name="Normal 3 3 2 2 2 5" xfId="24952" xr:uid="{00000000-0005-0000-0000-0000F8730000}"/>
    <cellStyle name="Normal 3 3 2 2 2 6" xfId="31568" xr:uid="{00000000-0005-0000-0000-0000F9730000}"/>
    <cellStyle name="Normal 3 3 2 2 2 7" xfId="38126" xr:uid="{00000000-0005-0000-0000-0000FA730000}"/>
    <cellStyle name="Normal 3 3 2 2 3" xfId="7294" xr:uid="{00000000-0005-0000-0000-0000FB730000}"/>
    <cellStyle name="Normal 3 3 2 2 3 2" xfId="7295" xr:uid="{00000000-0005-0000-0000-0000FC730000}"/>
    <cellStyle name="Normal 3 3 2 2 3 2 2" xfId="12616" xr:uid="{00000000-0005-0000-0000-0000FD730000}"/>
    <cellStyle name="Normal 3 3 2 2 3 2 2 2" xfId="28221" xr:uid="{00000000-0005-0000-0000-0000FE730000}"/>
    <cellStyle name="Normal 3 3 2 2 3 2 2 3" xfId="34780" xr:uid="{00000000-0005-0000-0000-0000FF730000}"/>
    <cellStyle name="Normal 3 3 2 2 3 2 2 4" xfId="41338" xr:uid="{00000000-0005-0000-0000-000000740000}"/>
    <cellStyle name="Normal 3 3 2 2 3 2 3" xfId="24956" xr:uid="{00000000-0005-0000-0000-000001740000}"/>
    <cellStyle name="Normal 3 3 2 2 3 2 4" xfId="31572" xr:uid="{00000000-0005-0000-0000-000002740000}"/>
    <cellStyle name="Normal 3 3 2 2 3 2 5" xfId="38130" xr:uid="{00000000-0005-0000-0000-000003740000}"/>
    <cellStyle name="Normal 3 3 2 2 3 3" xfId="7296" xr:uid="{00000000-0005-0000-0000-000004740000}"/>
    <cellStyle name="Normal 3 3 2 2 3 3 2" xfId="12617" xr:uid="{00000000-0005-0000-0000-000005740000}"/>
    <cellStyle name="Normal 3 3 2 2 3 3 2 2" xfId="28222" xr:uid="{00000000-0005-0000-0000-000006740000}"/>
    <cellStyle name="Normal 3 3 2 2 3 3 2 3" xfId="34781" xr:uid="{00000000-0005-0000-0000-000007740000}"/>
    <cellStyle name="Normal 3 3 2 2 3 3 2 4" xfId="41339" xr:uid="{00000000-0005-0000-0000-000008740000}"/>
    <cellStyle name="Normal 3 3 2 2 3 3 3" xfId="24957" xr:uid="{00000000-0005-0000-0000-000009740000}"/>
    <cellStyle name="Normal 3 3 2 2 3 3 4" xfId="31573" xr:uid="{00000000-0005-0000-0000-00000A740000}"/>
    <cellStyle name="Normal 3 3 2 2 3 3 5" xfId="38131" xr:uid="{00000000-0005-0000-0000-00000B740000}"/>
    <cellStyle name="Normal 3 3 2 2 3 4" xfId="12615" xr:uid="{00000000-0005-0000-0000-00000C740000}"/>
    <cellStyle name="Normal 3 3 2 2 3 4 2" xfId="28220" xr:uid="{00000000-0005-0000-0000-00000D740000}"/>
    <cellStyle name="Normal 3 3 2 2 3 4 3" xfId="34779" xr:uid="{00000000-0005-0000-0000-00000E740000}"/>
    <cellStyle name="Normal 3 3 2 2 3 4 4" xfId="41337" xr:uid="{00000000-0005-0000-0000-00000F740000}"/>
    <cellStyle name="Normal 3 3 2 2 3 5" xfId="24955" xr:uid="{00000000-0005-0000-0000-000010740000}"/>
    <cellStyle name="Normal 3 3 2 2 3 6" xfId="31571" xr:uid="{00000000-0005-0000-0000-000011740000}"/>
    <cellStyle name="Normal 3 3 2 2 3 7" xfId="38129" xr:uid="{00000000-0005-0000-0000-000012740000}"/>
    <cellStyle name="Normal 3 3 2 2 4" xfId="7297" xr:uid="{00000000-0005-0000-0000-000013740000}"/>
    <cellStyle name="Normal 3 3 2 2 4 2" xfId="12618" xr:uid="{00000000-0005-0000-0000-000014740000}"/>
    <cellStyle name="Normal 3 3 2 2 4 2 2" xfId="28223" xr:uid="{00000000-0005-0000-0000-000015740000}"/>
    <cellStyle name="Normal 3 3 2 2 4 2 3" xfId="34782" xr:uid="{00000000-0005-0000-0000-000016740000}"/>
    <cellStyle name="Normal 3 3 2 2 4 2 4" xfId="41340" xr:uid="{00000000-0005-0000-0000-000017740000}"/>
    <cellStyle name="Normal 3 3 2 2 4 3" xfId="24958" xr:uid="{00000000-0005-0000-0000-000018740000}"/>
    <cellStyle name="Normal 3 3 2 2 4 4" xfId="31574" xr:uid="{00000000-0005-0000-0000-000019740000}"/>
    <cellStyle name="Normal 3 3 2 2 4 5" xfId="38132" xr:uid="{00000000-0005-0000-0000-00001A740000}"/>
    <cellStyle name="Normal 3 3 2 2 5" xfId="7298" xr:uid="{00000000-0005-0000-0000-00001B740000}"/>
    <cellStyle name="Normal 3 3 2 2 5 2" xfId="12619" xr:uid="{00000000-0005-0000-0000-00001C740000}"/>
    <cellStyle name="Normal 3 3 2 2 5 2 2" xfId="28224" xr:uid="{00000000-0005-0000-0000-00001D740000}"/>
    <cellStyle name="Normal 3 3 2 2 5 2 3" xfId="34783" xr:uid="{00000000-0005-0000-0000-00001E740000}"/>
    <cellStyle name="Normal 3 3 2 2 5 2 4" xfId="41341" xr:uid="{00000000-0005-0000-0000-00001F740000}"/>
    <cellStyle name="Normal 3 3 2 2 5 3" xfId="24959" xr:uid="{00000000-0005-0000-0000-000020740000}"/>
    <cellStyle name="Normal 3 3 2 2 5 4" xfId="31575" xr:uid="{00000000-0005-0000-0000-000021740000}"/>
    <cellStyle name="Normal 3 3 2 2 5 5" xfId="38133" xr:uid="{00000000-0005-0000-0000-000022740000}"/>
    <cellStyle name="Normal 3 3 2 2 6" xfId="12611" xr:uid="{00000000-0005-0000-0000-000023740000}"/>
    <cellStyle name="Normal 3 3 2 2 6 2" xfId="28216" xr:uid="{00000000-0005-0000-0000-000024740000}"/>
    <cellStyle name="Normal 3 3 2 2 6 3" xfId="34775" xr:uid="{00000000-0005-0000-0000-000025740000}"/>
    <cellStyle name="Normal 3 3 2 2 6 4" xfId="41333" xr:uid="{00000000-0005-0000-0000-000026740000}"/>
    <cellStyle name="Normal 3 3 2 2 7" xfId="24951" xr:uid="{00000000-0005-0000-0000-000027740000}"/>
    <cellStyle name="Normal 3 3 2 2 8" xfId="31567" xr:uid="{00000000-0005-0000-0000-000028740000}"/>
    <cellStyle name="Normal 3 3 2 2 9" xfId="38125" xr:uid="{00000000-0005-0000-0000-000029740000}"/>
    <cellStyle name="Normal 3 3 2 3" xfId="7299" xr:uid="{00000000-0005-0000-0000-00002A740000}"/>
    <cellStyle name="Normal 3 3 2 3 2" xfId="7300" xr:uid="{00000000-0005-0000-0000-00002B740000}"/>
    <cellStyle name="Normal 3 3 2 3 2 2" xfId="12621" xr:uid="{00000000-0005-0000-0000-00002C740000}"/>
    <cellStyle name="Normal 3 3 2 3 2 2 2" xfId="28226" xr:uid="{00000000-0005-0000-0000-00002D740000}"/>
    <cellStyle name="Normal 3 3 2 3 2 2 3" xfId="34785" xr:uid="{00000000-0005-0000-0000-00002E740000}"/>
    <cellStyle name="Normal 3 3 2 3 2 2 4" xfId="41343" xr:uid="{00000000-0005-0000-0000-00002F740000}"/>
    <cellStyle name="Normal 3 3 2 3 2 3" xfId="24961" xr:uid="{00000000-0005-0000-0000-000030740000}"/>
    <cellStyle name="Normal 3 3 2 3 2 4" xfId="31577" xr:uid="{00000000-0005-0000-0000-000031740000}"/>
    <cellStyle name="Normal 3 3 2 3 2 5" xfId="38135" xr:uid="{00000000-0005-0000-0000-000032740000}"/>
    <cellStyle name="Normal 3 3 2 3 3" xfId="7301" xr:uid="{00000000-0005-0000-0000-000033740000}"/>
    <cellStyle name="Normal 3 3 2 3 3 2" xfId="12622" xr:uid="{00000000-0005-0000-0000-000034740000}"/>
    <cellStyle name="Normal 3 3 2 3 3 2 2" xfId="28227" xr:uid="{00000000-0005-0000-0000-000035740000}"/>
    <cellStyle name="Normal 3 3 2 3 3 2 3" xfId="34786" xr:uid="{00000000-0005-0000-0000-000036740000}"/>
    <cellStyle name="Normal 3 3 2 3 3 2 4" xfId="41344" xr:uid="{00000000-0005-0000-0000-000037740000}"/>
    <cellStyle name="Normal 3 3 2 3 3 3" xfId="24962" xr:uid="{00000000-0005-0000-0000-000038740000}"/>
    <cellStyle name="Normal 3 3 2 3 3 4" xfId="31578" xr:uid="{00000000-0005-0000-0000-000039740000}"/>
    <cellStyle name="Normal 3 3 2 3 3 5" xfId="38136" xr:uid="{00000000-0005-0000-0000-00003A740000}"/>
    <cellStyle name="Normal 3 3 2 3 4" xfId="12620" xr:uid="{00000000-0005-0000-0000-00003B740000}"/>
    <cellStyle name="Normal 3 3 2 3 4 2" xfId="28225" xr:uid="{00000000-0005-0000-0000-00003C740000}"/>
    <cellStyle name="Normal 3 3 2 3 4 3" xfId="34784" xr:uid="{00000000-0005-0000-0000-00003D740000}"/>
    <cellStyle name="Normal 3 3 2 3 4 4" xfId="41342" xr:uid="{00000000-0005-0000-0000-00003E740000}"/>
    <cellStyle name="Normal 3 3 2 3 5" xfId="24960" xr:uid="{00000000-0005-0000-0000-00003F740000}"/>
    <cellStyle name="Normal 3 3 2 3 6" xfId="31576" xr:uid="{00000000-0005-0000-0000-000040740000}"/>
    <cellStyle name="Normal 3 3 2 3 7" xfId="38134" xr:uid="{00000000-0005-0000-0000-000041740000}"/>
    <cellStyle name="Normal 3 3 2 4" xfId="7302" xr:uid="{00000000-0005-0000-0000-000042740000}"/>
    <cellStyle name="Normal 3 3 2 4 2" xfId="7303" xr:uid="{00000000-0005-0000-0000-000043740000}"/>
    <cellStyle name="Normal 3 3 2 4 2 2" xfId="12624" xr:uid="{00000000-0005-0000-0000-000044740000}"/>
    <cellStyle name="Normal 3 3 2 4 2 2 2" xfId="28229" xr:uid="{00000000-0005-0000-0000-000045740000}"/>
    <cellStyle name="Normal 3 3 2 4 2 2 3" xfId="34788" xr:uid="{00000000-0005-0000-0000-000046740000}"/>
    <cellStyle name="Normal 3 3 2 4 2 2 4" xfId="41346" xr:uid="{00000000-0005-0000-0000-000047740000}"/>
    <cellStyle name="Normal 3 3 2 4 2 3" xfId="24964" xr:uid="{00000000-0005-0000-0000-000048740000}"/>
    <cellStyle name="Normal 3 3 2 4 2 4" xfId="31580" xr:uid="{00000000-0005-0000-0000-000049740000}"/>
    <cellStyle name="Normal 3 3 2 4 2 5" xfId="38138" xr:uid="{00000000-0005-0000-0000-00004A740000}"/>
    <cellStyle name="Normal 3 3 2 4 3" xfId="7304" xr:uid="{00000000-0005-0000-0000-00004B740000}"/>
    <cellStyle name="Normal 3 3 2 4 3 2" xfId="12625" xr:uid="{00000000-0005-0000-0000-00004C740000}"/>
    <cellStyle name="Normal 3 3 2 4 3 2 2" xfId="28230" xr:uid="{00000000-0005-0000-0000-00004D740000}"/>
    <cellStyle name="Normal 3 3 2 4 3 2 3" xfId="34789" xr:uid="{00000000-0005-0000-0000-00004E740000}"/>
    <cellStyle name="Normal 3 3 2 4 3 2 4" xfId="41347" xr:uid="{00000000-0005-0000-0000-00004F740000}"/>
    <cellStyle name="Normal 3 3 2 4 3 3" xfId="24965" xr:uid="{00000000-0005-0000-0000-000050740000}"/>
    <cellStyle name="Normal 3 3 2 4 3 4" xfId="31581" xr:uid="{00000000-0005-0000-0000-000051740000}"/>
    <cellStyle name="Normal 3 3 2 4 3 5" xfId="38139" xr:uid="{00000000-0005-0000-0000-000052740000}"/>
    <cellStyle name="Normal 3 3 2 4 4" xfId="12623" xr:uid="{00000000-0005-0000-0000-000053740000}"/>
    <cellStyle name="Normal 3 3 2 4 4 2" xfId="28228" xr:uid="{00000000-0005-0000-0000-000054740000}"/>
    <cellStyle name="Normal 3 3 2 4 4 3" xfId="34787" xr:uid="{00000000-0005-0000-0000-000055740000}"/>
    <cellStyle name="Normal 3 3 2 4 4 4" xfId="41345" xr:uid="{00000000-0005-0000-0000-000056740000}"/>
    <cellStyle name="Normal 3 3 2 4 5" xfId="24963" xr:uid="{00000000-0005-0000-0000-000057740000}"/>
    <cellStyle name="Normal 3 3 2 4 6" xfId="31579" xr:uid="{00000000-0005-0000-0000-000058740000}"/>
    <cellStyle name="Normal 3 3 2 4 7" xfId="38137" xr:uid="{00000000-0005-0000-0000-000059740000}"/>
    <cellStyle name="Normal 3 3 2 5" xfId="7305" xr:uid="{00000000-0005-0000-0000-00005A740000}"/>
    <cellStyle name="Normal 3 3 2 5 2" xfId="12626" xr:uid="{00000000-0005-0000-0000-00005B740000}"/>
    <cellStyle name="Normal 3 3 2 5 2 2" xfId="28231" xr:uid="{00000000-0005-0000-0000-00005C740000}"/>
    <cellStyle name="Normal 3 3 2 5 2 3" xfId="34790" xr:uid="{00000000-0005-0000-0000-00005D740000}"/>
    <cellStyle name="Normal 3 3 2 5 2 4" xfId="41348" xr:uid="{00000000-0005-0000-0000-00005E740000}"/>
    <cellStyle name="Normal 3 3 2 5 3" xfId="24966" xr:uid="{00000000-0005-0000-0000-00005F740000}"/>
    <cellStyle name="Normal 3 3 2 5 4" xfId="31582" xr:uid="{00000000-0005-0000-0000-000060740000}"/>
    <cellStyle name="Normal 3 3 2 5 5" xfId="38140" xr:uid="{00000000-0005-0000-0000-000061740000}"/>
    <cellStyle name="Normal 3 3 2 6" xfId="7306" xr:uid="{00000000-0005-0000-0000-000062740000}"/>
    <cellStyle name="Normal 3 3 2 6 2" xfId="12627" xr:uid="{00000000-0005-0000-0000-000063740000}"/>
    <cellStyle name="Normal 3 3 2 6 2 2" xfId="28232" xr:uid="{00000000-0005-0000-0000-000064740000}"/>
    <cellStyle name="Normal 3 3 2 6 2 3" xfId="34791" xr:uid="{00000000-0005-0000-0000-000065740000}"/>
    <cellStyle name="Normal 3 3 2 6 2 4" xfId="41349" xr:uid="{00000000-0005-0000-0000-000066740000}"/>
    <cellStyle name="Normal 3 3 2 6 3" xfId="24967" xr:uid="{00000000-0005-0000-0000-000067740000}"/>
    <cellStyle name="Normal 3 3 2 6 4" xfId="31583" xr:uid="{00000000-0005-0000-0000-000068740000}"/>
    <cellStyle name="Normal 3 3 2 6 5" xfId="38141" xr:uid="{00000000-0005-0000-0000-000069740000}"/>
    <cellStyle name="Normal 3 3 2 7" xfId="12610" xr:uid="{00000000-0005-0000-0000-00006A740000}"/>
    <cellStyle name="Normal 3 3 2 7 2" xfId="28215" xr:uid="{00000000-0005-0000-0000-00006B740000}"/>
    <cellStyle name="Normal 3 3 2 7 3" xfId="34774" xr:uid="{00000000-0005-0000-0000-00006C740000}"/>
    <cellStyle name="Normal 3 3 2 7 4" xfId="41332" xr:uid="{00000000-0005-0000-0000-00006D740000}"/>
    <cellStyle name="Normal 3 3 2 8" xfId="24950" xr:uid="{00000000-0005-0000-0000-00006E740000}"/>
    <cellStyle name="Normal 3 3 2 9" xfId="31566" xr:uid="{00000000-0005-0000-0000-00006F740000}"/>
    <cellStyle name="Normal 3 3 3" xfId="7307" xr:uid="{00000000-0005-0000-0000-000070740000}"/>
    <cellStyle name="Normal 3 3 3 2" xfId="7308" xr:uid="{00000000-0005-0000-0000-000071740000}"/>
    <cellStyle name="Normal 3 3 3 2 2" xfId="7309" xr:uid="{00000000-0005-0000-0000-000072740000}"/>
    <cellStyle name="Normal 3 3 3 2 2 2" xfId="12630" xr:uid="{00000000-0005-0000-0000-000073740000}"/>
    <cellStyle name="Normal 3 3 3 2 2 2 2" xfId="28235" xr:uid="{00000000-0005-0000-0000-000074740000}"/>
    <cellStyle name="Normal 3 3 3 2 2 2 3" xfId="34794" xr:uid="{00000000-0005-0000-0000-000075740000}"/>
    <cellStyle name="Normal 3 3 3 2 2 2 4" xfId="41352" xr:uid="{00000000-0005-0000-0000-000076740000}"/>
    <cellStyle name="Normal 3 3 3 2 2 3" xfId="24970" xr:uid="{00000000-0005-0000-0000-000077740000}"/>
    <cellStyle name="Normal 3 3 3 2 2 4" xfId="31586" xr:uid="{00000000-0005-0000-0000-000078740000}"/>
    <cellStyle name="Normal 3 3 3 2 2 5" xfId="38144" xr:uid="{00000000-0005-0000-0000-000079740000}"/>
    <cellStyle name="Normal 3 3 3 2 3" xfId="7310" xr:uid="{00000000-0005-0000-0000-00007A740000}"/>
    <cellStyle name="Normal 3 3 3 2 3 2" xfId="12631" xr:uid="{00000000-0005-0000-0000-00007B740000}"/>
    <cellStyle name="Normal 3 3 3 2 3 2 2" xfId="28236" xr:uid="{00000000-0005-0000-0000-00007C740000}"/>
    <cellStyle name="Normal 3 3 3 2 3 2 3" xfId="34795" xr:uid="{00000000-0005-0000-0000-00007D740000}"/>
    <cellStyle name="Normal 3 3 3 2 3 2 4" xfId="41353" xr:uid="{00000000-0005-0000-0000-00007E740000}"/>
    <cellStyle name="Normal 3 3 3 2 3 3" xfId="24971" xr:uid="{00000000-0005-0000-0000-00007F740000}"/>
    <cellStyle name="Normal 3 3 3 2 3 4" xfId="31587" xr:uid="{00000000-0005-0000-0000-000080740000}"/>
    <cellStyle name="Normal 3 3 3 2 3 5" xfId="38145" xr:uid="{00000000-0005-0000-0000-000081740000}"/>
    <cellStyle name="Normal 3 3 3 2 4" xfId="12629" xr:uid="{00000000-0005-0000-0000-000082740000}"/>
    <cellStyle name="Normal 3 3 3 2 4 2" xfId="28234" xr:uid="{00000000-0005-0000-0000-000083740000}"/>
    <cellStyle name="Normal 3 3 3 2 4 3" xfId="34793" xr:uid="{00000000-0005-0000-0000-000084740000}"/>
    <cellStyle name="Normal 3 3 3 2 4 4" xfId="41351" xr:uid="{00000000-0005-0000-0000-000085740000}"/>
    <cellStyle name="Normal 3 3 3 2 5" xfId="24969" xr:uid="{00000000-0005-0000-0000-000086740000}"/>
    <cellStyle name="Normal 3 3 3 2 6" xfId="31585" xr:uid="{00000000-0005-0000-0000-000087740000}"/>
    <cellStyle name="Normal 3 3 3 2 7" xfId="38143" xr:uid="{00000000-0005-0000-0000-000088740000}"/>
    <cellStyle name="Normal 3 3 3 3" xfId="7311" xr:uid="{00000000-0005-0000-0000-000089740000}"/>
    <cellStyle name="Normal 3 3 3 3 2" xfId="7312" xr:uid="{00000000-0005-0000-0000-00008A740000}"/>
    <cellStyle name="Normal 3 3 3 3 2 2" xfId="12633" xr:uid="{00000000-0005-0000-0000-00008B740000}"/>
    <cellStyle name="Normal 3 3 3 3 2 2 2" xfId="28238" xr:uid="{00000000-0005-0000-0000-00008C740000}"/>
    <cellStyle name="Normal 3 3 3 3 2 2 3" xfId="34797" xr:uid="{00000000-0005-0000-0000-00008D740000}"/>
    <cellStyle name="Normal 3 3 3 3 2 2 4" xfId="41355" xr:uid="{00000000-0005-0000-0000-00008E740000}"/>
    <cellStyle name="Normal 3 3 3 3 2 3" xfId="24973" xr:uid="{00000000-0005-0000-0000-00008F740000}"/>
    <cellStyle name="Normal 3 3 3 3 2 4" xfId="31589" xr:uid="{00000000-0005-0000-0000-000090740000}"/>
    <cellStyle name="Normal 3 3 3 3 2 5" xfId="38147" xr:uid="{00000000-0005-0000-0000-000091740000}"/>
    <cellStyle name="Normal 3 3 3 3 3" xfId="7313" xr:uid="{00000000-0005-0000-0000-000092740000}"/>
    <cellStyle name="Normal 3 3 3 3 3 2" xfId="12634" xr:uid="{00000000-0005-0000-0000-000093740000}"/>
    <cellStyle name="Normal 3 3 3 3 3 2 2" xfId="28239" xr:uid="{00000000-0005-0000-0000-000094740000}"/>
    <cellStyle name="Normal 3 3 3 3 3 2 3" xfId="34798" xr:uid="{00000000-0005-0000-0000-000095740000}"/>
    <cellStyle name="Normal 3 3 3 3 3 2 4" xfId="41356" xr:uid="{00000000-0005-0000-0000-000096740000}"/>
    <cellStyle name="Normal 3 3 3 3 3 3" xfId="24974" xr:uid="{00000000-0005-0000-0000-000097740000}"/>
    <cellStyle name="Normal 3 3 3 3 3 4" xfId="31590" xr:uid="{00000000-0005-0000-0000-000098740000}"/>
    <cellStyle name="Normal 3 3 3 3 3 5" xfId="38148" xr:uid="{00000000-0005-0000-0000-000099740000}"/>
    <cellStyle name="Normal 3 3 3 3 4" xfId="12632" xr:uid="{00000000-0005-0000-0000-00009A740000}"/>
    <cellStyle name="Normal 3 3 3 3 4 2" xfId="28237" xr:uid="{00000000-0005-0000-0000-00009B740000}"/>
    <cellStyle name="Normal 3 3 3 3 4 3" xfId="34796" xr:uid="{00000000-0005-0000-0000-00009C740000}"/>
    <cellStyle name="Normal 3 3 3 3 4 4" xfId="41354" xr:uid="{00000000-0005-0000-0000-00009D740000}"/>
    <cellStyle name="Normal 3 3 3 3 5" xfId="24972" xr:uid="{00000000-0005-0000-0000-00009E740000}"/>
    <cellStyle name="Normal 3 3 3 3 6" xfId="31588" xr:uid="{00000000-0005-0000-0000-00009F740000}"/>
    <cellStyle name="Normal 3 3 3 3 7" xfId="38146" xr:uid="{00000000-0005-0000-0000-0000A0740000}"/>
    <cellStyle name="Normal 3 3 3 4" xfId="7314" xr:uid="{00000000-0005-0000-0000-0000A1740000}"/>
    <cellStyle name="Normal 3 3 3 4 2" xfId="12635" xr:uid="{00000000-0005-0000-0000-0000A2740000}"/>
    <cellStyle name="Normal 3 3 3 4 2 2" xfId="28240" xr:uid="{00000000-0005-0000-0000-0000A3740000}"/>
    <cellStyle name="Normal 3 3 3 4 2 3" xfId="34799" xr:uid="{00000000-0005-0000-0000-0000A4740000}"/>
    <cellStyle name="Normal 3 3 3 4 2 4" xfId="41357" xr:uid="{00000000-0005-0000-0000-0000A5740000}"/>
    <cellStyle name="Normal 3 3 3 4 3" xfId="24975" xr:uid="{00000000-0005-0000-0000-0000A6740000}"/>
    <cellStyle name="Normal 3 3 3 4 4" xfId="31591" xr:uid="{00000000-0005-0000-0000-0000A7740000}"/>
    <cellStyle name="Normal 3 3 3 4 5" xfId="38149" xr:uid="{00000000-0005-0000-0000-0000A8740000}"/>
    <cellStyle name="Normal 3 3 3 5" xfId="7315" xr:uid="{00000000-0005-0000-0000-0000A9740000}"/>
    <cellStyle name="Normal 3 3 3 5 2" xfId="12636" xr:uid="{00000000-0005-0000-0000-0000AA740000}"/>
    <cellStyle name="Normal 3 3 3 5 2 2" xfId="28241" xr:uid="{00000000-0005-0000-0000-0000AB740000}"/>
    <cellStyle name="Normal 3 3 3 5 2 3" xfId="34800" xr:uid="{00000000-0005-0000-0000-0000AC740000}"/>
    <cellStyle name="Normal 3 3 3 5 2 4" xfId="41358" xr:uid="{00000000-0005-0000-0000-0000AD740000}"/>
    <cellStyle name="Normal 3 3 3 5 3" xfId="24976" xr:uid="{00000000-0005-0000-0000-0000AE740000}"/>
    <cellStyle name="Normal 3 3 3 5 4" xfId="31592" xr:uid="{00000000-0005-0000-0000-0000AF740000}"/>
    <cellStyle name="Normal 3 3 3 5 5" xfId="38150" xr:uid="{00000000-0005-0000-0000-0000B0740000}"/>
    <cellStyle name="Normal 3 3 3 6" xfId="12628" xr:uid="{00000000-0005-0000-0000-0000B1740000}"/>
    <cellStyle name="Normal 3 3 3 6 2" xfId="28233" xr:uid="{00000000-0005-0000-0000-0000B2740000}"/>
    <cellStyle name="Normal 3 3 3 6 3" xfId="34792" xr:uid="{00000000-0005-0000-0000-0000B3740000}"/>
    <cellStyle name="Normal 3 3 3 6 4" xfId="41350" xr:uid="{00000000-0005-0000-0000-0000B4740000}"/>
    <cellStyle name="Normal 3 3 3 7" xfId="24968" xr:uid="{00000000-0005-0000-0000-0000B5740000}"/>
    <cellStyle name="Normal 3 3 3 8" xfId="31584" xr:uid="{00000000-0005-0000-0000-0000B6740000}"/>
    <cellStyle name="Normal 3 3 3 9" xfId="38142" xr:uid="{00000000-0005-0000-0000-0000B7740000}"/>
    <cellStyle name="Normal 3 3 4" xfId="7316" xr:uid="{00000000-0005-0000-0000-0000B8740000}"/>
    <cellStyle name="Normal 3 3 4 2" xfId="7317" xr:uid="{00000000-0005-0000-0000-0000B9740000}"/>
    <cellStyle name="Normal 3 3 4 2 2" xfId="12638" xr:uid="{00000000-0005-0000-0000-0000BA740000}"/>
    <cellStyle name="Normal 3 3 4 2 2 2" xfId="28243" xr:uid="{00000000-0005-0000-0000-0000BB740000}"/>
    <cellStyle name="Normal 3 3 4 2 2 3" xfId="34802" xr:uid="{00000000-0005-0000-0000-0000BC740000}"/>
    <cellStyle name="Normal 3 3 4 2 2 4" xfId="41360" xr:uid="{00000000-0005-0000-0000-0000BD740000}"/>
    <cellStyle name="Normal 3 3 4 2 3" xfId="24978" xr:uid="{00000000-0005-0000-0000-0000BE740000}"/>
    <cellStyle name="Normal 3 3 4 2 4" xfId="31594" xr:uid="{00000000-0005-0000-0000-0000BF740000}"/>
    <cellStyle name="Normal 3 3 4 2 5" xfId="38152" xr:uid="{00000000-0005-0000-0000-0000C0740000}"/>
    <cellStyle name="Normal 3 3 4 3" xfId="7318" xr:uid="{00000000-0005-0000-0000-0000C1740000}"/>
    <cellStyle name="Normal 3 3 4 3 2" xfId="12639" xr:uid="{00000000-0005-0000-0000-0000C2740000}"/>
    <cellStyle name="Normal 3 3 4 3 2 2" xfId="28244" xr:uid="{00000000-0005-0000-0000-0000C3740000}"/>
    <cellStyle name="Normal 3 3 4 3 2 3" xfId="34803" xr:uid="{00000000-0005-0000-0000-0000C4740000}"/>
    <cellStyle name="Normal 3 3 4 3 2 4" xfId="41361" xr:uid="{00000000-0005-0000-0000-0000C5740000}"/>
    <cellStyle name="Normal 3 3 4 3 3" xfId="24979" xr:uid="{00000000-0005-0000-0000-0000C6740000}"/>
    <cellStyle name="Normal 3 3 4 3 4" xfId="31595" xr:uid="{00000000-0005-0000-0000-0000C7740000}"/>
    <cellStyle name="Normal 3 3 4 3 5" xfId="38153" xr:uid="{00000000-0005-0000-0000-0000C8740000}"/>
    <cellStyle name="Normal 3 3 4 4" xfId="12637" xr:uid="{00000000-0005-0000-0000-0000C9740000}"/>
    <cellStyle name="Normal 3 3 4 4 2" xfId="28242" xr:uid="{00000000-0005-0000-0000-0000CA740000}"/>
    <cellStyle name="Normal 3 3 4 4 3" xfId="34801" xr:uid="{00000000-0005-0000-0000-0000CB740000}"/>
    <cellStyle name="Normal 3 3 4 4 4" xfId="41359" xr:uid="{00000000-0005-0000-0000-0000CC740000}"/>
    <cellStyle name="Normal 3 3 4 5" xfId="24977" xr:uid="{00000000-0005-0000-0000-0000CD740000}"/>
    <cellStyle name="Normal 3 3 4 6" xfId="31593" xr:uid="{00000000-0005-0000-0000-0000CE740000}"/>
    <cellStyle name="Normal 3 3 4 7" xfId="38151" xr:uid="{00000000-0005-0000-0000-0000CF740000}"/>
    <cellStyle name="Normal 3 3 5" xfId="7319" xr:uid="{00000000-0005-0000-0000-0000D0740000}"/>
    <cellStyle name="Normal 3 3 5 2" xfId="7320" xr:uid="{00000000-0005-0000-0000-0000D1740000}"/>
    <cellStyle name="Normal 3 3 5 2 2" xfId="12641" xr:uid="{00000000-0005-0000-0000-0000D2740000}"/>
    <cellStyle name="Normal 3 3 5 2 2 2" xfId="28246" xr:uid="{00000000-0005-0000-0000-0000D3740000}"/>
    <cellStyle name="Normal 3 3 5 2 2 3" xfId="34805" xr:uid="{00000000-0005-0000-0000-0000D4740000}"/>
    <cellStyle name="Normal 3 3 5 2 2 4" xfId="41363" xr:uid="{00000000-0005-0000-0000-0000D5740000}"/>
    <cellStyle name="Normal 3 3 5 2 3" xfId="24981" xr:uid="{00000000-0005-0000-0000-0000D6740000}"/>
    <cellStyle name="Normal 3 3 5 2 4" xfId="31597" xr:uid="{00000000-0005-0000-0000-0000D7740000}"/>
    <cellStyle name="Normal 3 3 5 2 5" xfId="38155" xr:uid="{00000000-0005-0000-0000-0000D8740000}"/>
    <cellStyle name="Normal 3 3 5 3" xfId="7321" xr:uid="{00000000-0005-0000-0000-0000D9740000}"/>
    <cellStyle name="Normal 3 3 5 3 2" xfId="12642" xr:uid="{00000000-0005-0000-0000-0000DA740000}"/>
    <cellStyle name="Normal 3 3 5 3 2 2" xfId="28247" xr:uid="{00000000-0005-0000-0000-0000DB740000}"/>
    <cellStyle name="Normal 3 3 5 3 2 3" xfId="34806" xr:uid="{00000000-0005-0000-0000-0000DC740000}"/>
    <cellStyle name="Normal 3 3 5 3 2 4" xfId="41364" xr:uid="{00000000-0005-0000-0000-0000DD740000}"/>
    <cellStyle name="Normal 3 3 5 3 3" xfId="24982" xr:uid="{00000000-0005-0000-0000-0000DE740000}"/>
    <cellStyle name="Normal 3 3 5 3 4" xfId="31598" xr:uid="{00000000-0005-0000-0000-0000DF740000}"/>
    <cellStyle name="Normal 3 3 5 3 5" xfId="38156" xr:uid="{00000000-0005-0000-0000-0000E0740000}"/>
    <cellStyle name="Normal 3 3 5 4" xfId="12640" xr:uid="{00000000-0005-0000-0000-0000E1740000}"/>
    <cellStyle name="Normal 3 3 5 4 2" xfId="28245" xr:uid="{00000000-0005-0000-0000-0000E2740000}"/>
    <cellStyle name="Normal 3 3 5 4 3" xfId="34804" xr:uid="{00000000-0005-0000-0000-0000E3740000}"/>
    <cellStyle name="Normal 3 3 5 4 4" xfId="41362" xr:uid="{00000000-0005-0000-0000-0000E4740000}"/>
    <cellStyle name="Normal 3 3 5 5" xfId="24980" xr:uid="{00000000-0005-0000-0000-0000E5740000}"/>
    <cellStyle name="Normal 3 3 5 6" xfId="31596" xr:uid="{00000000-0005-0000-0000-0000E6740000}"/>
    <cellStyle name="Normal 3 3 5 7" xfId="38154" xr:uid="{00000000-0005-0000-0000-0000E7740000}"/>
    <cellStyle name="Normal 3 3 6" xfId="7322" xr:uid="{00000000-0005-0000-0000-0000E8740000}"/>
    <cellStyle name="Normal 3 3 6 2" xfId="12643" xr:uid="{00000000-0005-0000-0000-0000E9740000}"/>
    <cellStyle name="Normal 3 3 6 2 2" xfId="28248" xr:uid="{00000000-0005-0000-0000-0000EA740000}"/>
    <cellStyle name="Normal 3 3 6 2 3" xfId="34807" xr:uid="{00000000-0005-0000-0000-0000EB740000}"/>
    <cellStyle name="Normal 3 3 6 2 4" xfId="41365" xr:uid="{00000000-0005-0000-0000-0000EC740000}"/>
    <cellStyle name="Normal 3 3 6 3" xfId="24983" xr:uid="{00000000-0005-0000-0000-0000ED740000}"/>
    <cellStyle name="Normal 3 3 6 4" xfId="31599" xr:uid="{00000000-0005-0000-0000-0000EE740000}"/>
    <cellStyle name="Normal 3 3 6 5" xfId="38157" xr:uid="{00000000-0005-0000-0000-0000EF740000}"/>
    <cellStyle name="Normal 3 3 7" xfId="7323" xr:uid="{00000000-0005-0000-0000-0000F0740000}"/>
    <cellStyle name="Normal 3 3 7 2" xfId="12644" xr:uid="{00000000-0005-0000-0000-0000F1740000}"/>
    <cellStyle name="Normal 3 3 7 2 2" xfId="28249" xr:uid="{00000000-0005-0000-0000-0000F2740000}"/>
    <cellStyle name="Normal 3 3 7 2 3" xfId="34808" xr:uid="{00000000-0005-0000-0000-0000F3740000}"/>
    <cellStyle name="Normal 3 3 7 2 4" xfId="41366" xr:uid="{00000000-0005-0000-0000-0000F4740000}"/>
    <cellStyle name="Normal 3 3 7 3" xfId="24984" xr:uid="{00000000-0005-0000-0000-0000F5740000}"/>
    <cellStyle name="Normal 3 3 7 4" xfId="31600" xr:uid="{00000000-0005-0000-0000-0000F6740000}"/>
    <cellStyle name="Normal 3 3 7 5" xfId="38158" xr:uid="{00000000-0005-0000-0000-0000F7740000}"/>
    <cellStyle name="Normal 3 3 8" xfId="7324" xr:uid="{00000000-0005-0000-0000-0000F8740000}"/>
    <cellStyle name="Normal 3 4" xfId="7325" xr:uid="{00000000-0005-0000-0000-0000F9740000}"/>
    <cellStyle name="Normal 3 4 2" xfId="16611" xr:uid="{00000000-0005-0000-0000-0000FA740000}"/>
    <cellStyle name="Normal 3 5" xfId="7326" xr:uid="{00000000-0005-0000-0000-0000FB740000}"/>
    <cellStyle name="Normal 3 5 10" xfId="38159" xr:uid="{00000000-0005-0000-0000-0000FC740000}"/>
    <cellStyle name="Normal 3 5 2" xfId="7327" xr:uid="{00000000-0005-0000-0000-0000FD740000}"/>
    <cellStyle name="Normal 3 5 2 2" xfId="7328" xr:uid="{00000000-0005-0000-0000-0000FE740000}"/>
    <cellStyle name="Normal 3 5 2 2 2" xfId="7329" xr:uid="{00000000-0005-0000-0000-0000FF740000}"/>
    <cellStyle name="Normal 3 5 2 2 2 2" xfId="12648" xr:uid="{00000000-0005-0000-0000-000000750000}"/>
    <cellStyle name="Normal 3 5 2 2 2 2 2" xfId="28253" xr:uid="{00000000-0005-0000-0000-000001750000}"/>
    <cellStyle name="Normal 3 5 2 2 2 2 3" xfId="34812" xr:uid="{00000000-0005-0000-0000-000002750000}"/>
    <cellStyle name="Normal 3 5 2 2 2 2 4" xfId="41370" xr:uid="{00000000-0005-0000-0000-000003750000}"/>
    <cellStyle name="Normal 3 5 2 2 2 3" xfId="24988" xr:uid="{00000000-0005-0000-0000-000004750000}"/>
    <cellStyle name="Normal 3 5 2 2 2 4" xfId="31604" xr:uid="{00000000-0005-0000-0000-000005750000}"/>
    <cellStyle name="Normal 3 5 2 2 2 5" xfId="38162" xr:uid="{00000000-0005-0000-0000-000006750000}"/>
    <cellStyle name="Normal 3 5 2 2 3" xfId="7330" xr:uid="{00000000-0005-0000-0000-000007750000}"/>
    <cellStyle name="Normal 3 5 2 2 3 2" xfId="12649" xr:uid="{00000000-0005-0000-0000-000008750000}"/>
    <cellStyle name="Normal 3 5 2 2 3 2 2" xfId="28254" xr:uid="{00000000-0005-0000-0000-000009750000}"/>
    <cellStyle name="Normal 3 5 2 2 3 2 3" xfId="34813" xr:uid="{00000000-0005-0000-0000-00000A750000}"/>
    <cellStyle name="Normal 3 5 2 2 3 2 4" xfId="41371" xr:uid="{00000000-0005-0000-0000-00000B750000}"/>
    <cellStyle name="Normal 3 5 2 2 3 3" xfId="24989" xr:uid="{00000000-0005-0000-0000-00000C750000}"/>
    <cellStyle name="Normal 3 5 2 2 3 4" xfId="31605" xr:uid="{00000000-0005-0000-0000-00000D750000}"/>
    <cellStyle name="Normal 3 5 2 2 3 5" xfId="38163" xr:uid="{00000000-0005-0000-0000-00000E750000}"/>
    <cellStyle name="Normal 3 5 2 2 4" xfId="12647" xr:uid="{00000000-0005-0000-0000-00000F750000}"/>
    <cellStyle name="Normal 3 5 2 2 4 2" xfId="28252" xr:uid="{00000000-0005-0000-0000-000010750000}"/>
    <cellStyle name="Normal 3 5 2 2 4 3" xfId="34811" xr:uid="{00000000-0005-0000-0000-000011750000}"/>
    <cellStyle name="Normal 3 5 2 2 4 4" xfId="41369" xr:uid="{00000000-0005-0000-0000-000012750000}"/>
    <cellStyle name="Normal 3 5 2 2 5" xfId="24987" xr:uid="{00000000-0005-0000-0000-000013750000}"/>
    <cellStyle name="Normal 3 5 2 2 6" xfId="31603" xr:uid="{00000000-0005-0000-0000-000014750000}"/>
    <cellStyle name="Normal 3 5 2 2 7" xfId="38161" xr:uid="{00000000-0005-0000-0000-000015750000}"/>
    <cellStyle name="Normal 3 5 2 3" xfId="7331" xr:uid="{00000000-0005-0000-0000-000016750000}"/>
    <cellStyle name="Normal 3 5 2 3 2" xfId="7332" xr:uid="{00000000-0005-0000-0000-000017750000}"/>
    <cellStyle name="Normal 3 5 2 3 2 2" xfId="12651" xr:uid="{00000000-0005-0000-0000-000018750000}"/>
    <cellStyle name="Normal 3 5 2 3 2 2 2" xfId="28256" xr:uid="{00000000-0005-0000-0000-000019750000}"/>
    <cellStyle name="Normal 3 5 2 3 2 2 3" xfId="34815" xr:uid="{00000000-0005-0000-0000-00001A750000}"/>
    <cellStyle name="Normal 3 5 2 3 2 2 4" xfId="41373" xr:uid="{00000000-0005-0000-0000-00001B750000}"/>
    <cellStyle name="Normal 3 5 2 3 2 3" xfId="24991" xr:uid="{00000000-0005-0000-0000-00001C750000}"/>
    <cellStyle name="Normal 3 5 2 3 2 4" xfId="31607" xr:uid="{00000000-0005-0000-0000-00001D750000}"/>
    <cellStyle name="Normal 3 5 2 3 2 5" xfId="38165" xr:uid="{00000000-0005-0000-0000-00001E750000}"/>
    <cellStyle name="Normal 3 5 2 3 3" xfId="7333" xr:uid="{00000000-0005-0000-0000-00001F750000}"/>
    <cellStyle name="Normal 3 5 2 3 3 2" xfId="12652" xr:uid="{00000000-0005-0000-0000-000020750000}"/>
    <cellStyle name="Normal 3 5 2 3 3 2 2" xfId="28257" xr:uid="{00000000-0005-0000-0000-000021750000}"/>
    <cellStyle name="Normal 3 5 2 3 3 2 3" xfId="34816" xr:uid="{00000000-0005-0000-0000-000022750000}"/>
    <cellStyle name="Normal 3 5 2 3 3 2 4" xfId="41374" xr:uid="{00000000-0005-0000-0000-000023750000}"/>
    <cellStyle name="Normal 3 5 2 3 3 3" xfId="24992" xr:uid="{00000000-0005-0000-0000-000024750000}"/>
    <cellStyle name="Normal 3 5 2 3 3 4" xfId="31608" xr:uid="{00000000-0005-0000-0000-000025750000}"/>
    <cellStyle name="Normal 3 5 2 3 3 5" xfId="38166" xr:uid="{00000000-0005-0000-0000-000026750000}"/>
    <cellStyle name="Normal 3 5 2 3 4" xfId="12650" xr:uid="{00000000-0005-0000-0000-000027750000}"/>
    <cellStyle name="Normal 3 5 2 3 4 2" xfId="28255" xr:uid="{00000000-0005-0000-0000-000028750000}"/>
    <cellStyle name="Normal 3 5 2 3 4 3" xfId="34814" xr:uid="{00000000-0005-0000-0000-000029750000}"/>
    <cellStyle name="Normal 3 5 2 3 4 4" xfId="41372" xr:uid="{00000000-0005-0000-0000-00002A750000}"/>
    <cellStyle name="Normal 3 5 2 3 5" xfId="24990" xr:uid="{00000000-0005-0000-0000-00002B750000}"/>
    <cellStyle name="Normal 3 5 2 3 6" xfId="31606" xr:uid="{00000000-0005-0000-0000-00002C750000}"/>
    <cellStyle name="Normal 3 5 2 3 7" xfId="38164" xr:uid="{00000000-0005-0000-0000-00002D750000}"/>
    <cellStyle name="Normal 3 5 2 4" xfId="7334" xr:uid="{00000000-0005-0000-0000-00002E750000}"/>
    <cellStyle name="Normal 3 5 2 4 2" xfId="12653" xr:uid="{00000000-0005-0000-0000-00002F750000}"/>
    <cellStyle name="Normal 3 5 2 4 2 2" xfId="28258" xr:uid="{00000000-0005-0000-0000-000030750000}"/>
    <cellStyle name="Normal 3 5 2 4 2 3" xfId="34817" xr:uid="{00000000-0005-0000-0000-000031750000}"/>
    <cellStyle name="Normal 3 5 2 4 2 4" xfId="41375" xr:uid="{00000000-0005-0000-0000-000032750000}"/>
    <cellStyle name="Normal 3 5 2 4 3" xfId="24993" xr:uid="{00000000-0005-0000-0000-000033750000}"/>
    <cellStyle name="Normal 3 5 2 4 4" xfId="31609" xr:uid="{00000000-0005-0000-0000-000034750000}"/>
    <cellStyle name="Normal 3 5 2 4 5" xfId="38167" xr:uid="{00000000-0005-0000-0000-000035750000}"/>
    <cellStyle name="Normal 3 5 2 5" xfId="7335" xr:uid="{00000000-0005-0000-0000-000036750000}"/>
    <cellStyle name="Normal 3 5 2 5 2" xfId="12654" xr:uid="{00000000-0005-0000-0000-000037750000}"/>
    <cellStyle name="Normal 3 5 2 5 2 2" xfId="28259" xr:uid="{00000000-0005-0000-0000-000038750000}"/>
    <cellStyle name="Normal 3 5 2 5 2 3" xfId="34818" xr:uid="{00000000-0005-0000-0000-000039750000}"/>
    <cellStyle name="Normal 3 5 2 5 2 4" xfId="41376" xr:uid="{00000000-0005-0000-0000-00003A750000}"/>
    <cellStyle name="Normal 3 5 2 5 3" xfId="24994" xr:uid="{00000000-0005-0000-0000-00003B750000}"/>
    <cellStyle name="Normal 3 5 2 5 4" xfId="31610" xr:uid="{00000000-0005-0000-0000-00003C750000}"/>
    <cellStyle name="Normal 3 5 2 5 5" xfId="38168" xr:uid="{00000000-0005-0000-0000-00003D750000}"/>
    <cellStyle name="Normal 3 5 2 6" xfId="12646" xr:uid="{00000000-0005-0000-0000-00003E750000}"/>
    <cellStyle name="Normal 3 5 2 6 2" xfId="28251" xr:uid="{00000000-0005-0000-0000-00003F750000}"/>
    <cellStyle name="Normal 3 5 2 6 3" xfId="34810" xr:uid="{00000000-0005-0000-0000-000040750000}"/>
    <cellStyle name="Normal 3 5 2 6 4" xfId="41368" xr:uid="{00000000-0005-0000-0000-000041750000}"/>
    <cellStyle name="Normal 3 5 2 7" xfId="24986" xr:uid="{00000000-0005-0000-0000-000042750000}"/>
    <cellStyle name="Normal 3 5 2 8" xfId="31602" xr:uid="{00000000-0005-0000-0000-000043750000}"/>
    <cellStyle name="Normal 3 5 2 9" xfId="38160" xr:uid="{00000000-0005-0000-0000-000044750000}"/>
    <cellStyle name="Normal 3 5 3" xfId="7336" xr:uid="{00000000-0005-0000-0000-000045750000}"/>
    <cellStyle name="Normal 3 5 3 2" xfId="7337" xr:uid="{00000000-0005-0000-0000-000046750000}"/>
    <cellStyle name="Normal 3 5 3 2 2" xfId="12656" xr:uid="{00000000-0005-0000-0000-000047750000}"/>
    <cellStyle name="Normal 3 5 3 2 2 2" xfId="28261" xr:uid="{00000000-0005-0000-0000-000048750000}"/>
    <cellStyle name="Normal 3 5 3 2 2 3" xfId="34820" xr:uid="{00000000-0005-0000-0000-000049750000}"/>
    <cellStyle name="Normal 3 5 3 2 2 4" xfId="41378" xr:uid="{00000000-0005-0000-0000-00004A750000}"/>
    <cellStyle name="Normal 3 5 3 2 3" xfId="24996" xr:uid="{00000000-0005-0000-0000-00004B750000}"/>
    <cellStyle name="Normal 3 5 3 2 4" xfId="31612" xr:uid="{00000000-0005-0000-0000-00004C750000}"/>
    <cellStyle name="Normal 3 5 3 2 5" xfId="38170" xr:uid="{00000000-0005-0000-0000-00004D750000}"/>
    <cellStyle name="Normal 3 5 3 3" xfId="7338" xr:uid="{00000000-0005-0000-0000-00004E750000}"/>
    <cellStyle name="Normal 3 5 3 3 2" xfId="12657" xr:uid="{00000000-0005-0000-0000-00004F750000}"/>
    <cellStyle name="Normal 3 5 3 3 2 2" xfId="28262" xr:uid="{00000000-0005-0000-0000-000050750000}"/>
    <cellStyle name="Normal 3 5 3 3 2 3" xfId="34821" xr:uid="{00000000-0005-0000-0000-000051750000}"/>
    <cellStyle name="Normal 3 5 3 3 2 4" xfId="41379" xr:uid="{00000000-0005-0000-0000-000052750000}"/>
    <cellStyle name="Normal 3 5 3 3 3" xfId="24997" xr:uid="{00000000-0005-0000-0000-000053750000}"/>
    <cellStyle name="Normal 3 5 3 3 4" xfId="31613" xr:uid="{00000000-0005-0000-0000-000054750000}"/>
    <cellStyle name="Normal 3 5 3 3 5" xfId="38171" xr:uid="{00000000-0005-0000-0000-000055750000}"/>
    <cellStyle name="Normal 3 5 3 4" xfId="12655" xr:uid="{00000000-0005-0000-0000-000056750000}"/>
    <cellStyle name="Normal 3 5 3 4 2" xfId="28260" xr:uid="{00000000-0005-0000-0000-000057750000}"/>
    <cellStyle name="Normal 3 5 3 4 3" xfId="34819" xr:uid="{00000000-0005-0000-0000-000058750000}"/>
    <cellStyle name="Normal 3 5 3 4 4" xfId="41377" xr:uid="{00000000-0005-0000-0000-000059750000}"/>
    <cellStyle name="Normal 3 5 3 5" xfId="24995" xr:uid="{00000000-0005-0000-0000-00005A750000}"/>
    <cellStyle name="Normal 3 5 3 6" xfId="31611" xr:uid="{00000000-0005-0000-0000-00005B750000}"/>
    <cellStyle name="Normal 3 5 3 7" xfId="38169" xr:uid="{00000000-0005-0000-0000-00005C750000}"/>
    <cellStyle name="Normal 3 5 4" xfId="7339" xr:uid="{00000000-0005-0000-0000-00005D750000}"/>
    <cellStyle name="Normal 3 5 4 2" xfId="7340" xr:uid="{00000000-0005-0000-0000-00005E750000}"/>
    <cellStyle name="Normal 3 5 4 2 2" xfId="12659" xr:uid="{00000000-0005-0000-0000-00005F750000}"/>
    <cellStyle name="Normal 3 5 4 2 2 2" xfId="28264" xr:uid="{00000000-0005-0000-0000-000060750000}"/>
    <cellStyle name="Normal 3 5 4 2 2 3" xfId="34823" xr:uid="{00000000-0005-0000-0000-000061750000}"/>
    <cellStyle name="Normal 3 5 4 2 2 4" xfId="41381" xr:uid="{00000000-0005-0000-0000-000062750000}"/>
    <cellStyle name="Normal 3 5 4 2 3" xfId="24999" xr:uid="{00000000-0005-0000-0000-000063750000}"/>
    <cellStyle name="Normal 3 5 4 2 4" xfId="31615" xr:uid="{00000000-0005-0000-0000-000064750000}"/>
    <cellStyle name="Normal 3 5 4 2 5" xfId="38173" xr:uid="{00000000-0005-0000-0000-000065750000}"/>
    <cellStyle name="Normal 3 5 4 3" xfId="7341" xr:uid="{00000000-0005-0000-0000-000066750000}"/>
    <cellStyle name="Normal 3 5 4 3 2" xfId="12660" xr:uid="{00000000-0005-0000-0000-000067750000}"/>
    <cellStyle name="Normal 3 5 4 3 2 2" xfId="28265" xr:uid="{00000000-0005-0000-0000-000068750000}"/>
    <cellStyle name="Normal 3 5 4 3 2 3" xfId="34824" xr:uid="{00000000-0005-0000-0000-000069750000}"/>
    <cellStyle name="Normal 3 5 4 3 2 4" xfId="41382" xr:uid="{00000000-0005-0000-0000-00006A750000}"/>
    <cellStyle name="Normal 3 5 4 3 3" xfId="25000" xr:uid="{00000000-0005-0000-0000-00006B750000}"/>
    <cellStyle name="Normal 3 5 4 3 4" xfId="31616" xr:uid="{00000000-0005-0000-0000-00006C750000}"/>
    <cellStyle name="Normal 3 5 4 3 5" xfId="38174" xr:uid="{00000000-0005-0000-0000-00006D750000}"/>
    <cellStyle name="Normal 3 5 4 4" xfId="12658" xr:uid="{00000000-0005-0000-0000-00006E750000}"/>
    <cellStyle name="Normal 3 5 4 4 2" xfId="28263" xr:uid="{00000000-0005-0000-0000-00006F750000}"/>
    <cellStyle name="Normal 3 5 4 4 3" xfId="34822" xr:uid="{00000000-0005-0000-0000-000070750000}"/>
    <cellStyle name="Normal 3 5 4 4 4" xfId="41380" xr:uid="{00000000-0005-0000-0000-000071750000}"/>
    <cellStyle name="Normal 3 5 4 5" xfId="24998" xr:uid="{00000000-0005-0000-0000-000072750000}"/>
    <cellStyle name="Normal 3 5 4 6" xfId="31614" xr:uid="{00000000-0005-0000-0000-000073750000}"/>
    <cellStyle name="Normal 3 5 4 7" xfId="38172" xr:uid="{00000000-0005-0000-0000-000074750000}"/>
    <cellStyle name="Normal 3 5 5" xfId="7342" xr:uid="{00000000-0005-0000-0000-000075750000}"/>
    <cellStyle name="Normal 3 5 5 2" xfId="12661" xr:uid="{00000000-0005-0000-0000-000076750000}"/>
    <cellStyle name="Normal 3 5 5 2 2" xfId="28266" xr:uid="{00000000-0005-0000-0000-000077750000}"/>
    <cellStyle name="Normal 3 5 5 2 3" xfId="34825" xr:uid="{00000000-0005-0000-0000-000078750000}"/>
    <cellStyle name="Normal 3 5 5 2 4" xfId="41383" xr:uid="{00000000-0005-0000-0000-000079750000}"/>
    <cellStyle name="Normal 3 5 5 3" xfId="25001" xr:uid="{00000000-0005-0000-0000-00007A750000}"/>
    <cellStyle name="Normal 3 5 5 4" xfId="31617" xr:uid="{00000000-0005-0000-0000-00007B750000}"/>
    <cellStyle name="Normal 3 5 5 5" xfId="38175" xr:uid="{00000000-0005-0000-0000-00007C750000}"/>
    <cellStyle name="Normal 3 5 6" xfId="7343" xr:uid="{00000000-0005-0000-0000-00007D750000}"/>
    <cellStyle name="Normal 3 5 6 2" xfId="12662" xr:uid="{00000000-0005-0000-0000-00007E750000}"/>
    <cellStyle name="Normal 3 5 6 2 2" xfId="28267" xr:uid="{00000000-0005-0000-0000-00007F750000}"/>
    <cellStyle name="Normal 3 5 6 2 3" xfId="34826" xr:uid="{00000000-0005-0000-0000-000080750000}"/>
    <cellStyle name="Normal 3 5 6 2 4" xfId="41384" xr:uid="{00000000-0005-0000-0000-000081750000}"/>
    <cellStyle name="Normal 3 5 6 3" xfId="25002" xr:uid="{00000000-0005-0000-0000-000082750000}"/>
    <cellStyle name="Normal 3 5 6 4" xfId="31618" xr:uid="{00000000-0005-0000-0000-000083750000}"/>
    <cellStyle name="Normal 3 5 6 5" xfId="38176" xr:uid="{00000000-0005-0000-0000-000084750000}"/>
    <cellStyle name="Normal 3 5 7" xfId="12645" xr:uid="{00000000-0005-0000-0000-000085750000}"/>
    <cellStyle name="Normal 3 5 7 2" xfId="28250" xr:uid="{00000000-0005-0000-0000-000086750000}"/>
    <cellStyle name="Normal 3 5 7 3" xfId="34809" xr:uid="{00000000-0005-0000-0000-000087750000}"/>
    <cellStyle name="Normal 3 5 7 4" xfId="41367" xr:uid="{00000000-0005-0000-0000-000088750000}"/>
    <cellStyle name="Normal 3 5 8" xfId="24985" xr:uid="{00000000-0005-0000-0000-000089750000}"/>
    <cellStyle name="Normal 3 5 9" xfId="31601" xr:uid="{00000000-0005-0000-0000-00008A750000}"/>
    <cellStyle name="Normal 3 6" xfId="7344" xr:uid="{00000000-0005-0000-0000-00008B750000}"/>
    <cellStyle name="Normal 3 6 2" xfId="7345" xr:uid="{00000000-0005-0000-0000-00008C750000}"/>
    <cellStyle name="Normal 3 6 2 2" xfId="7346" xr:uid="{00000000-0005-0000-0000-00008D750000}"/>
    <cellStyle name="Normal 3 6 2 2 2" xfId="12665" xr:uid="{00000000-0005-0000-0000-00008E750000}"/>
    <cellStyle name="Normal 3 6 2 2 2 2" xfId="28270" xr:uid="{00000000-0005-0000-0000-00008F750000}"/>
    <cellStyle name="Normal 3 6 2 2 2 3" xfId="34829" xr:uid="{00000000-0005-0000-0000-000090750000}"/>
    <cellStyle name="Normal 3 6 2 2 2 4" xfId="41387" xr:uid="{00000000-0005-0000-0000-000091750000}"/>
    <cellStyle name="Normal 3 6 2 2 3" xfId="25005" xr:uid="{00000000-0005-0000-0000-000092750000}"/>
    <cellStyle name="Normal 3 6 2 2 4" xfId="31621" xr:uid="{00000000-0005-0000-0000-000093750000}"/>
    <cellStyle name="Normal 3 6 2 2 5" xfId="38179" xr:uid="{00000000-0005-0000-0000-000094750000}"/>
    <cellStyle name="Normal 3 6 2 3" xfId="7347" xr:uid="{00000000-0005-0000-0000-000095750000}"/>
    <cellStyle name="Normal 3 6 2 3 2" xfId="12666" xr:uid="{00000000-0005-0000-0000-000096750000}"/>
    <cellStyle name="Normal 3 6 2 3 2 2" xfId="28271" xr:uid="{00000000-0005-0000-0000-000097750000}"/>
    <cellStyle name="Normal 3 6 2 3 2 3" xfId="34830" xr:uid="{00000000-0005-0000-0000-000098750000}"/>
    <cellStyle name="Normal 3 6 2 3 2 4" xfId="41388" xr:uid="{00000000-0005-0000-0000-000099750000}"/>
    <cellStyle name="Normal 3 6 2 3 3" xfId="25006" xr:uid="{00000000-0005-0000-0000-00009A750000}"/>
    <cellStyle name="Normal 3 6 2 3 4" xfId="31622" xr:uid="{00000000-0005-0000-0000-00009B750000}"/>
    <cellStyle name="Normal 3 6 2 3 5" xfId="38180" xr:uid="{00000000-0005-0000-0000-00009C750000}"/>
    <cellStyle name="Normal 3 6 2 4" xfId="12664" xr:uid="{00000000-0005-0000-0000-00009D750000}"/>
    <cellStyle name="Normal 3 6 2 4 2" xfId="28269" xr:uid="{00000000-0005-0000-0000-00009E750000}"/>
    <cellStyle name="Normal 3 6 2 4 3" xfId="34828" xr:uid="{00000000-0005-0000-0000-00009F750000}"/>
    <cellStyle name="Normal 3 6 2 4 4" xfId="41386" xr:uid="{00000000-0005-0000-0000-0000A0750000}"/>
    <cellStyle name="Normal 3 6 2 5" xfId="25004" xr:uid="{00000000-0005-0000-0000-0000A1750000}"/>
    <cellStyle name="Normal 3 6 2 6" xfId="31620" xr:uid="{00000000-0005-0000-0000-0000A2750000}"/>
    <cellStyle name="Normal 3 6 2 7" xfId="38178" xr:uid="{00000000-0005-0000-0000-0000A3750000}"/>
    <cellStyle name="Normal 3 6 3" xfId="7348" xr:uid="{00000000-0005-0000-0000-0000A4750000}"/>
    <cellStyle name="Normal 3 6 3 2" xfId="7349" xr:uid="{00000000-0005-0000-0000-0000A5750000}"/>
    <cellStyle name="Normal 3 6 3 2 2" xfId="12668" xr:uid="{00000000-0005-0000-0000-0000A6750000}"/>
    <cellStyle name="Normal 3 6 3 2 2 2" xfId="28273" xr:uid="{00000000-0005-0000-0000-0000A7750000}"/>
    <cellStyle name="Normal 3 6 3 2 2 3" xfId="34832" xr:uid="{00000000-0005-0000-0000-0000A8750000}"/>
    <cellStyle name="Normal 3 6 3 2 2 4" xfId="41390" xr:uid="{00000000-0005-0000-0000-0000A9750000}"/>
    <cellStyle name="Normal 3 6 3 2 3" xfId="25008" xr:uid="{00000000-0005-0000-0000-0000AA750000}"/>
    <cellStyle name="Normal 3 6 3 2 4" xfId="31624" xr:uid="{00000000-0005-0000-0000-0000AB750000}"/>
    <cellStyle name="Normal 3 6 3 2 5" xfId="38182" xr:uid="{00000000-0005-0000-0000-0000AC750000}"/>
    <cellStyle name="Normal 3 6 3 3" xfId="7350" xr:uid="{00000000-0005-0000-0000-0000AD750000}"/>
    <cellStyle name="Normal 3 6 3 3 2" xfId="12669" xr:uid="{00000000-0005-0000-0000-0000AE750000}"/>
    <cellStyle name="Normal 3 6 3 3 2 2" xfId="28274" xr:uid="{00000000-0005-0000-0000-0000AF750000}"/>
    <cellStyle name="Normal 3 6 3 3 2 3" xfId="34833" xr:uid="{00000000-0005-0000-0000-0000B0750000}"/>
    <cellStyle name="Normal 3 6 3 3 2 4" xfId="41391" xr:uid="{00000000-0005-0000-0000-0000B1750000}"/>
    <cellStyle name="Normal 3 6 3 3 3" xfId="25009" xr:uid="{00000000-0005-0000-0000-0000B2750000}"/>
    <cellStyle name="Normal 3 6 3 3 4" xfId="31625" xr:uid="{00000000-0005-0000-0000-0000B3750000}"/>
    <cellStyle name="Normal 3 6 3 3 5" xfId="38183" xr:uid="{00000000-0005-0000-0000-0000B4750000}"/>
    <cellStyle name="Normal 3 6 3 4" xfId="12667" xr:uid="{00000000-0005-0000-0000-0000B5750000}"/>
    <cellStyle name="Normal 3 6 3 4 2" xfId="28272" xr:uid="{00000000-0005-0000-0000-0000B6750000}"/>
    <cellStyle name="Normal 3 6 3 4 3" xfId="34831" xr:uid="{00000000-0005-0000-0000-0000B7750000}"/>
    <cellStyle name="Normal 3 6 3 4 4" xfId="41389" xr:uid="{00000000-0005-0000-0000-0000B8750000}"/>
    <cellStyle name="Normal 3 6 3 5" xfId="25007" xr:uid="{00000000-0005-0000-0000-0000B9750000}"/>
    <cellStyle name="Normal 3 6 3 6" xfId="31623" xr:uid="{00000000-0005-0000-0000-0000BA750000}"/>
    <cellStyle name="Normal 3 6 3 7" xfId="38181" xr:uid="{00000000-0005-0000-0000-0000BB750000}"/>
    <cellStyle name="Normal 3 6 4" xfId="7351" xr:uid="{00000000-0005-0000-0000-0000BC750000}"/>
    <cellStyle name="Normal 3 6 4 2" xfId="12670" xr:uid="{00000000-0005-0000-0000-0000BD750000}"/>
    <cellStyle name="Normal 3 6 4 2 2" xfId="28275" xr:uid="{00000000-0005-0000-0000-0000BE750000}"/>
    <cellStyle name="Normal 3 6 4 2 3" xfId="34834" xr:uid="{00000000-0005-0000-0000-0000BF750000}"/>
    <cellStyle name="Normal 3 6 4 2 4" xfId="41392" xr:uid="{00000000-0005-0000-0000-0000C0750000}"/>
    <cellStyle name="Normal 3 6 4 3" xfId="25010" xr:uid="{00000000-0005-0000-0000-0000C1750000}"/>
    <cellStyle name="Normal 3 6 4 4" xfId="31626" xr:uid="{00000000-0005-0000-0000-0000C2750000}"/>
    <cellStyle name="Normal 3 6 4 5" xfId="38184" xr:uid="{00000000-0005-0000-0000-0000C3750000}"/>
    <cellStyle name="Normal 3 6 5" xfId="7352" xr:uid="{00000000-0005-0000-0000-0000C4750000}"/>
    <cellStyle name="Normal 3 6 5 2" xfId="12671" xr:uid="{00000000-0005-0000-0000-0000C5750000}"/>
    <cellStyle name="Normal 3 6 5 2 2" xfId="28276" xr:uid="{00000000-0005-0000-0000-0000C6750000}"/>
    <cellStyle name="Normal 3 6 5 2 3" xfId="34835" xr:uid="{00000000-0005-0000-0000-0000C7750000}"/>
    <cellStyle name="Normal 3 6 5 2 4" xfId="41393" xr:uid="{00000000-0005-0000-0000-0000C8750000}"/>
    <cellStyle name="Normal 3 6 5 3" xfId="25011" xr:uid="{00000000-0005-0000-0000-0000C9750000}"/>
    <cellStyle name="Normal 3 6 5 4" xfId="31627" xr:uid="{00000000-0005-0000-0000-0000CA750000}"/>
    <cellStyle name="Normal 3 6 5 5" xfId="38185" xr:uid="{00000000-0005-0000-0000-0000CB750000}"/>
    <cellStyle name="Normal 3 6 6" xfId="12663" xr:uid="{00000000-0005-0000-0000-0000CC750000}"/>
    <cellStyle name="Normal 3 6 6 2" xfId="28268" xr:uid="{00000000-0005-0000-0000-0000CD750000}"/>
    <cellStyle name="Normal 3 6 6 3" xfId="34827" xr:uid="{00000000-0005-0000-0000-0000CE750000}"/>
    <cellStyle name="Normal 3 6 6 4" xfId="41385" xr:uid="{00000000-0005-0000-0000-0000CF750000}"/>
    <cellStyle name="Normal 3 6 7" xfId="25003" xr:uid="{00000000-0005-0000-0000-0000D0750000}"/>
    <cellStyle name="Normal 3 6 8" xfId="31619" xr:uid="{00000000-0005-0000-0000-0000D1750000}"/>
    <cellStyle name="Normal 3 6 9" xfId="38177" xr:uid="{00000000-0005-0000-0000-0000D2750000}"/>
    <cellStyle name="Normal 3 7" xfId="7353" xr:uid="{00000000-0005-0000-0000-0000D3750000}"/>
    <cellStyle name="Normal 3 7 2" xfId="7354" xr:uid="{00000000-0005-0000-0000-0000D4750000}"/>
    <cellStyle name="Normal 3 7 2 2" xfId="12673" xr:uid="{00000000-0005-0000-0000-0000D5750000}"/>
    <cellStyle name="Normal 3 7 2 2 2" xfId="28278" xr:uid="{00000000-0005-0000-0000-0000D6750000}"/>
    <cellStyle name="Normal 3 7 2 2 3" xfId="34837" xr:uid="{00000000-0005-0000-0000-0000D7750000}"/>
    <cellStyle name="Normal 3 7 2 2 4" xfId="41395" xr:uid="{00000000-0005-0000-0000-0000D8750000}"/>
    <cellStyle name="Normal 3 7 2 3" xfId="25013" xr:uid="{00000000-0005-0000-0000-0000D9750000}"/>
    <cellStyle name="Normal 3 7 2 4" xfId="31629" xr:uid="{00000000-0005-0000-0000-0000DA750000}"/>
    <cellStyle name="Normal 3 7 2 5" xfId="38187" xr:uid="{00000000-0005-0000-0000-0000DB750000}"/>
    <cellStyle name="Normal 3 7 3" xfId="7355" xr:uid="{00000000-0005-0000-0000-0000DC750000}"/>
    <cellStyle name="Normal 3 7 3 2" xfId="12674" xr:uid="{00000000-0005-0000-0000-0000DD750000}"/>
    <cellStyle name="Normal 3 7 3 2 2" xfId="28279" xr:uid="{00000000-0005-0000-0000-0000DE750000}"/>
    <cellStyle name="Normal 3 7 3 2 3" xfId="34838" xr:uid="{00000000-0005-0000-0000-0000DF750000}"/>
    <cellStyle name="Normal 3 7 3 2 4" xfId="41396" xr:uid="{00000000-0005-0000-0000-0000E0750000}"/>
    <cellStyle name="Normal 3 7 3 3" xfId="25014" xr:uid="{00000000-0005-0000-0000-0000E1750000}"/>
    <cellStyle name="Normal 3 7 3 4" xfId="31630" xr:uid="{00000000-0005-0000-0000-0000E2750000}"/>
    <cellStyle name="Normal 3 7 3 5" xfId="38188" xr:uid="{00000000-0005-0000-0000-0000E3750000}"/>
    <cellStyle name="Normal 3 7 4" xfId="12672" xr:uid="{00000000-0005-0000-0000-0000E4750000}"/>
    <cellStyle name="Normal 3 7 4 2" xfId="28277" xr:uid="{00000000-0005-0000-0000-0000E5750000}"/>
    <cellStyle name="Normal 3 7 4 3" xfId="34836" xr:uid="{00000000-0005-0000-0000-0000E6750000}"/>
    <cellStyle name="Normal 3 7 4 4" xfId="41394" xr:uid="{00000000-0005-0000-0000-0000E7750000}"/>
    <cellStyle name="Normal 3 7 5" xfId="25012" xr:uid="{00000000-0005-0000-0000-0000E8750000}"/>
    <cellStyle name="Normal 3 7 6" xfId="31628" xr:uid="{00000000-0005-0000-0000-0000E9750000}"/>
    <cellStyle name="Normal 3 7 7" xfId="38186" xr:uid="{00000000-0005-0000-0000-0000EA750000}"/>
    <cellStyle name="Normal 3 8" xfId="7356" xr:uid="{00000000-0005-0000-0000-0000EB750000}"/>
    <cellStyle name="Normal 3 8 2" xfId="7357" xr:uid="{00000000-0005-0000-0000-0000EC750000}"/>
    <cellStyle name="Normal 3 8 2 2" xfId="12676" xr:uid="{00000000-0005-0000-0000-0000ED750000}"/>
    <cellStyle name="Normal 3 8 2 2 2" xfId="28281" xr:uid="{00000000-0005-0000-0000-0000EE750000}"/>
    <cellStyle name="Normal 3 8 2 2 3" xfId="34840" xr:uid="{00000000-0005-0000-0000-0000EF750000}"/>
    <cellStyle name="Normal 3 8 2 2 4" xfId="41398" xr:uid="{00000000-0005-0000-0000-0000F0750000}"/>
    <cellStyle name="Normal 3 8 2 3" xfId="25016" xr:uid="{00000000-0005-0000-0000-0000F1750000}"/>
    <cellStyle name="Normal 3 8 2 4" xfId="31632" xr:uid="{00000000-0005-0000-0000-0000F2750000}"/>
    <cellStyle name="Normal 3 8 2 5" xfId="38190" xr:uid="{00000000-0005-0000-0000-0000F3750000}"/>
    <cellStyle name="Normal 3 8 3" xfId="7358" xr:uid="{00000000-0005-0000-0000-0000F4750000}"/>
    <cellStyle name="Normal 3 8 3 2" xfId="12677" xr:uid="{00000000-0005-0000-0000-0000F5750000}"/>
    <cellStyle name="Normal 3 8 3 2 2" xfId="28282" xr:uid="{00000000-0005-0000-0000-0000F6750000}"/>
    <cellStyle name="Normal 3 8 3 2 3" xfId="34841" xr:uid="{00000000-0005-0000-0000-0000F7750000}"/>
    <cellStyle name="Normal 3 8 3 2 4" xfId="41399" xr:uid="{00000000-0005-0000-0000-0000F8750000}"/>
    <cellStyle name="Normal 3 8 3 3" xfId="25017" xr:uid="{00000000-0005-0000-0000-0000F9750000}"/>
    <cellStyle name="Normal 3 8 3 4" xfId="31633" xr:uid="{00000000-0005-0000-0000-0000FA750000}"/>
    <cellStyle name="Normal 3 8 3 5" xfId="38191" xr:uid="{00000000-0005-0000-0000-0000FB750000}"/>
    <cellStyle name="Normal 3 8 4" xfId="12675" xr:uid="{00000000-0005-0000-0000-0000FC750000}"/>
    <cellStyle name="Normal 3 8 4 2" xfId="28280" xr:uid="{00000000-0005-0000-0000-0000FD750000}"/>
    <cellStyle name="Normal 3 8 4 3" xfId="34839" xr:uid="{00000000-0005-0000-0000-0000FE750000}"/>
    <cellStyle name="Normal 3 8 4 4" xfId="41397" xr:uid="{00000000-0005-0000-0000-0000FF750000}"/>
    <cellStyle name="Normal 3 8 5" xfId="25015" xr:uid="{00000000-0005-0000-0000-000000760000}"/>
    <cellStyle name="Normal 3 8 6" xfId="31631" xr:uid="{00000000-0005-0000-0000-000001760000}"/>
    <cellStyle name="Normal 3 8 7" xfId="38189" xr:uid="{00000000-0005-0000-0000-000002760000}"/>
    <cellStyle name="Normal 3 9" xfId="7359" xr:uid="{00000000-0005-0000-0000-000003760000}"/>
    <cellStyle name="Normal 3 9 2" xfId="12678" xr:uid="{00000000-0005-0000-0000-000004760000}"/>
    <cellStyle name="Normal 3 9 2 2" xfId="28283" xr:uid="{00000000-0005-0000-0000-000005760000}"/>
    <cellStyle name="Normal 3 9 2 3" xfId="34842" xr:uid="{00000000-0005-0000-0000-000006760000}"/>
    <cellStyle name="Normal 3 9 2 4" xfId="41400" xr:uid="{00000000-0005-0000-0000-000007760000}"/>
    <cellStyle name="Normal 3 9 3" xfId="25018" xr:uid="{00000000-0005-0000-0000-000008760000}"/>
    <cellStyle name="Normal 3 9 4" xfId="31634" xr:uid="{00000000-0005-0000-0000-000009760000}"/>
    <cellStyle name="Normal 3 9 5" xfId="38192" xr:uid="{00000000-0005-0000-0000-00000A760000}"/>
    <cellStyle name="Normal 30" xfId="1359" xr:uid="{00000000-0005-0000-0000-00000B760000}"/>
    <cellStyle name="Normal 30 10" xfId="2591" xr:uid="{00000000-0005-0000-0000-00000C760000}"/>
    <cellStyle name="Normal 30 2" xfId="7360" xr:uid="{00000000-0005-0000-0000-00000D760000}"/>
    <cellStyle name="Normal 30 2 10" xfId="25019" xr:uid="{00000000-0005-0000-0000-00000E760000}"/>
    <cellStyle name="Normal 30 2 11" xfId="31635" xr:uid="{00000000-0005-0000-0000-00000F760000}"/>
    <cellStyle name="Normal 30 2 12" xfId="38193" xr:uid="{00000000-0005-0000-0000-000010760000}"/>
    <cellStyle name="Normal 30 2 2" xfId="7361" xr:uid="{00000000-0005-0000-0000-000011760000}"/>
    <cellStyle name="Normal 30 2 2 10" xfId="38194" xr:uid="{00000000-0005-0000-0000-000012760000}"/>
    <cellStyle name="Normal 30 2 2 2" xfId="7362" xr:uid="{00000000-0005-0000-0000-000013760000}"/>
    <cellStyle name="Normal 30 2 2 2 2" xfId="7363" xr:uid="{00000000-0005-0000-0000-000014760000}"/>
    <cellStyle name="Normal 30 2 2 2 2 2" xfId="7364" xr:uid="{00000000-0005-0000-0000-000015760000}"/>
    <cellStyle name="Normal 30 2 2 2 2 2 2" xfId="12683" xr:uid="{00000000-0005-0000-0000-000016760000}"/>
    <cellStyle name="Normal 30 2 2 2 2 2 2 2" xfId="28288" xr:uid="{00000000-0005-0000-0000-000017760000}"/>
    <cellStyle name="Normal 30 2 2 2 2 2 2 3" xfId="34847" xr:uid="{00000000-0005-0000-0000-000018760000}"/>
    <cellStyle name="Normal 30 2 2 2 2 2 2 4" xfId="41405" xr:uid="{00000000-0005-0000-0000-000019760000}"/>
    <cellStyle name="Normal 30 2 2 2 2 2 3" xfId="25023" xr:uid="{00000000-0005-0000-0000-00001A760000}"/>
    <cellStyle name="Normal 30 2 2 2 2 2 4" xfId="31639" xr:uid="{00000000-0005-0000-0000-00001B760000}"/>
    <cellStyle name="Normal 30 2 2 2 2 2 5" xfId="38197" xr:uid="{00000000-0005-0000-0000-00001C760000}"/>
    <cellStyle name="Normal 30 2 2 2 2 3" xfId="7365" xr:uid="{00000000-0005-0000-0000-00001D760000}"/>
    <cellStyle name="Normal 30 2 2 2 2 3 2" xfId="12684" xr:uid="{00000000-0005-0000-0000-00001E760000}"/>
    <cellStyle name="Normal 30 2 2 2 2 3 2 2" xfId="28289" xr:uid="{00000000-0005-0000-0000-00001F760000}"/>
    <cellStyle name="Normal 30 2 2 2 2 3 2 3" xfId="34848" xr:uid="{00000000-0005-0000-0000-000020760000}"/>
    <cellStyle name="Normal 30 2 2 2 2 3 2 4" xfId="41406" xr:uid="{00000000-0005-0000-0000-000021760000}"/>
    <cellStyle name="Normal 30 2 2 2 2 3 3" xfId="25024" xr:uid="{00000000-0005-0000-0000-000022760000}"/>
    <cellStyle name="Normal 30 2 2 2 2 3 4" xfId="31640" xr:uid="{00000000-0005-0000-0000-000023760000}"/>
    <cellStyle name="Normal 30 2 2 2 2 3 5" xfId="38198" xr:uid="{00000000-0005-0000-0000-000024760000}"/>
    <cellStyle name="Normal 30 2 2 2 2 4" xfId="12682" xr:uid="{00000000-0005-0000-0000-000025760000}"/>
    <cellStyle name="Normal 30 2 2 2 2 4 2" xfId="28287" xr:uid="{00000000-0005-0000-0000-000026760000}"/>
    <cellStyle name="Normal 30 2 2 2 2 4 3" xfId="34846" xr:uid="{00000000-0005-0000-0000-000027760000}"/>
    <cellStyle name="Normal 30 2 2 2 2 4 4" xfId="41404" xr:uid="{00000000-0005-0000-0000-000028760000}"/>
    <cellStyle name="Normal 30 2 2 2 2 5" xfId="25022" xr:uid="{00000000-0005-0000-0000-000029760000}"/>
    <cellStyle name="Normal 30 2 2 2 2 6" xfId="31638" xr:uid="{00000000-0005-0000-0000-00002A760000}"/>
    <cellStyle name="Normal 30 2 2 2 2 7" xfId="38196" xr:uid="{00000000-0005-0000-0000-00002B760000}"/>
    <cellStyle name="Normal 30 2 2 2 3" xfId="7366" xr:uid="{00000000-0005-0000-0000-00002C760000}"/>
    <cellStyle name="Normal 30 2 2 2 3 2" xfId="7367" xr:uid="{00000000-0005-0000-0000-00002D760000}"/>
    <cellStyle name="Normal 30 2 2 2 3 2 2" xfId="12686" xr:uid="{00000000-0005-0000-0000-00002E760000}"/>
    <cellStyle name="Normal 30 2 2 2 3 2 2 2" xfId="28291" xr:uid="{00000000-0005-0000-0000-00002F760000}"/>
    <cellStyle name="Normal 30 2 2 2 3 2 2 3" xfId="34850" xr:uid="{00000000-0005-0000-0000-000030760000}"/>
    <cellStyle name="Normal 30 2 2 2 3 2 2 4" xfId="41408" xr:uid="{00000000-0005-0000-0000-000031760000}"/>
    <cellStyle name="Normal 30 2 2 2 3 2 3" xfId="25026" xr:uid="{00000000-0005-0000-0000-000032760000}"/>
    <cellStyle name="Normal 30 2 2 2 3 2 4" xfId="31642" xr:uid="{00000000-0005-0000-0000-000033760000}"/>
    <cellStyle name="Normal 30 2 2 2 3 2 5" xfId="38200" xr:uid="{00000000-0005-0000-0000-000034760000}"/>
    <cellStyle name="Normal 30 2 2 2 3 3" xfId="7368" xr:uid="{00000000-0005-0000-0000-000035760000}"/>
    <cellStyle name="Normal 30 2 2 2 3 3 2" xfId="12687" xr:uid="{00000000-0005-0000-0000-000036760000}"/>
    <cellStyle name="Normal 30 2 2 2 3 3 2 2" xfId="28292" xr:uid="{00000000-0005-0000-0000-000037760000}"/>
    <cellStyle name="Normal 30 2 2 2 3 3 2 3" xfId="34851" xr:uid="{00000000-0005-0000-0000-000038760000}"/>
    <cellStyle name="Normal 30 2 2 2 3 3 2 4" xfId="41409" xr:uid="{00000000-0005-0000-0000-000039760000}"/>
    <cellStyle name="Normal 30 2 2 2 3 3 3" xfId="25027" xr:uid="{00000000-0005-0000-0000-00003A760000}"/>
    <cellStyle name="Normal 30 2 2 2 3 3 4" xfId="31643" xr:uid="{00000000-0005-0000-0000-00003B760000}"/>
    <cellStyle name="Normal 30 2 2 2 3 3 5" xfId="38201" xr:uid="{00000000-0005-0000-0000-00003C760000}"/>
    <cellStyle name="Normal 30 2 2 2 3 4" xfId="12685" xr:uid="{00000000-0005-0000-0000-00003D760000}"/>
    <cellStyle name="Normal 30 2 2 2 3 4 2" xfId="28290" xr:uid="{00000000-0005-0000-0000-00003E760000}"/>
    <cellStyle name="Normal 30 2 2 2 3 4 3" xfId="34849" xr:uid="{00000000-0005-0000-0000-00003F760000}"/>
    <cellStyle name="Normal 30 2 2 2 3 4 4" xfId="41407" xr:uid="{00000000-0005-0000-0000-000040760000}"/>
    <cellStyle name="Normal 30 2 2 2 3 5" xfId="25025" xr:uid="{00000000-0005-0000-0000-000041760000}"/>
    <cellStyle name="Normal 30 2 2 2 3 6" xfId="31641" xr:uid="{00000000-0005-0000-0000-000042760000}"/>
    <cellStyle name="Normal 30 2 2 2 3 7" xfId="38199" xr:uid="{00000000-0005-0000-0000-000043760000}"/>
    <cellStyle name="Normal 30 2 2 2 4" xfId="7369" xr:uid="{00000000-0005-0000-0000-000044760000}"/>
    <cellStyle name="Normal 30 2 2 2 4 2" xfId="12688" xr:uid="{00000000-0005-0000-0000-000045760000}"/>
    <cellStyle name="Normal 30 2 2 2 4 2 2" xfId="28293" xr:uid="{00000000-0005-0000-0000-000046760000}"/>
    <cellStyle name="Normal 30 2 2 2 4 2 3" xfId="34852" xr:uid="{00000000-0005-0000-0000-000047760000}"/>
    <cellStyle name="Normal 30 2 2 2 4 2 4" xfId="41410" xr:uid="{00000000-0005-0000-0000-000048760000}"/>
    <cellStyle name="Normal 30 2 2 2 4 3" xfId="25028" xr:uid="{00000000-0005-0000-0000-000049760000}"/>
    <cellStyle name="Normal 30 2 2 2 4 4" xfId="31644" xr:uid="{00000000-0005-0000-0000-00004A760000}"/>
    <cellStyle name="Normal 30 2 2 2 4 5" xfId="38202" xr:uid="{00000000-0005-0000-0000-00004B760000}"/>
    <cellStyle name="Normal 30 2 2 2 5" xfId="7370" xr:uid="{00000000-0005-0000-0000-00004C760000}"/>
    <cellStyle name="Normal 30 2 2 2 5 2" xfId="12689" xr:uid="{00000000-0005-0000-0000-00004D760000}"/>
    <cellStyle name="Normal 30 2 2 2 5 2 2" xfId="28294" xr:uid="{00000000-0005-0000-0000-00004E760000}"/>
    <cellStyle name="Normal 30 2 2 2 5 2 3" xfId="34853" xr:uid="{00000000-0005-0000-0000-00004F760000}"/>
    <cellStyle name="Normal 30 2 2 2 5 2 4" xfId="41411" xr:uid="{00000000-0005-0000-0000-000050760000}"/>
    <cellStyle name="Normal 30 2 2 2 5 3" xfId="25029" xr:uid="{00000000-0005-0000-0000-000051760000}"/>
    <cellStyle name="Normal 30 2 2 2 5 4" xfId="31645" xr:uid="{00000000-0005-0000-0000-000052760000}"/>
    <cellStyle name="Normal 30 2 2 2 5 5" xfId="38203" xr:uid="{00000000-0005-0000-0000-000053760000}"/>
    <cellStyle name="Normal 30 2 2 2 6" xfId="12681" xr:uid="{00000000-0005-0000-0000-000054760000}"/>
    <cellStyle name="Normal 30 2 2 2 6 2" xfId="28286" xr:uid="{00000000-0005-0000-0000-000055760000}"/>
    <cellStyle name="Normal 30 2 2 2 6 3" xfId="34845" xr:uid="{00000000-0005-0000-0000-000056760000}"/>
    <cellStyle name="Normal 30 2 2 2 6 4" xfId="41403" xr:uid="{00000000-0005-0000-0000-000057760000}"/>
    <cellStyle name="Normal 30 2 2 2 7" xfId="25021" xr:uid="{00000000-0005-0000-0000-000058760000}"/>
    <cellStyle name="Normal 30 2 2 2 8" xfId="31637" xr:uid="{00000000-0005-0000-0000-000059760000}"/>
    <cellStyle name="Normal 30 2 2 2 9" xfId="38195" xr:uid="{00000000-0005-0000-0000-00005A760000}"/>
    <cellStyle name="Normal 30 2 2 3" xfId="7371" xr:uid="{00000000-0005-0000-0000-00005B760000}"/>
    <cellStyle name="Normal 30 2 2 3 2" xfId="7372" xr:uid="{00000000-0005-0000-0000-00005C760000}"/>
    <cellStyle name="Normal 30 2 2 3 2 2" xfId="12691" xr:uid="{00000000-0005-0000-0000-00005D760000}"/>
    <cellStyle name="Normal 30 2 2 3 2 2 2" xfId="28296" xr:uid="{00000000-0005-0000-0000-00005E760000}"/>
    <cellStyle name="Normal 30 2 2 3 2 2 3" xfId="34855" xr:uid="{00000000-0005-0000-0000-00005F760000}"/>
    <cellStyle name="Normal 30 2 2 3 2 2 4" xfId="41413" xr:uid="{00000000-0005-0000-0000-000060760000}"/>
    <cellStyle name="Normal 30 2 2 3 2 3" xfId="25031" xr:uid="{00000000-0005-0000-0000-000061760000}"/>
    <cellStyle name="Normal 30 2 2 3 2 4" xfId="31647" xr:uid="{00000000-0005-0000-0000-000062760000}"/>
    <cellStyle name="Normal 30 2 2 3 2 5" xfId="38205" xr:uid="{00000000-0005-0000-0000-000063760000}"/>
    <cellStyle name="Normal 30 2 2 3 3" xfId="7373" xr:uid="{00000000-0005-0000-0000-000064760000}"/>
    <cellStyle name="Normal 30 2 2 3 3 2" xfId="12692" xr:uid="{00000000-0005-0000-0000-000065760000}"/>
    <cellStyle name="Normal 30 2 2 3 3 2 2" xfId="28297" xr:uid="{00000000-0005-0000-0000-000066760000}"/>
    <cellStyle name="Normal 30 2 2 3 3 2 3" xfId="34856" xr:uid="{00000000-0005-0000-0000-000067760000}"/>
    <cellStyle name="Normal 30 2 2 3 3 2 4" xfId="41414" xr:uid="{00000000-0005-0000-0000-000068760000}"/>
    <cellStyle name="Normal 30 2 2 3 3 3" xfId="25032" xr:uid="{00000000-0005-0000-0000-000069760000}"/>
    <cellStyle name="Normal 30 2 2 3 3 4" xfId="31648" xr:uid="{00000000-0005-0000-0000-00006A760000}"/>
    <cellStyle name="Normal 30 2 2 3 3 5" xfId="38206" xr:uid="{00000000-0005-0000-0000-00006B760000}"/>
    <cellStyle name="Normal 30 2 2 3 4" xfId="12690" xr:uid="{00000000-0005-0000-0000-00006C760000}"/>
    <cellStyle name="Normal 30 2 2 3 4 2" xfId="28295" xr:uid="{00000000-0005-0000-0000-00006D760000}"/>
    <cellStyle name="Normal 30 2 2 3 4 3" xfId="34854" xr:uid="{00000000-0005-0000-0000-00006E760000}"/>
    <cellStyle name="Normal 30 2 2 3 4 4" xfId="41412" xr:uid="{00000000-0005-0000-0000-00006F760000}"/>
    <cellStyle name="Normal 30 2 2 3 5" xfId="25030" xr:uid="{00000000-0005-0000-0000-000070760000}"/>
    <cellStyle name="Normal 30 2 2 3 6" xfId="31646" xr:uid="{00000000-0005-0000-0000-000071760000}"/>
    <cellStyle name="Normal 30 2 2 3 7" xfId="38204" xr:uid="{00000000-0005-0000-0000-000072760000}"/>
    <cellStyle name="Normal 30 2 2 4" xfId="7374" xr:uid="{00000000-0005-0000-0000-000073760000}"/>
    <cellStyle name="Normal 30 2 2 4 2" xfId="7375" xr:uid="{00000000-0005-0000-0000-000074760000}"/>
    <cellStyle name="Normal 30 2 2 4 2 2" xfId="12694" xr:uid="{00000000-0005-0000-0000-000075760000}"/>
    <cellStyle name="Normal 30 2 2 4 2 2 2" xfId="28299" xr:uid="{00000000-0005-0000-0000-000076760000}"/>
    <cellStyle name="Normal 30 2 2 4 2 2 3" xfId="34858" xr:uid="{00000000-0005-0000-0000-000077760000}"/>
    <cellStyle name="Normal 30 2 2 4 2 2 4" xfId="41416" xr:uid="{00000000-0005-0000-0000-000078760000}"/>
    <cellStyle name="Normal 30 2 2 4 2 3" xfId="25034" xr:uid="{00000000-0005-0000-0000-000079760000}"/>
    <cellStyle name="Normal 30 2 2 4 2 4" xfId="31650" xr:uid="{00000000-0005-0000-0000-00007A760000}"/>
    <cellStyle name="Normal 30 2 2 4 2 5" xfId="38208" xr:uid="{00000000-0005-0000-0000-00007B760000}"/>
    <cellStyle name="Normal 30 2 2 4 3" xfId="7376" xr:uid="{00000000-0005-0000-0000-00007C760000}"/>
    <cellStyle name="Normal 30 2 2 4 3 2" xfId="12695" xr:uid="{00000000-0005-0000-0000-00007D760000}"/>
    <cellStyle name="Normal 30 2 2 4 3 2 2" xfId="28300" xr:uid="{00000000-0005-0000-0000-00007E760000}"/>
    <cellStyle name="Normal 30 2 2 4 3 2 3" xfId="34859" xr:uid="{00000000-0005-0000-0000-00007F760000}"/>
    <cellStyle name="Normal 30 2 2 4 3 2 4" xfId="41417" xr:uid="{00000000-0005-0000-0000-000080760000}"/>
    <cellStyle name="Normal 30 2 2 4 3 3" xfId="25035" xr:uid="{00000000-0005-0000-0000-000081760000}"/>
    <cellStyle name="Normal 30 2 2 4 3 4" xfId="31651" xr:uid="{00000000-0005-0000-0000-000082760000}"/>
    <cellStyle name="Normal 30 2 2 4 3 5" xfId="38209" xr:uid="{00000000-0005-0000-0000-000083760000}"/>
    <cellStyle name="Normal 30 2 2 4 4" xfId="12693" xr:uid="{00000000-0005-0000-0000-000084760000}"/>
    <cellStyle name="Normal 30 2 2 4 4 2" xfId="28298" xr:uid="{00000000-0005-0000-0000-000085760000}"/>
    <cellStyle name="Normal 30 2 2 4 4 3" xfId="34857" xr:uid="{00000000-0005-0000-0000-000086760000}"/>
    <cellStyle name="Normal 30 2 2 4 4 4" xfId="41415" xr:uid="{00000000-0005-0000-0000-000087760000}"/>
    <cellStyle name="Normal 30 2 2 4 5" xfId="25033" xr:uid="{00000000-0005-0000-0000-000088760000}"/>
    <cellStyle name="Normal 30 2 2 4 6" xfId="31649" xr:uid="{00000000-0005-0000-0000-000089760000}"/>
    <cellStyle name="Normal 30 2 2 4 7" xfId="38207" xr:uid="{00000000-0005-0000-0000-00008A760000}"/>
    <cellStyle name="Normal 30 2 2 5" xfId="7377" xr:uid="{00000000-0005-0000-0000-00008B760000}"/>
    <cellStyle name="Normal 30 2 2 5 2" xfId="12696" xr:uid="{00000000-0005-0000-0000-00008C760000}"/>
    <cellStyle name="Normal 30 2 2 5 2 2" xfId="28301" xr:uid="{00000000-0005-0000-0000-00008D760000}"/>
    <cellStyle name="Normal 30 2 2 5 2 3" xfId="34860" xr:uid="{00000000-0005-0000-0000-00008E760000}"/>
    <cellStyle name="Normal 30 2 2 5 2 4" xfId="41418" xr:uid="{00000000-0005-0000-0000-00008F760000}"/>
    <cellStyle name="Normal 30 2 2 5 3" xfId="25036" xr:uid="{00000000-0005-0000-0000-000090760000}"/>
    <cellStyle name="Normal 30 2 2 5 4" xfId="31652" xr:uid="{00000000-0005-0000-0000-000091760000}"/>
    <cellStyle name="Normal 30 2 2 5 5" xfId="38210" xr:uid="{00000000-0005-0000-0000-000092760000}"/>
    <cellStyle name="Normal 30 2 2 6" xfId="7378" xr:uid="{00000000-0005-0000-0000-000093760000}"/>
    <cellStyle name="Normal 30 2 2 6 2" xfId="12697" xr:uid="{00000000-0005-0000-0000-000094760000}"/>
    <cellStyle name="Normal 30 2 2 6 2 2" xfId="28302" xr:uid="{00000000-0005-0000-0000-000095760000}"/>
    <cellStyle name="Normal 30 2 2 6 2 3" xfId="34861" xr:uid="{00000000-0005-0000-0000-000096760000}"/>
    <cellStyle name="Normal 30 2 2 6 2 4" xfId="41419" xr:uid="{00000000-0005-0000-0000-000097760000}"/>
    <cellStyle name="Normal 30 2 2 6 3" xfId="25037" xr:uid="{00000000-0005-0000-0000-000098760000}"/>
    <cellStyle name="Normal 30 2 2 6 4" xfId="31653" xr:uid="{00000000-0005-0000-0000-000099760000}"/>
    <cellStyle name="Normal 30 2 2 6 5" xfId="38211" xr:uid="{00000000-0005-0000-0000-00009A760000}"/>
    <cellStyle name="Normal 30 2 2 7" xfId="12680" xr:uid="{00000000-0005-0000-0000-00009B760000}"/>
    <cellStyle name="Normal 30 2 2 7 2" xfId="28285" xr:uid="{00000000-0005-0000-0000-00009C760000}"/>
    <cellStyle name="Normal 30 2 2 7 3" xfId="34844" xr:uid="{00000000-0005-0000-0000-00009D760000}"/>
    <cellStyle name="Normal 30 2 2 7 4" xfId="41402" xr:uid="{00000000-0005-0000-0000-00009E760000}"/>
    <cellStyle name="Normal 30 2 2 8" xfId="25020" xr:uid="{00000000-0005-0000-0000-00009F760000}"/>
    <cellStyle name="Normal 30 2 2 9" xfId="31636" xr:uid="{00000000-0005-0000-0000-0000A0760000}"/>
    <cellStyle name="Normal 30 2 3" xfId="7379" xr:uid="{00000000-0005-0000-0000-0000A1760000}"/>
    <cellStyle name="Normal 30 2 3 2" xfId="7380" xr:uid="{00000000-0005-0000-0000-0000A2760000}"/>
    <cellStyle name="Normal 30 2 3 2 2" xfId="7381" xr:uid="{00000000-0005-0000-0000-0000A3760000}"/>
    <cellStyle name="Normal 30 2 3 2 2 2" xfId="12700" xr:uid="{00000000-0005-0000-0000-0000A4760000}"/>
    <cellStyle name="Normal 30 2 3 2 2 2 2" xfId="28305" xr:uid="{00000000-0005-0000-0000-0000A5760000}"/>
    <cellStyle name="Normal 30 2 3 2 2 2 3" xfId="34864" xr:uid="{00000000-0005-0000-0000-0000A6760000}"/>
    <cellStyle name="Normal 30 2 3 2 2 2 4" xfId="41422" xr:uid="{00000000-0005-0000-0000-0000A7760000}"/>
    <cellStyle name="Normal 30 2 3 2 2 3" xfId="25040" xr:uid="{00000000-0005-0000-0000-0000A8760000}"/>
    <cellStyle name="Normal 30 2 3 2 2 4" xfId="31656" xr:uid="{00000000-0005-0000-0000-0000A9760000}"/>
    <cellStyle name="Normal 30 2 3 2 2 5" xfId="38214" xr:uid="{00000000-0005-0000-0000-0000AA760000}"/>
    <cellStyle name="Normal 30 2 3 2 3" xfId="7382" xr:uid="{00000000-0005-0000-0000-0000AB760000}"/>
    <cellStyle name="Normal 30 2 3 2 3 2" xfId="12701" xr:uid="{00000000-0005-0000-0000-0000AC760000}"/>
    <cellStyle name="Normal 30 2 3 2 3 2 2" xfId="28306" xr:uid="{00000000-0005-0000-0000-0000AD760000}"/>
    <cellStyle name="Normal 30 2 3 2 3 2 3" xfId="34865" xr:uid="{00000000-0005-0000-0000-0000AE760000}"/>
    <cellStyle name="Normal 30 2 3 2 3 2 4" xfId="41423" xr:uid="{00000000-0005-0000-0000-0000AF760000}"/>
    <cellStyle name="Normal 30 2 3 2 3 3" xfId="25041" xr:uid="{00000000-0005-0000-0000-0000B0760000}"/>
    <cellStyle name="Normal 30 2 3 2 3 4" xfId="31657" xr:uid="{00000000-0005-0000-0000-0000B1760000}"/>
    <cellStyle name="Normal 30 2 3 2 3 5" xfId="38215" xr:uid="{00000000-0005-0000-0000-0000B2760000}"/>
    <cellStyle name="Normal 30 2 3 2 4" xfId="12699" xr:uid="{00000000-0005-0000-0000-0000B3760000}"/>
    <cellStyle name="Normal 30 2 3 2 4 2" xfId="28304" xr:uid="{00000000-0005-0000-0000-0000B4760000}"/>
    <cellStyle name="Normal 30 2 3 2 4 3" xfId="34863" xr:uid="{00000000-0005-0000-0000-0000B5760000}"/>
    <cellStyle name="Normal 30 2 3 2 4 4" xfId="41421" xr:uid="{00000000-0005-0000-0000-0000B6760000}"/>
    <cellStyle name="Normal 30 2 3 2 5" xfId="25039" xr:uid="{00000000-0005-0000-0000-0000B7760000}"/>
    <cellStyle name="Normal 30 2 3 2 6" xfId="31655" xr:uid="{00000000-0005-0000-0000-0000B8760000}"/>
    <cellStyle name="Normal 30 2 3 2 7" xfId="38213" xr:uid="{00000000-0005-0000-0000-0000B9760000}"/>
    <cellStyle name="Normal 30 2 3 3" xfId="7383" xr:uid="{00000000-0005-0000-0000-0000BA760000}"/>
    <cellStyle name="Normal 30 2 3 3 2" xfId="7384" xr:uid="{00000000-0005-0000-0000-0000BB760000}"/>
    <cellStyle name="Normal 30 2 3 3 2 2" xfId="12703" xr:uid="{00000000-0005-0000-0000-0000BC760000}"/>
    <cellStyle name="Normal 30 2 3 3 2 2 2" xfId="28308" xr:uid="{00000000-0005-0000-0000-0000BD760000}"/>
    <cellStyle name="Normal 30 2 3 3 2 2 3" xfId="34867" xr:uid="{00000000-0005-0000-0000-0000BE760000}"/>
    <cellStyle name="Normal 30 2 3 3 2 2 4" xfId="41425" xr:uid="{00000000-0005-0000-0000-0000BF760000}"/>
    <cellStyle name="Normal 30 2 3 3 2 3" xfId="25043" xr:uid="{00000000-0005-0000-0000-0000C0760000}"/>
    <cellStyle name="Normal 30 2 3 3 2 4" xfId="31659" xr:uid="{00000000-0005-0000-0000-0000C1760000}"/>
    <cellStyle name="Normal 30 2 3 3 2 5" xfId="38217" xr:uid="{00000000-0005-0000-0000-0000C2760000}"/>
    <cellStyle name="Normal 30 2 3 3 3" xfId="7385" xr:uid="{00000000-0005-0000-0000-0000C3760000}"/>
    <cellStyle name="Normal 30 2 3 3 3 2" xfId="12704" xr:uid="{00000000-0005-0000-0000-0000C4760000}"/>
    <cellStyle name="Normal 30 2 3 3 3 2 2" xfId="28309" xr:uid="{00000000-0005-0000-0000-0000C5760000}"/>
    <cellStyle name="Normal 30 2 3 3 3 2 3" xfId="34868" xr:uid="{00000000-0005-0000-0000-0000C6760000}"/>
    <cellStyle name="Normal 30 2 3 3 3 2 4" xfId="41426" xr:uid="{00000000-0005-0000-0000-0000C7760000}"/>
    <cellStyle name="Normal 30 2 3 3 3 3" xfId="25044" xr:uid="{00000000-0005-0000-0000-0000C8760000}"/>
    <cellStyle name="Normal 30 2 3 3 3 4" xfId="31660" xr:uid="{00000000-0005-0000-0000-0000C9760000}"/>
    <cellStyle name="Normal 30 2 3 3 3 5" xfId="38218" xr:uid="{00000000-0005-0000-0000-0000CA760000}"/>
    <cellStyle name="Normal 30 2 3 3 4" xfId="12702" xr:uid="{00000000-0005-0000-0000-0000CB760000}"/>
    <cellStyle name="Normal 30 2 3 3 4 2" xfId="28307" xr:uid="{00000000-0005-0000-0000-0000CC760000}"/>
    <cellStyle name="Normal 30 2 3 3 4 3" xfId="34866" xr:uid="{00000000-0005-0000-0000-0000CD760000}"/>
    <cellStyle name="Normal 30 2 3 3 4 4" xfId="41424" xr:uid="{00000000-0005-0000-0000-0000CE760000}"/>
    <cellStyle name="Normal 30 2 3 3 5" xfId="25042" xr:uid="{00000000-0005-0000-0000-0000CF760000}"/>
    <cellStyle name="Normal 30 2 3 3 6" xfId="31658" xr:uid="{00000000-0005-0000-0000-0000D0760000}"/>
    <cellStyle name="Normal 30 2 3 3 7" xfId="38216" xr:uid="{00000000-0005-0000-0000-0000D1760000}"/>
    <cellStyle name="Normal 30 2 3 4" xfId="7386" xr:uid="{00000000-0005-0000-0000-0000D2760000}"/>
    <cellStyle name="Normal 30 2 3 4 2" xfId="12705" xr:uid="{00000000-0005-0000-0000-0000D3760000}"/>
    <cellStyle name="Normal 30 2 3 4 2 2" xfId="28310" xr:uid="{00000000-0005-0000-0000-0000D4760000}"/>
    <cellStyle name="Normal 30 2 3 4 2 3" xfId="34869" xr:uid="{00000000-0005-0000-0000-0000D5760000}"/>
    <cellStyle name="Normal 30 2 3 4 2 4" xfId="41427" xr:uid="{00000000-0005-0000-0000-0000D6760000}"/>
    <cellStyle name="Normal 30 2 3 4 3" xfId="25045" xr:uid="{00000000-0005-0000-0000-0000D7760000}"/>
    <cellStyle name="Normal 30 2 3 4 4" xfId="31661" xr:uid="{00000000-0005-0000-0000-0000D8760000}"/>
    <cellStyle name="Normal 30 2 3 4 5" xfId="38219" xr:uid="{00000000-0005-0000-0000-0000D9760000}"/>
    <cellStyle name="Normal 30 2 3 5" xfId="7387" xr:uid="{00000000-0005-0000-0000-0000DA760000}"/>
    <cellStyle name="Normal 30 2 3 5 2" xfId="12706" xr:uid="{00000000-0005-0000-0000-0000DB760000}"/>
    <cellStyle name="Normal 30 2 3 5 2 2" xfId="28311" xr:uid="{00000000-0005-0000-0000-0000DC760000}"/>
    <cellStyle name="Normal 30 2 3 5 2 3" xfId="34870" xr:uid="{00000000-0005-0000-0000-0000DD760000}"/>
    <cellStyle name="Normal 30 2 3 5 2 4" xfId="41428" xr:uid="{00000000-0005-0000-0000-0000DE760000}"/>
    <cellStyle name="Normal 30 2 3 5 3" xfId="25046" xr:uid="{00000000-0005-0000-0000-0000DF760000}"/>
    <cellStyle name="Normal 30 2 3 5 4" xfId="31662" xr:uid="{00000000-0005-0000-0000-0000E0760000}"/>
    <cellStyle name="Normal 30 2 3 5 5" xfId="38220" xr:uid="{00000000-0005-0000-0000-0000E1760000}"/>
    <cellStyle name="Normal 30 2 3 6" xfId="12698" xr:uid="{00000000-0005-0000-0000-0000E2760000}"/>
    <cellStyle name="Normal 30 2 3 6 2" xfId="28303" xr:uid="{00000000-0005-0000-0000-0000E3760000}"/>
    <cellStyle name="Normal 30 2 3 6 3" xfId="34862" xr:uid="{00000000-0005-0000-0000-0000E4760000}"/>
    <cellStyle name="Normal 30 2 3 6 4" xfId="41420" xr:uid="{00000000-0005-0000-0000-0000E5760000}"/>
    <cellStyle name="Normal 30 2 3 7" xfId="25038" xr:uid="{00000000-0005-0000-0000-0000E6760000}"/>
    <cellStyle name="Normal 30 2 3 8" xfId="31654" xr:uid="{00000000-0005-0000-0000-0000E7760000}"/>
    <cellStyle name="Normal 30 2 3 9" xfId="38212" xr:uid="{00000000-0005-0000-0000-0000E8760000}"/>
    <cellStyle name="Normal 30 2 4" xfId="7388" xr:uid="{00000000-0005-0000-0000-0000E9760000}"/>
    <cellStyle name="Normal 30 2 4 2" xfId="7389" xr:uid="{00000000-0005-0000-0000-0000EA760000}"/>
    <cellStyle name="Normal 30 2 4 2 2" xfId="12708" xr:uid="{00000000-0005-0000-0000-0000EB760000}"/>
    <cellStyle name="Normal 30 2 4 2 2 2" xfId="28313" xr:uid="{00000000-0005-0000-0000-0000EC760000}"/>
    <cellStyle name="Normal 30 2 4 2 2 3" xfId="34872" xr:uid="{00000000-0005-0000-0000-0000ED760000}"/>
    <cellStyle name="Normal 30 2 4 2 2 4" xfId="41430" xr:uid="{00000000-0005-0000-0000-0000EE760000}"/>
    <cellStyle name="Normal 30 2 4 2 3" xfId="25048" xr:uid="{00000000-0005-0000-0000-0000EF760000}"/>
    <cellStyle name="Normal 30 2 4 2 4" xfId="31664" xr:uid="{00000000-0005-0000-0000-0000F0760000}"/>
    <cellStyle name="Normal 30 2 4 2 5" xfId="38222" xr:uid="{00000000-0005-0000-0000-0000F1760000}"/>
    <cellStyle name="Normal 30 2 4 3" xfId="7390" xr:uid="{00000000-0005-0000-0000-0000F2760000}"/>
    <cellStyle name="Normal 30 2 4 3 2" xfId="12709" xr:uid="{00000000-0005-0000-0000-0000F3760000}"/>
    <cellStyle name="Normal 30 2 4 3 2 2" xfId="28314" xr:uid="{00000000-0005-0000-0000-0000F4760000}"/>
    <cellStyle name="Normal 30 2 4 3 2 3" xfId="34873" xr:uid="{00000000-0005-0000-0000-0000F5760000}"/>
    <cellStyle name="Normal 30 2 4 3 2 4" xfId="41431" xr:uid="{00000000-0005-0000-0000-0000F6760000}"/>
    <cellStyle name="Normal 30 2 4 3 3" xfId="25049" xr:uid="{00000000-0005-0000-0000-0000F7760000}"/>
    <cellStyle name="Normal 30 2 4 3 4" xfId="31665" xr:uid="{00000000-0005-0000-0000-0000F8760000}"/>
    <cellStyle name="Normal 30 2 4 3 5" xfId="38223" xr:uid="{00000000-0005-0000-0000-0000F9760000}"/>
    <cellStyle name="Normal 30 2 4 4" xfId="12707" xr:uid="{00000000-0005-0000-0000-0000FA760000}"/>
    <cellStyle name="Normal 30 2 4 4 2" xfId="28312" xr:uid="{00000000-0005-0000-0000-0000FB760000}"/>
    <cellStyle name="Normal 30 2 4 4 3" xfId="34871" xr:uid="{00000000-0005-0000-0000-0000FC760000}"/>
    <cellStyle name="Normal 30 2 4 4 4" xfId="41429" xr:uid="{00000000-0005-0000-0000-0000FD760000}"/>
    <cellStyle name="Normal 30 2 4 5" xfId="25047" xr:uid="{00000000-0005-0000-0000-0000FE760000}"/>
    <cellStyle name="Normal 30 2 4 6" xfId="31663" xr:uid="{00000000-0005-0000-0000-0000FF760000}"/>
    <cellStyle name="Normal 30 2 4 7" xfId="38221" xr:uid="{00000000-0005-0000-0000-000000770000}"/>
    <cellStyle name="Normal 30 2 5" xfId="7391" xr:uid="{00000000-0005-0000-0000-000001770000}"/>
    <cellStyle name="Normal 30 2 5 2" xfId="7392" xr:uid="{00000000-0005-0000-0000-000002770000}"/>
    <cellStyle name="Normal 30 2 5 2 2" xfId="12711" xr:uid="{00000000-0005-0000-0000-000003770000}"/>
    <cellStyle name="Normal 30 2 5 2 2 2" xfId="28316" xr:uid="{00000000-0005-0000-0000-000004770000}"/>
    <cellStyle name="Normal 30 2 5 2 2 3" xfId="34875" xr:uid="{00000000-0005-0000-0000-000005770000}"/>
    <cellStyle name="Normal 30 2 5 2 2 4" xfId="41433" xr:uid="{00000000-0005-0000-0000-000006770000}"/>
    <cellStyle name="Normal 30 2 5 2 3" xfId="25051" xr:uid="{00000000-0005-0000-0000-000007770000}"/>
    <cellStyle name="Normal 30 2 5 2 4" xfId="31667" xr:uid="{00000000-0005-0000-0000-000008770000}"/>
    <cellStyle name="Normal 30 2 5 2 5" xfId="38225" xr:uid="{00000000-0005-0000-0000-000009770000}"/>
    <cellStyle name="Normal 30 2 5 3" xfId="7393" xr:uid="{00000000-0005-0000-0000-00000A770000}"/>
    <cellStyle name="Normal 30 2 5 3 2" xfId="12712" xr:uid="{00000000-0005-0000-0000-00000B770000}"/>
    <cellStyle name="Normal 30 2 5 3 2 2" xfId="28317" xr:uid="{00000000-0005-0000-0000-00000C770000}"/>
    <cellStyle name="Normal 30 2 5 3 2 3" xfId="34876" xr:uid="{00000000-0005-0000-0000-00000D770000}"/>
    <cellStyle name="Normal 30 2 5 3 2 4" xfId="41434" xr:uid="{00000000-0005-0000-0000-00000E770000}"/>
    <cellStyle name="Normal 30 2 5 3 3" xfId="25052" xr:uid="{00000000-0005-0000-0000-00000F770000}"/>
    <cellStyle name="Normal 30 2 5 3 4" xfId="31668" xr:uid="{00000000-0005-0000-0000-000010770000}"/>
    <cellStyle name="Normal 30 2 5 3 5" xfId="38226" xr:uid="{00000000-0005-0000-0000-000011770000}"/>
    <cellStyle name="Normal 30 2 5 4" xfId="12710" xr:uid="{00000000-0005-0000-0000-000012770000}"/>
    <cellStyle name="Normal 30 2 5 4 2" xfId="28315" xr:uid="{00000000-0005-0000-0000-000013770000}"/>
    <cellStyle name="Normal 30 2 5 4 3" xfId="34874" xr:uid="{00000000-0005-0000-0000-000014770000}"/>
    <cellStyle name="Normal 30 2 5 4 4" xfId="41432" xr:uid="{00000000-0005-0000-0000-000015770000}"/>
    <cellStyle name="Normal 30 2 5 5" xfId="25050" xr:uid="{00000000-0005-0000-0000-000016770000}"/>
    <cellStyle name="Normal 30 2 5 6" xfId="31666" xr:uid="{00000000-0005-0000-0000-000017770000}"/>
    <cellStyle name="Normal 30 2 5 7" xfId="38224" xr:uid="{00000000-0005-0000-0000-000018770000}"/>
    <cellStyle name="Normal 30 2 6" xfId="7394" xr:uid="{00000000-0005-0000-0000-000019770000}"/>
    <cellStyle name="Normal 30 2 6 2" xfId="12713" xr:uid="{00000000-0005-0000-0000-00001A770000}"/>
    <cellStyle name="Normal 30 2 6 2 2" xfId="28318" xr:uid="{00000000-0005-0000-0000-00001B770000}"/>
    <cellStyle name="Normal 30 2 6 2 3" xfId="34877" xr:uid="{00000000-0005-0000-0000-00001C770000}"/>
    <cellStyle name="Normal 30 2 6 2 4" xfId="41435" xr:uid="{00000000-0005-0000-0000-00001D770000}"/>
    <cellStyle name="Normal 30 2 6 3" xfId="25053" xr:uid="{00000000-0005-0000-0000-00001E770000}"/>
    <cellStyle name="Normal 30 2 6 4" xfId="31669" xr:uid="{00000000-0005-0000-0000-00001F770000}"/>
    <cellStyle name="Normal 30 2 6 5" xfId="38227" xr:uid="{00000000-0005-0000-0000-000020770000}"/>
    <cellStyle name="Normal 30 2 7" xfId="7395" xr:uid="{00000000-0005-0000-0000-000021770000}"/>
    <cellStyle name="Normal 30 2 7 2" xfId="12714" xr:uid="{00000000-0005-0000-0000-000022770000}"/>
    <cellStyle name="Normal 30 2 7 2 2" xfId="28319" xr:uid="{00000000-0005-0000-0000-000023770000}"/>
    <cellStyle name="Normal 30 2 7 2 3" xfId="34878" xr:uid="{00000000-0005-0000-0000-000024770000}"/>
    <cellStyle name="Normal 30 2 7 2 4" xfId="41436" xr:uid="{00000000-0005-0000-0000-000025770000}"/>
    <cellStyle name="Normal 30 2 7 3" xfId="25054" xr:uid="{00000000-0005-0000-0000-000026770000}"/>
    <cellStyle name="Normal 30 2 7 4" xfId="31670" xr:uid="{00000000-0005-0000-0000-000027770000}"/>
    <cellStyle name="Normal 30 2 7 5" xfId="38228" xr:uid="{00000000-0005-0000-0000-000028770000}"/>
    <cellStyle name="Normal 30 2 8" xfId="12679" xr:uid="{00000000-0005-0000-0000-000029770000}"/>
    <cellStyle name="Normal 30 2 8 2" xfId="28284" xr:uid="{00000000-0005-0000-0000-00002A770000}"/>
    <cellStyle name="Normal 30 2 8 3" xfId="34843" xr:uid="{00000000-0005-0000-0000-00002B770000}"/>
    <cellStyle name="Normal 30 2 8 4" xfId="41401" xr:uid="{00000000-0005-0000-0000-00002C770000}"/>
    <cellStyle name="Normal 30 2 9" xfId="16613" xr:uid="{00000000-0005-0000-0000-00002D770000}"/>
    <cellStyle name="Normal 30 3" xfId="7396" xr:uid="{00000000-0005-0000-0000-00002E770000}"/>
    <cellStyle name="Normal 30 3 10" xfId="38229" xr:uid="{00000000-0005-0000-0000-00002F770000}"/>
    <cellStyle name="Normal 30 3 2" xfId="7397" xr:uid="{00000000-0005-0000-0000-000030770000}"/>
    <cellStyle name="Normal 30 3 2 2" xfId="7398" xr:uid="{00000000-0005-0000-0000-000031770000}"/>
    <cellStyle name="Normal 30 3 2 2 2" xfId="7399" xr:uid="{00000000-0005-0000-0000-000032770000}"/>
    <cellStyle name="Normal 30 3 2 2 2 2" xfId="12718" xr:uid="{00000000-0005-0000-0000-000033770000}"/>
    <cellStyle name="Normal 30 3 2 2 2 2 2" xfId="28323" xr:uid="{00000000-0005-0000-0000-000034770000}"/>
    <cellStyle name="Normal 30 3 2 2 2 2 3" xfId="34882" xr:uid="{00000000-0005-0000-0000-000035770000}"/>
    <cellStyle name="Normal 30 3 2 2 2 2 4" xfId="41440" xr:uid="{00000000-0005-0000-0000-000036770000}"/>
    <cellStyle name="Normal 30 3 2 2 2 3" xfId="25058" xr:uid="{00000000-0005-0000-0000-000037770000}"/>
    <cellStyle name="Normal 30 3 2 2 2 4" xfId="31674" xr:uid="{00000000-0005-0000-0000-000038770000}"/>
    <cellStyle name="Normal 30 3 2 2 2 5" xfId="38232" xr:uid="{00000000-0005-0000-0000-000039770000}"/>
    <cellStyle name="Normal 30 3 2 2 3" xfId="7400" xr:uid="{00000000-0005-0000-0000-00003A770000}"/>
    <cellStyle name="Normal 30 3 2 2 3 2" xfId="12719" xr:uid="{00000000-0005-0000-0000-00003B770000}"/>
    <cellStyle name="Normal 30 3 2 2 3 2 2" xfId="28324" xr:uid="{00000000-0005-0000-0000-00003C770000}"/>
    <cellStyle name="Normal 30 3 2 2 3 2 3" xfId="34883" xr:uid="{00000000-0005-0000-0000-00003D770000}"/>
    <cellStyle name="Normal 30 3 2 2 3 2 4" xfId="41441" xr:uid="{00000000-0005-0000-0000-00003E770000}"/>
    <cellStyle name="Normal 30 3 2 2 3 3" xfId="25059" xr:uid="{00000000-0005-0000-0000-00003F770000}"/>
    <cellStyle name="Normal 30 3 2 2 3 4" xfId="31675" xr:uid="{00000000-0005-0000-0000-000040770000}"/>
    <cellStyle name="Normal 30 3 2 2 3 5" xfId="38233" xr:uid="{00000000-0005-0000-0000-000041770000}"/>
    <cellStyle name="Normal 30 3 2 2 4" xfId="12717" xr:uid="{00000000-0005-0000-0000-000042770000}"/>
    <cellStyle name="Normal 30 3 2 2 4 2" xfId="28322" xr:uid="{00000000-0005-0000-0000-000043770000}"/>
    <cellStyle name="Normal 30 3 2 2 4 3" xfId="34881" xr:uid="{00000000-0005-0000-0000-000044770000}"/>
    <cellStyle name="Normal 30 3 2 2 4 4" xfId="41439" xr:uid="{00000000-0005-0000-0000-000045770000}"/>
    <cellStyle name="Normal 30 3 2 2 5" xfId="25057" xr:uid="{00000000-0005-0000-0000-000046770000}"/>
    <cellStyle name="Normal 30 3 2 2 6" xfId="31673" xr:uid="{00000000-0005-0000-0000-000047770000}"/>
    <cellStyle name="Normal 30 3 2 2 7" xfId="38231" xr:uid="{00000000-0005-0000-0000-000048770000}"/>
    <cellStyle name="Normal 30 3 2 3" xfId="7401" xr:uid="{00000000-0005-0000-0000-000049770000}"/>
    <cellStyle name="Normal 30 3 2 3 2" xfId="7402" xr:uid="{00000000-0005-0000-0000-00004A770000}"/>
    <cellStyle name="Normal 30 3 2 3 2 2" xfId="12721" xr:uid="{00000000-0005-0000-0000-00004B770000}"/>
    <cellStyle name="Normal 30 3 2 3 2 2 2" xfId="28326" xr:uid="{00000000-0005-0000-0000-00004C770000}"/>
    <cellStyle name="Normal 30 3 2 3 2 2 3" xfId="34885" xr:uid="{00000000-0005-0000-0000-00004D770000}"/>
    <cellStyle name="Normal 30 3 2 3 2 2 4" xfId="41443" xr:uid="{00000000-0005-0000-0000-00004E770000}"/>
    <cellStyle name="Normal 30 3 2 3 2 3" xfId="25061" xr:uid="{00000000-0005-0000-0000-00004F770000}"/>
    <cellStyle name="Normal 30 3 2 3 2 4" xfId="31677" xr:uid="{00000000-0005-0000-0000-000050770000}"/>
    <cellStyle name="Normal 30 3 2 3 2 5" xfId="38235" xr:uid="{00000000-0005-0000-0000-000051770000}"/>
    <cellStyle name="Normal 30 3 2 3 3" xfId="7403" xr:uid="{00000000-0005-0000-0000-000052770000}"/>
    <cellStyle name="Normal 30 3 2 3 3 2" xfId="12722" xr:uid="{00000000-0005-0000-0000-000053770000}"/>
    <cellStyle name="Normal 30 3 2 3 3 2 2" xfId="28327" xr:uid="{00000000-0005-0000-0000-000054770000}"/>
    <cellStyle name="Normal 30 3 2 3 3 2 3" xfId="34886" xr:uid="{00000000-0005-0000-0000-000055770000}"/>
    <cellStyle name="Normal 30 3 2 3 3 2 4" xfId="41444" xr:uid="{00000000-0005-0000-0000-000056770000}"/>
    <cellStyle name="Normal 30 3 2 3 3 3" xfId="25062" xr:uid="{00000000-0005-0000-0000-000057770000}"/>
    <cellStyle name="Normal 30 3 2 3 3 4" xfId="31678" xr:uid="{00000000-0005-0000-0000-000058770000}"/>
    <cellStyle name="Normal 30 3 2 3 3 5" xfId="38236" xr:uid="{00000000-0005-0000-0000-000059770000}"/>
    <cellStyle name="Normal 30 3 2 3 4" xfId="12720" xr:uid="{00000000-0005-0000-0000-00005A770000}"/>
    <cellStyle name="Normal 30 3 2 3 4 2" xfId="28325" xr:uid="{00000000-0005-0000-0000-00005B770000}"/>
    <cellStyle name="Normal 30 3 2 3 4 3" xfId="34884" xr:uid="{00000000-0005-0000-0000-00005C770000}"/>
    <cellStyle name="Normal 30 3 2 3 4 4" xfId="41442" xr:uid="{00000000-0005-0000-0000-00005D770000}"/>
    <cellStyle name="Normal 30 3 2 3 5" xfId="25060" xr:uid="{00000000-0005-0000-0000-00005E770000}"/>
    <cellStyle name="Normal 30 3 2 3 6" xfId="31676" xr:uid="{00000000-0005-0000-0000-00005F770000}"/>
    <cellStyle name="Normal 30 3 2 3 7" xfId="38234" xr:uid="{00000000-0005-0000-0000-000060770000}"/>
    <cellStyle name="Normal 30 3 2 4" xfId="7404" xr:uid="{00000000-0005-0000-0000-000061770000}"/>
    <cellStyle name="Normal 30 3 2 4 2" xfId="12723" xr:uid="{00000000-0005-0000-0000-000062770000}"/>
    <cellStyle name="Normal 30 3 2 4 2 2" xfId="28328" xr:uid="{00000000-0005-0000-0000-000063770000}"/>
    <cellStyle name="Normal 30 3 2 4 2 3" xfId="34887" xr:uid="{00000000-0005-0000-0000-000064770000}"/>
    <cellStyle name="Normal 30 3 2 4 2 4" xfId="41445" xr:uid="{00000000-0005-0000-0000-000065770000}"/>
    <cellStyle name="Normal 30 3 2 4 3" xfId="25063" xr:uid="{00000000-0005-0000-0000-000066770000}"/>
    <cellStyle name="Normal 30 3 2 4 4" xfId="31679" xr:uid="{00000000-0005-0000-0000-000067770000}"/>
    <cellStyle name="Normal 30 3 2 4 5" xfId="38237" xr:uid="{00000000-0005-0000-0000-000068770000}"/>
    <cellStyle name="Normal 30 3 2 5" xfId="7405" xr:uid="{00000000-0005-0000-0000-000069770000}"/>
    <cellStyle name="Normal 30 3 2 5 2" xfId="12724" xr:uid="{00000000-0005-0000-0000-00006A770000}"/>
    <cellStyle name="Normal 30 3 2 5 2 2" xfId="28329" xr:uid="{00000000-0005-0000-0000-00006B770000}"/>
    <cellStyle name="Normal 30 3 2 5 2 3" xfId="34888" xr:uid="{00000000-0005-0000-0000-00006C770000}"/>
    <cellStyle name="Normal 30 3 2 5 2 4" xfId="41446" xr:uid="{00000000-0005-0000-0000-00006D770000}"/>
    <cellStyle name="Normal 30 3 2 5 3" xfId="25064" xr:uid="{00000000-0005-0000-0000-00006E770000}"/>
    <cellStyle name="Normal 30 3 2 5 4" xfId="31680" xr:uid="{00000000-0005-0000-0000-00006F770000}"/>
    <cellStyle name="Normal 30 3 2 5 5" xfId="38238" xr:uid="{00000000-0005-0000-0000-000070770000}"/>
    <cellStyle name="Normal 30 3 2 6" xfId="12716" xr:uid="{00000000-0005-0000-0000-000071770000}"/>
    <cellStyle name="Normal 30 3 2 6 2" xfId="28321" xr:uid="{00000000-0005-0000-0000-000072770000}"/>
    <cellStyle name="Normal 30 3 2 6 3" xfId="34880" xr:uid="{00000000-0005-0000-0000-000073770000}"/>
    <cellStyle name="Normal 30 3 2 6 4" xfId="41438" xr:uid="{00000000-0005-0000-0000-000074770000}"/>
    <cellStyle name="Normal 30 3 2 7" xfId="25056" xr:uid="{00000000-0005-0000-0000-000075770000}"/>
    <cellStyle name="Normal 30 3 2 8" xfId="31672" xr:uid="{00000000-0005-0000-0000-000076770000}"/>
    <cellStyle name="Normal 30 3 2 9" xfId="38230" xr:uid="{00000000-0005-0000-0000-000077770000}"/>
    <cellStyle name="Normal 30 3 3" xfId="7406" xr:uid="{00000000-0005-0000-0000-000078770000}"/>
    <cellStyle name="Normal 30 3 3 2" xfId="7407" xr:uid="{00000000-0005-0000-0000-000079770000}"/>
    <cellStyle name="Normal 30 3 3 2 2" xfId="12726" xr:uid="{00000000-0005-0000-0000-00007A770000}"/>
    <cellStyle name="Normal 30 3 3 2 2 2" xfId="28331" xr:uid="{00000000-0005-0000-0000-00007B770000}"/>
    <cellStyle name="Normal 30 3 3 2 2 3" xfId="34890" xr:uid="{00000000-0005-0000-0000-00007C770000}"/>
    <cellStyle name="Normal 30 3 3 2 2 4" xfId="41448" xr:uid="{00000000-0005-0000-0000-00007D770000}"/>
    <cellStyle name="Normal 30 3 3 2 3" xfId="25066" xr:uid="{00000000-0005-0000-0000-00007E770000}"/>
    <cellStyle name="Normal 30 3 3 2 4" xfId="31682" xr:uid="{00000000-0005-0000-0000-00007F770000}"/>
    <cellStyle name="Normal 30 3 3 2 5" xfId="38240" xr:uid="{00000000-0005-0000-0000-000080770000}"/>
    <cellStyle name="Normal 30 3 3 3" xfId="7408" xr:uid="{00000000-0005-0000-0000-000081770000}"/>
    <cellStyle name="Normal 30 3 3 3 2" xfId="12727" xr:uid="{00000000-0005-0000-0000-000082770000}"/>
    <cellStyle name="Normal 30 3 3 3 2 2" xfId="28332" xr:uid="{00000000-0005-0000-0000-000083770000}"/>
    <cellStyle name="Normal 30 3 3 3 2 3" xfId="34891" xr:uid="{00000000-0005-0000-0000-000084770000}"/>
    <cellStyle name="Normal 30 3 3 3 2 4" xfId="41449" xr:uid="{00000000-0005-0000-0000-000085770000}"/>
    <cellStyle name="Normal 30 3 3 3 3" xfId="25067" xr:uid="{00000000-0005-0000-0000-000086770000}"/>
    <cellStyle name="Normal 30 3 3 3 4" xfId="31683" xr:uid="{00000000-0005-0000-0000-000087770000}"/>
    <cellStyle name="Normal 30 3 3 3 5" xfId="38241" xr:uid="{00000000-0005-0000-0000-000088770000}"/>
    <cellStyle name="Normal 30 3 3 4" xfId="12725" xr:uid="{00000000-0005-0000-0000-000089770000}"/>
    <cellStyle name="Normal 30 3 3 4 2" xfId="28330" xr:uid="{00000000-0005-0000-0000-00008A770000}"/>
    <cellStyle name="Normal 30 3 3 4 3" xfId="34889" xr:uid="{00000000-0005-0000-0000-00008B770000}"/>
    <cellStyle name="Normal 30 3 3 4 4" xfId="41447" xr:uid="{00000000-0005-0000-0000-00008C770000}"/>
    <cellStyle name="Normal 30 3 3 5" xfId="25065" xr:uid="{00000000-0005-0000-0000-00008D770000}"/>
    <cellStyle name="Normal 30 3 3 6" xfId="31681" xr:uid="{00000000-0005-0000-0000-00008E770000}"/>
    <cellStyle name="Normal 30 3 3 7" xfId="38239" xr:uid="{00000000-0005-0000-0000-00008F770000}"/>
    <cellStyle name="Normal 30 3 4" xfId="7409" xr:uid="{00000000-0005-0000-0000-000090770000}"/>
    <cellStyle name="Normal 30 3 4 2" xfId="7410" xr:uid="{00000000-0005-0000-0000-000091770000}"/>
    <cellStyle name="Normal 30 3 4 2 2" xfId="12729" xr:uid="{00000000-0005-0000-0000-000092770000}"/>
    <cellStyle name="Normal 30 3 4 2 2 2" xfId="28334" xr:uid="{00000000-0005-0000-0000-000093770000}"/>
    <cellStyle name="Normal 30 3 4 2 2 3" xfId="34893" xr:uid="{00000000-0005-0000-0000-000094770000}"/>
    <cellStyle name="Normal 30 3 4 2 2 4" xfId="41451" xr:uid="{00000000-0005-0000-0000-000095770000}"/>
    <cellStyle name="Normal 30 3 4 2 3" xfId="25069" xr:uid="{00000000-0005-0000-0000-000096770000}"/>
    <cellStyle name="Normal 30 3 4 2 4" xfId="31685" xr:uid="{00000000-0005-0000-0000-000097770000}"/>
    <cellStyle name="Normal 30 3 4 2 5" xfId="38243" xr:uid="{00000000-0005-0000-0000-000098770000}"/>
    <cellStyle name="Normal 30 3 4 3" xfId="7411" xr:uid="{00000000-0005-0000-0000-000099770000}"/>
    <cellStyle name="Normal 30 3 4 3 2" xfId="12730" xr:uid="{00000000-0005-0000-0000-00009A770000}"/>
    <cellStyle name="Normal 30 3 4 3 2 2" xfId="28335" xr:uid="{00000000-0005-0000-0000-00009B770000}"/>
    <cellStyle name="Normal 30 3 4 3 2 3" xfId="34894" xr:uid="{00000000-0005-0000-0000-00009C770000}"/>
    <cellStyle name="Normal 30 3 4 3 2 4" xfId="41452" xr:uid="{00000000-0005-0000-0000-00009D770000}"/>
    <cellStyle name="Normal 30 3 4 3 3" xfId="25070" xr:uid="{00000000-0005-0000-0000-00009E770000}"/>
    <cellStyle name="Normal 30 3 4 3 4" xfId="31686" xr:uid="{00000000-0005-0000-0000-00009F770000}"/>
    <cellStyle name="Normal 30 3 4 3 5" xfId="38244" xr:uid="{00000000-0005-0000-0000-0000A0770000}"/>
    <cellStyle name="Normal 30 3 4 4" xfId="12728" xr:uid="{00000000-0005-0000-0000-0000A1770000}"/>
    <cellStyle name="Normal 30 3 4 4 2" xfId="28333" xr:uid="{00000000-0005-0000-0000-0000A2770000}"/>
    <cellStyle name="Normal 30 3 4 4 3" xfId="34892" xr:uid="{00000000-0005-0000-0000-0000A3770000}"/>
    <cellStyle name="Normal 30 3 4 4 4" xfId="41450" xr:uid="{00000000-0005-0000-0000-0000A4770000}"/>
    <cellStyle name="Normal 30 3 4 5" xfId="25068" xr:uid="{00000000-0005-0000-0000-0000A5770000}"/>
    <cellStyle name="Normal 30 3 4 6" xfId="31684" xr:uid="{00000000-0005-0000-0000-0000A6770000}"/>
    <cellStyle name="Normal 30 3 4 7" xfId="38242" xr:uid="{00000000-0005-0000-0000-0000A7770000}"/>
    <cellStyle name="Normal 30 3 5" xfId="7412" xr:uid="{00000000-0005-0000-0000-0000A8770000}"/>
    <cellStyle name="Normal 30 3 5 2" xfId="12731" xr:uid="{00000000-0005-0000-0000-0000A9770000}"/>
    <cellStyle name="Normal 30 3 5 2 2" xfId="28336" xr:uid="{00000000-0005-0000-0000-0000AA770000}"/>
    <cellStyle name="Normal 30 3 5 2 3" xfId="34895" xr:uid="{00000000-0005-0000-0000-0000AB770000}"/>
    <cellStyle name="Normal 30 3 5 2 4" xfId="41453" xr:uid="{00000000-0005-0000-0000-0000AC770000}"/>
    <cellStyle name="Normal 30 3 5 3" xfId="25071" xr:uid="{00000000-0005-0000-0000-0000AD770000}"/>
    <cellStyle name="Normal 30 3 5 4" xfId="31687" xr:uid="{00000000-0005-0000-0000-0000AE770000}"/>
    <cellStyle name="Normal 30 3 5 5" xfId="38245" xr:uid="{00000000-0005-0000-0000-0000AF770000}"/>
    <cellStyle name="Normal 30 3 6" xfId="7413" xr:uid="{00000000-0005-0000-0000-0000B0770000}"/>
    <cellStyle name="Normal 30 3 6 2" xfId="12732" xr:uid="{00000000-0005-0000-0000-0000B1770000}"/>
    <cellStyle name="Normal 30 3 6 2 2" xfId="28337" xr:uid="{00000000-0005-0000-0000-0000B2770000}"/>
    <cellStyle name="Normal 30 3 6 2 3" xfId="34896" xr:uid="{00000000-0005-0000-0000-0000B3770000}"/>
    <cellStyle name="Normal 30 3 6 2 4" xfId="41454" xr:uid="{00000000-0005-0000-0000-0000B4770000}"/>
    <cellStyle name="Normal 30 3 6 3" xfId="25072" xr:uid="{00000000-0005-0000-0000-0000B5770000}"/>
    <cellStyle name="Normal 30 3 6 4" xfId="31688" xr:uid="{00000000-0005-0000-0000-0000B6770000}"/>
    <cellStyle name="Normal 30 3 6 5" xfId="38246" xr:uid="{00000000-0005-0000-0000-0000B7770000}"/>
    <cellStyle name="Normal 30 3 7" xfId="12715" xr:uid="{00000000-0005-0000-0000-0000B8770000}"/>
    <cellStyle name="Normal 30 3 7 2" xfId="28320" xr:uid="{00000000-0005-0000-0000-0000B9770000}"/>
    <cellStyle name="Normal 30 3 7 3" xfId="34879" xr:uid="{00000000-0005-0000-0000-0000BA770000}"/>
    <cellStyle name="Normal 30 3 7 4" xfId="41437" xr:uid="{00000000-0005-0000-0000-0000BB770000}"/>
    <cellStyle name="Normal 30 3 8" xfId="25055" xr:uid="{00000000-0005-0000-0000-0000BC770000}"/>
    <cellStyle name="Normal 30 3 9" xfId="31671" xr:uid="{00000000-0005-0000-0000-0000BD770000}"/>
    <cellStyle name="Normal 30 4" xfId="7414" xr:uid="{00000000-0005-0000-0000-0000BE770000}"/>
    <cellStyle name="Normal 30 4 2" xfId="7415" xr:uid="{00000000-0005-0000-0000-0000BF770000}"/>
    <cellStyle name="Normal 30 4 2 2" xfId="7416" xr:uid="{00000000-0005-0000-0000-0000C0770000}"/>
    <cellStyle name="Normal 30 4 2 2 2" xfId="12735" xr:uid="{00000000-0005-0000-0000-0000C1770000}"/>
    <cellStyle name="Normal 30 4 2 2 2 2" xfId="28340" xr:uid="{00000000-0005-0000-0000-0000C2770000}"/>
    <cellStyle name="Normal 30 4 2 2 2 3" xfId="34899" xr:uid="{00000000-0005-0000-0000-0000C3770000}"/>
    <cellStyle name="Normal 30 4 2 2 2 4" xfId="41457" xr:uid="{00000000-0005-0000-0000-0000C4770000}"/>
    <cellStyle name="Normal 30 4 2 2 3" xfId="25075" xr:uid="{00000000-0005-0000-0000-0000C5770000}"/>
    <cellStyle name="Normal 30 4 2 2 4" xfId="31691" xr:uid="{00000000-0005-0000-0000-0000C6770000}"/>
    <cellStyle name="Normal 30 4 2 2 5" xfId="38249" xr:uid="{00000000-0005-0000-0000-0000C7770000}"/>
    <cellStyle name="Normal 30 4 2 3" xfId="7417" xr:uid="{00000000-0005-0000-0000-0000C8770000}"/>
    <cellStyle name="Normal 30 4 2 3 2" xfId="12736" xr:uid="{00000000-0005-0000-0000-0000C9770000}"/>
    <cellStyle name="Normal 30 4 2 3 2 2" xfId="28341" xr:uid="{00000000-0005-0000-0000-0000CA770000}"/>
    <cellStyle name="Normal 30 4 2 3 2 3" xfId="34900" xr:uid="{00000000-0005-0000-0000-0000CB770000}"/>
    <cellStyle name="Normal 30 4 2 3 2 4" xfId="41458" xr:uid="{00000000-0005-0000-0000-0000CC770000}"/>
    <cellStyle name="Normal 30 4 2 3 3" xfId="25076" xr:uid="{00000000-0005-0000-0000-0000CD770000}"/>
    <cellStyle name="Normal 30 4 2 3 4" xfId="31692" xr:uid="{00000000-0005-0000-0000-0000CE770000}"/>
    <cellStyle name="Normal 30 4 2 3 5" xfId="38250" xr:uid="{00000000-0005-0000-0000-0000CF770000}"/>
    <cellStyle name="Normal 30 4 2 4" xfId="12734" xr:uid="{00000000-0005-0000-0000-0000D0770000}"/>
    <cellStyle name="Normal 30 4 2 4 2" xfId="28339" xr:uid="{00000000-0005-0000-0000-0000D1770000}"/>
    <cellStyle name="Normal 30 4 2 4 3" xfId="34898" xr:uid="{00000000-0005-0000-0000-0000D2770000}"/>
    <cellStyle name="Normal 30 4 2 4 4" xfId="41456" xr:uid="{00000000-0005-0000-0000-0000D3770000}"/>
    <cellStyle name="Normal 30 4 2 5" xfId="25074" xr:uid="{00000000-0005-0000-0000-0000D4770000}"/>
    <cellStyle name="Normal 30 4 2 6" xfId="31690" xr:uid="{00000000-0005-0000-0000-0000D5770000}"/>
    <cellStyle name="Normal 30 4 2 7" xfId="38248" xr:uid="{00000000-0005-0000-0000-0000D6770000}"/>
    <cellStyle name="Normal 30 4 3" xfId="7418" xr:uid="{00000000-0005-0000-0000-0000D7770000}"/>
    <cellStyle name="Normal 30 4 3 2" xfId="7419" xr:uid="{00000000-0005-0000-0000-0000D8770000}"/>
    <cellStyle name="Normal 30 4 3 2 2" xfId="12738" xr:uid="{00000000-0005-0000-0000-0000D9770000}"/>
    <cellStyle name="Normal 30 4 3 2 2 2" xfId="28343" xr:uid="{00000000-0005-0000-0000-0000DA770000}"/>
    <cellStyle name="Normal 30 4 3 2 2 3" xfId="34902" xr:uid="{00000000-0005-0000-0000-0000DB770000}"/>
    <cellStyle name="Normal 30 4 3 2 2 4" xfId="41460" xr:uid="{00000000-0005-0000-0000-0000DC770000}"/>
    <cellStyle name="Normal 30 4 3 2 3" xfId="25078" xr:uid="{00000000-0005-0000-0000-0000DD770000}"/>
    <cellStyle name="Normal 30 4 3 2 4" xfId="31694" xr:uid="{00000000-0005-0000-0000-0000DE770000}"/>
    <cellStyle name="Normal 30 4 3 2 5" xfId="38252" xr:uid="{00000000-0005-0000-0000-0000DF770000}"/>
    <cellStyle name="Normal 30 4 3 3" xfId="7420" xr:uid="{00000000-0005-0000-0000-0000E0770000}"/>
    <cellStyle name="Normal 30 4 3 3 2" xfId="12739" xr:uid="{00000000-0005-0000-0000-0000E1770000}"/>
    <cellStyle name="Normal 30 4 3 3 2 2" xfId="28344" xr:uid="{00000000-0005-0000-0000-0000E2770000}"/>
    <cellStyle name="Normal 30 4 3 3 2 3" xfId="34903" xr:uid="{00000000-0005-0000-0000-0000E3770000}"/>
    <cellStyle name="Normal 30 4 3 3 2 4" xfId="41461" xr:uid="{00000000-0005-0000-0000-0000E4770000}"/>
    <cellStyle name="Normal 30 4 3 3 3" xfId="25079" xr:uid="{00000000-0005-0000-0000-0000E5770000}"/>
    <cellStyle name="Normal 30 4 3 3 4" xfId="31695" xr:uid="{00000000-0005-0000-0000-0000E6770000}"/>
    <cellStyle name="Normal 30 4 3 3 5" xfId="38253" xr:uid="{00000000-0005-0000-0000-0000E7770000}"/>
    <cellStyle name="Normal 30 4 3 4" xfId="12737" xr:uid="{00000000-0005-0000-0000-0000E8770000}"/>
    <cellStyle name="Normal 30 4 3 4 2" xfId="28342" xr:uid="{00000000-0005-0000-0000-0000E9770000}"/>
    <cellStyle name="Normal 30 4 3 4 3" xfId="34901" xr:uid="{00000000-0005-0000-0000-0000EA770000}"/>
    <cellStyle name="Normal 30 4 3 4 4" xfId="41459" xr:uid="{00000000-0005-0000-0000-0000EB770000}"/>
    <cellStyle name="Normal 30 4 3 5" xfId="25077" xr:uid="{00000000-0005-0000-0000-0000EC770000}"/>
    <cellStyle name="Normal 30 4 3 6" xfId="31693" xr:uid="{00000000-0005-0000-0000-0000ED770000}"/>
    <cellStyle name="Normal 30 4 3 7" xfId="38251" xr:uid="{00000000-0005-0000-0000-0000EE770000}"/>
    <cellStyle name="Normal 30 4 4" xfId="7421" xr:uid="{00000000-0005-0000-0000-0000EF770000}"/>
    <cellStyle name="Normal 30 4 4 2" xfId="12740" xr:uid="{00000000-0005-0000-0000-0000F0770000}"/>
    <cellStyle name="Normal 30 4 4 2 2" xfId="28345" xr:uid="{00000000-0005-0000-0000-0000F1770000}"/>
    <cellStyle name="Normal 30 4 4 2 3" xfId="34904" xr:uid="{00000000-0005-0000-0000-0000F2770000}"/>
    <cellStyle name="Normal 30 4 4 2 4" xfId="41462" xr:uid="{00000000-0005-0000-0000-0000F3770000}"/>
    <cellStyle name="Normal 30 4 4 3" xfId="25080" xr:uid="{00000000-0005-0000-0000-0000F4770000}"/>
    <cellStyle name="Normal 30 4 4 4" xfId="31696" xr:uid="{00000000-0005-0000-0000-0000F5770000}"/>
    <cellStyle name="Normal 30 4 4 5" xfId="38254" xr:uid="{00000000-0005-0000-0000-0000F6770000}"/>
    <cellStyle name="Normal 30 4 5" xfId="7422" xr:uid="{00000000-0005-0000-0000-0000F7770000}"/>
    <cellStyle name="Normal 30 4 5 2" xfId="12741" xr:uid="{00000000-0005-0000-0000-0000F8770000}"/>
    <cellStyle name="Normal 30 4 5 2 2" xfId="28346" xr:uid="{00000000-0005-0000-0000-0000F9770000}"/>
    <cellStyle name="Normal 30 4 5 2 3" xfId="34905" xr:uid="{00000000-0005-0000-0000-0000FA770000}"/>
    <cellStyle name="Normal 30 4 5 2 4" xfId="41463" xr:uid="{00000000-0005-0000-0000-0000FB770000}"/>
    <cellStyle name="Normal 30 4 5 3" xfId="25081" xr:uid="{00000000-0005-0000-0000-0000FC770000}"/>
    <cellStyle name="Normal 30 4 5 4" xfId="31697" xr:uid="{00000000-0005-0000-0000-0000FD770000}"/>
    <cellStyle name="Normal 30 4 5 5" xfId="38255" xr:uid="{00000000-0005-0000-0000-0000FE770000}"/>
    <cellStyle name="Normal 30 4 6" xfId="12733" xr:uid="{00000000-0005-0000-0000-0000FF770000}"/>
    <cellStyle name="Normal 30 4 6 2" xfId="28338" xr:uid="{00000000-0005-0000-0000-000000780000}"/>
    <cellStyle name="Normal 30 4 6 3" xfId="34897" xr:uid="{00000000-0005-0000-0000-000001780000}"/>
    <cellStyle name="Normal 30 4 6 4" xfId="41455" xr:uid="{00000000-0005-0000-0000-000002780000}"/>
    <cellStyle name="Normal 30 4 7" xfId="25073" xr:uid="{00000000-0005-0000-0000-000003780000}"/>
    <cellStyle name="Normal 30 4 8" xfId="31689" xr:uid="{00000000-0005-0000-0000-000004780000}"/>
    <cellStyle name="Normal 30 4 9" xfId="38247" xr:uid="{00000000-0005-0000-0000-000005780000}"/>
    <cellStyle name="Normal 30 5" xfId="7423" xr:uid="{00000000-0005-0000-0000-000006780000}"/>
    <cellStyle name="Normal 30 5 2" xfId="7424" xr:uid="{00000000-0005-0000-0000-000007780000}"/>
    <cellStyle name="Normal 30 5 2 2" xfId="12743" xr:uid="{00000000-0005-0000-0000-000008780000}"/>
    <cellStyle name="Normal 30 5 2 2 2" xfId="28348" xr:uid="{00000000-0005-0000-0000-000009780000}"/>
    <cellStyle name="Normal 30 5 2 2 3" xfId="34907" xr:uid="{00000000-0005-0000-0000-00000A780000}"/>
    <cellStyle name="Normal 30 5 2 2 4" xfId="41465" xr:uid="{00000000-0005-0000-0000-00000B780000}"/>
    <cellStyle name="Normal 30 5 2 3" xfId="25083" xr:uid="{00000000-0005-0000-0000-00000C780000}"/>
    <cellStyle name="Normal 30 5 2 4" xfId="31699" xr:uid="{00000000-0005-0000-0000-00000D780000}"/>
    <cellStyle name="Normal 30 5 2 5" xfId="38257" xr:uid="{00000000-0005-0000-0000-00000E780000}"/>
    <cellStyle name="Normal 30 5 3" xfId="7425" xr:uid="{00000000-0005-0000-0000-00000F780000}"/>
    <cellStyle name="Normal 30 5 3 2" xfId="12744" xr:uid="{00000000-0005-0000-0000-000010780000}"/>
    <cellStyle name="Normal 30 5 3 2 2" xfId="28349" xr:uid="{00000000-0005-0000-0000-000011780000}"/>
    <cellStyle name="Normal 30 5 3 2 3" xfId="34908" xr:uid="{00000000-0005-0000-0000-000012780000}"/>
    <cellStyle name="Normal 30 5 3 2 4" xfId="41466" xr:uid="{00000000-0005-0000-0000-000013780000}"/>
    <cellStyle name="Normal 30 5 3 3" xfId="25084" xr:uid="{00000000-0005-0000-0000-000014780000}"/>
    <cellStyle name="Normal 30 5 3 4" xfId="31700" xr:uid="{00000000-0005-0000-0000-000015780000}"/>
    <cellStyle name="Normal 30 5 3 5" xfId="38258" xr:uid="{00000000-0005-0000-0000-000016780000}"/>
    <cellStyle name="Normal 30 5 4" xfId="12742" xr:uid="{00000000-0005-0000-0000-000017780000}"/>
    <cellStyle name="Normal 30 5 4 2" xfId="28347" xr:uid="{00000000-0005-0000-0000-000018780000}"/>
    <cellStyle name="Normal 30 5 4 3" xfId="34906" xr:uid="{00000000-0005-0000-0000-000019780000}"/>
    <cellStyle name="Normal 30 5 4 4" xfId="41464" xr:uid="{00000000-0005-0000-0000-00001A780000}"/>
    <cellStyle name="Normal 30 5 5" xfId="25082" xr:uid="{00000000-0005-0000-0000-00001B780000}"/>
    <cellStyle name="Normal 30 5 6" xfId="31698" xr:uid="{00000000-0005-0000-0000-00001C780000}"/>
    <cellStyle name="Normal 30 5 7" xfId="38256" xr:uid="{00000000-0005-0000-0000-00001D780000}"/>
    <cellStyle name="Normal 30 6" xfId="7426" xr:uid="{00000000-0005-0000-0000-00001E780000}"/>
    <cellStyle name="Normal 30 6 2" xfId="7427" xr:uid="{00000000-0005-0000-0000-00001F780000}"/>
    <cellStyle name="Normal 30 6 2 2" xfId="12746" xr:uid="{00000000-0005-0000-0000-000020780000}"/>
    <cellStyle name="Normal 30 6 2 2 2" xfId="28351" xr:uid="{00000000-0005-0000-0000-000021780000}"/>
    <cellStyle name="Normal 30 6 2 2 3" xfId="34910" xr:uid="{00000000-0005-0000-0000-000022780000}"/>
    <cellStyle name="Normal 30 6 2 2 4" xfId="41468" xr:uid="{00000000-0005-0000-0000-000023780000}"/>
    <cellStyle name="Normal 30 6 2 3" xfId="25086" xr:uid="{00000000-0005-0000-0000-000024780000}"/>
    <cellStyle name="Normal 30 6 2 4" xfId="31702" xr:uid="{00000000-0005-0000-0000-000025780000}"/>
    <cellStyle name="Normal 30 6 2 5" xfId="38260" xr:uid="{00000000-0005-0000-0000-000026780000}"/>
    <cellStyle name="Normal 30 6 3" xfId="7428" xr:uid="{00000000-0005-0000-0000-000027780000}"/>
    <cellStyle name="Normal 30 6 3 2" xfId="12747" xr:uid="{00000000-0005-0000-0000-000028780000}"/>
    <cellStyle name="Normal 30 6 3 2 2" xfId="28352" xr:uid="{00000000-0005-0000-0000-000029780000}"/>
    <cellStyle name="Normal 30 6 3 2 3" xfId="34911" xr:uid="{00000000-0005-0000-0000-00002A780000}"/>
    <cellStyle name="Normal 30 6 3 2 4" xfId="41469" xr:uid="{00000000-0005-0000-0000-00002B780000}"/>
    <cellStyle name="Normal 30 6 3 3" xfId="25087" xr:uid="{00000000-0005-0000-0000-00002C780000}"/>
    <cellStyle name="Normal 30 6 3 4" xfId="31703" xr:uid="{00000000-0005-0000-0000-00002D780000}"/>
    <cellStyle name="Normal 30 6 3 5" xfId="38261" xr:uid="{00000000-0005-0000-0000-00002E780000}"/>
    <cellStyle name="Normal 30 6 4" xfId="12745" xr:uid="{00000000-0005-0000-0000-00002F780000}"/>
    <cellStyle name="Normal 30 6 4 2" xfId="28350" xr:uid="{00000000-0005-0000-0000-000030780000}"/>
    <cellStyle name="Normal 30 6 4 3" xfId="34909" xr:uid="{00000000-0005-0000-0000-000031780000}"/>
    <cellStyle name="Normal 30 6 4 4" xfId="41467" xr:uid="{00000000-0005-0000-0000-000032780000}"/>
    <cellStyle name="Normal 30 6 5" xfId="25085" xr:uid="{00000000-0005-0000-0000-000033780000}"/>
    <cellStyle name="Normal 30 6 6" xfId="31701" xr:uid="{00000000-0005-0000-0000-000034780000}"/>
    <cellStyle name="Normal 30 6 7" xfId="38259" xr:uid="{00000000-0005-0000-0000-000035780000}"/>
    <cellStyle name="Normal 30 7" xfId="7429" xr:uid="{00000000-0005-0000-0000-000036780000}"/>
    <cellStyle name="Normal 30 7 2" xfId="12748" xr:uid="{00000000-0005-0000-0000-000037780000}"/>
    <cellStyle name="Normal 30 7 2 2" xfId="28353" xr:uid="{00000000-0005-0000-0000-000038780000}"/>
    <cellStyle name="Normal 30 7 2 3" xfId="34912" xr:uid="{00000000-0005-0000-0000-000039780000}"/>
    <cellStyle name="Normal 30 7 2 4" xfId="41470" xr:uid="{00000000-0005-0000-0000-00003A780000}"/>
    <cellStyle name="Normal 30 7 3" xfId="25088" xr:uid="{00000000-0005-0000-0000-00003B780000}"/>
    <cellStyle name="Normal 30 7 4" xfId="31704" xr:uid="{00000000-0005-0000-0000-00003C780000}"/>
    <cellStyle name="Normal 30 7 5" xfId="38262" xr:uid="{00000000-0005-0000-0000-00003D780000}"/>
    <cellStyle name="Normal 30 8" xfId="7430" xr:uid="{00000000-0005-0000-0000-00003E780000}"/>
    <cellStyle name="Normal 30 9" xfId="7431" xr:uid="{00000000-0005-0000-0000-00003F780000}"/>
    <cellStyle name="Normal 30 9 2" xfId="12749" xr:uid="{00000000-0005-0000-0000-000040780000}"/>
    <cellStyle name="Normal 30 9 2 2" xfId="28354" xr:uid="{00000000-0005-0000-0000-000041780000}"/>
    <cellStyle name="Normal 30 9 2 3" xfId="34913" xr:uid="{00000000-0005-0000-0000-000042780000}"/>
    <cellStyle name="Normal 30 9 2 4" xfId="41471" xr:uid="{00000000-0005-0000-0000-000043780000}"/>
    <cellStyle name="Normal 30 9 3" xfId="25089" xr:uid="{00000000-0005-0000-0000-000044780000}"/>
    <cellStyle name="Normal 30 9 4" xfId="31705" xr:uid="{00000000-0005-0000-0000-000045780000}"/>
    <cellStyle name="Normal 30 9 5" xfId="38263" xr:uid="{00000000-0005-0000-0000-000046780000}"/>
    <cellStyle name="Normal 31" xfId="1360" xr:uid="{00000000-0005-0000-0000-000047780000}"/>
    <cellStyle name="Normal 31 10" xfId="2592" xr:uid="{00000000-0005-0000-0000-000048780000}"/>
    <cellStyle name="Normal 31 2" xfId="7432" xr:uid="{00000000-0005-0000-0000-000049780000}"/>
    <cellStyle name="Normal 31 2 10" xfId="25090" xr:uid="{00000000-0005-0000-0000-00004A780000}"/>
    <cellStyle name="Normal 31 2 11" xfId="31706" xr:uid="{00000000-0005-0000-0000-00004B780000}"/>
    <cellStyle name="Normal 31 2 12" xfId="38264" xr:uid="{00000000-0005-0000-0000-00004C780000}"/>
    <cellStyle name="Normal 31 2 2" xfId="7433" xr:uid="{00000000-0005-0000-0000-00004D780000}"/>
    <cellStyle name="Normal 31 2 2 10" xfId="38265" xr:uid="{00000000-0005-0000-0000-00004E780000}"/>
    <cellStyle name="Normal 31 2 2 2" xfId="7434" xr:uid="{00000000-0005-0000-0000-00004F780000}"/>
    <cellStyle name="Normal 31 2 2 2 2" xfId="7435" xr:uid="{00000000-0005-0000-0000-000050780000}"/>
    <cellStyle name="Normal 31 2 2 2 2 2" xfId="7436" xr:uid="{00000000-0005-0000-0000-000051780000}"/>
    <cellStyle name="Normal 31 2 2 2 2 2 2" xfId="12754" xr:uid="{00000000-0005-0000-0000-000052780000}"/>
    <cellStyle name="Normal 31 2 2 2 2 2 2 2" xfId="28359" xr:uid="{00000000-0005-0000-0000-000053780000}"/>
    <cellStyle name="Normal 31 2 2 2 2 2 2 3" xfId="34918" xr:uid="{00000000-0005-0000-0000-000054780000}"/>
    <cellStyle name="Normal 31 2 2 2 2 2 2 4" xfId="41476" xr:uid="{00000000-0005-0000-0000-000055780000}"/>
    <cellStyle name="Normal 31 2 2 2 2 2 3" xfId="25094" xr:uid="{00000000-0005-0000-0000-000056780000}"/>
    <cellStyle name="Normal 31 2 2 2 2 2 4" xfId="31710" xr:uid="{00000000-0005-0000-0000-000057780000}"/>
    <cellStyle name="Normal 31 2 2 2 2 2 5" xfId="38268" xr:uid="{00000000-0005-0000-0000-000058780000}"/>
    <cellStyle name="Normal 31 2 2 2 2 3" xfId="7437" xr:uid="{00000000-0005-0000-0000-000059780000}"/>
    <cellStyle name="Normal 31 2 2 2 2 3 2" xfId="12755" xr:uid="{00000000-0005-0000-0000-00005A780000}"/>
    <cellStyle name="Normal 31 2 2 2 2 3 2 2" xfId="28360" xr:uid="{00000000-0005-0000-0000-00005B780000}"/>
    <cellStyle name="Normal 31 2 2 2 2 3 2 3" xfId="34919" xr:uid="{00000000-0005-0000-0000-00005C780000}"/>
    <cellStyle name="Normal 31 2 2 2 2 3 2 4" xfId="41477" xr:uid="{00000000-0005-0000-0000-00005D780000}"/>
    <cellStyle name="Normal 31 2 2 2 2 3 3" xfId="25095" xr:uid="{00000000-0005-0000-0000-00005E780000}"/>
    <cellStyle name="Normal 31 2 2 2 2 3 4" xfId="31711" xr:uid="{00000000-0005-0000-0000-00005F780000}"/>
    <cellStyle name="Normal 31 2 2 2 2 3 5" xfId="38269" xr:uid="{00000000-0005-0000-0000-000060780000}"/>
    <cellStyle name="Normal 31 2 2 2 2 4" xfId="12753" xr:uid="{00000000-0005-0000-0000-000061780000}"/>
    <cellStyle name="Normal 31 2 2 2 2 4 2" xfId="28358" xr:uid="{00000000-0005-0000-0000-000062780000}"/>
    <cellStyle name="Normal 31 2 2 2 2 4 3" xfId="34917" xr:uid="{00000000-0005-0000-0000-000063780000}"/>
    <cellStyle name="Normal 31 2 2 2 2 4 4" xfId="41475" xr:uid="{00000000-0005-0000-0000-000064780000}"/>
    <cellStyle name="Normal 31 2 2 2 2 5" xfId="25093" xr:uid="{00000000-0005-0000-0000-000065780000}"/>
    <cellStyle name="Normal 31 2 2 2 2 6" xfId="31709" xr:uid="{00000000-0005-0000-0000-000066780000}"/>
    <cellStyle name="Normal 31 2 2 2 2 7" xfId="38267" xr:uid="{00000000-0005-0000-0000-000067780000}"/>
    <cellStyle name="Normal 31 2 2 2 3" xfId="7438" xr:uid="{00000000-0005-0000-0000-000068780000}"/>
    <cellStyle name="Normal 31 2 2 2 3 2" xfId="7439" xr:uid="{00000000-0005-0000-0000-000069780000}"/>
    <cellStyle name="Normal 31 2 2 2 3 2 2" xfId="12757" xr:uid="{00000000-0005-0000-0000-00006A780000}"/>
    <cellStyle name="Normal 31 2 2 2 3 2 2 2" xfId="28362" xr:uid="{00000000-0005-0000-0000-00006B780000}"/>
    <cellStyle name="Normal 31 2 2 2 3 2 2 3" xfId="34921" xr:uid="{00000000-0005-0000-0000-00006C780000}"/>
    <cellStyle name="Normal 31 2 2 2 3 2 2 4" xfId="41479" xr:uid="{00000000-0005-0000-0000-00006D780000}"/>
    <cellStyle name="Normal 31 2 2 2 3 2 3" xfId="25097" xr:uid="{00000000-0005-0000-0000-00006E780000}"/>
    <cellStyle name="Normal 31 2 2 2 3 2 4" xfId="31713" xr:uid="{00000000-0005-0000-0000-00006F780000}"/>
    <cellStyle name="Normal 31 2 2 2 3 2 5" xfId="38271" xr:uid="{00000000-0005-0000-0000-000070780000}"/>
    <cellStyle name="Normal 31 2 2 2 3 3" xfId="7440" xr:uid="{00000000-0005-0000-0000-000071780000}"/>
    <cellStyle name="Normal 31 2 2 2 3 3 2" xfId="12758" xr:uid="{00000000-0005-0000-0000-000072780000}"/>
    <cellStyle name="Normal 31 2 2 2 3 3 2 2" xfId="28363" xr:uid="{00000000-0005-0000-0000-000073780000}"/>
    <cellStyle name="Normal 31 2 2 2 3 3 2 3" xfId="34922" xr:uid="{00000000-0005-0000-0000-000074780000}"/>
    <cellStyle name="Normal 31 2 2 2 3 3 2 4" xfId="41480" xr:uid="{00000000-0005-0000-0000-000075780000}"/>
    <cellStyle name="Normal 31 2 2 2 3 3 3" xfId="25098" xr:uid="{00000000-0005-0000-0000-000076780000}"/>
    <cellStyle name="Normal 31 2 2 2 3 3 4" xfId="31714" xr:uid="{00000000-0005-0000-0000-000077780000}"/>
    <cellStyle name="Normal 31 2 2 2 3 3 5" xfId="38272" xr:uid="{00000000-0005-0000-0000-000078780000}"/>
    <cellStyle name="Normal 31 2 2 2 3 4" xfId="12756" xr:uid="{00000000-0005-0000-0000-000079780000}"/>
    <cellStyle name="Normal 31 2 2 2 3 4 2" xfId="28361" xr:uid="{00000000-0005-0000-0000-00007A780000}"/>
    <cellStyle name="Normal 31 2 2 2 3 4 3" xfId="34920" xr:uid="{00000000-0005-0000-0000-00007B780000}"/>
    <cellStyle name="Normal 31 2 2 2 3 4 4" xfId="41478" xr:uid="{00000000-0005-0000-0000-00007C780000}"/>
    <cellStyle name="Normal 31 2 2 2 3 5" xfId="25096" xr:uid="{00000000-0005-0000-0000-00007D780000}"/>
    <cellStyle name="Normal 31 2 2 2 3 6" xfId="31712" xr:uid="{00000000-0005-0000-0000-00007E780000}"/>
    <cellStyle name="Normal 31 2 2 2 3 7" xfId="38270" xr:uid="{00000000-0005-0000-0000-00007F780000}"/>
    <cellStyle name="Normal 31 2 2 2 4" xfId="7441" xr:uid="{00000000-0005-0000-0000-000080780000}"/>
    <cellStyle name="Normal 31 2 2 2 4 2" xfId="12759" xr:uid="{00000000-0005-0000-0000-000081780000}"/>
    <cellStyle name="Normal 31 2 2 2 4 2 2" xfId="28364" xr:uid="{00000000-0005-0000-0000-000082780000}"/>
    <cellStyle name="Normal 31 2 2 2 4 2 3" xfId="34923" xr:uid="{00000000-0005-0000-0000-000083780000}"/>
    <cellStyle name="Normal 31 2 2 2 4 2 4" xfId="41481" xr:uid="{00000000-0005-0000-0000-000084780000}"/>
    <cellStyle name="Normal 31 2 2 2 4 3" xfId="25099" xr:uid="{00000000-0005-0000-0000-000085780000}"/>
    <cellStyle name="Normal 31 2 2 2 4 4" xfId="31715" xr:uid="{00000000-0005-0000-0000-000086780000}"/>
    <cellStyle name="Normal 31 2 2 2 4 5" xfId="38273" xr:uid="{00000000-0005-0000-0000-000087780000}"/>
    <cellStyle name="Normal 31 2 2 2 5" xfId="7442" xr:uid="{00000000-0005-0000-0000-000088780000}"/>
    <cellStyle name="Normal 31 2 2 2 5 2" xfId="12760" xr:uid="{00000000-0005-0000-0000-000089780000}"/>
    <cellStyle name="Normal 31 2 2 2 5 2 2" xfId="28365" xr:uid="{00000000-0005-0000-0000-00008A780000}"/>
    <cellStyle name="Normal 31 2 2 2 5 2 3" xfId="34924" xr:uid="{00000000-0005-0000-0000-00008B780000}"/>
    <cellStyle name="Normal 31 2 2 2 5 2 4" xfId="41482" xr:uid="{00000000-0005-0000-0000-00008C780000}"/>
    <cellStyle name="Normal 31 2 2 2 5 3" xfId="25100" xr:uid="{00000000-0005-0000-0000-00008D780000}"/>
    <cellStyle name="Normal 31 2 2 2 5 4" xfId="31716" xr:uid="{00000000-0005-0000-0000-00008E780000}"/>
    <cellStyle name="Normal 31 2 2 2 5 5" xfId="38274" xr:uid="{00000000-0005-0000-0000-00008F780000}"/>
    <cellStyle name="Normal 31 2 2 2 6" xfId="12752" xr:uid="{00000000-0005-0000-0000-000090780000}"/>
    <cellStyle name="Normal 31 2 2 2 6 2" xfId="28357" xr:uid="{00000000-0005-0000-0000-000091780000}"/>
    <cellStyle name="Normal 31 2 2 2 6 3" xfId="34916" xr:uid="{00000000-0005-0000-0000-000092780000}"/>
    <cellStyle name="Normal 31 2 2 2 6 4" xfId="41474" xr:uid="{00000000-0005-0000-0000-000093780000}"/>
    <cellStyle name="Normal 31 2 2 2 7" xfId="25092" xr:uid="{00000000-0005-0000-0000-000094780000}"/>
    <cellStyle name="Normal 31 2 2 2 8" xfId="31708" xr:uid="{00000000-0005-0000-0000-000095780000}"/>
    <cellStyle name="Normal 31 2 2 2 9" xfId="38266" xr:uid="{00000000-0005-0000-0000-000096780000}"/>
    <cellStyle name="Normal 31 2 2 3" xfId="7443" xr:uid="{00000000-0005-0000-0000-000097780000}"/>
    <cellStyle name="Normal 31 2 2 3 2" xfId="7444" xr:uid="{00000000-0005-0000-0000-000098780000}"/>
    <cellStyle name="Normal 31 2 2 3 2 2" xfId="12762" xr:uid="{00000000-0005-0000-0000-000099780000}"/>
    <cellStyle name="Normal 31 2 2 3 2 2 2" xfId="28367" xr:uid="{00000000-0005-0000-0000-00009A780000}"/>
    <cellStyle name="Normal 31 2 2 3 2 2 3" xfId="34926" xr:uid="{00000000-0005-0000-0000-00009B780000}"/>
    <cellStyle name="Normal 31 2 2 3 2 2 4" xfId="41484" xr:uid="{00000000-0005-0000-0000-00009C780000}"/>
    <cellStyle name="Normal 31 2 2 3 2 3" xfId="25102" xr:uid="{00000000-0005-0000-0000-00009D780000}"/>
    <cellStyle name="Normal 31 2 2 3 2 4" xfId="31718" xr:uid="{00000000-0005-0000-0000-00009E780000}"/>
    <cellStyle name="Normal 31 2 2 3 2 5" xfId="38276" xr:uid="{00000000-0005-0000-0000-00009F780000}"/>
    <cellStyle name="Normal 31 2 2 3 3" xfId="7445" xr:uid="{00000000-0005-0000-0000-0000A0780000}"/>
    <cellStyle name="Normal 31 2 2 3 3 2" xfId="12763" xr:uid="{00000000-0005-0000-0000-0000A1780000}"/>
    <cellStyle name="Normal 31 2 2 3 3 2 2" xfId="28368" xr:uid="{00000000-0005-0000-0000-0000A2780000}"/>
    <cellStyle name="Normal 31 2 2 3 3 2 3" xfId="34927" xr:uid="{00000000-0005-0000-0000-0000A3780000}"/>
    <cellStyle name="Normal 31 2 2 3 3 2 4" xfId="41485" xr:uid="{00000000-0005-0000-0000-0000A4780000}"/>
    <cellStyle name="Normal 31 2 2 3 3 3" xfId="25103" xr:uid="{00000000-0005-0000-0000-0000A5780000}"/>
    <cellStyle name="Normal 31 2 2 3 3 4" xfId="31719" xr:uid="{00000000-0005-0000-0000-0000A6780000}"/>
    <cellStyle name="Normal 31 2 2 3 3 5" xfId="38277" xr:uid="{00000000-0005-0000-0000-0000A7780000}"/>
    <cellStyle name="Normal 31 2 2 3 4" xfId="12761" xr:uid="{00000000-0005-0000-0000-0000A8780000}"/>
    <cellStyle name="Normal 31 2 2 3 4 2" xfId="28366" xr:uid="{00000000-0005-0000-0000-0000A9780000}"/>
    <cellStyle name="Normal 31 2 2 3 4 3" xfId="34925" xr:uid="{00000000-0005-0000-0000-0000AA780000}"/>
    <cellStyle name="Normal 31 2 2 3 4 4" xfId="41483" xr:uid="{00000000-0005-0000-0000-0000AB780000}"/>
    <cellStyle name="Normal 31 2 2 3 5" xfId="25101" xr:uid="{00000000-0005-0000-0000-0000AC780000}"/>
    <cellStyle name="Normal 31 2 2 3 6" xfId="31717" xr:uid="{00000000-0005-0000-0000-0000AD780000}"/>
    <cellStyle name="Normal 31 2 2 3 7" xfId="38275" xr:uid="{00000000-0005-0000-0000-0000AE780000}"/>
    <cellStyle name="Normal 31 2 2 4" xfId="7446" xr:uid="{00000000-0005-0000-0000-0000AF780000}"/>
    <cellStyle name="Normal 31 2 2 4 2" xfId="7447" xr:uid="{00000000-0005-0000-0000-0000B0780000}"/>
    <cellStyle name="Normal 31 2 2 4 2 2" xfId="12765" xr:uid="{00000000-0005-0000-0000-0000B1780000}"/>
    <cellStyle name="Normal 31 2 2 4 2 2 2" xfId="28370" xr:uid="{00000000-0005-0000-0000-0000B2780000}"/>
    <cellStyle name="Normal 31 2 2 4 2 2 3" xfId="34929" xr:uid="{00000000-0005-0000-0000-0000B3780000}"/>
    <cellStyle name="Normal 31 2 2 4 2 2 4" xfId="41487" xr:uid="{00000000-0005-0000-0000-0000B4780000}"/>
    <cellStyle name="Normal 31 2 2 4 2 3" xfId="25105" xr:uid="{00000000-0005-0000-0000-0000B5780000}"/>
    <cellStyle name="Normal 31 2 2 4 2 4" xfId="31721" xr:uid="{00000000-0005-0000-0000-0000B6780000}"/>
    <cellStyle name="Normal 31 2 2 4 2 5" xfId="38279" xr:uid="{00000000-0005-0000-0000-0000B7780000}"/>
    <cellStyle name="Normal 31 2 2 4 3" xfId="7448" xr:uid="{00000000-0005-0000-0000-0000B8780000}"/>
    <cellStyle name="Normal 31 2 2 4 3 2" xfId="12766" xr:uid="{00000000-0005-0000-0000-0000B9780000}"/>
    <cellStyle name="Normal 31 2 2 4 3 2 2" xfId="28371" xr:uid="{00000000-0005-0000-0000-0000BA780000}"/>
    <cellStyle name="Normal 31 2 2 4 3 2 3" xfId="34930" xr:uid="{00000000-0005-0000-0000-0000BB780000}"/>
    <cellStyle name="Normal 31 2 2 4 3 2 4" xfId="41488" xr:uid="{00000000-0005-0000-0000-0000BC780000}"/>
    <cellStyle name="Normal 31 2 2 4 3 3" xfId="25106" xr:uid="{00000000-0005-0000-0000-0000BD780000}"/>
    <cellStyle name="Normal 31 2 2 4 3 4" xfId="31722" xr:uid="{00000000-0005-0000-0000-0000BE780000}"/>
    <cellStyle name="Normal 31 2 2 4 3 5" xfId="38280" xr:uid="{00000000-0005-0000-0000-0000BF780000}"/>
    <cellStyle name="Normal 31 2 2 4 4" xfId="12764" xr:uid="{00000000-0005-0000-0000-0000C0780000}"/>
    <cellStyle name="Normal 31 2 2 4 4 2" xfId="28369" xr:uid="{00000000-0005-0000-0000-0000C1780000}"/>
    <cellStyle name="Normal 31 2 2 4 4 3" xfId="34928" xr:uid="{00000000-0005-0000-0000-0000C2780000}"/>
    <cellStyle name="Normal 31 2 2 4 4 4" xfId="41486" xr:uid="{00000000-0005-0000-0000-0000C3780000}"/>
    <cellStyle name="Normal 31 2 2 4 5" xfId="25104" xr:uid="{00000000-0005-0000-0000-0000C4780000}"/>
    <cellStyle name="Normal 31 2 2 4 6" xfId="31720" xr:uid="{00000000-0005-0000-0000-0000C5780000}"/>
    <cellStyle name="Normal 31 2 2 4 7" xfId="38278" xr:uid="{00000000-0005-0000-0000-0000C6780000}"/>
    <cellStyle name="Normal 31 2 2 5" xfId="7449" xr:uid="{00000000-0005-0000-0000-0000C7780000}"/>
    <cellStyle name="Normal 31 2 2 5 2" xfId="12767" xr:uid="{00000000-0005-0000-0000-0000C8780000}"/>
    <cellStyle name="Normal 31 2 2 5 2 2" xfId="28372" xr:uid="{00000000-0005-0000-0000-0000C9780000}"/>
    <cellStyle name="Normal 31 2 2 5 2 3" xfId="34931" xr:uid="{00000000-0005-0000-0000-0000CA780000}"/>
    <cellStyle name="Normal 31 2 2 5 2 4" xfId="41489" xr:uid="{00000000-0005-0000-0000-0000CB780000}"/>
    <cellStyle name="Normal 31 2 2 5 3" xfId="25107" xr:uid="{00000000-0005-0000-0000-0000CC780000}"/>
    <cellStyle name="Normal 31 2 2 5 4" xfId="31723" xr:uid="{00000000-0005-0000-0000-0000CD780000}"/>
    <cellStyle name="Normal 31 2 2 5 5" xfId="38281" xr:uid="{00000000-0005-0000-0000-0000CE780000}"/>
    <cellStyle name="Normal 31 2 2 6" xfId="7450" xr:uid="{00000000-0005-0000-0000-0000CF780000}"/>
    <cellStyle name="Normal 31 2 2 6 2" xfId="12768" xr:uid="{00000000-0005-0000-0000-0000D0780000}"/>
    <cellStyle name="Normal 31 2 2 6 2 2" xfId="28373" xr:uid="{00000000-0005-0000-0000-0000D1780000}"/>
    <cellStyle name="Normal 31 2 2 6 2 3" xfId="34932" xr:uid="{00000000-0005-0000-0000-0000D2780000}"/>
    <cellStyle name="Normal 31 2 2 6 2 4" xfId="41490" xr:uid="{00000000-0005-0000-0000-0000D3780000}"/>
    <cellStyle name="Normal 31 2 2 6 3" xfId="25108" xr:uid="{00000000-0005-0000-0000-0000D4780000}"/>
    <cellStyle name="Normal 31 2 2 6 4" xfId="31724" xr:uid="{00000000-0005-0000-0000-0000D5780000}"/>
    <cellStyle name="Normal 31 2 2 6 5" xfId="38282" xr:uid="{00000000-0005-0000-0000-0000D6780000}"/>
    <cellStyle name="Normal 31 2 2 7" xfId="12751" xr:uid="{00000000-0005-0000-0000-0000D7780000}"/>
    <cellStyle name="Normal 31 2 2 7 2" xfId="28356" xr:uid="{00000000-0005-0000-0000-0000D8780000}"/>
    <cellStyle name="Normal 31 2 2 7 3" xfId="34915" xr:uid="{00000000-0005-0000-0000-0000D9780000}"/>
    <cellStyle name="Normal 31 2 2 7 4" xfId="41473" xr:uid="{00000000-0005-0000-0000-0000DA780000}"/>
    <cellStyle name="Normal 31 2 2 8" xfId="25091" xr:uid="{00000000-0005-0000-0000-0000DB780000}"/>
    <cellStyle name="Normal 31 2 2 9" xfId="31707" xr:uid="{00000000-0005-0000-0000-0000DC780000}"/>
    <cellStyle name="Normal 31 2 3" xfId="7451" xr:uid="{00000000-0005-0000-0000-0000DD780000}"/>
    <cellStyle name="Normal 31 2 3 2" xfId="7452" xr:uid="{00000000-0005-0000-0000-0000DE780000}"/>
    <cellStyle name="Normal 31 2 3 2 2" xfId="7453" xr:uid="{00000000-0005-0000-0000-0000DF780000}"/>
    <cellStyle name="Normal 31 2 3 2 2 2" xfId="12771" xr:uid="{00000000-0005-0000-0000-0000E0780000}"/>
    <cellStyle name="Normal 31 2 3 2 2 2 2" xfId="28376" xr:uid="{00000000-0005-0000-0000-0000E1780000}"/>
    <cellStyle name="Normal 31 2 3 2 2 2 3" xfId="34935" xr:uid="{00000000-0005-0000-0000-0000E2780000}"/>
    <cellStyle name="Normal 31 2 3 2 2 2 4" xfId="41493" xr:uid="{00000000-0005-0000-0000-0000E3780000}"/>
    <cellStyle name="Normal 31 2 3 2 2 3" xfId="25111" xr:uid="{00000000-0005-0000-0000-0000E4780000}"/>
    <cellStyle name="Normal 31 2 3 2 2 4" xfId="31727" xr:uid="{00000000-0005-0000-0000-0000E5780000}"/>
    <cellStyle name="Normal 31 2 3 2 2 5" xfId="38285" xr:uid="{00000000-0005-0000-0000-0000E6780000}"/>
    <cellStyle name="Normal 31 2 3 2 3" xfId="7454" xr:uid="{00000000-0005-0000-0000-0000E7780000}"/>
    <cellStyle name="Normal 31 2 3 2 3 2" xfId="12772" xr:uid="{00000000-0005-0000-0000-0000E8780000}"/>
    <cellStyle name="Normal 31 2 3 2 3 2 2" xfId="28377" xr:uid="{00000000-0005-0000-0000-0000E9780000}"/>
    <cellStyle name="Normal 31 2 3 2 3 2 3" xfId="34936" xr:uid="{00000000-0005-0000-0000-0000EA780000}"/>
    <cellStyle name="Normal 31 2 3 2 3 2 4" xfId="41494" xr:uid="{00000000-0005-0000-0000-0000EB780000}"/>
    <cellStyle name="Normal 31 2 3 2 3 3" xfId="25112" xr:uid="{00000000-0005-0000-0000-0000EC780000}"/>
    <cellStyle name="Normal 31 2 3 2 3 4" xfId="31728" xr:uid="{00000000-0005-0000-0000-0000ED780000}"/>
    <cellStyle name="Normal 31 2 3 2 3 5" xfId="38286" xr:uid="{00000000-0005-0000-0000-0000EE780000}"/>
    <cellStyle name="Normal 31 2 3 2 4" xfId="12770" xr:uid="{00000000-0005-0000-0000-0000EF780000}"/>
    <cellStyle name="Normal 31 2 3 2 4 2" xfId="28375" xr:uid="{00000000-0005-0000-0000-0000F0780000}"/>
    <cellStyle name="Normal 31 2 3 2 4 3" xfId="34934" xr:uid="{00000000-0005-0000-0000-0000F1780000}"/>
    <cellStyle name="Normal 31 2 3 2 4 4" xfId="41492" xr:uid="{00000000-0005-0000-0000-0000F2780000}"/>
    <cellStyle name="Normal 31 2 3 2 5" xfId="25110" xr:uid="{00000000-0005-0000-0000-0000F3780000}"/>
    <cellStyle name="Normal 31 2 3 2 6" xfId="31726" xr:uid="{00000000-0005-0000-0000-0000F4780000}"/>
    <cellStyle name="Normal 31 2 3 2 7" xfId="38284" xr:uid="{00000000-0005-0000-0000-0000F5780000}"/>
    <cellStyle name="Normal 31 2 3 3" xfId="7455" xr:uid="{00000000-0005-0000-0000-0000F6780000}"/>
    <cellStyle name="Normal 31 2 3 3 2" xfId="7456" xr:uid="{00000000-0005-0000-0000-0000F7780000}"/>
    <cellStyle name="Normal 31 2 3 3 2 2" xfId="12774" xr:uid="{00000000-0005-0000-0000-0000F8780000}"/>
    <cellStyle name="Normal 31 2 3 3 2 2 2" xfId="28379" xr:uid="{00000000-0005-0000-0000-0000F9780000}"/>
    <cellStyle name="Normal 31 2 3 3 2 2 3" xfId="34938" xr:uid="{00000000-0005-0000-0000-0000FA780000}"/>
    <cellStyle name="Normal 31 2 3 3 2 2 4" xfId="41496" xr:uid="{00000000-0005-0000-0000-0000FB780000}"/>
    <cellStyle name="Normal 31 2 3 3 2 3" xfId="25114" xr:uid="{00000000-0005-0000-0000-0000FC780000}"/>
    <cellStyle name="Normal 31 2 3 3 2 4" xfId="31730" xr:uid="{00000000-0005-0000-0000-0000FD780000}"/>
    <cellStyle name="Normal 31 2 3 3 2 5" xfId="38288" xr:uid="{00000000-0005-0000-0000-0000FE780000}"/>
    <cellStyle name="Normal 31 2 3 3 3" xfId="7457" xr:uid="{00000000-0005-0000-0000-0000FF780000}"/>
    <cellStyle name="Normal 31 2 3 3 3 2" xfId="12775" xr:uid="{00000000-0005-0000-0000-000000790000}"/>
    <cellStyle name="Normal 31 2 3 3 3 2 2" xfId="28380" xr:uid="{00000000-0005-0000-0000-000001790000}"/>
    <cellStyle name="Normal 31 2 3 3 3 2 3" xfId="34939" xr:uid="{00000000-0005-0000-0000-000002790000}"/>
    <cellStyle name="Normal 31 2 3 3 3 2 4" xfId="41497" xr:uid="{00000000-0005-0000-0000-000003790000}"/>
    <cellStyle name="Normal 31 2 3 3 3 3" xfId="25115" xr:uid="{00000000-0005-0000-0000-000004790000}"/>
    <cellStyle name="Normal 31 2 3 3 3 4" xfId="31731" xr:uid="{00000000-0005-0000-0000-000005790000}"/>
    <cellStyle name="Normal 31 2 3 3 3 5" xfId="38289" xr:uid="{00000000-0005-0000-0000-000006790000}"/>
    <cellStyle name="Normal 31 2 3 3 4" xfId="12773" xr:uid="{00000000-0005-0000-0000-000007790000}"/>
    <cellStyle name="Normal 31 2 3 3 4 2" xfId="28378" xr:uid="{00000000-0005-0000-0000-000008790000}"/>
    <cellStyle name="Normal 31 2 3 3 4 3" xfId="34937" xr:uid="{00000000-0005-0000-0000-000009790000}"/>
    <cellStyle name="Normal 31 2 3 3 4 4" xfId="41495" xr:uid="{00000000-0005-0000-0000-00000A790000}"/>
    <cellStyle name="Normal 31 2 3 3 5" xfId="25113" xr:uid="{00000000-0005-0000-0000-00000B790000}"/>
    <cellStyle name="Normal 31 2 3 3 6" xfId="31729" xr:uid="{00000000-0005-0000-0000-00000C790000}"/>
    <cellStyle name="Normal 31 2 3 3 7" xfId="38287" xr:uid="{00000000-0005-0000-0000-00000D790000}"/>
    <cellStyle name="Normal 31 2 3 4" xfId="7458" xr:uid="{00000000-0005-0000-0000-00000E790000}"/>
    <cellStyle name="Normal 31 2 3 4 2" xfId="12776" xr:uid="{00000000-0005-0000-0000-00000F790000}"/>
    <cellStyle name="Normal 31 2 3 4 2 2" xfId="28381" xr:uid="{00000000-0005-0000-0000-000010790000}"/>
    <cellStyle name="Normal 31 2 3 4 2 3" xfId="34940" xr:uid="{00000000-0005-0000-0000-000011790000}"/>
    <cellStyle name="Normal 31 2 3 4 2 4" xfId="41498" xr:uid="{00000000-0005-0000-0000-000012790000}"/>
    <cellStyle name="Normal 31 2 3 4 3" xfId="25116" xr:uid="{00000000-0005-0000-0000-000013790000}"/>
    <cellStyle name="Normal 31 2 3 4 4" xfId="31732" xr:uid="{00000000-0005-0000-0000-000014790000}"/>
    <cellStyle name="Normal 31 2 3 4 5" xfId="38290" xr:uid="{00000000-0005-0000-0000-000015790000}"/>
    <cellStyle name="Normal 31 2 3 5" xfId="7459" xr:uid="{00000000-0005-0000-0000-000016790000}"/>
    <cellStyle name="Normal 31 2 3 5 2" xfId="12777" xr:uid="{00000000-0005-0000-0000-000017790000}"/>
    <cellStyle name="Normal 31 2 3 5 2 2" xfId="28382" xr:uid="{00000000-0005-0000-0000-000018790000}"/>
    <cellStyle name="Normal 31 2 3 5 2 3" xfId="34941" xr:uid="{00000000-0005-0000-0000-000019790000}"/>
    <cellStyle name="Normal 31 2 3 5 2 4" xfId="41499" xr:uid="{00000000-0005-0000-0000-00001A790000}"/>
    <cellStyle name="Normal 31 2 3 5 3" xfId="25117" xr:uid="{00000000-0005-0000-0000-00001B790000}"/>
    <cellStyle name="Normal 31 2 3 5 4" xfId="31733" xr:uid="{00000000-0005-0000-0000-00001C790000}"/>
    <cellStyle name="Normal 31 2 3 5 5" xfId="38291" xr:uid="{00000000-0005-0000-0000-00001D790000}"/>
    <cellStyle name="Normal 31 2 3 6" xfId="12769" xr:uid="{00000000-0005-0000-0000-00001E790000}"/>
    <cellStyle name="Normal 31 2 3 6 2" xfId="28374" xr:uid="{00000000-0005-0000-0000-00001F790000}"/>
    <cellStyle name="Normal 31 2 3 6 3" xfId="34933" xr:uid="{00000000-0005-0000-0000-000020790000}"/>
    <cellStyle name="Normal 31 2 3 6 4" xfId="41491" xr:uid="{00000000-0005-0000-0000-000021790000}"/>
    <cellStyle name="Normal 31 2 3 7" xfId="25109" xr:uid="{00000000-0005-0000-0000-000022790000}"/>
    <cellStyle name="Normal 31 2 3 8" xfId="31725" xr:uid="{00000000-0005-0000-0000-000023790000}"/>
    <cellStyle name="Normal 31 2 3 9" xfId="38283" xr:uid="{00000000-0005-0000-0000-000024790000}"/>
    <cellStyle name="Normal 31 2 4" xfId="7460" xr:uid="{00000000-0005-0000-0000-000025790000}"/>
    <cellStyle name="Normal 31 2 4 2" xfId="7461" xr:uid="{00000000-0005-0000-0000-000026790000}"/>
    <cellStyle name="Normal 31 2 4 2 2" xfId="12779" xr:uid="{00000000-0005-0000-0000-000027790000}"/>
    <cellStyle name="Normal 31 2 4 2 2 2" xfId="28384" xr:uid="{00000000-0005-0000-0000-000028790000}"/>
    <cellStyle name="Normal 31 2 4 2 2 3" xfId="34943" xr:uid="{00000000-0005-0000-0000-000029790000}"/>
    <cellStyle name="Normal 31 2 4 2 2 4" xfId="41501" xr:uid="{00000000-0005-0000-0000-00002A790000}"/>
    <cellStyle name="Normal 31 2 4 2 3" xfId="25119" xr:uid="{00000000-0005-0000-0000-00002B790000}"/>
    <cellStyle name="Normal 31 2 4 2 4" xfId="31735" xr:uid="{00000000-0005-0000-0000-00002C790000}"/>
    <cellStyle name="Normal 31 2 4 2 5" xfId="38293" xr:uid="{00000000-0005-0000-0000-00002D790000}"/>
    <cellStyle name="Normal 31 2 4 3" xfId="7462" xr:uid="{00000000-0005-0000-0000-00002E790000}"/>
    <cellStyle name="Normal 31 2 4 3 2" xfId="12780" xr:uid="{00000000-0005-0000-0000-00002F790000}"/>
    <cellStyle name="Normal 31 2 4 3 2 2" xfId="28385" xr:uid="{00000000-0005-0000-0000-000030790000}"/>
    <cellStyle name="Normal 31 2 4 3 2 3" xfId="34944" xr:uid="{00000000-0005-0000-0000-000031790000}"/>
    <cellStyle name="Normal 31 2 4 3 2 4" xfId="41502" xr:uid="{00000000-0005-0000-0000-000032790000}"/>
    <cellStyle name="Normal 31 2 4 3 3" xfId="25120" xr:uid="{00000000-0005-0000-0000-000033790000}"/>
    <cellStyle name="Normal 31 2 4 3 4" xfId="31736" xr:uid="{00000000-0005-0000-0000-000034790000}"/>
    <cellStyle name="Normal 31 2 4 3 5" xfId="38294" xr:uid="{00000000-0005-0000-0000-000035790000}"/>
    <cellStyle name="Normal 31 2 4 4" xfId="12778" xr:uid="{00000000-0005-0000-0000-000036790000}"/>
    <cellStyle name="Normal 31 2 4 4 2" xfId="28383" xr:uid="{00000000-0005-0000-0000-000037790000}"/>
    <cellStyle name="Normal 31 2 4 4 3" xfId="34942" xr:uid="{00000000-0005-0000-0000-000038790000}"/>
    <cellStyle name="Normal 31 2 4 4 4" xfId="41500" xr:uid="{00000000-0005-0000-0000-000039790000}"/>
    <cellStyle name="Normal 31 2 4 5" xfId="25118" xr:uid="{00000000-0005-0000-0000-00003A790000}"/>
    <cellStyle name="Normal 31 2 4 6" xfId="31734" xr:uid="{00000000-0005-0000-0000-00003B790000}"/>
    <cellStyle name="Normal 31 2 4 7" xfId="38292" xr:uid="{00000000-0005-0000-0000-00003C790000}"/>
    <cellStyle name="Normal 31 2 5" xfId="7463" xr:uid="{00000000-0005-0000-0000-00003D790000}"/>
    <cellStyle name="Normal 31 2 5 2" xfId="7464" xr:uid="{00000000-0005-0000-0000-00003E790000}"/>
    <cellStyle name="Normal 31 2 5 2 2" xfId="12782" xr:uid="{00000000-0005-0000-0000-00003F790000}"/>
    <cellStyle name="Normal 31 2 5 2 2 2" xfId="28387" xr:uid="{00000000-0005-0000-0000-000040790000}"/>
    <cellStyle name="Normal 31 2 5 2 2 3" xfId="34946" xr:uid="{00000000-0005-0000-0000-000041790000}"/>
    <cellStyle name="Normal 31 2 5 2 2 4" xfId="41504" xr:uid="{00000000-0005-0000-0000-000042790000}"/>
    <cellStyle name="Normal 31 2 5 2 3" xfId="25122" xr:uid="{00000000-0005-0000-0000-000043790000}"/>
    <cellStyle name="Normal 31 2 5 2 4" xfId="31738" xr:uid="{00000000-0005-0000-0000-000044790000}"/>
    <cellStyle name="Normal 31 2 5 2 5" xfId="38296" xr:uid="{00000000-0005-0000-0000-000045790000}"/>
    <cellStyle name="Normal 31 2 5 3" xfId="7465" xr:uid="{00000000-0005-0000-0000-000046790000}"/>
    <cellStyle name="Normal 31 2 5 3 2" xfId="12783" xr:uid="{00000000-0005-0000-0000-000047790000}"/>
    <cellStyle name="Normal 31 2 5 3 2 2" xfId="28388" xr:uid="{00000000-0005-0000-0000-000048790000}"/>
    <cellStyle name="Normal 31 2 5 3 2 3" xfId="34947" xr:uid="{00000000-0005-0000-0000-000049790000}"/>
    <cellStyle name="Normal 31 2 5 3 2 4" xfId="41505" xr:uid="{00000000-0005-0000-0000-00004A790000}"/>
    <cellStyle name="Normal 31 2 5 3 3" xfId="25123" xr:uid="{00000000-0005-0000-0000-00004B790000}"/>
    <cellStyle name="Normal 31 2 5 3 4" xfId="31739" xr:uid="{00000000-0005-0000-0000-00004C790000}"/>
    <cellStyle name="Normal 31 2 5 3 5" xfId="38297" xr:uid="{00000000-0005-0000-0000-00004D790000}"/>
    <cellStyle name="Normal 31 2 5 4" xfId="12781" xr:uid="{00000000-0005-0000-0000-00004E790000}"/>
    <cellStyle name="Normal 31 2 5 4 2" xfId="28386" xr:uid="{00000000-0005-0000-0000-00004F790000}"/>
    <cellStyle name="Normal 31 2 5 4 3" xfId="34945" xr:uid="{00000000-0005-0000-0000-000050790000}"/>
    <cellStyle name="Normal 31 2 5 4 4" xfId="41503" xr:uid="{00000000-0005-0000-0000-000051790000}"/>
    <cellStyle name="Normal 31 2 5 5" xfId="25121" xr:uid="{00000000-0005-0000-0000-000052790000}"/>
    <cellStyle name="Normal 31 2 5 6" xfId="31737" xr:uid="{00000000-0005-0000-0000-000053790000}"/>
    <cellStyle name="Normal 31 2 5 7" xfId="38295" xr:uid="{00000000-0005-0000-0000-000054790000}"/>
    <cellStyle name="Normal 31 2 6" xfId="7466" xr:uid="{00000000-0005-0000-0000-000055790000}"/>
    <cellStyle name="Normal 31 2 6 2" xfId="12784" xr:uid="{00000000-0005-0000-0000-000056790000}"/>
    <cellStyle name="Normal 31 2 6 2 2" xfId="28389" xr:uid="{00000000-0005-0000-0000-000057790000}"/>
    <cellStyle name="Normal 31 2 6 2 3" xfId="34948" xr:uid="{00000000-0005-0000-0000-000058790000}"/>
    <cellStyle name="Normal 31 2 6 2 4" xfId="41506" xr:uid="{00000000-0005-0000-0000-000059790000}"/>
    <cellStyle name="Normal 31 2 6 3" xfId="25124" xr:uid="{00000000-0005-0000-0000-00005A790000}"/>
    <cellStyle name="Normal 31 2 6 4" xfId="31740" xr:uid="{00000000-0005-0000-0000-00005B790000}"/>
    <cellStyle name="Normal 31 2 6 5" xfId="38298" xr:uid="{00000000-0005-0000-0000-00005C790000}"/>
    <cellStyle name="Normal 31 2 7" xfId="7467" xr:uid="{00000000-0005-0000-0000-00005D790000}"/>
    <cellStyle name="Normal 31 2 7 2" xfId="12785" xr:uid="{00000000-0005-0000-0000-00005E790000}"/>
    <cellStyle name="Normal 31 2 7 2 2" xfId="28390" xr:uid="{00000000-0005-0000-0000-00005F790000}"/>
    <cellStyle name="Normal 31 2 7 2 3" xfId="34949" xr:uid="{00000000-0005-0000-0000-000060790000}"/>
    <cellStyle name="Normal 31 2 7 2 4" xfId="41507" xr:uid="{00000000-0005-0000-0000-000061790000}"/>
    <cellStyle name="Normal 31 2 7 3" xfId="25125" xr:uid="{00000000-0005-0000-0000-000062790000}"/>
    <cellStyle name="Normal 31 2 7 4" xfId="31741" xr:uid="{00000000-0005-0000-0000-000063790000}"/>
    <cellStyle name="Normal 31 2 7 5" xfId="38299" xr:uid="{00000000-0005-0000-0000-000064790000}"/>
    <cellStyle name="Normal 31 2 8" xfId="12750" xr:uid="{00000000-0005-0000-0000-000065790000}"/>
    <cellStyle name="Normal 31 2 8 2" xfId="28355" xr:uid="{00000000-0005-0000-0000-000066790000}"/>
    <cellStyle name="Normal 31 2 8 3" xfId="34914" xr:uid="{00000000-0005-0000-0000-000067790000}"/>
    <cellStyle name="Normal 31 2 8 4" xfId="41472" xr:uid="{00000000-0005-0000-0000-000068790000}"/>
    <cellStyle name="Normal 31 2 9" xfId="16614" xr:uid="{00000000-0005-0000-0000-000069790000}"/>
    <cellStyle name="Normal 31 3" xfId="7468" xr:uid="{00000000-0005-0000-0000-00006A790000}"/>
    <cellStyle name="Normal 31 3 10" xfId="38300" xr:uid="{00000000-0005-0000-0000-00006B790000}"/>
    <cellStyle name="Normal 31 3 2" xfId="7469" xr:uid="{00000000-0005-0000-0000-00006C790000}"/>
    <cellStyle name="Normal 31 3 2 2" xfId="7470" xr:uid="{00000000-0005-0000-0000-00006D790000}"/>
    <cellStyle name="Normal 31 3 2 2 2" xfId="7471" xr:uid="{00000000-0005-0000-0000-00006E790000}"/>
    <cellStyle name="Normal 31 3 2 2 2 2" xfId="12789" xr:uid="{00000000-0005-0000-0000-00006F790000}"/>
    <cellStyle name="Normal 31 3 2 2 2 2 2" xfId="28394" xr:uid="{00000000-0005-0000-0000-000070790000}"/>
    <cellStyle name="Normal 31 3 2 2 2 2 3" xfId="34953" xr:uid="{00000000-0005-0000-0000-000071790000}"/>
    <cellStyle name="Normal 31 3 2 2 2 2 4" xfId="41511" xr:uid="{00000000-0005-0000-0000-000072790000}"/>
    <cellStyle name="Normal 31 3 2 2 2 3" xfId="25129" xr:uid="{00000000-0005-0000-0000-000073790000}"/>
    <cellStyle name="Normal 31 3 2 2 2 4" xfId="31745" xr:uid="{00000000-0005-0000-0000-000074790000}"/>
    <cellStyle name="Normal 31 3 2 2 2 5" xfId="38303" xr:uid="{00000000-0005-0000-0000-000075790000}"/>
    <cellStyle name="Normal 31 3 2 2 3" xfId="7472" xr:uid="{00000000-0005-0000-0000-000076790000}"/>
    <cellStyle name="Normal 31 3 2 2 3 2" xfId="12790" xr:uid="{00000000-0005-0000-0000-000077790000}"/>
    <cellStyle name="Normal 31 3 2 2 3 2 2" xfId="28395" xr:uid="{00000000-0005-0000-0000-000078790000}"/>
    <cellStyle name="Normal 31 3 2 2 3 2 3" xfId="34954" xr:uid="{00000000-0005-0000-0000-000079790000}"/>
    <cellStyle name="Normal 31 3 2 2 3 2 4" xfId="41512" xr:uid="{00000000-0005-0000-0000-00007A790000}"/>
    <cellStyle name="Normal 31 3 2 2 3 3" xfId="25130" xr:uid="{00000000-0005-0000-0000-00007B790000}"/>
    <cellStyle name="Normal 31 3 2 2 3 4" xfId="31746" xr:uid="{00000000-0005-0000-0000-00007C790000}"/>
    <cellStyle name="Normal 31 3 2 2 3 5" xfId="38304" xr:uid="{00000000-0005-0000-0000-00007D790000}"/>
    <cellStyle name="Normal 31 3 2 2 4" xfId="12788" xr:uid="{00000000-0005-0000-0000-00007E790000}"/>
    <cellStyle name="Normal 31 3 2 2 4 2" xfId="28393" xr:uid="{00000000-0005-0000-0000-00007F790000}"/>
    <cellStyle name="Normal 31 3 2 2 4 3" xfId="34952" xr:uid="{00000000-0005-0000-0000-000080790000}"/>
    <cellStyle name="Normal 31 3 2 2 4 4" xfId="41510" xr:uid="{00000000-0005-0000-0000-000081790000}"/>
    <cellStyle name="Normal 31 3 2 2 5" xfId="25128" xr:uid="{00000000-0005-0000-0000-000082790000}"/>
    <cellStyle name="Normal 31 3 2 2 6" xfId="31744" xr:uid="{00000000-0005-0000-0000-000083790000}"/>
    <cellStyle name="Normal 31 3 2 2 7" xfId="38302" xr:uid="{00000000-0005-0000-0000-000084790000}"/>
    <cellStyle name="Normal 31 3 2 3" xfId="7473" xr:uid="{00000000-0005-0000-0000-000085790000}"/>
    <cellStyle name="Normal 31 3 2 3 2" xfId="7474" xr:uid="{00000000-0005-0000-0000-000086790000}"/>
    <cellStyle name="Normal 31 3 2 3 2 2" xfId="12792" xr:uid="{00000000-0005-0000-0000-000087790000}"/>
    <cellStyle name="Normal 31 3 2 3 2 2 2" xfId="28397" xr:uid="{00000000-0005-0000-0000-000088790000}"/>
    <cellStyle name="Normal 31 3 2 3 2 2 3" xfId="34956" xr:uid="{00000000-0005-0000-0000-000089790000}"/>
    <cellStyle name="Normal 31 3 2 3 2 2 4" xfId="41514" xr:uid="{00000000-0005-0000-0000-00008A790000}"/>
    <cellStyle name="Normal 31 3 2 3 2 3" xfId="25132" xr:uid="{00000000-0005-0000-0000-00008B790000}"/>
    <cellStyle name="Normal 31 3 2 3 2 4" xfId="31748" xr:uid="{00000000-0005-0000-0000-00008C790000}"/>
    <cellStyle name="Normal 31 3 2 3 2 5" xfId="38306" xr:uid="{00000000-0005-0000-0000-00008D790000}"/>
    <cellStyle name="Normal 31 3 2 3 3" xfId="7475" xr:uid="{00000000-0005-0000-0000-00008E790000}"/>
    <cellStyle name="Normal 31 3 2 3 3 2" xfId="12793" xr:uid="{00000000-0005-0000-0000-00008F790000}"/>
    <cellStyle name="Normal 31 3 2 3 3 2 2" xfId="28398" xr:uid="{00000000-0005-0000-0000-000090790000}"/>
    <cellStyle name="Normal 31 3 2 3 3 2 3" xfId="34957" xr:uid="{00000000-0005-0000-0000-000091790000}"/>
    <cellStyle name="Normal 31 3 2 3 3 2 4" xfId="41515" xr:uid="{00000000-0005-0000-0000-000092790000}"/>
    <cellStyle name="Normal 31 3 2 3 3 3" xfId="25133" xr:uid="{00000000-0005-0000-0000-000093790000}"/>
    <cellStyle name="Normal 31 3 2 3 3 4" xfId="31749" xr:uid="{00000000-0005-0000-0000-000094790000}"/>
    <cellStyle name="Normal 31 3 2 3 3 5" xfId="38307" xr:uid="{00000000-0005-0000-0000-000095790000}"/>
    <cellStyle name="Normal 31 3 2 3 4" xfId="12791" xr:uid="{00000000-0005-0000-0000-000096790000}"/>
    <cellStyle name="Normal 31 3 2 3 4 2" xfId="28396" xr:uid="{00000000-0005-0000-0000-000097790000}"/>
    <cellStyle name="Normal 31 3 2 3 4 3" xfId="34955" xr:uid="{00000000-0005-0000-0000-000098790000}"/>
    <cellStyle name="Normal 31 3 2 3 4 4" xfId="41513" xr:uid="{00000000-0005-0000-0000-000099790000}"/>
    <cellStyle name="Normal 31 3 2 3 5" xfId="25131" xr:uid="{00000000-0005-0000-0000-00009A790000}"/>
    <cellStyle name="Normal 31 3 2 3 6" xfId="31747" xr:uid="{00000000-0005-0000-0000-00009B790000}"/>
    <cellStyle name="Normal 31 3 2 3 7" xfId="38305" xr:uid="{00000000-0005-0000-0000-00009C790000}"/>
    <cellStyle name="Normal 31 3 2 4" xfId="7476" xr:uid="{00000000-0005-0000-0000-00009D790000}"/>
    <cellStyle name="Normal 31 3 2 4 2" xfId="12794" xr:uid="{00000000-0005-0000-0000-00009E790000}"/>
    <cellStyle name="Normal 31 3 2 4 2 2" xfId="28399" xr:uid="{00000000-0005-0000-0000-00009F790000}"/>
    <cellStyle name="Normal 31 3 2 4 2 3" xfId="34958" xr:uid="{00000000-0005-0000-0000-0000A0790000}"/>
    <cellStyle name="Normal 31 3 2 4 2 4" xfId="41516" xr:uid="{00000000-0005-0000-0000-0000A1790000}"/>
    <cellStyle name="Normal 31 3 2 4 3" xfId="25134" xr:uid="{00000000-0005-0000-0000-0000A2790000}"/>
    <cellStyle name="Normal 31 3 2 4 4" xfId="31750" xr:uid="{00000000-0005-0000-0000-0000A3790000}"/>
    <cellStyle name="Normal 31 3 2 4 5" xfId="38308" xr:uid="{00000000-0005-0000-0000-0000A4790000}"/>
    <cellStyle name="Normal 31 3 2 5" xfId="7477" xr:uid="{00000000-0005-0000-0000-0000A5790000}"/>
    <cellStyle name="Normal 31 3 2 5 2" xfId="12795" xr:uid="{00000000-0005-0000-0000-0000A6790000}"/>
    <cellStyle name="Normal 31 3 2 5 2 2" xfId="28400" xr:uid="{00000000-0005-0000-0000-0000A7790000}"/>
    <cellStyle name="Normal 31 3 2 5 2 3" xfId="34959" xr:uid="{00000000-0005-0000-0000-0000A8790000}"/>
    <cellStyle name="Normal 31 3 2 5 2 4" xfId="41517" xr:uid="{00000000-0005-0000-0000-0000A9790000}"/>
    <cellStyle name="Normal 31 3 2 5 3" xfId="25135" xr:uid="{00000000-0005-0000-0000-0000AA790000}"/>
    <cellStyle name="Normal 31 3 2 5 4" xfId="31751" xr:uid="{00000000-0005-0000-0000-0000AB790000}"/>
    <cellStyle name="Normal 31 3 2 5 5" xfId="38309" xr:uid="{00000000-0005-0000-0000-0000AC790000}"/>
    <cellStyle name="Normal 31 3 2 6" xfId="12787" xr:uid="{00000000-0005-0000-0000-0000AD790000}"/>
    <cellStyle name="Normal 31 3 2 6 2" xfId="28392" xr:uid="{00000000-0005-0000-0000-0000AE790000}"/>
    <cellStyle name="Normal 31 3 2 6 3" xfId="34951" xr:uid="{00000000-0005-0000-0000-0000AF790000}"/>
    <cellStyle name="Normal 31 3 2 6 4" xfId="41509" xr:uid="{00000000-0005-0000-0000-0000B0790000}"/>
    <cellStyle name="Normal 31 3 2 7" xfId="25127" xr:uid="{00000000-0005-0000-0000-0000B1790000}"/>
    <cellStyle name="Normal 31 3 2 8" xfId="31743" xr:uid="{00000000-0005-0000-0000-0000B2790000}"/>
    <cellStyle name="Normal 31 3 2 9" xfId="38301" xr:uid="{00000000-0005-0000-0000-0000B3790000}"/>
    <cellStyle name="Normal 31 3 3" xfId="7478" xr:uid="{00000000-0005-0000-0000-0000B4790000}"/>
    <cellStyle name="Normal 31 3 3 2" xfId="7479" xr:uid="{00000000-0005-0000-0000-0000B5790000}"/>
    <cellStyle name="Normal 31 3 3 2 2" xfId="12797" xr:uid="{00000000-0005-0000-0000-0000B6790000}"/>
    <cellStyle name="Normal 31 3 3 2 2 2" xfId="28402" xr:uid="{00000000-0005-0000-0000-0000B7790000}"/>
    <cellStyle name="Normal 31 3 3 2 2 3" xfId="34961" xr:uid="{00000000-0005-0000-0000-0000B8790000}"/>
    <cellStyle name="Normal 31 3 3 2 2 4" xfId="41519" xr:uid="{00000000-0005-0000-0000-0000B9790000}"/>
    <cellStyle name="Normal 31 3 3 2 3" xfId="25137" xr:uid="{00000000-0005-0000-0000-0000BA790000}"/>
    <cellStyle name="Normal 31 3 3 2 4" xfId="31753" xr:uid="{00000000-0005-0000-0000-0000BB790000}"/>
    <cellStyle name="Normal 31 3 3 2 5" xfId="38311" xr:uid="{00000000-0005-0000-0000-0000BC790000}"/>
    <cellStyle name="Normal 31 3 3 3" xfId="7480" xr:uid="{00000000-0005-0000-0000-0000BD790000}"/>
    <cellStyle name="Normal 31 3 3 3 2" xfId="12798" xr:uid="{00000000-0005-0000-0000-0000BE790000}"/>
    <cellStyle name="Normal 31 3 3 3 2 2" xfId="28403" xr:uid="{00000000-0005-0000-0000-0000BF790000}"/>
    <cellStyle name="Normal 31 3 3 3 2 3" xfId="34962" xr:uid="{00000000-0005-0000-0000-0000C0790000}"/>
    <cellStyle name="Normal 31 3 3 3 2 4" xfId="41520" xr:uid="{00000000-0005-0000-0000-0000C1790000}"/>
    <cellStyle name="Normal 31 3 3 3 3" xfId="25138" xr:uid="{00000000-0005-0000-0000-0000C2790000}"/>
    <cellStyle name="Normal 31 3 3 3 4" xfId="31754" xr:uid="{00000000-0005-0000-0000-0000C3790000}"/>
    <cellStyle name="Normal 31 3 3 3 5" xfId="38312" xr:uid="{00000000-0005-0000-0000-0000C4790000}"/>
    <cellStyle name="Normal 31 3 3 4" xfId="12796" xr:uid="{00000000-0005-0000-0000-0000C5790000}"/>
    <cellStyle name="Normal 31 3 3 4 2" xfId="28401" xr:uid="{00000000-0005-0000-0000-0000C6790000}"/>
    <cellStyle name="Normal 31 3 3 4 3" xfId="34960" xr:uid="{00000000-0005-0000-0000-0000C7790000}"/>
    <cellStyle name="Normal 31 3 3 4 4" xfId="41518" xr:uid="{00000000-0005-0000-0000-0000C8790000}"/>
    <cellStyle name="Normal 31 3 3 5" xfId="25136" xr:uid="{00000000-0005-0000-0000-0000C9790000}"/>
    <cellStyle name="Normal 31 3 3 6" xfId="31752" xr:uid="{00000000-0005-0000-0000-0000CA790000}"/>
    <cellStyle name="Normal 31 3 3 7" xfId="38310" xr:uid="{00000000-0005-0000-0000-0000CB790000}"/>
    <cellStyle name="Normal 31 3 4" xfId="7481" xr:uid="{00000000-0005-0000-0000-0000CC790000}"/>
    <cellStyle name="Normal 31 3 4 2" xfId="7482" xr:uid="{00000000-0005-0000-0000-0000CD790000}"/>
    <cellStyle name="Normal 31 3 4 2 2" xfId="12800" xr:uid="{00000000-0005-0000-0000-0000CE790000}"/>
    <cellStyle name="Normal 31 3 4 2 2 2" xfId="28405" xr:uid="{00000000-0005-0000-0000-0000CF790000}"/>
    <cellStyle name="Normal 31 3 4 2 2 3" xfId="34964" xr:uid="{00000000-0005-0000-0000-0000D0790000}"/>
    <cellStyle name="Normal 31 3 4 2 2 4" xfId="41522" xr:uid="{00000000-0005-0000-0000-0000D1790000}"/>
    <cellStyle name="Normal 31 3 4 2 3" xfId="25140" xr:uid="{00000000-0005-0000-0000-0000D2790000}"/>
    <cellStyle name="Normal 31 3 4 2 4" xfId="31756" xr:uid="{00000000-0005-0000-0000-0000D3790000}"/>
    <cellStyle name="Normal 31 3 4 2 5" xfId="38314" xr:uid="{00000000-0005-0000-0000-0000D4790000}"/>
    <cellStyle name="Normal 31 3 4 3" xfId="7483" xr:uid="{00000000-0005-0000-0000-0000D5790000}"/>
    <cellStyle name="Normal 31 3 4 3 2" xfId="12801" xr:uid="{00000000-0005-0000-0000-0000D6790000}"/>
    <cellStyle name="Normal 31 3 4 3 2 2" xfId="28406" xr:uid="{00000000-0005-0000-0000-0000D7790000}"/>
    <cellStyle name="Normal 31 3 4 3 2 3" xfId="34965" xr:uid="{00000000-0005-0000-0000-0000D8790000}"/>
    <cellStyle name="Normal 31 3 4 3 2 4" xfId="41523" xr:uid="{00000000-0005-0000-0000-0000D9790000}"/>
    <cellStyle name="Normal 31 3 4 3 3" xfId="25141" xr:uid="{00000000-0005-0000-0000-0000DA790000}"/>
    <cellStyle name="Normal 31 3 4 3 4" xfId="31757" xr:uid="{00000000-0005-0000-0000-0000DB790000}"/>
    <cellStyle name="Normal 31 3 4 3 5" xfId="38315" xr:uid="{00000000-0005-0000-0000-0000DC790000}"/>
    <cellStyle name="Normal 31 3 4 4" xfId="12799" xr:uid="{00000000-0005-0000-0000-0000DD790000}"/>
    <cellStyle name="Normal 31 3 4 4 2" xfId="28404" xr:uid="{00000000-0005-0000-0000-0000DE790000}"/>
    <cellStyle name="Normal 31 3 4 4 3" xfId="34963" xr:uid="{00000000-0005-0000-0000-0000DF790000}"/>
    <cellStyle name="Normal 31 3 4 4 4" xfId="41521" xr:uid="{00000000-0005-0000-0000-0000E0790000}"/>
    <cellStyle name="Normal 31 3 4 5" xfId="25139" xr:uid="{00000000-0005-0000-0000-0000E1790000}"/>
    <cellStyle name="Normal 31 3 4 6" xfId="31755" xr:uid="{00000000-0005-0000-0000-0000E2790000}"/>
    <cellStyle name="Normal 31 3 4 7" xfId="38313" xr:uid="{00000000-0005-0000-0000-0000E3790000}"/>
    <cellStyle name="Normal 31 3 5" xfId="7484" xr:uid="{00000000-0005-0000-0000-0000E4790000}"/>
    <cellStyle name="Normal 31 3 5 2" xfId="12802" xr:uid="{00000000-0005-0000-0000-0000E5790000}"/>
    <cellStyle name="Normal 31 3 5 2 2" xfId="28407" xr:uid="{00000000-0005-0000-0000-0000E6790000}"/>
    <cellStyle name="Normal 31 3 5 2 3" xfId="34966" xr:uid="{00000000-0005-0000-0000-0000E7790000}"/>
    <cellStyle name="Normal 31 3 5 2 4" xfId="41524" xr:uid="{00000000-0005-0000-0000-0000E8790000}"/>
    <cellStyle name="Normal 31 3 5 3" xfId="25142" xr:uid="{00000000-0005-0000-0000-0000E9790000}"/>
    <cellStyle name="Normal 31 3 5 4" xfId="31758" xr:uid="{00000000-0005-0000-0000-0000EA790000}"/>
    <cellStyle name="Normal 31 3 5 5" xfId="38316" xr:uid="{00000000-0005-0000-0000-0000EB790000}"/>
    <cellStyle name="Normal 31 3 6" xfId="7485" xr:uid="{00000000-0005-0000-0000-0000EC790000}"/>
    <cellStyle name="Normal 31 3 6 2" xfId="12803" xr:uid="{00000000-0005-0000-0000-0000ED790000}"/>
    <cellStyle name="Normal 31 3 6 2 2" xfId="28408" xr:uid="{00000000-0005-0000-0000-0000EE790000}"/>
    <cellStyle name="Normal 31 3 6 2 3" xfId="34967" xr:uid="{00000000-0005-0000-0000-0000EF790000}"/>
    <cellStyle name="Normal 31 3 6 2 4" xfId="41525" xr:uid="{00000000-0005-0000-0000-0000F0790000}"/>
    <cellStyle name="Normal 31 3 6 3" xfId="25143" xr:uid="{00000000-0005-0000-0000-0000F1790000}"/>
    <cellStyle name="Normal 31 3 6 4" xfId="31759" xr:uid="{00000000-0005-0000-0000-0000F2790000}"/>
    <cellStyle name="Normal 31 3 6 5" xfId="38317" xr:uid="{00000000-0005-0000-0000-0000F3790000}"/>
    <cellStyle name="Normal 31 3 7" xfId="12786" xr:uid="{00000000-0005-0000-0000-0000F4790000}"/>
    <cellStyle name="Normal 31 3 7 2" xfId="28391" xr:uid="{00000000-0005-0000-0000-0000F5790000}"/>
    <cellStyle name="Normal 31 3 7 3" xfId="34950" xr:uid="{00000000-0005-0000-0000-0000F6790000}"/>
    <cellStyle name="Normal 31 3 7 4" xfId="41508" xr:uid="{00000000-0005-0000-0000-0000F7790000}"/>
    <cellStyle name="Normal 31 3 8" xfId="25126" xr:uid="{00000000-0005-0000-0000-0000F8790000}"/>
    <cellStyle name="Normal 31 3 9" xfId="31742" xr:uid="{00000000-0005-0000-0000-0000F9790000}"/>
    <cellStyle name="Normal 31 4" xfId="7486" xr:uid="{00000000-0005-0000-0000-0000FA790000}"/>
    <cellStyle name="Normal 31 4 2" xfId="7487" xr:uid="{00000000-0005-0000-0000-0000FB790000}"/>
    <cellStyle name="Normal 31 4 2 2" xfId="7488" xr:uid="{00000000-0005-0000-0000-0000FC790000}"/>
    <cellStyle name="Normal 31 4 2 2 2" xfId="12806" xr:uid="{00000000-0005-0000-0000-0000FD790000}"/>
    <cellStyle name="Normal 31 4 2 2 2 2" xfId="28411" xr:uid="{00000000-0005-0000-0000-0000FE790000}"/>
    <cellStyle name="Normal 31 4 2 2 2 3" xfId="34970" xr:uid="{00000000-0005-0000-0000-0000FF790000}"/>
    <cellStyle name="Normal 31 4 2 2 2 4" xfId="41528" xr:uid="{00000000-0005-0000-0000-0000007A0000}"/>
    <cellStyle name="Normal 31 4 2 2 3" xfId="25146" xr:uid="{00000000-0005-0000-0000-0000017A0000}"/>
    <cellStyle name="Normal 31 4 2 2 4" xfId="31762" xr:uid="{00000000-0005-0000-0000-0000027A0000}"/>
    <cellStyle name="Normal 31 4 2 2 5" xfId="38320" xr:uid="{00000000-0005-0000-0000-0000037A0000}"/>
    <cellStyle name="Normal 31 4 2 3" xfId="7489" xr:uid="{00000000-0005-0000-0000-0000047A0000}"/>
    <cellStyle name="Normal 31 4 2 3 2" xfId="12807" xr:uid="{00000000-0005-0000-0000-0000057A0000}"/>
    <cellStyle name="Normal 31 4 2 3 2 2" xfId="28412" xr:uid="{00000000-0005-0000-0000-0000067A0000}"/>
    <cellStyle name="Normal 31 4 2 3 2 3" xfId="34971" xr:uid="{00000000-0005-0000-0000-0000077A0000}"/>
    <cellStyle name="Normal 31 4 2 3 2 4" xfId="41529" xr:uid="{00000000-0005-0000-0000-0000087A0000}"/>
    <cellStyle name="Normal 31 4 2 3 3" xfId="25147" xr:uid="{00000000-0005-0000-0000-0000097A0000}"/>
    <cellStyle name="Normal 31 4 2 3 4" xfId="31763" xr:uid="{00000000-0005-0000-0000-00000A7A0000}"/>
    <cellStyle name="Normal 31 4 2 3 5" xfId="38321" xr:uid="{00000000-0005-0000-0000-00000B7A0000}"/>
    <cellStyle name="Normal 31 4 2 4" xfId="12805" xr:uid="{00000000-0005-0000-0000-00000C7A0000}"/>
    <cellStyle name="Normal 31 4 2 4 2" xfId="28410" xr:uid="{00000000-0005-0000-0000-00000D7A0000}"/>
    <cellStyle name="Normal 31 4 2 4 3" xfId="34969" xr:uid="{00000000-0005-0000-0000-00000E7A0000}"/>
    <cellStyle name="Normal 31 4 2 4 4" xfId="41527" xr:uid="{00000000-0005-0000-0000-00000F7A0000}"/>
    <cellStyle name="Normal 31 4 2 5" xfId="25145" xr:uid="{00000000-0005-0000-0000-0000107A0000}"/>
    <cellStyle name="Normal 31 4 2 6" xfId="31761" xr:uid="{00000000-0005-0000-0000-0000117A0000}"/>
    <cellStyle name="Normal 31 4 2 7" xfId="38319" xr:uid="{00000000-0005-0000-0000-0000127A0000}"/>
    <cellStyle name="Normal 31 4 3" xfId="7490" xr:uid="{00000000-0005-0000-0000-0000137A0000}"/>
    <cellStyle name="Normal 31 4 3 2" xfId="7491" xr:uid="{00000000-0005-0000-0000-0000147A0000}"/>
    <cellStyle name="Normal 31 4 3 2 2" xfId="12809" xr:uid="{00000000-0005-0000-0000-0000157A0000}"/>
    <cellStyle name="Normal 31 4 3 2 2 2" xfId="28414" xr:uid="{00000000-0005-0000-0000-0000167A0000}"/>
    <cellStyle name="Normal 31 4 3 2 2 3" xfId="34973" xr:uid="{00000000-0005-0000-0000-0000177A0000}"/>
    <cellStyle name="Normal 31 4 3 2 2 4" xfId="41531" xr:uid="{00000000-0005-0000-0000-0000187A0000}"/>
    <cellStyle name="Normal 31 4 3 2 3" xfId="25149" xr:uid="{00000000-0005-0000-0000-0000197A0000}"/>
    <cellStyle name="Normal 31 4 3 2 4" xfId="31765" xr:uid="{00000000-0005-0000-0000-00001A7A0000}"/>
    <cellStyle name="Normal 31 4 3 2 5" xfId="38323" xr:uid="{00000000-0005-0000-0000-00001B7A0000}"/>
    <cellStyle name="Normal 31 4 3 3" xfId="7492" xr:uid="{00000000-0005-0000-0000-00001C7A0000}"/>
    <cellStyle name="Normal 31 4 3 3 2" xfId="12810" xr:uid="{00000000-0005-0000-0000-00001D7A0000}"/>
    <cellStyle name="Normal 31 4 3 3 2 2" xfId="28415" xr:uid="{00000000-0005-0000-0000-00001E7A0000}"/>
    <cellStyle name="Normal 31 4 3 3 2 3" xfId="34974" xr:uid="{00000000-0005-0000-0000-00001F7A0000}"/>
    <cellStyle name="Normal 31 4 3 3 2 4" xfId="41532" xr:uid="{00000000-0005-0000-0000-0000207A0000}"/>
    <cellStyle name="Normal 31 4 3 3 3" xfId="25150" xr:uid="{00000000-0005-0000-0000-0000217A0000}"/>
    <cellStyle name="Normal 31 4 3 3 4" xfId="31766" xr:uid="{00000000-0005-0000-0000-0000227A0000}"/>
    <cellStyle name="Normal 31 4 3 3 5" xfId="38324" xr:uid="{00000000-0005-0000-0000-0000237A0000}"/>
    <cellStyle name="Normal 31 4 3 4" xfId="12808" xr:uid="{00000000-0005-0000-0000-0000247A0000}"/>
    <cellStyle name="Normal 31 4 3 4 2" xfId="28413" xr:uid="{00000000-0005-0000-0000-0000257A0000}"/>
    <cellStyle name="Normal 31 4 3 4 3" xfId="34972" xr:uid="{00000000-0005-0000-0000-0000267A0000}"/>
    <cellStyle name="Normal 31 4 3 4 4" xfId="41530" xr:uid="{00000000-0005-0000-0000-0000277A0000}"/>
    <cellStyle name="Normal 31 4 3 5" xfId="25148" xr:uid="{00000000-0005-0000-0000-0000287A0000}"/>
    <cellStyle name="Normal 31 4 3 6" xfId="31764" xr:uid="{00000000-0005-0000-0000-0000297A0000}"/>
    <cellStyle name="Normal 31 4 3 7" xfId="38322" xr:uid="{00000000-0005-0000-0000-00002A7A0000}"/>
    <cellStyle name="Normal 31 4 4" xfId="7493" xr:uid="{00000000-0005-0000-0000-00002B7A0000}"/>
    <cellStyle name="Normal 31 4 4 2" xfId="12811" xr:uid="{00000000-0005-0000-0000-00002C7A0000}"/>
    <cellStyle name="Normal 31 4 4 2 2" xfId="28416" xr:uid="{00000000-0005-0000-0000-00002D7A0000}"/>
    <cellStyle name="Normal 31 4 4 2 3" xfId="34975" xr:uid="{00000000-0005-0000-0000-00002E7A0000}"/>
    <cellStyle name="Normal 31 4 4 2 4" xfId="41533" xr:uid="{00000000-0005-0000-0000-00002F7A0000}"/>
    <cellStyle name="Normal 31 4 4 3" xfId="25151" xr:uid="{00000000-0005-0000-0000-0000307A0000}"/>
    <cellStyle name="Normal 31 4 4 4" xfId="31767" xr:uid="{00000000-0005-0000-0000-0000317A0000}"/>
    <cellStyle name="Normal 31 4 4 5" xfId="38325" xr:uid="{00000000-0005-0000-0000-0000327A0000}"/>
    <cellStyle name="Normal 31 4 5" xfId="7494" xr:uid="{00000000-0005-0000-0000-0000337A0000}"/>
    <cellStyle name="Normal 31 4 5 2" xfId="12812" xr:uid="{00000000-0005-0000-0000-0000347A0000}"/>
    <cellStyle name="Normal 31 4 5 2 2" xfId="28417" xr:uid="{00000000-0005-0000-0000-0000357A0000}"/>
    <cellStyle name="Normal 31 4 5 2 3" xfId="34976" xr:uid="{00000000-0005-0000-0000-0000367A0000}"/>
    <cellStyle name="Normal 31 4 5 2 4" xfId="41534" xr:uid="{00000000-0005-0000-0000-0000377A0000}"/>
    <cellStyle name="Normal 31 4 5 3" xfId="25152" xr:uid="{00000000-0005-0000-0000-0000387A0000}"/>
    <cellStyle name="Normal 31 4 5 4" xfId="31768" xr:uid="{00000000-0005-0000-0000-0000397A0000}"/>
    <cellStyle name="Normal 31 4 5 5" xfId="38326" xr:uid="{00000000-0005-0000-0000-00003A7A0000}"/>
    <cellStyle name="Normal 31 4 6" xfId="12804" xr:uid="{00000000-0005-0000-0000-00003B7A0000}"/>
    <cellStyle name="Normal 31 4 6 2" xfId="28409" xr:uid="{00000000-0005-0000-0000-00003C7A0000}"/>
    <cellStyle name="Normal 31 4 6 3" xfId="34968" xr:uid="{00000000-0005-0000-0000-00003D7A0000}"/>
    <cellStyle name="Normal 31 4 6 4" xfId="41526" xr:uid="{00000000-0005-0000-0000-00003E7A0000}"/>
    <cellStyle name="Normal 31 4 7" xfId="25144" xr:uid="{00000000-0005-0000-0000-00003F7A0000}"/>
    <cellStyle name="Normal 31 4 8" xfId="31760" xr:uid="{00000000-0005-0000-0000-0000407A0000}"/>
    <cellStyle name="Normal 31 4 9" xfId="38318" xr:uid="{00000000-0005-0000-0000-0000417A0000}"/>
    <cellStyle name="Normal 31 5" xfId="7495" xr:uid="{00000000-0005-0000-0000-0000427A0000}"/>
    <cellStyle name="Normal 31 5 2" xfId="7496" xr:uid="{00000000-0005-0000-0000-0000437A0000}"/>
    <cellStyle name="Normal 31 5 2 2" xfId="12814" xr:uid="{00000000-0005-0000-0000-0000447A0000}"/>
    <cellStyle name="Normal 31 5 2 2 2" xfId="28419" xr:uid="{00000000-0005-0000-0000-0000457A0000}"/>
    <cellStyle name="Normal 31 5 2 2 3" xfId="34978" xr:uid="{00000000-0005-0000-0000-0000467A0000}"/>
    <cellStyle name="Normal 31 5 2 2 4" xfId="41536" xr:uid="{00000000-0005-0000-0000-0000477A0000}"/>
    <cellStyle name="Normal 31 5 2 3" xfId="25154" xr:uid="{00000000-0005-0000-0000-0000487A0000}"/>
    <cellStyle name="Normal 31 5 2 4" xfId="31770" xr:uid="{00000000-0005-0000-0000-0000497A0000}"/>
    <cellStyle name="Normal 31 5 2 5" xfId="38328" xr:uid="{00000000-0005-0000-0000-00004A7A0000}"/>
    <cellStyle name="Normal 31 5 3" xfId="7497" xr:uid="{00000000-0005-0000-0000-00004B7A0000}"/>
    <cellStyle name="Normal 31 5 3 2" xfId="12815" xr:uid="{00000000-0005-0000-0000-00004C7A0000}"/>
    <cellStyle name="Normal 31 5 3 2 2" xfId="28420" xr:uid="{00000000-0005-0000-0000-00004D7A0000}"/>
    <cellStyle name="Normal 31 5 3 2 3" xfId="34979" xr:uid="{00000000-0005-0000-0000-00004E7A0000}"/>
    <cellStyle name="Normal 31 5 3 2 4" xfId="41537" xr:uid="{00000000-0005-0000-0000-00004F7A0000}"/>
    <cellStyle name="Normal 31 5 3 3" xfId="25155" xr:uid="{00000000-0005-0000-0000-0000507A0000}"/>
    <cellStyle name="Normal 31 5 3 4" xfId="31771" xr:uid="{00000000-0005-0000-0000-0000517A0000}"/>
    <cellStyle name="Normal 31 5 3 5" xfId="38329" xr:uid="{00000000-0005-0000-0000-0000527A0000}"/>
    <cellStyle name="Normal 31 5 4" xfId="12813" xr:uid="{00000000-0005-0000-0000-0000537A0000}"/>
    <cellStyle name="Normal 31 5 4 2" xfId="28418" xr:uid="{00000000-0005-0000-0000-0000547A0000}"/>
    <cellStyle name="Normal 31 5 4 3" xfId="34977" xr:uid="{00000000-0005-0000-0000-0000557A0000}"/>
    <cellStyle name="Normal 31 5 4 4" xfId="41535" xr:uid="{00000000-0005-0000-0000-0000567A0000}"/>
    <cellStyle name="Normal 31 5 5" xfId="25153" xr:uid="{00000000-0005-0000-0000-0000577A0000}"/>
    <cellStyle name="Normal 31 5 6" xfId="31769" xr:uid="{00000000-0005-0000-0000-0000587A0000}"/>
    <cellStyle name="Normal 31 5 7" xfId="38327" xr:uid="{00000000-0005-0000-0000-0000597A0000}"/>
    <cellStyle name="Normal 31 6" xfId="7498" xr:uid="{00000000-0005-0000-0000-00005A7A0000}"/>
    <cellStyle name="Normal 31 6 2" xfId="7499" xr:uid="{00000000-0005-0000-0000-00005B7A0000}"/>
    <cellStyle name="Normal 31 6 2 2" xfId="12817" xr:uid="{00000000-0005-0000-0000-00005C7A0000}"/>
    <cellStyle name="Normal 31 6 2 2 2" xfId="28422" xr:uid="{00000000-0005-0000-0000-00005D7A0000}"/>
    <cellStyle name="Normal 31 6 2 2 3" xfId="34981" xr:uid="{00000000-0005-0000-0000-00005E7A0000}"/>
    <cellStyle name="Normal 31 6 2 2 4" xfId="41539" xr:uid="{00000000-0005-0000-0000-00005F7A0000}"/>
    <cellStyle name="Normal 31 6 2 3" xfId="25157" xr:uid="{00000000-0005-0000-0000-0000607A0000}"/>
    <cellStyle name="Normal 31 6 2 4" xfId="31773" xr:uid="{00000000-0005-0000-0000-0000617A0000}"/>
    <cellStyle name="Normal 31 6 2 5" xfId="38331" xr:uid="{00000000-0005-0000-0000-0000627A0000}"/>
    <cellStyle name="Normal 31 6 3" xfId="7500" xr:uid="{00000000-0005-0000-0000-0000637A0000}"/>
    <cellStyle name="Normal 31 6 3 2" xfId="12818" xr:uid="{00000000-0005-0000-0000-0000647A0000}"/>
    <cellStyle name="Normal 31 6 3 2 2" xfId="28423" xr:uid="{00000000-0005-0000-0000-0000657A0000}"/>
    <cellStyle name="Normal 31 6 3 2 3" xfId="34982" xr:uid="{00000000-0005-0000-0000-0000667A0000}"/>
    <cellStyle name="Normal 31 6 3 2 4" xfId="41540" xr:uid="{00000000-0005-0000-0000-0000677A0000}"/>
    <cellStyle name="Normal 31 6 3 3" xfId="25158" xr:uid="{00000000-0005-0000-0000-0000687A0000}"/>
    <cellStyle name="Normal 31 6 3 4" xfId="31774" xr:uid="{00000000-0005-0000-0000-0000697A0000}"/>
    <cellStyle name="Normal 31 6 3 5" xfId="38332" xr:uid="{00000000-0005-0000-0000-00006A7A0000}"/>
    <cellStyle name="Normal 31 6 4" xfId="12816" xr:uid="{00000000-0005-0000-0000-00006B7A0000}"/>
    <cellStyle name="Normal 31 6 4 2" xfId="28421" xr:uid="{00000000-0005-0000-0000-00006C7A0000}"/>
    <cellStyle name="Normal 31 6 4 3" xfId="34980" xr:uid="{00000000-0005-0000-0000-00006D7A0000}"/>
    <cellStyle name="Normal 31 6 4 4" xfId="41538" xr:uid="{00000000-0005-0000-0000-00006E7A0000}"/>
    <cellStyle name="Normal 31 6 5" xfId="25156" xr:uid="{00000000-0005-0000-0000-00006F7A0000}"/>
    <cellStyle name="Normal 31 6 6" xfId="31772" xr:uid="{00000000-0005-0000-0000-0000707A0000}"/>
    <cellStyle name="Normal 31 6 7" xfId="38330" xr:uid="{00000000-0005-0000-0000-0000717A0000}"/>
    <cellStyle name="Normal 31 7" xfId="7501" xr:uid="{00000000-0005-0000-0000-0000727A0000}"/>
    <cellStyle name="Normal 31 7 2" xfId="12819" xr:uid="{00000000-0005-0000-0000-0000737A0000}"/>
    <cellStyle name="Normal 31 7 2 2" xfId="28424" xr:uid="{00000000-0005-0000-0000-0000747A0000}"/>
    <cellStyle name="Normal 31 7 2 3" xfId="34983" xr:uid="{00000000-0005-0000-0000-0000757A0000}"/>
    <cellStyle name="Normal 31 7 2 4" xfId="41541" xr:uid="{00000000-0005-0000-0000-0000767A0000}"/>
    <cellStyle name="Normal 31 7 3" xfId="25159" xr:uid="{00000000-0005-0000-0000-0000777A0000}"/>
    <cellStyle name="Normal 31 7 4" xfId="31775" xr:uid="{00000000-0005-0000-0000-0000787A0000}"/>
    <cellStyle name="Normal 31 7 5" xfId="38333" xr:uid="{00000000-0005-0000-0000-0000797A0000}"/>
    <cellStyle name="Normal 31 8" xfId="7502" xr:uid="{00000000-0005-0000-0000-00007A7A0000}"/>
    <cellStyle name="Normal 31 8 2" xfId="12820" xr:uid="{00000000-0005-0000-0000-00007B7A0000}"/>
    <cellStyle name="Normal 31 8 2 2" xfId="28425" xr:uid="{00000000-0005-0000-0000-00007C7A0000}"/>
    <cellStyle name="Normal 31 8 2 3" xfId="34984" xr:uid="{00000000-0005-0000-0000-00007D7A0000}"/>
    <cellStyle name="Normal 31 8 2 4" xfId="41542" xr:uid="{00000000-0005-0000-0000-00007E7A0000}"/>
    <cellStyle name="Normal 31 8 3" xfId="25160" xr:uid="{00000000-0005-0000-0000-00007F7A0000}"/>
    <cellStyle name="Normal 31 8 4" xfId="31776" xr:uid="{00000000-0005-0000-0000-0000807A0000}"/>
    <cellStyle name="Normal 31 8 5" xfId="38334" xr:uid="{00000000-0005-0000-0000-0000817A0000}"/>
    <cellStyle name="Normal 31 9" xfId="7503" xr:uid="{00000000-0005-0000-0000-0000827A0000}"/>
    <cellStyle name="Normal 32" xfId="1361" xr:uid="{00000000-0005-0000-0000-0000837A0000}"/>
    <cellStyle name="Normal 32 2" xfId="2593" xr:uid="{00000000-0005-0000-0000-0000847A0000}"/>
    <cellStyle name="Normal 33" xfId="1362" xr:uid="{00000000-0005-0000-0000-0000857A0000}"/>
    <cellStyle name="Normal 33 10" xfId="2594" xr:uid="{00000000-0005-0000-0000-0000867A0000}"/>
    <cellStyle name="Normal 33 2" xfId="7504" xr:uid="{00000000-0005-0000-0000-0000877A0000}"/>
    <cellStyle name="Normal 33 2 10" xfId="25161" xr:uid="{00000000-0005-0000-0000-0000887A0000}"/>
    <cellStyle name="Normal 33 2 11" xfId="31777" xr:uid="{00000000-0005-0000-0000-0000897A0000}"/>
    <cellStyle name="Normal 33 2 12" xfId="38335" xr:uid="{00000000-0005-0000-0000-00008A7A0000}"/>
    <cellStyle name="Normal 33 2 2" xfId="7505" xr:uid="{00000000-0005-0000-0000-00008B7A0000}"/>
    <cellStyle name="Normal 33 2 2 10" xfId="38336" xr:uid="{00000000-0005-0000-0000-00008C7A0000}"/>
    <cellStyle name="Normal 33 2 2 2" xfId="7506" xr:uid="{00000000-0005-0000-0000-00008D7A0000}"/>
    <cellStyle name="Normal 33 2 2 2 2" xfId="7507" xr:uid="{00000000-0005-0000-0000-00008E7A0000}"/>
    <cellStyle name="Normal 33 2 2 2 2 2" xfId="7508" xr:uid="{00000000-0005-0000-0000-00008F7A0000}"/>
    <cellStyle name="Normal 33 2 2 2 2 2 2" xfId="12825" xr:uid="{00000000-0005-0000-0000-0000907A0000}"/>
    <cellStyle name="Normal 33 2 2 2 2 2 2 2" xfId="28430" xr:uid="{00000000-0005-0000-0000-0000917A0000}"/>
    <cellStyle name="Normal 33 2 2 2 2 2 2 3" xfId="34989" xr:uid="{00000000-0005-0000-0000-0000927A0000}"/>
    <cellStyle name="Normal 33 2 2 2 2 2 2 4" xfId="41547" xr:uid="{00000000-0005-0000-0000-0000937A0000}"/>
    <cellStyle name="Normal 33 2 2 2 2 2 3" xfId="25165" xr:uid="{00000000-0005-0000-0000-0000947A0000}"/>
    <cellStyle name="Normal 33 2 2 2 2 2 4" xfId="31781" xr:uid="{00000000-0005-0000-0000-0000957A0000}"/>
    <cellStyle name="Normal 33 2 2 2 2 2 5" xfId="38339" xr:uid="{00000000-0005-0000-0000-0000967A0000}"/>
    <cellStyle name="Normal 33 2 2 2 2 3" xfId="7509" xr:uid="{00000000-0005-0000-0000-0000977A0000}"/>
    <cellStyle name="Normal 33 2 2 2 2 3 2" xfId="12826" xr:uid="{00000000-0005-0000-0000-0000987A0000}"/>
    <cellStyle name="Normal 33 2 2 2 2 3 2 2" xfId="28431" xr:uid="{00000000-0005-0000-0000-0000997A0000}"/>
    <cellStyle name="Normal 33 2 2 2 2 3 2 3" xfId="34990" xr:uid="{00000000-0005-0000-0000-00009A7A0000}"/>
    <cellStyle name="Normal 33 2 2 2 2 3 2 4" xfId="41548" xr:uid="{00000000-0005-0000-0000-00009B7A0000}"/>
    <cellStyle name="Normal 33 2 2 2 2 3 3" xfId="25166" xr:uid="{00000000-0005-0000-0000-00009C7A0000}"/>
    <cellStyle name="Normal 33 2 2 2 2 3 4" xfId="31782" xr:uid="{00000000-0005-0000-0000-00009D7A0000}"/>
    <cellStyle name="Normal 33 2 2 2 2 3 5" xfId="38340" xr:uid="{00000000-0005-0000-0000-00009E7A0000}"/>
    <cellStyle name="Normal 33 2 2 2 2 4" xfId="12824" xr:uid="{00000000-0005-0000-0000-00009F7A0000}"/>
    <cellStyle name="Normal 33 2 2 2 2 4 2" xfId="28429" xr:uid="{00000000-0005-0000-0000-0000A07A0000}"/>
    <cellStyle name="Normal 33 2 2 2 2 4 3" xfId="34988" xr:uid="{00000000-0005-0000-0000-0000A17A0000}"/>
    <cellStyle name="Normal 33 2 2 2 2 4 4" xfId="41546" xr:uid="{00000000-0005-0000-0000-0000A27A0000}"/>
    <cellStyle name="Normal 33 2 2 2 2 5" xfId="25164" xr:uid="{00000000-0005-0000-0000-0000A37A0000}"/>
    <cellStyle name="Normal 33 2 2 2 2 6" xfId="31780" xr:uid="{00000000-0005-0000-0000-0000A47A0000}"/>
    <cellStyle name="Normal 33 2 2 2 2 7" xfId="38338" xr:uid="{00000000-0005-0000-0000-0000A57A0000}"/>
    <cellStyle name="Normal 33 2 2 2 3" xfId="7510" xr:uid="{00000000-0005-0000-0000-0000A67A0000}"/>
    <cellStyle name="Normal 33 2 2 2 3 2" xfId="7511" xr:uid="{00000000-0005-0000-0000-0000A77A0000}"/>
    <cellStyle name="Normal 33 2 2 2 3 2 2" xfId="12828" xr:uid="{00000000-0005-0000-0000-0000A87A0000}"/>
    <cellStyle name="Normal 33 2 2 2 3 2 2 2" xfId="28433" xr:uid="{00000000-0005-0000-0000-0000A97A0000}"/>
    <cellStyle name="Normal 33 2 2 2 3 2 2 3" xfId="34992" xr:uid="{00000000-0005-0000-0000-0000AA7A0000}"/>
    <cellStyle name="Normal 33 2 2 2 3 2 2 4" xfId="41550" xr:uid="{00000000-0005-0000-0000-0000AB7A0000}"/>
    <cellStyle name="Normal 33 2 2 2 3 2 3" xfId="25168" xr:uid="{00000000-0005-0000-0000-0000AC7A0000}"/>
    <cellStyle name="Normal 33 2 2 2 3 2 4" xfId="31784" xr:uid="{00000000-0005-0000-0000-0000AD7A0000}"/>
    <cellStyle name="Normal 33 2 2 2 3 2 5" xfId="38342" xr:uid="{00000000-0005-0000-0000-0000AE7A0000}"/>
    <cellStyle name="Normal 33 2 2 2 3 3" xfId="7512" xr:uid="{00000000-0005-0000-0000-0000AF7A0000}"/>
    <cellStyle name="Normal 33 2 2 2 3 3 2" xfId="12829" xr:uid="{00000000-0005-0000-0000-0000B07A0000}"/>
    <cellStyle name="Normal 33 2 2 2 3 3 2 2" xfId="28434" xr:uid="{00000000-0005-0000-0000-0000B17A0000}"/>
    <cellStyle name="Normal 33 2 2 2 3 3 2 3" xfId="34993" xr:uid="{00000000-0005-0000-0000-0000B27A0000}"/>
    <cellStyle name="Normal 33 2 2 2 3 3 2 4" xfId="41551" xr:uid="{00000000-0005-0000-0000-0000B37A0000}"/>
    <cellStyle name="Normal 33 2 2 2 3 3 3" xfId="25169" xr:uid="{00000000-0005-0000-0000-0000B47A0000}"/>
    <cellStyle name="Normal 33 2 2 2 3 3 4" xfId="31785" xr:uid="{00000000-0005-0000-0000-0000B57A0000}"/>
    <cellStyle name="Normal 33 2 2 2 3 3 5" xfId="38343" xr:uid="{00000000-0005-0000-0000-0000B67A0000}"/>
    <cellStyle name="Normal 33 2 2 2 3 4" xfId="12827" xr:uid="{00000000-0005-0000-0000-0000B77A0000}"/>
    <cellStyle name="Normal 33 2 2 2 3 4 2" xfId="28432" xr:uid="{00000000-0005-0000-0000-0000B87A0000}"/>
    <cellStyle name="Normal 33 2 2 2 3 4 3" xfId="34991" xr:uid="{00000000-0005-0000-0000-0000B97A0000}"/>
    <cellStyle name="Normal 33 2 2 2 3 4 4" xfId="41549" xr:uid="{00000000-0005-0000-0000-0000BA7A0000}"/>
    <cellStyle name="Normal 33 2 2 2 3 5" xfId="25167" xr:uid="{00000000-0005-0000-0000-0000BB7A0000}"/>
    <cellStyle name="Normal 33 2 2 2 3 6" xfId="31783" xr:uid="{00000000-0005-0000-0000-0000BC7A0000}"/>
    <cellStyle name="Normal 33 2 2 2 3 7" xfId="38341" xr:uid="{00000000-0005-0000-0000-0000BD7A0000}"/>
    <cellStyle name="Normal 33 2 2 2 4" xfId="7513" xr:uid="{00000000-0005-0000-0000-0000BE7A0000}"/>
    <cellStyle name="Normal 33 2 2 2 4 2" xfId="12830" xr:uid="{00000000-0005-0000-0000-0000BF7A0000}"/>
    <cellStyle name="Normal 33 2 2 2 4 2 2" xfId="28435" xr:uid="{00000000-0005-0000-0000-0000C07A0000}"/>
    <cellStyle name="Normal 33 2 2 2 4 2 3" xfId="34994" xr:uid="{00000000-0005-0000-0000-0000C17A0000}"/>
    <cellStyle name="Normal 33 2 2 2 4 2 4" xfId="41552" xr:uid="{00000000-0005-0000-0000-0000C27A0000}"/>
    <cellStyle name="Normal 33 2 2 2 4 3" xfId="25170" xr:uid="{00000000-0005-0000-0000-0000C37A0000}"/>
    <cellStyle name="Normal 33 2 2 2 4 4" xfId="31786" xr:uid="{00000000-0005-0000-0000-0000C47A0000}"/>
    <cellStyle name="Normal 33 2 2 2 4 5" xfId="38344" xr:uid="{00000000-0005-0000-0000-0000C57A0000}"/>
    <cellStyle name="Normal 33 2 2 2 5" xfId="7514" xr:uid="{00000000-0005-0000-0000-0000C67A0000}"/>
    <cellStyle name="Normal 33 2 2 2 5 2" xfId="12831" xr:uid="{00000000-0005-0000-0000-0000C77A0000}"/>
    <cellStyle name="Normal 33 2 2 2 5 2 2" xfId="28436" xr:uid="{00000000-0005-0000-0000-0000C87A0000}"/>
    <cellStyle name="Normal 33 2 2 2 5 2 3" xfId="34995" xr:uid="{00000000-0005-0000-0000-0000C97A0000}"/>
    <cellStyle name="Normal 33 2 2 2 5 2 4" xfId="41553" xr:uid="{00000000-0005-0000-0000-0000CA7A0000}"/>
    <cellStyle name="Normal 33 2 2 2 5 3" xfId="25171" xr:uid="{00000000-0005-0000-0000-0000CB7A0000}"/>
    <cellStyle name="Normal 33 2 2 2 5 4" xfId="31787" xr:uid="{00000000-0005-0000-0000-0000CC7A0000}"/>
    <cellStyle name="Normal 33 2 2 2 5 5" xfId="38345" xr:uid="{00000000-0005-0000-0000-0000CD7A0000}"/>
    <cellStyle name="Normal 33 2 2 2 6" xfId="12823" xr:uid="{00000000-0005-0000-0000-0000CE7A0000}"/>
    <cellStyle name="Normal 33 2 2 2 6 2" xfId="28428" xr:uid="{00000000-0005-0000-0000-0000CF7A0000}"/>
    <cellStyle name="Normal 33 2 2 2 6 3" xfId="34987" xr:uid="{00000000-0005-0000-0000-0000D07A0000}"/>
    <cellStyle name="Normal 33 2 2 2 6 4" xfId="41545" xr:uid="{00000000-0005-0000-0000-0000D17A0000}"/>
    <cellStyle name="Normal 33 2 2 2 7" xfId="25163" xr:uid="{00000000-0005-0000-0000-0000D27A0000}"/>
    <cellStyle name="Normal 33 2 2 2 8" xfId="31779" xr:uid="{00000000-0005-0000-0000-0000D37A0000}"/>
    <cellStyle name="Normal 33 2 2 2 9" xfId="38337" xr:uid="{00000000-0005-0000-0000-0000D47A0000}"/>
    <cellStyle name="Normal 33 2 2 3" xfId="7515" xr:uid="{00000000-0005-0000-0000-0000D57A0000}"/>
    <cellStyle name="Normal 33 2 2 3 2" xfId="7516" xr:uid="{00000000-0005-0000-0000-0000D67A0000}"/>
    <cellStyle name="Normal 33 2 2 3 2 2" xfId="12833" xr:uid="{00000000-0005-0000-0000-0000D77A0000}"/>
    <cellStyle name="Normal 33 2 2 3 2 2 2" xfId="28438" xr:uid="{00000000-0005-0000-0000-0000D87A0000}"/>
    <cellStyle name="Normal 33 2 2 3 2 2 3" xfId="34997" xr:uid="{00000000-0005-0000-0000-0000D97A0000}"/>
    <cellStyle name="Normal 33 2 2 3 2 2 4" xfId="41555" xr:uid="{00000000-0005-0000-0000-0000DA7A0000}"/>
    <cellStyle name="Normal 33 2 2 3 2 3" xfId="25173" xr:uid="{00000000-0005-0000-0000-0000DB7A0000}"/>
    <cellStyle name="Normal 33 2 2 3 2 4" xfId="31789" xr:uid="{00000000-0005-0000-0000-0000DC7A0000}"/>
    <cellStyle name="Normal 33 2 2 3 2 5" xfId="38347" xr:uid="{00000000-0005-0000-0000-0000DD7A0000}"/>
    <cellStyle name="Normal 33 2 2 3 3" xfId="7517" xr:uid="{00000000-0005-0000-0000-0000DE7A0000}"/>
    <cellStyle name="Normal 33 2 2 3 3 2" xfId="12834" xr:uid="{00000000-0005-0000-0000-0000DF7A0000}"/>
    <cellStyle name="Normal 33 2 2 3 3 2 2" xfId="28439" xr:uid="{00000000-0005-0000-0000-0000E07A0000}"/>
    <cellStyle name="Normal 33 2 2 3 3 2 3" xfId="34998" xr:uid="{00000000-0005-0000-0000-0000E17A0000}"/>
    <cellStyle name="Normal 33 2 2 3 3 2 4" xfId="41556" xr:uid="{00000000-0005-0000-0000-0000E27A0000}"/>
    <cellStyle name="Normal 33 2 2 3 3 3" xfId="25174" xr:uid="{00000000-0005-0000-0000-0000E37A0000}"/>
    <cellStyle name="Normal 33 2 2 3 3 4" xfId="31790" xr:uid="{00000000-0005-0000-0000-0000E47A0000}"/>
    <cellStyle name="Normal 33 2 2 3 3 5" xfId="38348" xr:uid="{00000000-0005-0000-0000-0000E57A0000}"/>
    <cellStyle name="Normal 33 2 2 3 4" xfId="12832" xr:uid="{00000000-0005-0000-0000-0000E67A0000}"/>
    <cellStyle name="Normal 33 2 2 3 4 2" xfId="28437" xr:uid="{00000000-0005-0000-0000-0000E77A0000}"/>
    <cellStyle name="Normal 33 2 2 3 4 3" xfId="34996" xr:uid="{00000000-0005-0000-0000-0000E87A0000}"/>
    <cellStyle name="Normal 33 2 2 3 4 4" xfId="41554" xr:uid="{00000000-0005-0000-0000-0000E97A0000}"/>
    <cellStyle name="Normal 33 2 2 3 5" xfId="25172" xr:uid="{00000000-0005-0000-0000-0000EA7A0000}"/>
    <cellStyle name="Normal 33 2 2 3 6" xfId="31788" xr:uid="{00000000-0005-0000-0000-0000EB7A0000}"/>
    <cellStyle name="Normal 33 2 2 3 7" xfId="38346" xr:uid="{00000000-0005-0000-0000-0000EC7A0000}"/>
    <cellStyle name="Normal 33 2 2 4" xfId="7518" xr:uid="{00000000-0005-0000-0000-0000ED7A0000}"/>
    <cellStyle name="Normal 33 2 2 4 2" xfId="7519" xr:uid="{00000000-0005-0000-0000-0000EE7A0000}"/>
    <cellStyle name="Normal 33 2 2 4 2 2" xfId="12836" xr:uid="{00000000-0005-0000-0000-0000EF7A0000}"/>
    <cellStyle name="Normal 33 2 2 4 2 2 2" xfId="28441" xr:uid="{00000000-0005-0000-0000-0000F07A0000}"/>
    <cellStyle name="Normal 33 2 2 4 2 2 3" xfId="35000" xr:uid="{00000000-0005-0000-0000-0000F17A0000}"/>
    <cellStyle name="Normal 33 2 2 4 2 2 4" xfId="41558" xr:uid="{00000000-0005-0000-0000-0000F27A0000}"/>
    <cellStyle name="Normal 33 2 2 4 2 3" xfId="25176" xr:uid="{00000000-0005-0000-0000-0000F37A0000}"/>
    <cellStyle name="Normal 33 2 2 4 2 4" xfId="31792" xr:uid="{00000000-0005-0000-0000-0000F47A0000}"/>
    <cellStyle name="Normal 33 2 2 4 2 5" xfId="38350" xr:uid="{00000000-0005-0000-0000-0000F57A0000}"/>
    <cellStyle name="Normal 33 2 2 4 3" xfId="7520" xr:uid="{00000000-0005-0000-0000-0000F67A0000}"/>
    <cellStyle name="Normal 33 2 2 4 3 2" xfId="12837" xr:uid="{00000000-0005-0000-0000-0000F77A0000}"/>
    <cellStyle name="Normal 33 2 2 4 3 2 2" xfId="28442" xr:uid="{00000000-0005-0000-0000-0000F87A0000}"/>
    <cellStyle name="Normal 33 2 2 4 3 2 3" xfId="35001" xr:uid="{00000000-0005-0000-0000-0000F97A0000}"/>
    <cellStyle name="Normal 33 2 2 4 3 2 4" xfId="41559" xr:uid="{00000000-0005-0000-0000-0000FA7A0000}"/>
    <cellStyle name="Normal 33 2 2 4 3 3" xfId="25177" xr:uid="{00000000-0005-0000-0000-0000FB7A0000}"/>
    <cellStyle name="Normal 33 2 2 4 3 4" xfId="31793" xr:uid="{00000000-0005-0000-0000-0000FC7A0000}"/>
    <cellStyle name="Normal 33 2 2 4 3 5" xfId="38351" xr:uid="{00000000-0005-0000-0000-0000FD7A0000}"/>
    <cellStyle name="Normal 33 2 2 4 4" xfId="12835" xr:uid="{00000000-0005-0000-0000-0000FE7A0000}"/>
    <cellStyle name="Normal 33 2 2 4 4 2" xfId="28440" xr:uid="{00000000-0005-0000-0000-0000FF7A0000}"/>
    <cellStyle name="Normal 33 2 2 4 4 3" xfId="34999" xr:uid="{00000000-0005-0000-0000-0000007B0000}"/>
    <cellStyle name="Normal 33 2 2 4 4 4" xfId="41557" xr:uid="{00000000-0005-0000-0000-0000017B0000}"/>
    <cellStyle name="Normal 33 2 2 4 5" xfId="25175" xr:uid="{00000000-0005-0000-0000-0000027B0000}"/>
    <cellStyle name="Normal 33 2 2 4 6" xfId="31791" xr:uid="{00000000-0005-0000-0000-0000037B0000}"/>
    <cellStyle name="Normal 33 2 2 4 7" xfId="38349" xr:uid="{00000000-0005-0000-0000-0000047B0000}"/>
    <cellStyle name="Normal 33 2 2 5" xfId="7521" xr:uid="{00000000-0005-0000-0000-0000057B0000}"/>
    <cellStyle name="Normal 33 2 2 5 2" xfId="12838" xr:uid="{00000000-0005-0000-0000-0000067B0000}"/>
    <cellStyle name="Normal 33 2 2 5 2 2" xfId="28443" xr:uid="{00000000-0005-0000-0000-0000077B0000}"/>
    <cellStyle name="Normal 33 2 2 5 2 3" xfId="35002" xr:uid="{00000000-0005-0000-0000-0000087B0000}"/>
    <cellStyle name="Normal 33 2 2 5 2 4" xfId="41560" xr:uid="{00000000-0005-0000-0000-0000097B0000}"/>
    <cellStyle name="Normal 33 2 2 5 3" xfId="25178" xr:uid="{00000000-0005-0000-0000-00000A7B0000}"/>
    <cellStyle name="Normal 33 2 2 5 4" xfId="31794" xr:uid="{00000000-0005-0000-0000-00000B7B0000}"/>
    <cellStyle name="Normal 33 2 2 5 5" xfId="38352" xr:uid="{00000000-0005-0000-0000-00000C7B0000}"/>
    <cellStyle name="Normal 33 2 2 6" xfId="7522" xr:uid="{00000000-0005-0000-0000-00000D7B0000}"/>
    <cellStyle name="Normal 33 2 2 6 2" xfId="12839" xr:uid="{00000000-0005-0000-0000-00000E7B0000}"/>
    <cellStyle name="Normal 33 2 2 6 2 2" xfId="28444" xr:uid="{00000000-0005-0000-0000-00000F7B0000}"/>
    <cellStyle name="Normal 33 2 2 6 2 3" xfId="35003" xr:uid="{00000000-0005-0000-0000-0000107B0000}"/>
    <cellStyle name="Normal 33 2 2 6 2 4" xfId="41561" xr:uid="{00000000-0005-0000-0000-0000117B0000}"/>
    <cellStyle name="Normal 33 2 2 6 3" xfId="25179" xr:uid="{00000000-0005-0000-0000-0000127B0000}"/>
    <cellStyle name="Normal 33 2 2 6 4" xfId="31795" xr:uid="{00000000-0005-0000-0000-0000137B0000}"/>
    <cellStyle name="Normal 33 2 2 6 5" xfId="38353" xr:uid="{00000000-0005-0000-0000-0000147B0000}"/>
    <cellStyle name="Normal 33 2 2 7" xfId="12822" xr:uid="{00000000-0005-0000-0000-0000157B0000}"/>
    <cellStyle name="Normal 33 2 2 7 2" xfId="28427" xr:uid="{00000000-0005-0000-0000-0000167B0000}"/>
    <cellStyle name="Normal 33 2 2 7 3" xfId="34986" xr:uid="{00000000-0005-0000-0000-0000177B0000}"/>
    <cellStyle name="Normal 33 2 2 7 4" xfId="41544" xr:uid="{00000000-0005-0000-0000-0000187B0000}"/>
    <cellStyle name="Normal 33 2 2 8" xfId="25162" xr:uid="{00000000-0005-0000-0000-0000197B0000}"/>
    <cellStyle name="Normal 33 2 2 9" xfId="31778" xr:uid="{00000000-0005-0000-0000-00001A7B0000}"/>
    <cellStyle name="Normal 33 2 3" xfId="7523" xr:uid="{00000000-0005-0000-0000-00001B7B0000}"/>
    <cellStyle name="Normal 33 2 3 2" xfId="7524" xr:uid="{00000000-0005-0000-0000-00001C7B0000}"/>
    <cellStyle name="Normal 33 2 3 2 2" xfId="7525" xr:uid="{00000000-0005-0000-0000-00001D7B0000}"/>
    <cellStyle name="Normal 33 2 3 2 2 2" xfId="12842" xr:uid="{00000000-0005-0000-0000-00001E7B0000}"/>
    <cellStyle name="Normal 33 2 3 2 2 2 2" xfId="28447" xr:uid="{00000000-0005-0000-0000-00001F7B0000}"/>
    <cellStyle name="Normal 33 2 3 2 2 2 3" xfId="35006" xr:uid="{00000000-0005-0000-0000-0000207B0000}"/>
    <cellStyle name="Normal 33 2 3 2 2 2 4" xfId="41564" xr:uid="{00000000-0005-0000-0000-0000217B0000}"/>
    <cellStyle name="Normal 33 2 3 2 2 3" xfId="25182" xr:uid="{00000000-0005-0000-0000-0000227B0000}"/>
    <cellStyle name="Normal 33 2 3 2 2 4" xfId="31798" xr:uid="{00000000-0005-0000-0000-0000237B0000}"/>
    <cellStyle name="Normal 33 2 3 2 2 5" xfId="38356" xr:uid="{00000000-0005-0000-0000-0000247B0000}"/>
    <cellStyle name="Normal 33 2 3 2 3" xfId="7526" xr:uid="{00000000-0005-0000-0000-0000257B0000}"/>
    <cellStyle name="Normal 33 2 3 2 3 2" xfId="12843" xr:uid="{00000000-0005-0000-0000-0000267B0000}"/>
    <cellStyle name="Normal 33 2 3 2 3 2 2" xfId="28448" xr:uid="{00000000-0005-0000-0000-0000277B0000}"/>
    <cellStyle name="Normal 33 2 3 2 3 2 3" xfId="35007" xr:uid="{00000000-0005-0000-0000-0000287B0000}"/>
    <cellStyle name="Normal 33 2 3 2 3 2 4" xfId="41565" xr:uid="{00000000-0005-0000-0000-0000297B0000}"/>
    <cellStyle name="Normal 33 2 3 2 3 3" xfId="25183" xr:uid="{00000000-0005-0000-0000-00002A7B0000}"/>
    <cellStyle name="Normal 33 2 3 2 3 4" xfId="31799" xr:uid="{00000000-0005-0000-0000-00002B7B0000}"/>
    <cellStyle name="Normal 33 2 3 2 3 5" xfId="38357" xr:uid="{00000000-0005-0000-0000-00002C7B0000}"/>
    <cellStyle name="Normal 33 2 3 2 4" xfId="12841" xr:uid="{00000000-0005-0000-0000-00002D7B0000}"/>
    <cellStyle name="Normal 33 2 3 2 4 2" xfId="28446" xr:uid="{00000000-0005-0000-0000-00002E7B0000}"/>
    <cellStyle name="Normal 33 2 3 2 4 3" xfId="35005" xr:uid="{00000000-0005-0000-0000-00002F7B0000}"/>
    <cellStyle name="Normal 33 2 3 2 4 4" xfId="41563" xr:uid="{00000000-0005-0000-0000-0000307B0000}"/>
    <cellStyle name="Normal 33 2 3 2 5" xfId="25181" xr:uid="{00000000-0005-0000-0000-0000317B0000}"/>
    <cellStyle name="Normal 33 2 3 2 6" xfId="31797" xr:uid="{00000000-0005-0000-0000-0000327B0000}"/>
    <cellStyle name="Normal 33 2 3 2 7" xfId="38355" xr:uid="{00000000-0005-0000-0000-0000337B0000}"/>
    <cellStyle name="Normal 33 2 3 3" xfId="7527" xr:uid="{00000000-0005-0000-0000-0000347B0000}"/>
    <cellStyle name="Normal 33 2 3 3 2" xfId="7528" xr:uid="{00000000-0005-0000-0000-0000357B0000}"/>
    <cellStyle name="Normal 33 2 3 3 2 2" xfId="12845" xr:uid="{00000000-0005-0000-0000-0000367B0000}"/>
    <cellStyle name="Normal 33 2 3 3 2 2 2" xfId="28450" xr:uid="{00000000-0005-0000-0000-0000377B0000}"/>
    <cellStyle name="Normal 33 2 3 3 2 2 3" xfId="35009" xr:uid="{00000000-0005-0000-0000-0000387B0000}"/>
    <cellStyle name="Normal 33 2 3 3 2 2 4" xfId="41567" xr:uid="{00000000-0005-0000-0000-0000397B0000}"/>
    <cellStyle name="Normal 33 2 3 3 2 3" xfId="25185" xr:uid="{00000000-0005-0000-0000-00003A7B0000}"/>
    <cellStyle name="Normal 33 2 3 3 2 4" xfId="31801" xr:uid="{00000000-0005-0000-0000-00003B7B0000}"/>
    <cellStyle name="Normal 33 2 3 3 2 5" xfId="38359" xr:uid="{00000000-0005-0000-0000-00003C7B0000}"/>
    <cellStyle name="Normal 33 2 3 3 3" xfId="7529" xr:uid="{00000000-0005-0000-0000-00003D7B0000}"/>
    <cellStyle name="Normal 33 2 3 3 3 2" xfId="12846" xr:uid="{00000000-0005-0000-0000-00003E7B0000}"/>
    <cellStyle name="Normal 33 2 3 3 3 2 2" xfId="28451" xr:uid="{00000000-0005-0000-0000-00003F7B0000}"/>
    <cellStyle name="Normal 33 2 3 3 3 2 3" xfId="35010" xr:uid="{00000000-0005-0000-0000-0000407B0000}"/>
    <cellStyle name="Normal 33 2 3 3 3 2 4" xfId="41568" xr:uid="{00000000-0005-0000-0000-0000417B0000}"/>
    <cellStyle name="Normal 33 2 3 3 3 3" xfId="25186" xr:uid="{00000000-0005-0000-0000-0000427B0000}"/>
    <cellStyle name="Normal 33 2 3 3 3 4" xfId="31802" xr:uid="{00000000-0005-0000-0000-0000437B0000}"/>
    <cellStyle name="Normal 33 2 3 3 3 5" xfId="38360" xr:uid="{00000000-0005-0000-0000-0000447B0000}"/>
    <cellStyle name="Normal 33 2 3 3 4" xfId="12844" xr:uid="{00000000-0005-0000-0000-0000457B0000}"/>
    <cellStyle name="Normal 33 2 3 3 4 2" xfId="28449" xr:uid="{00000000-0005-0000-0000-0000467B0000}"/>
    <cellStyle name="Normal 33 2 3 3 4 3" xfId="35008" xr:uid="{00000000-0005-0000-0000-0000477B0000}"/>
    <cellStyle name="Normal 33 2 3 3 4 4" xfId="41566" xr:uid="{00000000-0005-0000-0000-0000487B0000}"/>
    <cellStyle name="Normal 33 2 3 3 5" xfId="25184" xr:uid="{00000000-0005-0000-0000-0000497B0000}"/>
    <cellStyle name="Normal 33 2 3 3 6" xfId="31800" xr:uid="{00000000-0005-0000-0000-00004A7B0000}"/>
    <cellStyle name="Normal 33 2 3 3 7" xfId="38358" xr:uid="{00000000-0005-0000-0000-00004B7B0000}"/>
    <cellStyle name="Normal 33 2 3 4" xfId="7530" xr:uid="{00000000-0005-0000-0000-00004C7B0000}"/>
    <cellStyle name="Normal 33 2 3 4 2" xfId="12847" xr:uid="{00000000-0005-0000-0000-00004D7B0000}"/>
    <cellStyle name="Normal 33 2 3 4 2 2" xfId="28452" xr:uid="{00000000-0005-0000-0000-00004E7B0000}"/>
    <cellStyle name="Normal 33 2 3 4 2 3" xfId="35011" xr:uid="{00000000-0005-0000-0000-00004F7B0000}"/>
    <cellStyle name="Normal 33 2 3 4 2 4" xfId="41569" xr:uid="{00000000-0005-0000-0000-0000507B0000}"/>
    <cellStyle name="Normal 33 2 3 4 3" xfId="25187" xr:uid="{00000000-0005-0000-0000-0000517B0000}"/>
    <cellStyle name="Normal 33 2 3 4 4" xfId="31803" xr:uid="{00000000-0005-0000-0000-0000527B0000}"/>
    <cellStyle name="Normal 33 2 3 4 5" xfId="38361" xr:uid="{00000000-0005-0000-0000-0000537B0000}"/>
    <cellStyle name="Normal 33 2 3 5" xfId="7531" xr:uid="{00000000-0005-0000-0000-0000547B0000}"/>
    <cellStyle name="Normal 33 2 3 5 2" xfId="12848" xr:uid="{00000000-0005-0000-0000-0000557B0000}"/>
    <cellStyle name="Normal 33 2 3 5 2 2" xfId="28453" xr:uid="{00000000-0005-0000-0000-0000567B0000}"/>
    <cellStyle name="Normal 33 2 3 5 2 3" xfId="35012" xr:uid="{00000000-0005-0000-0000-0000577B0000}"/>
    <cellStyle name="Normal 33 2 3 5 2 4" xfId="41570" xr:uid="{00000000-0005-0000-0000-0000587B0000}"/>
    <cellStyle name="Normal 33 2 3 5 3" xfId="25188" xr:uid="{00000000-0005-0000-0000-0000597B0000}"/>
    <cellStyle name="Normal 33 2 3 5 4" xfId="31804" xr:uid="{00000000-0005-0000-0000-00005A7B0000}"/>
    <cellStyle name="Normal 33 2 3 5 5" xfId="38362" xr:uid="{00000000-0005-0000-0000-00005B7B0000}"/>
    <cellStyle name="Normal 33 2 3 6" xfId="12840" xr:uid="{00000000-0005-0000-0000-00005C7B0000}"/>
    <cellStyle name="Normal 33 2 3 6 2" xfId="28445" xr:uid="{00000000-0005-0000-0000-00005D7B0000}"/>
    <cellStyle name="Normal 33 2 3 6 3" xfId="35004" xr:uid="{00000000-0005-0000-0000-00005E7B0000}"/>
    <cellStyle name="Normal 33 2 3 6 4" xfId="41562" xr:uid="{00000000-0005-0000-0000-00005F7B0000}"/>
    <cellStyle name="Normal 33 2 3 7" xfId="25180" xr:uid="{00000000-0005-0000-0000-0000607B0000}"/>
    <cellStyle name="Normal 33 2 3 8" xfId="31796" xr:uid="{00000000-0005-0000-0000-0000617B0000}"/>
    <cellStyle name="Normal 33 2 3 9" xfId="38354" xr:uid="{00000000-0005-0000-0000-0000627B0000}"/>
    <cellStyle name="Normal 33 2 4" xfId="7532" xr:uid="{00000000-0005-0000-0000-0000637B0000}"/>
    <cellStyle name="Normal 33 2 4 2" xfId="7533" xr:uid="{00000000-0005-0000-0000-0000647B0000}"/>
    <cellStyle name="Normal 33 2 4 2 2" xfId="12850" xr:uid="{00000000-0005-0000-0000-0000657B0000}"/>
    <cellStyle name="Normal 33 2 4 2 2 2" xfId="28455" xr:uid="{00000000-0005-0000-0000-0000667B0000}"/>
    <cellStyle name="Normal 33 2 4 2 2 3" xfId="35014" xr:uid="{00000000-0005-0000-0000-0000677B0000}"/>
    <cellStyle name="Normal 33 2 4 2 2 4" xfId="41572" xr:uid="{00000000-0005-0000-0000-0000687B0000}"/>
    <cellStyle name="Normal 33 2 4 2 3" xfId="25190" xr:uid="{00000000-0005-0000-0000-0000697B0000}"/>
    <cellStyle name="Normal 33 2 4 2 4" xfId="31806" xr:uid="{00000000-0005-0000-0000-00006A7B0000}"/>
    <cellStyle name="Normal 33 2 4 2 5" xfId="38364" xr:uid="{00000000-0005-0000-0000-00006B7B0000}"/>
    <cellStyle name="Normal 33 2 4 3" xfId="7534" xr:uid="{00000000-0005-0000-0000-00006C7B0000}"/>
    <cellStyle name="Normal 33 2 4 3 2" xfId="12851" xr:uid="{00000000-0005-0000-0000-00006D7B0000}"/>
    <cellStyle name="Normal 33 2 4 3 2 2" xfId="28456" xr:uid="{00000000-0005-0000-0000-00006E7B0000}"/>
    <cellStyle name="Normal 33 2 4 3 2 3" xfId="35015" xr:uid="{00000000-0005-0000-0000-00006F7B0000}"/>
    <cellStyle name="Normal 33 2 4 3 2 4" xfId="41573" xr:uid="{00000000-0005-0000-0000-0000707B0000}"/>
    <cellStyle name="Normal 33 2 4 3 3" xfId="25191" xr:uid="{00000000-0005-0000-0000-0000717B0000}"/>
    <cellStyle name="Normal 33 2 4 3 4" xfId="31807" xr:uid="{00000000-0005-0000-0000-0000727B0000}"/>
    <cellStyle name="Normal 33 2 4 3 5" xfId="38365" xr:uid="{00000000-0005-0000-0000-0000737B0000}"/>
    <cellStyle name="Normal 33 2 4 4" xfId="12849" xr:uid="{00000000-0005-0000-0000-0000747B0000}"/>
    <cellStyle name="Normal 33 2 4 4 2" xfId="28454" xr:uid="{00000000-0005-0000-0000-0000757B0000}"/>
    <cellStyle name="Normal 33 2 4 4 3" xfId="35013" xr:uid="{00000000-0005-0000-0000-0000767B0000}"/>
    <cellStyle name="Normal 33 2 4 4 4" xfId="41571" xr:uid="{00000000-0005-0000-0000-0000777B0000}"/>
    <cellStyle name="Normal 33 2 4 5" xfId="25189" xr:uid="{00000000-0005-0000-0000-0000787B0000}"/>
    <cellStyle name="Normal 33 2 4 6" xfId="31805" xr:uid="{00000000-0005-0000-0000-0000797B0000}"/>
    <cellStyle name="Normal 33 2 4 7" xfId="38363" xr:uid="{00000000-0005-0000-0000-00007A7B0000}"/>
    <cellStyle name="Normal 33 2 5" xfId="7535" xr:uid="{00000000-0005-0000-0000-00007B7B0000}"/>
    <cellStyle name="Normal 33 2 5 2" xfId="7536" xr:uid="{00000000-0005-0000-0000-00007C7B0000}"/>
    <cellStyle name="Normal 33 2 5 2 2" xfId="12853" xr:uid="{00000000-0005-0000-0000-00007D7B0000}"/>
    <cellStyle name="Normal 33 2 5 2 2 2" xfId="28458" xr:uid="{00000000-0005-0000-0000-00007E7B0000}"/>
    <cellStyle name="Normal 33 2 5 2 2 3" xfId="35017" xr:uid="{00000000-0005-0000-0000-00007F7B0000}"/>
    <cellStyle name="Normal 33 2 5 2 2 4" xfId="41575" xr:uid="{00000000-0005-0000-0000-0000807B0000}"/>
    <cellStyle name="Normal 33 2 5 2 3" xfId="25193" xr:uid="{00000000-0005-0000-0000-0000817B0000}"/>
    <cellStyle name="Normal 33 2 5 2 4" xfId="31809" xr:uid="{00000000-0005-0000-0000-0000827B0000}"/>
    <cellStyle name="Normal 33 2 5 2 5" xfId="38367" xr:uid="{00000000-0005-0000-0000-0000837B0000}"/>
    <cellStyle name="Normal 33 2 5 3" xfId="7537" xr:uid="{00000000-0005-0000-0000-0000847B0000}"/>
    <cellStyle name="Normal 33 2 5 3 2" xfId="12854" xr:uid="{00000000-0005-0000-0000-0000857B0000}"/>
    <cellStyle name="Normal 33 2 5 3 2 2" xfId="28459" xr:uid="{00000000-0005-0000-0000-0000867B0000}"/>
    <cellStyle name="Normal 33 2 5 3 2 3" xfId="35018" xr:uid="{00000000-0005-0000-0000-0000877B0000}"/>
    <cellStyle name="Normal 33 2 5 3 2 4" xfId="41576" xr:uid="{00000000-0005-0000-0000-0000887B0000}"/>
    <cellStyle name="Normal 33 2 5 3 3" xfId="25194" xr:uid="{00000000-0005-0000-0000-0000897B0000}"/>
    <cellStyle name="Normal 33 2 5 3 4" xfId="31810" xr:uid="{00000000-0005-0000-0000-00008A7B0000}"/>
    <cellStyle name="Normal 33 2 5 3 5" xfId="38368" xr:uid="{00000000-0005-0000-0000-00008B7B0000}"/>
    <cellStyle name="Normal 33 2 5 4" xfId="12852" xr:uid="{00000000-0005-0000-0000-00008C7B0000}"/>
    <cellStyle name="Normal 33 2 5 4 2" xfId="28457" xr:uid="{00000000-0005-0000-0000-00008D7B0000}"/>
    <cellStyle name="Normal 33 2 5 4 3" xfId="35016" xr:uid="{00000000-0005-0000-0000-00008E7B0000}"/>
    <cellStyle name="Normal 33 2 5 4 4" xfId="41574" xr:uid="{00000000-0005-0000-0000-00008F7B0000}"/>
    <cellStyle name="Normal 33 2 5 5" xfId="25192" xr:uid="{00000000-0005-0000-0000-0000907B0000}"/>
    <cellStyle name="Normal 33 2 5 6" xfId="31808" xr:uid="{00000000-0005-0000-0000-0000917B0000}"/>
    <cellStyle name="Normal 33 2 5 7" xfId="38366" xr:uid="{00000000-0005-0000-0000-0000927B0000}"/>
    <cellStyle name="Normal 33 2 6" xfId="7538" xr:uid="{00000000-0005-0000-0000-0000937B0000}"/>
    <cellStyle name="Normal 33 2 6 2" xfId="12855" xr:uid="{00000000-0005-0000-0000-0000947B0000}"/>
    <cellStyle name="Normal 33 2 6 2 2" xfId="28460" xr:uid="{00000000-0005-0000-0000-0000957B0000}"/>
    <cellStyle name="Normal 33 2 6 2 3" xfId="35019" xr:uid="{00000000-0005-0000-0000-0000967B0000}"/>
    <cellStyle name="Normal 33 2 6 2 4" xfId="41577" xr:uid="{00000000-0005-0000-0000-0000977B0000}"/>
    <cellStyle name="Normal 33 2 6 3" xfId="25195" xr:uid="{00000000-0005-0000-0000-0000987B0000}"/>
    <cellStyle name="Normal 33 2 6 4" xfId="31811" xr:uid="{00000000-0005-0000-0000-0000997B0000}"/>
    <cellStyle name="Normal 33 2 6 5" xfId="38369" xr:uid="{00000000-0005-0000-0000-00009A7B0000}"/>
    <cellStyle name="Normal 33 2 7" xfId="7539" xr:uid="{00000000-0005-0000-0000-00009B7B0000}"/>
    <cellStyle name="Normal 33 2 7 2" xfId="12856" xr:uid="{00000000-0005-0000-0000-00009C7B0000}"/>
    <cellStyle name="Normal 33 2 7 2 2" xfId="28461" xr:uid="{00000000-0005-0000-0000-00009D7B0000}"/>
    <cellStyle name="Normal 33 2 7 2 3" xfId="35020" xr:uid="{00000000-0005-0000-0000-00009E7B0000}"/>
    <cellStyle name="Normal 33 2 7 2 4" xfId="41578" xr:uid="{00000000-0005-0000-0000-00009F7B0000}"/>
    <cellStyle name="Normal 33 2 7 3" xfId="25196" xr:uid="{00000000-0005-0000-0000-0000A07B0000}"/>
    <cellStyle name="Normal 33 2 7 4" xfId="31812" xr:uid="{00000000-0005-0000-0000-0000A17B0000}"/>
    <cellStyle name="Normal 33 2 7 5" xfId="38370" xr:uid="{00000000-0005-0000-0000-0000A27B0000}"/>
    <cellStyle name="Normal 33 2 8" xfId="12821" xr:uid="{00000000-0005-0000-0000-0000A37B0000}"/>
    <cellStyle name="Normal 33 2 8 2" xfId="28426" xr:uid="{00000000-0005-0000-0000-0000A47B0000}"/>
    <cellStyle name="Normal 33 2 8 3" xfId="34985" xr:uid="{00000000-0005-0000-0000-0000A57B0000}"/>
    <cellStyle name="Normal 33 2 8 4" xfId="41543" xr:uid="{00000000-0005-0000-0000-0000A67B0000}"/>
    <cellStyle name="Normal 33 2 9" xfId="16616" xr:uid="{00000000-0005-0000-0000-0000A77B0000}"/>
    <cellStyle name="Normal 33 3" xfId="7540" xr:uid="{00000000-0005-0000-0000-0000A87B0000}"/>
    <cellStyle name="Normal 33 3 10" xfId="38371" xr:uid="{00000000-0005-0000-0000-0000A97B0000}"/>
    <cellStyle name="Normal 33 3 2" xfId="7541" xr:uid="{00000000-0005-0000-0000-0000AA7B0000}"/>
    <cellStyle name="Normal 33 3 2 2" xfId="7542" xr:uid="{00000000-0005-0000-0000-0000AB7B0000}"/>
    <cellStyle name="Normal 33 3 2 2 2" xfId="7543" xr:uid="{00000000-0005-0000-0000-0000AC7B0000}"/>
    <cellStyle name="Normal 33 3 2 2 2 2" xfId="12860" xr:uid="{00000000-0005-0000-0000-0000AD7B0000}"/>
    <cellStyle name="Normal 33 3 2 2 2 2 2" xfId="28465" xr:uid="{00000000-0005-0000-0000-0000AE7B0000}"/>
    <cellStyle name="Normal 33 3 2 2 2 2 3" xfId="35024" xr:uid="{00000000-0005-0000-0000-0000AF7B0000}"/>
    <cellStyle name="Normal 33 3 2 2 2 2 4" xfId="41582" xr:uid="{00000000-0005-0000-0000-0000B07B0000}"/>
    <cellStyle name="Normal 33 3 2 2 2 3" xfId="25200" xr:uid="{00000000-0005-0000-0000-0000B17B0000}"/>
    <cellStyle name="Normal 33 3 2 2 2 4" xfId="31816" xr:uid="{00000000-0005-0000-0000-0000B27B0000}"/>
    <cellStyle name="Normal 33 3 2 2 2 5" xfId="38374" xr:uid="{00000000-0005-0000-0000-0000B37B0000}"/>
    <cellStyle name="Normal 33 3 2 2 3" xfId="7544" xr:uid="{00000000-0005-0000-0000-0000B47B0000}"/>
    <cellStyle name="Normal 33 3 2 2 3 2" xfId="12861" xr:uid="{00000000-0005-0000-0000-0000B57B0000}"/>
    <cellStyle name="Normal 33 3 2 2 3 2 2" xfId="28466" xr:uid="{00000000-0005-0000-0000-0000B67B0000}"/>
    <cellStyle name="Normal 33 3 2 2 3 2 3" xfId="35025" xr:uid="{00000000-0005-0000-0000-0000B77B0000}"/>
    <cellStyle name="Normal 33 3 2 2 3 2 4" xfId="41583" xr:uid="{00000000-0005-0000-0000-0000B87B0000}"/>
    <cellStyle name="Normal 33 3 2 2 3 3" xfId="25201" xr:uid="{00000000-0005-0000-0000-0000B97B0000}"/>
    <cellStyle name="Normal 33 3 2 2 3 4" xfId="31817" xr:uid="{00000000-0005-0000-0000-0000BA7B0000}"/>
    <cellStyle name="Normal 33 3 2 2 3 5" xfId="38375" xr:uid="{00000000-0005-0000-0000-0000BB7B0000}"/>
    <cellStyle name="Normal 33 3 2 2 4" xfId="12859" xr:uid="{00000000-0005-0000-0000-0000BC7B0000}"/>
    <cellStyle name="Normal 33 3 2 2 4 2" xfId="28464" xr:uid="{00000000-0005-0000-0000-0000BD7B0000}"/>
    <cellStyle name="Normal 33 3 2 2 4 3" xfId="35023" xr:uid="{00000000-0005-0000-0000-0000BE7B0000}"/>
    <cellStyle name="Normal 33 3 2 2 4 4" xfId="41581" xr:uid="{00000000-0005-0000-0000-0000BF7B0000}"/>
    <cellStyle name="Normal 33 3 2 2 5" xfId="25199" xr:uid="{00000000-0005-0000-0000-0000C07B0000}"/>
    <cellStyle name="Normal 33 3 2 2 6" xfId="31815" xr:uid="{00000000-0005-0000-0000-0000C17B0000}"/>
    <cellStyle name="Normal 33 3 2 2 7" xfId="38373" xr:uid="{00000000-0005-0000-0000-0000C27B0000}"/>
    <cellStyle name="Normal 33 3 2 3" xfId="7545" xr:uid="{00000000-0005-0000-0000-0000C37B0000}"/>
    <cellStyle name="Normal 33 3 2 3 2" xfId="7546" xr:uid="{00000000-0005-0000-0000-0000C47B0000}"/>
    <cellStyle name="Normal 33 3 2 3 2 2" xfId="12863" xr:uid="{00000000-0005-0000-0000-0000C57B0000}"/>
    <cellStyle name="Normal 33 3 2 3 2 2 2" xfId="28468" xr:uid="{00000000-0005-0000-0000-0000C67B0000}"/>
    <cellStyle name="Normal 33 3 2 3 2 2 3" xfId="35027" xr:uid="{00000000-0005-0000-0000-0000C77B0000}"/>
    <cellStyle name="Normal 33 3 2 3 2 2 4" xfId="41585" xr:uid="{00000000-0005-0000-0000-0000C87B0000}"/>
    <cellStyle name="Normal 33 3 2 3 2 3" xfId="25203" xr:uid="{00000000-0005-0000-0000-0000C97B0000}"/>
    <cellStyle name="Normal 33 3 2 3 2 4" xfId="31819" xr:uid="{00000000-0005-0000-0000-0000CA7B0000}"/>
    <cellStyle name="Normal 33 3 2 3 2 5" xfId="38377" xr:uid="{00000000-0005-0000-0000-0000CB7B0000}"/>
    <cellStyle name="Normal 33 3 2 3 3" xfId="7547" xr:uid="{00000000-0005-0000-0000-0000CC7B0000}"/>
    <cellStyle name="Normal 33 3 2 3 3 2" xfId="12864" xr:uid="{00000000-0005-0000-0000-0000CD7B0000}"/>
    <cellStyle name="Normal 33 3 2 3 3 2 2" xfId="28469" xr:uid="{00000000-0005-0000-0000-0000CE7B0000}"/>
    <cellStyle name="Normal 33 3 2 3 3 2 3" xfId="35028" xr:uid="{00000000-0005-0000-0000-0000CF7B0000}"/>
    <cellStyle name="Normal 33 3 2 3 3 2 4" xfId="41586" xr:uid="{00000000-0005-0000-0000-0000D07B0000}"/>
    <cellStyle name="Normal 33 3 2 3 3 3" xfId="25204" xr:uid="{00000000-0005-0000-0000-0000D17B0000}"/>
    <cellStyle name="Normal 33 3 2 3 3 4" xfId="31820" xr:uid="{00000000-0005-0000-0000-0000D27B0000}"/>
    <cellStyle name="Normal 33 3 2 3 3 5" xfId="38378" xr:uid="{00000000-0005-0000-0000-0000D37B0000}"/>
    <cellStyle name="Normal 33 3 2 3 4" xfId="12862" xr:uid="{00000000-0005-0000-0000-0000D47B0000}"/>
    <cellStyle name="Normal 33 3 2 3 4 2" xfId="28467" xr:uid="{00000000-0005-0000-0000-0000D57B0000}"/>
    <cellStyle name="Normal 33 3 2 3 4 3" xfId="35026" xr:uid="{00000000-0005-0000-0000-0000D67B0000}"/>
    <cellStyle name="Normal 33 3 2 3 4 4" xfId="41584" xr:uid="{00000000-0005-0000-0000-0000D77B0000}"/>
    <cellStyle name="Normal 33 3 2 3 5" xfId="25202" xr:uid="{00000000-0005-0000-0000-0000D87B0000}"/>
    <cellStyle name="Normal 33 3 2 3 6" xfId="31818" xr:uid="{00000000-0005-0000-0000-0000D97B0000}"/>
    <cellStyle name="Normal 33 3 2 3 7" xfId="38376" xr:uid="{00000000-0005-0000-0000-0000DA7B0000}"/>
    <cellStyle name="Normal 33 3 2 4" xfId="7548" xr:uid="{00000000-0005-0000-0000-0000DB7B0000}"/>
    <cellStyle name="Normal 33 3 2 4 2" xfId="12865" xr:uid="{00000000-0005-0000-0000-0000DC7B0000}"/>
    <cellStyle name="Normal 33 3 2 4 2 2" xfId="28470" xr:uid="{00000000-0005-0000-0000-0000DD7B0000}"/>
    <cellStyle name="Normal 33 3 2 4 2 3" xfId="35029" xr:uid="{00000000-0005-0000-0000-0000DE7B0000}"/>
    <cellStyle name="Normal 33 3 2 4 2 4" xfId="41587" xr:uid="{00000000-0005-0000-0000-0000DF7B0000}"/>
    <cellStyle name="Normal 33 3 2 4 3" xfId="25205" xr:uid="{00000000-0005-0000-0000-0000E07B0000}"/>
    <cellStyle name="Normal 33 3 2 4 4" xfId="31821" xr:uid="{00000000-0005-0000-0000-0000E17B0000}"/>
    <cellStyle name="Normal 33 3 2 4 5" xfId="38379" xr:uid="{00000000-0005-0000-0000-0000E27B0000}"/>
    <cellStyle name="Normal 33 3 2 5" xfId="7549" xr:uid="{00000000-0005-0000-0000-0000E37B0000}"/>
    <cellStyle name="Normal 33 3 2 5 2" xfId="12866" xr:uid="{00000000-0005-0000-0000-0000E47B0000}"/>
    <cellStyle name="Normal 33 3 2 5 2 2" xfId="28471" xr:uid="{00000000-0005-0000-0000-0000E57B0000}"/>
    <cellStyle name="Normal 33 3 2 5 2 3" xfId="35030" xr:uid="{00000000-0005-0000-0000-0000E67B0000}"/>
    <cellStyle name="Normal 33 3 2 5 2 4" xfId="41588" xr:uid="{00000000-0005-0000-0000-0000E77B0000}"/>
    <cellStyle name="Normal 33 3 2 5 3" xfId="25206" xr:uid="{00000000-0005-0000-0000-0000E87B0000}"/>
    <cellStyle name="Normal 33 3 2 5 4" xfId="31822" xr:uid="{00000000-0005-0000-0000-0000E97B0000}"/>
    <cellStyle name="Normal 33 3 2 5 5" xfId="38380" xr:uid="{00000000-0005-0000-0000-0000EA7B0000}"/>
    <cellStyle name="Normal 33 3 2 6" xfId="12858" xr:uid="{00000000-0005-0000-0000-0000EB7B0000}"/>
    <cellStyle name="Normal 33 3 2 6 2" xfId="28463" xr:uid="{00000000-0005-0000-0000-0000EC7B0000}"/>
    <cellStyle name="Normal 33 3 2 6 3" xfId="35022" xr:uid="{00000000-0005-0000-0000-0000ED7B0000}"/>
    <cellStyle name="Normal 33 3 2 6 4" xfId="41580" xr:uid="{00000000-0005-0000-0000-0000EE7B0000}"/>
    <cellStyle name="Normal 33 3 2 7" xfId="25198" xr:uid="{00000000-0005-0000-0000-0000EF7B0000}"/>
    <cellStyle name="Normal 33 3 2 8" xfId="31814" xr:uid="{00000000-0005-0000-0000-0000F07B0000}"/>
    <cellStyle name="Normal 33 3 2 9" xfId="38372" xr:uid="{00000000-0005-0000-0000-0000F17B0000}"/>
    <cellStyle name="Normal 33 3 3" xfId="7550" xr:uid="{00000000-0005-0000-0000-0000F27B0000}"/>
    <cellStyle name="Normal 33 3 3 2" xfId="7551" xr:uid="{00000000-0005-0000-0000-0000F37B0000}"/>
    <cellStyle name="Normal 33 3 3 2 2" xfId="12868" xr:uid="{00000000-0005-0000-0000-0000F47B0000}"/>
    <cellStyle name="Normal 33 3 3 2 2 2" xfId="28473" xr:uid="{00000000-0005-0000-0000-0000F57B0000}"/>
    <cellStyle name="Normal 33 3 3 2 2 3" xfId="35032" xr:uid="{00000000-0005-0000-0000-0000F67B0000}"/>
    <cellStyle name="Normal 33 3 3 2 2 4" xfId="41590" xr:uid="{00000000-0005-0000-0000-0000F77B0000}"/>
    <cellStyle name="Normal 33 3 3 2 3" xfId="25208" xr:uid="{00000000-0005-0000-0000-0000F87B0000}"/>
    <cellStyle name="Normal 33 3 3 2 4" xfId="31824" xr:uid="{00000000-0005-0000-0000-0000F97B0000}"/>
    <cellStyle name="Normal 33 3 3 2 5" xfId="38382" xr:uid="{00000000-0005-0000-0000-0000FA7B0000}"/>
    <cellStyle name="Normal 33 3 3 3" xfId="7552" xr:uid="{00000000-0005-0000-0000-0000FB7B0000}"/>
    <cellStyle name="Normal 33 3 3 3 2" xfId="12869" xr:uid="{00000000-0005-0000-0000-0000FC7B0000}"/>
    <cellStyle name="Normal 33 3 3 3 2 2" xfId="28474" xr:uid="{00000000-0005-0000-0000-0000FD7B0000}"/>
    <cellStyle name="Normal 33 3 3 3 2 3" xfId="35033" xr:uid="{00000000-0005-0000-0000-0000FE7B0000}"/>
    <cellStyle name="Normal 33 3 3 3 2 4" xfId="41591" xr:uid="{00000000-0005-0000-0000-0000FF7B0000}"/>
    <cellStyle name="Normal 33 3 3 3 3" xfId="25209" xr:uid="{00000000-0005-0000-0000-0000007C0000}"/>
    <cellStyle name="Normal 33 3 3 3 4" xfId="31825" xr:uid="{00000000-0005-0000-0000-0000017C0000}"/>
    <cellStyle name="Normal 33 3 3 3 5" xfId="38383" xr:uid="{00000000-0005-0000-0000-0000027C0000}"/>
    <cellStyle name="Normal 33 3 3 4" xfId="12867" xr:uid="{00000000-0005-0000-0000-0000037C0000}"/>
    <cellStyle name="Normal 33 3 3 4 2" xfId="28472" xr:uid="{00000000-0005-0000-0000-0000047C0000}"/>
    <cellStyle name="Normal 33 3 3 4 3" xfId="35031" xr:uid="{00000000-0005-0000-0000-0000057C0000}"/>
    <cellStyle name="Normal 33 3 3 4 4" xfId="41589" xr:uid="{00000000-0005-0000-0000-0000067C0000}"/>
    <cellStyle name="Normal 33 3 3 5" xfId="25207" xr:uid="{00000000-0005-0000-0000-0000077C0000}"/>
    <cellStyle name="Normal 33 3 3 6" xfId="31823" xr:uid="{00000000-0005-0000-0000-0000087C0000}"/>
    <cellStyle name="Normal 33 3 3 7" xfId="38381" xr:uid="{00000000-0005-0000-0000-0000097C0000}"/>
    <cellStyle name="Normal 33 3 4" xfId="7553" xr:uid="{00000000-0005-0000-0000-00000A7C0000}"/>
    <cellStyle name="Normal 33 3 4 2" xfId="7554" xr:uid="{00000000-0005-0000-0000-00000B7C0000}"/>
    <cellStyle name="Normal 33 3 4 2 2" xfId="12871" xr:uid="{00000000-0005-0000-0000-00000C7C0000}"/>
    <cellStyle name="Normal 33 3 4 2 2 2" xfId="28476" xr:uid="{00000000-0005-0000-0000-00000D7C0000}"/>
    <cellStyle name="Normal 33 3 4 2 2 3" xfId="35035" xr:uid="{00000000-0005-0000-0000-00000E7C0000}"/>
    <cellStyle name="Normal 33 3 4 2 2 4" xfId="41593" xr:uid="{00000000-0005-0000-0000-00000F7C0000}"/>
    <cellStyle name="Normal 33 3 4 2 3" xfId="25211" xr:uid="{00000000-0005-0000-0000-0000107C0000}"/>
    <cellStyle name="Normal 33 3 4 2 4" xfId="31827" xr:uid="{00000000-0005-0000-0000-0000117C0000}"/>
    <cellStyle name="Normal 33 3 4 2 5" xfId="38385" xr:uid="{00000000-0005-0000-0000-0000127C0000}"/>
    <cellStyle name="Normal 33 3 4 3" xfId="7555" xr:uid="{00000000-0005-0000-0000-0000137C0000}"/>
    <cellStyle name="Normal 33 3 4 3 2" xfId="12872" xr:uid="{00000000-0005-0000-0000-0000147C0000}"/>
    <cellStyle name="Normal 33 3 4 3 2 2" xfId="28477" xr:uid="{00000000-0005-0000-0000-0000157C0000}"/>
    <cellStyle name="Normal 33 3 4 3 2 3" xfId="35036" xr:uid="{00000000-0005-0000-0000-0000167C0000}"/>
    <cellStyle name="Normal 33 3 4 3 2 4" xfId="41594" xr:uid="{00000000-0005-0000-0000-0000177C0000}"/>
    <cellStyle name="Normal 33 3 4 3 3" xfId="25212" xr:uid="{00000000-0005-0000-0000-0000187C0000}"/>
    <cellStyle name="Normal 33 3 4 3 4" xfId="31828" xr:uid="{00000000-0005-0000-0000-0000197C0000}"/>
    <cellStyle name="Normal 33 3 4 3 5" xfId="38386" xr:uid="{00000000-0005-0000-0000-00001A7C0000}"/>
    <cellStyle name="Normal 33 3 4 4" xfId="12870" xr:uid="{00000000-0005-0000-0000-00001B7C0000}"/>
    <cellStyle name="Normal 33 3 4 4 2" xfId="28475" xr:uid="{00000000-0005-0000-0000-00001C7C0000}"/>
    <cellStyle name="Normal 33 3 4 4 3" xfId="35034" xr:uid="{00000000-0005-0000-0000-00001D7C0000}"/>
    <cellStyle name="Normal 33 3 4 4 4" xfId="41592" xr:uid="{00000000-0005-0000-0000-00001E7C0000}"/>
    <cellStyle name="Normal 33 3 4 5" xfId="25210" xr:uid="{00000000-0005-0000-0000-00001F7C0000}"/>
    <cellStyle name="Normal 33 3 4 6" xfId="31826" xr:uid="{00000000-0005-0000-0000-0000207C0000}"/>
    <cellStyle name="Normal 33 3 4 7" xfId="38384" xr:uid="{00000000-0005-0000-0000-0000217C0000}"/>
    <cellStyle name="Normal 33 3 5" xfId="7556" xr:uid="{00000000-0005-0000-0000-0000227C0000}"/>
    <cellStyle name="Normal 33 3 5 2" xfId="12873" xr:uid="{00000000-0005-0000-0000-0000237C0000}"/>
    <cellStyle name="Normal 33 3 5 2 2" xfId="28478" xr:uid="{00000000-0005-0000-0000-0000247C0000}"/>
    <cellStyle name="Normal 33 3 5 2 3" xfId="35037" xr:uid="{00000000-0005-0000-0000-0000257C0000}"/>
    <cellStyle name="Normal 33 3 5 2 4" xfId="41595" xr:uid="{00000000-0005-0000-0000-0000267C0000}"/>
    <cellStyle name="Normal 33 3 5 3" xfId="25213" xr:uid="{00000000-0005-0000-0000-0000277C0000}"/>
    <cellStyle name="Normal 33 3 5 4" xfId="31829" xr:uid="{00000000-0005-0000-0000-0000287C0000}"/>
    <cellStyle name="Normal 33 3 5 5" xfId="38387" xr:uid="{00000000-0005-0000-0000-0000297C0000}"/>
    <cellStyle name="Normal 33 3 6" xfId="7557" xr:uid="{00000000-0005-0000-0000-00002A7C0000}"/>
    <cellStyle name="Normal 33 3 6 2" xfId="12874" xr:uid="{00000000-0005-0000-0000-00002B7C0000}"/>
    <cellStyle name="Normal 33 3 6 2 2" xfId="28479" xr:uid="{00000000-0005-0000-0000-00002C7C0000}"/>
    <cellStyle name="Normal 33 3 6 2 3" xfId="35038" xr:uid="{00000000-0005-0000-0000-00002D7C0000}"/>
    <cellStyle name="Normal 33 3 6 2 4" xfId="41596" xr:uid="{00000000-0005-0000-0000-00002E7C0000}"/>
    <cellStyle name="Normal 33 3 6 3" xfId="25214" xr:uid="{00000000-0005-0000-0000-00002F7C0000}"/>
    <cellStyle name="Normal 33 3 6 4" xfId="31830" xr:uid="{00000000-0005-0000-0000-0000307C0000}"/>
    <cellStyle name="Normal 33 3 6 5" xfId="38388" xr:uid="{00000000-0005-0000-0000-0000317C0000}"/>
    <cellStyle name="Normal 33 3 7" xfId="12857" xr:uid="{00000000-0005-0000-0000-0000327C0000}"/>
    <cellStyle name="Normal 33 3 7 2" xfId="28462" xr:uid="{00000000-0005-0000-0000-0000337C0000}"/>
    <cellStyle name="Normal 33 3 7 3" xfId="35021" xr:uid="{00000000-0005-0000-0000-0000347C0000}"/>
    <cellStyle name="Normal 33 3 7 4" xfId="41579" xr:uid="{00000000-0005-0000-0000-0000357C0000}"/>
    <cellStyle name="Normal 33 3 8" xfId="25197" xr:uid="{00000000-0005-0000-0000-0000367C0000}"/>
    <cellStyle name="Normal 33 3 9" xfId="31813" xr:uid="{00000000-0005-0000-0000-0000377C0000}"/>
    <cellStyle name="Normal 33 4" xfId="7558" xr:uid="{00000000-0005-0000-0000-0000387C0000}"/>
    <cellStyle name="Normal 33 4 2" xfId="7559" xr:uid="{00000000-0005-0000-0000-0000397C0000}"/>
    <cellStyle name="Normal 33 4 2 2" xfId="7560" xr:uid="{00000000-0005-0000-0000-00003A7C0000}"/>
    <cellStyle name="Normal 33 4 2 2 2" xfId="12877" xr:uid="{00000000-0005-0000-0000-00003B7C0000}"/>
    <cellStyle name="Normal 33 4 2 2 2 2" xfId="28482" xr:uid="{00000000-0005-0000-0000-00003C7C0000}"/>
    <cellStyle name="Normal 33 4 2 2 2 3" xfId="35041" xr:uid="{00000000-0005-0000-0000-00003D7C0000}"/>
    <cellStyle name="Normal 33 4 2 2 2 4" xfId="41599" xr:uid="{00000000-0005-0000-0000-00003E7C0000}"/>
    <cellStyle name="Normal 33 4 2 2 3" xfId="25217" xr:uid="{00000000-0005-0000-0000-00003F7C0000}"/>
    <cellStyle name="Normal 33 4 2 2 4" xfId="31833" xr:uid="{00000000-0005-0000-0000-0000407C0000}"/>
    <cellStyle name="Normal 33 4 2 2 5" xfId="38391" xr:uid="{00000000-0005-0000-0000-0000417C0000}"/>
    <cellStyle name="Normal 33 4 2 3" xfId="7561" xr:uid="{00000000-0005-0000-0000-0000427C0000}"/>
    <cellStyle name="Normal 33 4 2 3 2" xfId="12878" xr:uid="{00000000-0005-0000-0000-0000437C0000}"/>
    <cellStyle name="Normal 33 4 2 3 2 2" xfId="28483" xr:uid="{00000000-0005-0000-0000-0000447C0000}"/>
    <cellStyle name="Normal 33 4 2 3 2 3" xfId="35042" xr:uid="{00000000-0005-0000-0000-0000457C0000}"/>
    <cellStyle name="Normal 33 4 2 3 2 4" xfId="41600" xr:uid="{00000000-0005-0000-0000-0000467C0000}"/>
    <cellStyle name="Normal 33 4 2 3 3" xfId="25218" xr:uid="{00000000-0005-0000-0000-0000477C0000}"/>
    <cellStyle name="Normal 33 4 2 3 4" xfId="31834" xr:uid="{00000000-0005-0000-0000-0000487C0000}"/>
    <cellStyle name="Normal 33 4 2 3 5" xfId="38392" xr:uid="{00000000-0005-0000-0000-0000497C0000}"/>
    <cellStyle name="Normal 33 4 2 4" xfId="12876" xr:uid="{00000000-0005-0000-0000-00004A7C0000}"/>
    <cellStyle name="Normal 33 4 2 4 2" xfId="28481" xr:uid="{00000000-0005-0000-0000-00004B7C0000}"/>
    <cellStyle name="Normal 33 4 2 4 3" xfId="35040" xr:uid="{00000000-0005-0000-0000-00004C7C0000}"/>
    <cellStyle name="Normal 33 4 2 4 4" xfId="41598" xr:uid="{00000000-0005-0000-0000-00004D7C0000}"/>
    <cellStyle name="Normal 33 4 2 5" xfId="25216" xr:uid="{00000000-0005-0000-0000-00004E7C0000}"/>
    <cellStyle name="Normal 33 4 2 6" xfId="31832" xr:uid="{00000000-0005-0000-0000-00004F7C0000}"/>
    <cellStyle name="Normal 33 4 2 7" xfId="38390" xr:uid="{00000000-0005-0000-0000-0000507C0000}"/>
    <cellStyle name="Normal 33 4 3" xfId="7562" xr:uid="{00000000-0005-0000-0000-0000517C0000}"/>
    <cellStyle name="Normal 33 4 3 2" xfId="7563" xr:uid="{00000000-0005-0000-0000-0000527C0000}"/>
    <cellStyle name="Normal 33 4 3 2 2" xfId="12880" xr:uid="{00000000-0005-0000-0000-0000537C0000}"/>
    <cellStyle name="Normal 33 4 3 2 2 2" xfId="28485" xr:uid="{00000000-0005-0000-0000-0000547C0000}"/>
    <cellStyle name="Normal 33 4 3 2 2 3" xfId="35044" xr:uid="{00000000-0005-0000-0000-0000557C0000}"/>
    <cellStyle name="Normal 33 4 3 2 2 4" xfId="41602" xr:uid="{00000000-0005-0000-0000-0000567C0000}"/>
    <cellStyle name="Normal 33 4 3 2 3" xfId="25220" xr:uid="{00000000-0005-0000-0000-0000577C0000}"/>
    <cellStyle name="Normal 33 4 3 2 4" xfId="31836" xr:uid="{00000000-0005-0000-0000-0000587C0000}"/>
    <cellStyle name="Normal 33 4 3 2 5" xfId="38394" xr:uid="{00000000-0005-0000-0000-0000597C0000}"/>
    <cellStyle name="Normal 33 4 3 3" xfId="7564" xr:uid="{00000000-0005-0000-0000-00005A7C0000}"/>
    <cellStyle name="Normal 33 4 3 3 2" xfId="12881" xr:uid="{00000000-0005-0000-0000-00005B7C0000}"/>
    <cellStyle name="Normal 33 4 3 3 2 2" xfId="28486" xr:uid="{00000000-0005-0000-0000-00005C7C0000}"/>
    <cellStyle name="Normal 33 4 3 3 2 3" xfId="35045" xr:uid="{00000000-0005-0000-0000-00005D7C0000}"/>
    <cellStyle name="Normal 33 4 3 3 2 4" xfId="41603" xr:uid="{00000000-0005-0000-0000-00005E7C0000}"/>
    <cellStyle name="Normal 33 4 3 3 3" xfId="25221" xr:uid="{00000000-0005-0000-0000-00005F7C0000}"/>
    <cellStyle name="Normal 33 4 3 3 4" xfId="31837" xr:uid="{00000000-0005-0000-0000-0000607C0000}"/>
    <cellStyle name="Normal 33 4 3 3 5" xfId="38395" xr:uid="{00000000-0005-0000-0000-0000617C0000}"/>
    <cellStyle name="Normal 33 4 3 4" xfId="12879" xr:uid="{00000000-0005-0000-0000-0000627C0000}"/>
    <cellStyle name="Normal 33 4 3 4 2" xfId="28484" xr:uid="{00000000-0005-0000-0000-0000637C0000}"/>
    <cellStyle name="Normal 33 4 3 4 3" xfId="35043" xr:uid="{00000000-0005-0000-0000-0000647C0000}"/>
    <cellStyle name="Normal 33 4 3 4 4" xfId="41601" xr:uid="{00000000-0005-0000-0000-0000657C0000}"/>
    <cellStyle name="Normal 33 4 3 5" xfId="25219" xr:uid="{00000000-0005-0000-0000-0000667C0000}"/>
    <cellStyle name="Normal 33 4 3 6" xfId="31835" xr:uid="{00000000-0005-0000-0000-0000677C0000}"/>
    <cellStyle name="Normal 33 4 3 7" xfId="38393" xr:uid="{00000000-0005-0000-0000-0000687C0000}"/>
    <cellStyle name="Normal 33 4 4" xfId="7565" xr:uid="{00000000-0005-0000-0000-0000697C0000}"/>
    <cellStyle name="Normal 33 4 4 2" xfId="12882" xr:uid="{00000000-0005-0000-0000-00006A7C0000}"/>
    <cellStyle name="Normal 33 4 4 2 2" xfId="28487" xr:uid="{00000000-0005-0000-0000-00006B7C0000}"/>
    <cellStyle name="Normal 33 4 4 2 3" xfId="35046" xr:uid="{00000000-0005-0000-0000-00006C7C0000}"/>
    <cellStyle name="Normal 33 4 4 2 4" xfId="41604" xr:uid="{00000000-0005-0000-0000-00006D7C0000}"/>
    <cellStyle name="Normal 33 4 4 3" xfId="25222" xr:uid="{00000000-0005-0000-0000-00006E7C0000}"/>
    <cellStyle name="Normal 33 4 4 4" xfId="31838" xr:uid="{00000000-0005-0000-0000-00006F7C0000}"/>
    <cellStyle name="Normal 33 4 4 5" xfId="38396" xr:uid="{00000000-0005-0000-0000-0000707C0000}"/>
    <cellStyle name="Normal 33 4 5" xfId="7566" xr:uid="{00000000-0005-0000-0000-0000717C0000}"/>
    <cellStyle name="Normal 33 4 5 2" xfId="12883" xr:uid="{00000000-0005-0000-0000-0000727C0000}"/>
    <cellStyle name="Normal 33 4 5 2 2" xfId="28488" xr:uid="{00000000-0005-0000-0000-0000737C0000}"/>
    <cellStyle name="Normal 33 4 5 2 3" xfId="35047" xr:uid="{00000000-0005-0000-0000-0000747C0000}"/>
    <cellStyle name="Normal 33 4 5 2 4" xfId="41605" xr:uid="{00000000-0005-0000-0000-0000757C0000}"/>
    <cellStyle name="Normal 33 4 5 3" xfId="25223" xr:uid="{00000000-0005-0000-0000-0000767C0000}"/>
    <cellStyle name="Normal 33 4 5 4" xfId="31839" xr:uid="{00000000-0005-0000-0000-0000777C0000}"/>
    <cellStyle name="Normal 33 4 5 5" xfId="38397" xr:uid="{00000000-0005-0000-0000-0000787C0000}"/>
    <cellStyle name="Normal 33 4 6" xfId="12875" xr:uid="{00000000-0005-0000-0000-0000797C0000}"/>
    <cellStyle name="Normal 33 4 6 2" xfId="28480" xr:uid="{00000000-0005-0000-0000-00007A7C0000}"/>
    <cellStyle name="Normal 33 4 6 3" xfId="35039" xr:uid="{00000000-0005-0000-0000-00007B7C0000}"/>
    <cellStyle name="Normal 33 4 6 4" xfId="41597" xr:uid="{00000000-0005-0000-0000-00007C7C0000}"/>
    <cellStyle name="Normal 33 4 7" xfId="25215" xr:uid="{00000000-0005-0000-0000-00007D7C0000}"/>
    <cellStyle name="Normal 33 4 8" xfId="31831" xr:uid="{00000000-0005-0000-0000-00007E7C0000}"/>
    <cellStyle name="Normal 33 4 9" xfId="38389" xr:uid="{00000000-0005-0000-0000-00007F7C0000}"/>
    <cellStyle name="Normal 33 5" xfId="7567" xr:uid="{00000000-0005-0000-0000-0000807C0000}"/>
    <cellStyle name="Normal 33 5 2" xfId="7568" xr:uid="{00000000-0005-0000-0000-0000817C0000}"/>
    <cellStyle name="Normal 33 5 2 2" xfId="12885" xr:uid="{00000000-0005-0000-0000-0000827C0000}"/>
    <cellStyle name="Normal 33 5 2 2 2" xfId="28490" xr:uid="{00000000-0005-0000-0000-0000837C0000}"/>
    <cellStyle name="Normal 33 5 2 2 3" xfId="35049" xr:uid="{00000000-0005-0000-0000-0000847C0000}"/>
    <cellStyle name="Normal 33 5 2 2 4" xfId="41607" xr:uid="{00000000-0005-0000-0000-0000857C0000}"/>
    <cellStyle name="Normal 33 5 2 3" xfId="25225" xr:uid="{00000000-0005-0000-0000-0000867C0000}"/>
    <cellStyle name="Normal 33 5 2 4" xfId="31841" xr:uid="{00000000-0005-0000-0000-0000877C0000}"/>
    <cellStyle name="Normal 33 5 2 5" xfId="38399" xr:uid="{00000000-0005-0000-0000-0000887C0000}"/>
    <cellStyle name="Normal 33 5 3" xfId="7569" xr:uid="{00000000-0005-0000-0000-0000897C0000}"/>
    <cellStyle name="Normal 33 5 3 2" xfId="12886" xr:uid="{00000000-0005-0000-0000-00008A7C0000}"/>
    <cellStyle name="Normal 33 5 3 2 2" xfId="28491" xr:uid="{00000000-0005-0000-0000-00008B7C0000}"/>
    <cellStyle name="Normal 33 5 3 2 3" xfId="35050" xr:uid="{00000000-0005-0000-0000-00008C7C0000}"/>
    <cellStyle name="Normal 33 5 3 2 4" xfId="41608" xr:uid="{00000000-0005-0000-0000-00008D7C0000}"/>
    <cellStyle name="Normal 33 5 3 3" xfId="25226" xr:uid="{00000000-0005-0000-0000-00008E7C0000}"/>
    <cellStyle name="Normal 33 5 3 4" xfId="31842" xr:uid="{00000000-0005-0000-0000-00008F7C0000}"/>
    <cellStyle name="Normal 33 5 3 5" xfId="38400" xr:uid="{00000000-0005-0000-0000-0000907C0000}"/>
    <cellStyle name="Normal 33 5 4" xfId="12884" xr:uid="{00000000-0005-0000-0000-0000917C0000}"/>
    <cellStyle name="Normal 33 5 4 2" xfId="28489" xr:uid="{00000000-0005-0000-0000-0000927C0000}"/>
    <cellStyle name="Normal 33 5 4 3" xfId="35048" xr:uid="{00000000-0005-0000-0000-0000937C0000}"/>
    <cellStyle name="Normal 33 5 4 4" xfId="41606" xr:uid="{00000000-0005-0000-0000-0000947C0000}"/>
    <cellStyle name="Normal 33 5 5" xfId="25224" xr:uid="{00000000-0005-0000-0000-0000957C0000}"/>
    <cellStyle name="Normal 33 5 6" xfId="31840" xr:uid="{00000000-0005-0000-0000-0000967C0000}"/>
    <cellStyle name="Normal 33 5 7" xfId="38398" xr:uid="{00000000-0005-0000-0000-0000977C0000}"/>
    <cellStyle name="Normal 33 6" xfId="7570" xr:uid="{00000000-0005-0000-0000-0000987C0000}"/>
    <cellStyle name="Normal 33 6 2" xfId="7571" xr:uid="{00000000-0005-0000-0000-0000997C0000}"/>
    <cellStyle name="Normal 33 6 2 2" xfId="12888" xr:uid="{00000000-0005-0000-0000-00009A7C0000}"/>
    <cellStyle name="Normal 33 6 2 2 2" xfId="28493" xr:uid="{00000000-0005-0000-0000-00009B7C0000}"/>
    <cellStyle name="Normal 33 6 2 2 3" xfId="35052" xr:uid="{00000000-0005-0000-0000-00009C7C0000}"/>
    <cellStyle name="Normal 33 6 2 2 4" xfId="41610" xr:uid="{00000000-0005-0000-0000-00009D7C0000}"/>
    <cellStyle name="Normal 33 6 2 3" xfId="25228" xr:uid="{00000000-0005-0000-0000-00009E7C0000}"/>
    <cellStyle name="Normal 33 6 2 4" xfId="31844" xr:uid="{00000000-0005-0000-0000-00009F7C0000}"/>
    <cellStyle name="Normal 33 6 2 5" xfId="38402" xr:uid="{00000000-0005-0000-0000-0000A07C0000}"/>
    <cellStyle name="Normal 33 6 3" xfId="7572" xr:uid="{00000000-0005-0000-0000-0000A17C0000}"/>
    <cellStyle name="Normal 33 6 3 2" xfId="12889" xr:uid="{00000000-0005-0000-0000-0000A27C0000}"/>
    <cellStyle name="Normal 33 6 3 2 2" xfId="28494" xr:uid="{00000000-0005-0000-0000-0000A37C0000}"/>
    <cellStyle name="Normal 33 6 3 2 3" xfId="35053" xr:uid="{00000000-0005-0000-0000-0000A47C0000}"/>
    <cellStyle name="Normal 33 6 3 2 4" xfId="41611" xr:uid="{00000000-0005-0000-0000-0000A57C0000}"/>
    <cellStyle name="Normal 33 6 3 3" xfId="25229" xr:uid="{00000000-0005-0000-0000-0000A67C0000}"/>
    <cellStyle name="Normal 33 6 3 4" xfId="31845" xr:uid="{00000000-0005-0000-0000-0000A77C0000}"/>
    <cellStyle name="Normal 33 6 3 5" xfId="38403" xr:uid="{00000000-0005-0000-0000-0000A87C0000}"/>
    <cellStyle name="Normal 33 6 4" xfId="12887" xr:uid="{00000000-0005-0000-0000-0000A97C0000}"/>
    <cellStyle name="Normal 33 6 4 2" xfId="28492" xr:uid="{00000000-0005-0000-0000-0000AA7C0000}"/>
    <cellStyle name="Normal 33 6 4 3" xfId="35051" xr:uid="{00000000-0005-0000-0000-0000AB7C0000}"/>
    <cellStyle name="Normal 33 6 4 4" xfId="41609" xr:uid="{00000000-0005-0000-0000-0000AC7C0000}"/>
    <cellStyle name="Normal 33 6 5" xfId="25227" xr:uid="{00000000-0005-0000-0000-0000AD7C0000}"/>
    <cellStyle name="Normal 33 6 6" xfId="31843" xr:uid="{00000000-0005-0000-0000-0000AE7C0000}"/>
    <cellStyle name="Normal 33 6 7" xfId="38401" xr:uid="{00000000-0005-0000-0000-0000AF7C0000}"/>
    <cellStyle name="Normal 33 7" xfId="7573" xr:uid="{00000000-0005-0000-0000-0000B07C0000}"/>
    <cellStyle name="Normal 33 7 2" xfId="12890" xr:uid="{00000000-0005-0000-0000-0000B17C0000}"/>
    <cellStyle name="Normal 33 7 2 2" xfId="28495" xr:uid="{00000000-0005-0000-0000-0000B27C0000}"/>
    <cellStyle name="Normal 33 7 2 3" xfId="35054" xr:uid="{00000000-0005-0000-0000-0000B37C0000}"/>
    <cellStyle name="Normal 33 7 2 4" xfId="41612" xr:uid="{00000000-0005-0000-0000-0000B47C0000}"/>
    <cellStyle name="Normal 33 7 3" xfId="25230" xr:uid="{00000000-0005-0000-0000-0000B57C0000}"/>
    <cellStyle name="Normal 33 7 4" xfId="31846" xr:uid="{00000000-0005-0000-0000-0000B67C0000}"/>
    <cellStyle name="Normal 33 7 5" xfId="38404" xr:uid="{00000000-0005-0000-0000-0000B77C0000}"/>
    <cellStyle name="Normal 33 8" xfId="7574" xr:uid="{00000000-0005-0000-0000-0000B87C0000}"/>
    <cellStyle name="Normal 33 8 2" xfId="12891" xr:uid="{00000000-0005-0000-0000-0000B97C0000}"/>
    <cellStyle name="Normal 33 8 2 2" xfId="28496" xr:uid="{00000000-0005-0000-0000-0000BA7C0000}"/>
    <cellStyle name="Normal 33 8 2 3" xfId="35055" xr:uid="{00000000-0005-0000-0000-0000BB7C0000}"/>
    <cellStyle name="Normal 33 8 2 4" xfId="41613" xr:uid="{00000000-0005-0000-0000-0000BC7C0000}"/>
    <cellStyle name="Normal 33 8 3" xfId="25231" xr:uid="{00000000-0005-0000-0000-0000BD7C0000}"/>
    <cellStyle name="Normal 33 8 4" xfId="31847" xr:uid="{00000000-0005-0000-0000-0000BE7C0000}"/>
    <cellStyle name="Normal 33 8 5" xfId="38405" xr:uid="{00000000-0005-0000-0000-0000BF7C0000}"/>
    <cellStyle name="Normal 33 9" xfId="7575" xr:uid="{00000000-0005-0000-0000-0000C07C0000}"/>
    <cellStyle name="Normal 34" xfId="1363" xr:uid="{00000000-0005-0000-0000-0000C17C0000}"/>
    <cellStyle name="Normal 34 2" xfId="2595" xr:uid="{00000000-0005-0000-0000-0000C27C0000}"/>
    <cellStyle name="Normal 35" xfId="1364" xr:uid="{00000000-0005-0000-0000-0000C37C0000}"/>
    <cellStyle name="Normal 35 2" xfId="2596" xr:uid="{00000000-0005-0000-0000-0000C47C0000}"/>
    <cellStyle name="Normal 36" xfId="1365" xr:uid="{00000000-0005-0000-0000-0000C57C0000}"/>
    <cellStyle name="Normal 36 2" xfId="2597" xr:uid="{00000000-0005-0000-0000-0000C67C0000}"/>
    <cellStyle name="Normal 37" xfId="1366" xr:uid="{00000000-0005-0000-0000-0000C77C0000}"/>
    <cellStyle name="Normal 37 2" xfId="2598" xr:uid="{00000000-0005-0000-0000-0000C87C0000}"/>
    <cellStyle name="Normal 38" xfId="1367" xr:uid="{00000000-0005-0000-0000-0000C97C0000}"/>
    <cellStyle name="Normal 38 2" xfId="2599" xr:uid="{00000000-0005-0000-0000-0000CA7C0000}"/>
    <cellStyle name="Normal 39" xfId="1368" xr:uid="{00000000-0005-0000-0000-0000CB7C0000}"/>
    <cellStyle name="Normal 39 2" xfId="2600" xr:uid="{00000000-0005-0000-0000-0000CC7C0000}"/>
    <cellStyle name="Normal 4" xfId="1369" xr:uid="{00000000-0005-0000-0000-0000CD7C0000}"/>
    <cellStyle name="Normal 4 10" xfId="7576" xr:uid="{00000000-0005-0000-0000-0000CE7C0000}"/>
    <cellStyle name="Normal 4 11" xfId="7577" xr:uid="{00000000-0005-0000-0000-0000CF7C0000}"/>
    <cellStyle name="Normal 4 11 2" xfId="12893" xr:uid="{00000000-0005-0000-0000-0000D07C0000}"/>
    <cellStyle name="Normal 4 11 2 2" xfId="28497" xr:uid="{00000000-0005-0000-0000-0000D17C0000}"/>
    <cellStyle name="Normal 4 11 2 3" xfId="35056" xr:uid="{00000000-0005-0000-0000-0000D27C0000}"/>
    <cellStyle name="Normal 4 11 2 4" xfId="41614" xr:uid="{00000000-0005-0000-0000-0000D37C0000}"/>
    <cellStyle name="Normal 4 11 3" xfId="25232" xr:uid="{00000000-0005-0000-0000-0000D47C0000}"/>
    <cellStyle name="Normal 4 11 4" xfId="31848" xr:uid="{00000000-0005-0000-0000-0000D57C0000}"/>
    <cellStyle name="Normal 4 11 5" xfId="38406" xr:uid="{00000000-0005-0000-0000-0000D67C0000}"/>
    <cellStyle name="Normal 4 12" xfId="2601" xr:uid="{00000000-0005-0000-0000-0000D77C0000}"/>
    <cellStyle name="Normal 4 2" xfId="2859" xr:uid="{00000000-0005-0000-0000-0000D87C0000}"/>
    <cellStyle name="Normal 4 2 10" xfId="10654" xr:uid="{00000000-0005-0000-0000-0000D97C0000}"/>
    <cellStyle name="Normal 4 2 10 2" xfId="26327" xr:uid="{00000000-0005-0000-0000-0000DA7C0000}"/>
    <cellStyle name="Normal 4 2 10 3" xfId="32886" xr:uid="{00000000-0005-0000-0000-0000DB7C0000}"/>
    <cellStyle name="Normal 4 2 10 4" xfId="39444" xr:uid="{00000000-0005-0000-0000-0000DC7C0000}"/>
    <cellStyle name="Normal 4 2 11" xfId="23062" xr:uid="{00000000-0005-0000-0000-0000DD7C0000}"/>
    <cellStyle name="Normal 4 2 12" xfId="29678" xr:uid="{00000000-0005-0000-0000-0000DE7C0000}"/>
    <cellStyle name="Normal 4 2 13" xfId="36236" xr:uid="{00000000-0005-0000-0000-0000DF7C0000}"/>
    <cellStyle name="Normal 4 2 2" xfId="7578" xr:uid="{00000000-0005-0000-0000-0000E07C0000}"/>
    <cellStyle name="Normal 4 2 2 10" xfId="31849" xr:uid="{00000000-0005-0000-0000-0000E17C0000}"/>
    <cellStyle name="Normal 4 2 2 11" xfId="38407" xr:uid="{00000000-0005-0000-0000-0000E27C0000}"/>
    <cellStyle name="Normal 4 2 2 2" xfId="7579" xr:uid="{00000000-0005-0000-0000-0000E37C0000}"/>
    <cellStyle name="Normal 4 2 2 2 10" xfId="38408" xr:uid="{00000000-0005-0000-0000-0000E47C0000}"/>
    <cellStyle name="Normal 4 2 2 2 2" xfId="7580" xr:uid="{00000000-0005-0000-0000-0000E57C0000}"/>
    <cellStyle name="Normal 4 2 2 2 2 2" xfId="7581" xr:uid="{00000000-0005-0000-0000-0000E67C0000}"/>
    <cellStyle name="Normal 4 2 2 2 2 2 2" xfId="7582" xr:uid="{00000000-0005-0000-0000-0000E77C0000}"/>
    <cellStyle name="Normal 4 2 2 2 2 2 2 2" xfId="12898" xr:uid="{00000000-0005-0000-0000-0000E87C0000}"/>
    <cellStyle name="Normal 4 2 2 2 2 2 2 2 2" xfId="28502" xr:uid="{00000000-0005-0000-0000-0000E97C0000}"/>
    <cellStyle name="Normal 4 2 2 2 2 2 2 2 3" xfId="35061" xr:uid="{00000000-0005-0000-0000-0000EA7C0000}"/>
    <cellStyle name="Normal 4 2 2 2 2 2 2 2 4" xfId="41619" xr:uid="{00000000-0005-0000-0000-0000EB7C0000}"/>
    <cellStyle name="Normal 4 2 2 2 2 2 2 3" xfId="25237" xr:uid="{00000000-0005-0000-0000-0000EC7C0000}"/>
    <cellStyle name="Normal 4 2 2 2 2 2 2 4" xfId="31853" xr:uid="{00000000-0005-0000-0000-0000ED7C0000}"/>
    <cellStyle name="Normal 4 2 2 2 2 2 2 5" xfId="38411" xr:uid="{00000000-0005-0000-0000-0000EE7C0000}"/>
    <cellStyle name="Normal 4 2 2 2 2 2 3" xfId="7583" xr:uid="{00000000-0005-0000-0000-0000EF7C0000}"/>
    <cellStyle name="Normal 4 2 2 2 2 2 3 2" xfId="12899" xr:uid="{00000000-0005-0000-0000-0000F07C0000}"/>
    <cellStyle name="Normal 4 2 2 2 2 2 3 2 2" xfId="28503" xr:uid="{00000000-0005-0000-0000-0000F17C0000}"/>
    <cellStyle name="Normal 4 2 2 2 2 2 3 2 3" xfId="35062" xr:uid="{00000000-0005-0000-0000-0000F27C0000}"/>
    <cellStyle name="Normal 4 2 2 2 2 2 3 2 4" xfId="41620" xr:uid="{00000000-0005-0000-0000-0000F37C0000}"/>
    <cellStyle name="Normal 4 2 2 2 2 2 3 3" xfId="25238" xr:uid="{00000000-0005-0000-0000-0000F47C0000}"/>
    <cellStyle name="Normal 4 2 2 2 2 2 3 4" xfId="31854" xr:uid="{00000000-0005-0000-0000-0000F57C0000}"/>
    <cellStyle name="Normal 4 2 2 2 2 2 3 5" xfId="38412" xr:uid="{00000000-0005-0000-0000-0000F67C0000}"/>
    <cellStyle name="Normal 4 2 2 2 2 2 4" xfId="12897" xr:uid="{00000000-0005-0000-0000-0000F77C0000}"/>
    <cellStyle name="Normal 4 2 2 2 2 2 4 2" xfId="28501" xr:uid="{00000000-0005-0000-0000-0000F87C0000}"/>
    <cellStyle name="Normal 4 2 2 2 2 2 4 3" xfId="35060" xr:uid="{00000000-0005-0000-0000-0000F97C0000}"/>
    <cellStyle name="Normal 4 2 2 2 2 2 4 4" xfId="41618" xr:uid="{00000000-0005-0000-0000-0000FA7C0000}"/>
    <cellStyle name="Normal 4 2 2 2 2 2 5" xfId="25236" xr:uid="{00000000-0005-0000-0000-0000FB7C0000}"/>
    <cellStyle name="Normal 4 2 2 2 2 2 6" xfId="31852" xr:uid="{00000000-0005-0000-0000-0000FC7C0000}"/>
    <cellStyle name="Normal 4 2 2 2 2 2 7" xfId="38410" xr:uid="{00000000-0005-0000-0000-0000FD7C0000}"/>
    <cellStyle name="Normal 4 2 2 2 2 3" xfId="7584" xr:uid="{00000000-0005-0000-0000-0000FE7C0000}"/>
    <cellStyle name="Normal 4 2 2 2 2 3 2" xfId="7585" xr:uid="{00000000-0005-0000-0000-0000FF7C0000}"/>
    <cellStyle name="Normal 4 2 2 2 2 3 2 2" xfId="12901" xr:uid="{00000000-0005-0000-0000-0000007D0000}"/>
    <cellStyle name="Normal 4 2 2 2 2 3 2 2 2" xfId="28505" xr:uid="{00000000-0005-0000-0000-0000017D0000}"/>
    <cellStyle name="Normal 4 2 2 2 2 3 2 2 3" xfId="35064" xr:uid="{00000000-0005-0000-0000-0000027D0000}"/>
    <cellStyle name="Normal 4 2 2 2 2 3 2 2 4" xfId="41622" xr:uid="{00000000-0005-0000-0000-0000037D0000}"/>
    <cellStyle name="Normal 4 2 2 2 2 3 2 3" xfId="25240" xr:uid="{00000000-0005-0000-0000-0000047D0000}"/>
    <cellStyle name="Normal 4 2 2 2 2 3 2 4" xfId="31856" xr:uid="{00000000-0005-0000-0000-0000057D0000}"/>
    <cellStyle name="Normal 4 2 2 2 2 3 2 5" xfId="38414" xr:uid="{00000000-0005-0000-0000-0000067D0000}"/>
    <cellStyle name="Normal 4 2 2 2 2 3 3" xfId="7586" xr:uid="{00000000-0005-0000-0000-0000077D0000}"/>
    <cellStyle name="Normal 4 2 2 2 2 3 3 2" xfId="12902" xr:uid="{00000000-0005-0000-0000-0000087D0000}"/>
    <cellStyle name="Normal 4 2 2 2 2 3 3 2 2" xfId="28506" xr:uid="{00000000-0005-0000-0000-0000097D0000}"/>
    <cellStyle name="Normal 4 2 2 2 2 3 3 2 3" xfId="35065" xr:uid="{00000000-0005-0000-0000-00000A7D0000}"/>
    <cellStyle name="Normal 4 2 2 2 2 3 3 2 4" xfId="41623" xr:uid="{00000000-0005-0000-0000-00000B7D0000}"/>
    <cellStyle name="Normal 4 2 2 2 2 3 3 3" xfId="25241" xr:uid="{00000000-0005-0000-0000-00000C7D0000}"/>
    <cellStyle name="Normal 4 2 2 2 2 3 3 4" xfId="31857" xr:uid="{00000000-0005-0000-0000-00000D7D0000}"/>
    <cellStyle name="Normal 4 2 2 2 2 3 3 5" xfId="38415" xr:uid="{00000000-0005-0000-0000-00000E7D0000}"/>
    <cellStyle name="Normal 4 2 2 2 2 3 4" xfId="12900" xr:uid="{00000000-0005-0000-0000-00000F7D0000}"/>
    <cellStyle name="Normal 4 2 2 2 2 3 4 2" xfId="28504" xr:uid="{00000000-0005-0000-0000-0000107D0000}"/>
    <cellStyle name="Normal 4 2 2 2 2 3 4 3" xfId="35063" xr:uid="{00000000-0005-0000-0000-0000117D0000}"/>
    <cellStyle name="Normal 4 2 2 2 2 3 4 4" xfId="41621" xr:uid="{00000000-0005-0000-0000-0000127D0000}"/>
    <cellStyle name="Normal 4 2 2 2 2 3 5" xfId="25239" xr:uid="{00000000-0005-0000-0000-0000137D0000}"/>
    <cellStyle name="Normal 4 2 2 2 2 3 6" xfId="31855" xr:uid="{00000000-0005-0000-0000-0000147D0000}"/>
    <cellStyle name="Normal 4 2 2 2 2 3 7" xfId="38413" xr:uid="{00000000-0005-0000-0000-0000157D0000}"/>
    <cellStyle name="Normal 4 2 2 2 2 4" xfId="7587" xr:uid="{00000000-0005-0000-0000-0000167D0000}"/>
    <cellStyle name="Normal 4 2 2 2 2 4 2" xfId="12903" xr:uid="{00000000-0005-0000-0000-0000177D0000}"/>
    <cellStyle name="Normal 4 2 2 2 2 4 2 2" xfId="28507" xr:uid="{00000000-0005-0000-0000-0000187D0000}"/>
    <cellStyle name="Normal 4 2 2 2 2 4 2 3" xfId="35066" xr:uid="{00000000-0005-0000-0000-0000197D0000}"/>
    <cellStyle name="Normal 4 2 2 2 2 4 2 4" xfId="41624" xr:uid="{00000000-0005-0000-0000-00001A7D0000}"/>
    <cellStyle name="Normal 4 2 2 2 2 4 3" xfId="25242" xr:uid="{00000000-0005-0000-0000-00001B7D0000}"/>
    <cellStyle name="Normal 4 2 2 2 2 4 4" xfId="31858" xr:uid="{00000000-0005-0000-0000-00001C7D0000}"/>
    <cellStyle name="Normal 4 2 2 2 2 4 5" xfId="38416" xr:uid="{00000000-0005-0000-0000-00001D7D0000}"/>
    <cellStyle name="Normal 4 2 2 2 2 5" xfId="7588" xr:uid="{00000000-0005-0000-0000-00001E7D0000}"/>
    <cellStyle name="Normal 4 2 2 2 2 5 2" xfId="12904" xr:uid="{00000000-0005-0000-0000-00001F7D0000}"/>
    <cellStyle name="Normal 4 2 2 2 2 5 2 2" xfId="28508" xr:uid="{00000000-0005-0000-0000-0000207D0000}"/>
    <cellStyle name="Normal 4 2 2 2 2 5 2 3" xfId="35067" xr:uid="{00000000-0005-0000-0000-0000217D0000}"/>
    <cellStyle name="Normal 4 2 2 2 2 5 2 4" xfId="41625" xr:uid="{00000000-0005-0000-0000-0000227D0000}"/>
    <cellStyle name="Normal 4 2 2 2 2 5 3" xfId="25243" xr:uid="{00000000-0005-0000-0000-0000237D0000}"/>
    <cellStyle name="Normal 4 2 2 2 2 5 4" xfId="31859" xr:uid="{00000000-0005-0000-0000-0000247D0000}"/>
    <cellStyle name="Normal 4 2 2 2 2 5 5" xfId="38417" xr:uid="{00000000-0005-0000-0000-0000257D0000}"/>
    <cellStyle name="Normal 4 2 2 2 2 6" xfId="12896" xr:uid="{00000000-0005-0000-0000-0000267D0000}"/>
    <cellStyle name="Normal 4 2 2 2 2 6 2" xfId="28500" xr:uid="{00000000-0005-0000-0000-0000277D0000}"/>
    <cellStyle name="Normal 4 2 2 2 2 6 3" xfId="35059" xr:uid="{00000000-0005-0000-0000-0000287D0000}"/>
    <cellStyle name="Normal 4 2 2 2 2 6 4" xfId="41617" xr:uid="{00000000-0005-0000-0000-0000297D0000}"/>
    <cellStyle name="Normal 4 2 2 2 2 7" xfId="25235" xr:uid="{00000000-0005-0000-0000-00002A7D0000}"/>
    <cellStyle name="Normal 4 2 2 2 2 8" xfId="31851" xr:uid="{00000000-0005-0000-0000-00002B7D0000}"/>
    <cellStyle name="Normal 4 2 2 2 2 9" xfId="38409" xr:uid="{00000000-0005-0000-0000-00002C7D0000}"/>
    <cellStyle name="Normal 4 2 2 2 3" xfId="7589" xr:uid="{00000000-0005-0000-0000-00002D7D0000}"/>
    <cellStyle name="Normal 4 2 2 2 3 2" xfId="7590" xr:uid="{00000000-0005-0000-0000-00002E7D0000}"/>
    <cellStyle name="Normal 4 2 2 2 3 2 2" xfId="12906" xr:uid="{00000000-0005-0000-0000-00002F7D0000}"/>
    <cellStyle name="Normal 4 2 2 2 3 2 2 2" xfId="28510" xr:uid="{00000000-0005-0000-0000-0000307D0000}"/>
    <cellStyle name="Normal 4 2 2 2 3 2 2 3" xfId="35069" xr:uid="{00000000-0005-0000-0000-0000317D0000}"/>
    <cellStyle name="Normal 4 2 2 2 3 2 2 4" xfId="41627" xr:uid="{00000000-0005-0000-0000-0000327D0000}"/>
    <cellStyle name="Normal 4 2 2 2 3 2 3" xfId="25245" xr:uid="{00000000-0005-0000-0000-0000337D0000}"/>
    <cellStyle name="Normal 4 2 2 2 3 2 4" xfId="31861" xr:uid="{00000000-0005-0000-0000-0000347D0000}"/>
    <cellStyle name="Normal 4 2 2 2 3 2 5" xfId="38419" xr:uid="{00000000-0005-0000-0000-0000357D0000}"/>
    <cellStyle name="Normal 4 2 2 2 3 3" xfId="7591" xr:uid="{00000000-0005-0000-0000-0000367D0000}"/>
    <cellStyle name="Normal 4 2 2 2 3 3 2" xfId="12907" xr:uid="{00000000-0005-0000-0000-0000377D0000}"/>
    <cellStyle name="Normal 4 2 2 2 3 3 2 2" xfId="28511" xr:uid="{00000000-0005-0000-0000-0000387D0000}"/>
    <cellStyle name="Normal 4 2 2 2 3 3 2 3" xfId="35070" xr:uid="{00000000-0005-0000-0000-0000397D0000}"/>
    <cellStyle name="Normal 4 2 2 2 3 3 2 4" xfId="41628" xr:uid="{00000000-0005-0000-0000-00003A7D0000}"/>
    <cellStyle name="Normal 4 2 2 2 3 3 3" xfId="25246" xr:uid="{00000000-0005-0000-0000-00003B7D0000}"/>
    <cellStyle name="Normal 4 2 2 2 3 3 4" xfId="31862" xr:uid="{00000000-0005-0000-0000-00003C7D0000}"/>
    <cellStyle name="Normal 4 2 2 2 3 3 5" xfId="38420" xr:uid="{00000000-0005-0000-0000-00003D7D0000}"/>
    <cellStyle name="Normal 4 2 2 2 3 4" xfId="12905" xr:uid="{00000000-0005-0000-0000-00003E7D0000}"/>
    <cellStyle name="Normal 4 2 2 2 3 4 2" xfId="28509" xr:uid="{00000000-0005-0000-0000-00003F7D0000}"/>
    <cellStyle name="Normal 4 2 2 2 3 4 3" xfId="35068" xr:uid="{00000000-0005-0000-0000-0000407D0000}"/>
    <cellStyle name="Normal 4 2 2 2 3 4 4" xfId="41626" xr:uid="{00000000-0005-0000-0000-0000417D0000}"/>
    <cellStyle name="Normal 4 2 2 2 3 5" xfId="25244" xr:uid="{00000000-0005-0000-0000-0000427D0000}"/>
    <cellStyle name="Normal 4 2 2 2 3 6" xfId="31860" xr:uid="{00000000-0005-0000-0000-0000437D0000}"/>
    <cellStyle name="Normal 4 2 2 2 3 7" xfId="38418" xr:uid="{00000000-0005-0000-0000-0000447D0000}"/>
    <cellStyle name="Normal 4 2 2 2 4" xfId="7592" xr:uid="{00000000-0005-0000-0000-0000457D0000}"/>
    <cellStyle name="Normal 4 2 2 2 4 2" xfId="7593" xr:uid="{00000000-0005-0000-0000-0000467D0000}"/>
    <cellStyle name="Normal 4 2 2 2 4 2 2" xfId="12909" xr:uid="{00000000-0005-0000-0000-0000477D0000}"/>
    <cellStyle name="Normal 4 2 2 2 4 2 2 2" xfId="28513" xr:uid="{00000000-0005-0000-0000-0000487D0000}"/>
    <cellStyle name="Normal 4 2 2 2 4 2 2 3" xfId="35072" xr:uid="{00000000-0005-0000-0000-0000497D0000}"/>
    <cellStyle name="Normal 4 2 2 2 4 2 2 4" xfId="41630" xr:uid="{00000000-0005-0000-0000-00004A7D0000}"/>
    <cellStyle name="Normal 4 2 2 2 4 2 3" xfId="25248" xr:uid="{00000000-0005-0000-0000-00004B7D0000}"/>
    <cellStyle name="Normal 4 2 2 2 4 2 4" xfId="31864" xr:uid="{00000000-0005-0000-0000-00004C7D0000}"/>
    <cellStyle name="Normal 4 2 2 2 4 2 5" xfId="38422" xr:uid="{00000000-0005-0000-0000-00004D7D0000}"/>
    <cellStyle name="Normal 4 2 2 2 4 3" xfId="7594" xr:uid="{00000000-0005-0000-0000-00004E7D0000}"/>
    <cellStyle name="Normal 4 2 2 2 4 3 2" xfId="12910" xr:uid="{00000000-0005-0000-0000-00004F7D0000}"/>
    <cellStyle name="Normal 4 2 2 2 4 3 2 2" xfId="28514" xr:uid="{00000000-0005-0000-0000-0000507D0000}"/>
    <cellStyle name="Normal 4 2 2 2 4 3 2 3" xfId="35073" xr:uid="{00000000-0005-0000-0000-0000517D0000}"/>
    <cellStyle name="Normal 4 2 2 2 4 3 2 4" xfId="41631" xr:uid="{00000000-0005-0000-0000-0000527D0000}"/>
    <cellStyle name="Normal 4 2 2 2 4 3 3" xfId="25249" xr:uid="{00000000-0005-0000-0000-0000537D0000}"/>
    <cellStyle name="Normal 4 2 2 2 4 3 4" xfId="31865" xr:uid="{00000000-0005-0000-0000-0000547D0000}"/>
    <cellStyle name="Normal 4 2 2 2 4 3 5" xfId="38423" xr:uid="{00000000-0005-0000-0000-0000557D0000}"/>
    <cellStyle name="Normal 4 2 2 2 4 4" xfId="12908" xr:uid="{00000000-0005-0000-0000-0000567D0000}"/>
    <cellStyle name="Normal 4 2 2 2 4 4 2" xfId="28512" xr:uid="{00000000-0005-0000-0000-0000577D0000}"/>
    <cellStyle name="Normal 4 2 2 2 4 4 3" xfId="35071" xr:uid="{00000000-0005-0000-0000-0000587D0000}"/>
    <cellStyle name="Normal 4 2 2 2 4 4 4" xfId="41629" xr:uid="{00000000-0005-0000-0000-0000597D0000}"/>
    <cellStyle name="Normal 4 2 2 2 4 5" xfId="25247" xr:uid="{00000000-0005-0000-0000-00005A7D0000}"/>
    <cellStyle name="Normal 4 2 2 2 4 6" xfId="31863" xr:uid="{00000000-0005-0000-0000-00005B7D0000}"/>
    <cellStyle name="Normal 4 2 2 2 4 7" xfId="38421" xr:uid="{00000000-0005-0000-0000-00005C7D0000}"/>
    <cellStyle name="Normal 4 2 2 2 5" xfId="7595" xr:uid="{00000000-0005-0000-0000-00005D7D0000}"/>
    <cellStyle name="Normal 4 2 2 2 5 2" xfId="12911" xr:uid="{00000000-0005-0000-0000-00005E7D0000}"/>
    <cellStyle name="Normal 4 2 2 2 5 2 2" xfId="28515" xr:uid="{00000000-0005-0000-0000-00005F7D0000}"/>
    <cellStyle name="Normal 4 2 2 2 5 2 3" xfId="35074" xr:uid="{00000000-0005-0000-0000-0000607D0000}"/>
    <cellStyle name="Normal 4 2 2 2 5 2 4" xfId="41632" xr:uid="{00000000-0005-0000-0000-0000617D0000}"/>
    <cellStyle name="Normal 4 2 2 2 5 3" xfId="25250" xr:uid="{00000000-0005-0000-0000-0000627D0000}"/>
    <cellStyle name="Normal 4 2 2 2 5 4" xfId="31866" xr:uid="{00000000-0005-0000-0000-0000637D0000}"/>
    <cellStyle name="Normal 4 2 2 2 5 5" xfId="38424" xr:uid="{00000000-0005-0000-0000-0000647D0000}"/>
    <cellStyle name="Normal 4 2 2 2 6" xfId="7596" xr:uid="{00000000-0005-0000-0000-0000657D0000}"/>
    <cellStyle name="Normal 4 2 2 2 6 2" xfId="12912" xr:uid="{00000000-0005-0000-0000-0000667D0000}"/>
    <cellStyle name="Normal 4 2 2 2 6 2 2" xfId="28516" xr:uid="{00000000-0005-0000-0000-0000677D0000}"/>
    <cellStyle name="Normal 4 2 2 2 6 2 3" xfId="35075" xr:uid="{00000000-0005-0000-0000-0000687D0000}"/>
    <cellStyle name="Normal 4 2 2 2 6 2 4" xfId="41633" xr:uid="{00000000-0005-0000-0000-0000697D0000}"/>
    <cellStyle name="Normal 4 2 2 2 6 3" xfId="25251" xr:uid="{00000000-0005-0000-0000-00006A7D0000}"/>
    <cellStyle name="Normal 4 2 2 2 6 4" xfId="31867" xr:uid="{00000000-0005-0000-0000-00006B7D0000}"/>
    <cellStyle name="Normal 4 2 2 2 6 5" xfId="38425" xr:uid="{00000000-0005-0000-0000-00006C7D0000}"/>
    <cellStyle name="Normal 4 2 2 2 7" xfId="12895" xr:uid="{00000000-0005-0000-0000-00006D7D0000}"/>
    <cellStyle name="Normal 4 2 2 2 7 2" xfId="28499" xr:uid="{00000000-0005-0000-0000-00006E7D0000}"/>
    <cellStyle name="Normal 4 2 2 2 7 3" xfId="35058" xr:uid="{00000000-0005-0000-0000-00006F7D0000}"/>
    <cellStyle name="Normal 4 2 2 2 7 4" xfId="41616" xr:uid="{00000000-0005-0000-0000-0000707D0000}"/>
    <cellStyle name="Normal 4 2 2 2 8" xfId="25234" xr:uid="{00000000-0005-0000-0000-0000717D0000}"/>
    <cellStyle name="Normal 4 2 2 2 9" xfId="31850" xr:uid="{00000000-0005-0000-0000-0000727D0000}"/>
    <cellStyle name="Normal 4 2 2 3" xfId="7597" xr:uid="{00000000-0005-0000-0000-0000737D0000}"/>
    <cellStyle name="Normal 4 2 2 3 2" xfId="7598" xr:uid="{00000000-0005-0000-0000-0000747D0000}"/>
    <cellStyle name="Normal 4 2 2 3 2 2" xfId="7599" xr:uid="{00000000-0005-0000-0000-0000757D0000}"/>
    <cellStyle name="Normal 4 2 2 3 2 2 2" xfId="12915" xr:uid="{00000000-0005-0000-0000-0000767D0000}"/>
    <cellStyle name="Normal 4 2 2 3 2 2 2 2" xfId="28519" xr:uid="{00000000-0005-0000-0000-0000777D0000}"/>
    <cellStyle name="Normal 4 2 2 3 2 2 2 3" xfId="35078" xr:uid="{00000000-0005-0000-0000-0000787D0000}"/>
    <cellStyle name="Normal 4 2 2 3 2 2 2 4" xfId="41636" xr:uid="{00000000-0005-0000-0000-0000797D0000}"/>
    <cellStyle name="Normal 4 2 2 3 2 2 3" xfId="25254" xr:uid="{00000000-0005-0000-0000-00007A7D0000}"/>
    <cellStyle name="Normal 4 2 2 3 2 2 4" xfId="31870" xr:uid="{00000000-0005-0000-0000-00007B7D0000}"/>
    <cellStyle name="Normal 4 2 2 3 2 2 5" xfId="38428" xr:uid="{00000000-0005-0000-0000-00007C7D0000}"/>
    <cellStyle name="Normal 4 2 2 3 2 3" xfId="7600" xr:uid="{00000000-0005-0000-0000-00007D7D0000}"/>
    <cellStyle name="Normal 4 2 2 3 2 3 2" xfId="12916" xr:uid="{00000000-0005-0000-0000-00007E7D0000}"/>
    <cellStyle name="Normal 4 2 2 3 2 3 2 2" xfId="28520" xr:uid="{00000000-0005-0000-0000-00007F7D0000}"/>
    <cellStyle name="Normal 4 2 2 3 2 3 2 3" xfId="35079" xr:uid="{00000000-0005-0000-0000-0000807D0000}"/>
    <cellStyle name="Normal 4 2 2 3 2 3 2 4" xfId="41637" xr:uid="{00000000-0005-0000-0000-0000817D0000}"/>
    <cellStyle name="Normal 4 2 2 3 2 3 3" xfId="25255" xr:uid="{00000000-0005-0000-0000-0000827D0000}"/>
    <cellStyle name="Normal 4 2 2 3 2 3 4" xfId="31871" xr:uid="{00000000-0005-0000-0000-0000837D0000}"/>
    <cellStyle name="Normal 4 2 2 3 2 3 5" xfId="38429" xr:uid="{00000000-0005-0000-0000-0000847D0000}"/>
    <cellStyle name="Normal 4 2 2 3 2 4" xfId="12914" xr:uid="{00000000-0005-0000-0000-0000857D0000}"/>
    <cellStyle name="Normal 4 2 2 3 2 4 2" xfId="28518" xr:uid="{00000000-0005-0000-0000-0000867D0000}"/>
    <cellStyle name="Normal 4 2 2 3 2 4 3" xfId="35077" xr:uid="{00000000-0005-0000-0000-0000877D0000}"/>
    <cellStyle name="Normal 4 2 2 3 2 4 4" xfId="41635" xr:uid="{00000000-0005-0000-0000-0000887D0000}"/>
    <cellStyle name="Normal 4 2 2 3 2 5" xfId="25253" xr:uid="{00000000-0005-0000-0000-0000897D0000}"/>
    <cellStyle name="Normal 4 2 2 3 2 6" xfId="31869" xr:uid="{00000000-0005-0000-0000-00008A7D0000}"/>
    <cellStyle name="Normal 4 2 2 3 2 7" xfId="38427" xr:uid="{00000000-0005-0000-0000-00008B7D0000}"/>
    <cellStyle name="Normal 4 2 2 3 3" xfId="7601" xr:uid="{00000000-0005-0000-0000-00008C7D0000}"/>
    <cellStyle name="Normal 4 2 2 3 3 2" xfId="7602" xr:uid="{00000000-0005-0000-0000-00008D7D0000}"/>
    <cellStyle name="Normal 4 2 2 3 3 2 2" xfId="12918" xr:uid="{00000000-0005-0000-0000-00008E7D0000}"/>
    <cellStyle name="Normal 4 2 2 3 3 2 2 2" xfId="28522" xr:uid="{00000000-0005-0000-0000-00008F7D0000}"/>
    <cellStyle name="Normal 4 2 2 3 3 2 2 3" xfId="35081" xr:uid="{00000000-0005-0000-0000-0000907D0000}"/>
    <cellStyle name="Normal 4 2 2 3 3 2 2 4" xfId="41639" xr:uid="{00000000-0005-0000-0000-0000917D0000}"/>
    <cellStyle name="Normal 4 2 2 3 3 2 3" xfId="25257" xr:uid="{00000000-0005-0000-0000-0000927D0000}"/>
    <cellStyle name="Normal 4 2 2 3 3 2 4" xfId="31873" xr:uid="{00000000-0005-0000-0000-0000937D0000}"/>
    <cellStyle name="Normal 4 2 2 3 3 2 5" xfId="38431" xr:uid="{00000000-0005-0000-0000-0000947D0000}"/>
    <cellStyle name="Normal 4 2 2 3 3 3" xfId="7603" xr:uid="{00000000-0005-0000-0000-0000957D0000}"/>
    <cellStyle name="Normal 4 2 2 3 3 3 2" xfId="12919" xr:uid="{00000000-0005-0000-0000-0000967D0000}"/>
    <cellStyle name="Normal 4 2 2 3 3 3 2 2" xfId="28523" xr:uid="{00000000-0005-0000-0000-0000977D0000}"/>
    <cellStyle name="Normal 4 2 2 3 3 3 2 3" xfId="35082" xr:uid="{00000000-0005-0000-0000-0000987D0000}"/>
    <cellStyle name="Normal 4 2 2 3 3 3 2 4" xfId="41640" xr:uid="{00000000-0005-0000-0000-0000997D0000}"/>
    <cellStyle name="Normal 4 2 2 3 3 3 3" xfId="25258" xr:uid="{00000000-0005-0000-0000-00009A7D0000}"/>
    <cellStyle name="Normal 4 2 2 3 3 3 4" xfId="31874" xr:uid="{00000000-0005-0000-0000-00009B7D0000}"/>
    <cellStyle name="Normal 4 2 2 3 3 3 5" xfId="38432" xr:uid="{00000000-0005-0000-0000-00009C7D0000}"/>
    <cellStyle name="Normal 4 2 2 3 3 4" xfId="12917" xr:uid="{00000000-0005-0000-0000-00009D7D0000}"/>
    <cellStyle name="Normal 4 2 2 3 3 4 2" xfId="28521" xr:uid="{00000000-0005-0000-0000-00009E7D0000}"/>
    <cellStyle name="Normal 4 2 2 3 3 4 3" xfId="35080" xr:uid="{00000000-0005-0000-0000-00009F7D0000}"/>
    <cellStyle name="Normal 4 2 2 3 3 4 4" xfId="41638" xr:uid="{00000000-0005-0000-0000-0000A07D0000}"/>
    <cellStyle name="Normal 4 2 2 3 3 5" xfId="25256" xr:uid="{00000000-0005-0000-0000-0000A17D0000}"/>
    <cellStyle name="Normal 4 2 2 3 3 6" xfId="31872" xr:uid="{00000000-0005-0000-0000-0000A27D0000}"/>
    <cellStyle name="Normal 4 2 2 3 3 7" xfId="38430" xr:uid="{00000000-0005-0000-0000-0000A37D0000}"/>
    <cellStyle name="Normal 4 2 2 3 4" xfId="7604" xr:uid="{00000000-0005-0000-0000-0000A47D0000}"/>
    <cellStyle name="Normal 4 2 2 3 4 2" xfId="12920" xr:uid="{00000000-0005-0000-0000-0000A57D0000}"/>
    <cellStyle name="Normal 4 2 2 3 4 2 2" xfId="28524" xr:uid="{00000000-0005-0000-0000-0000A67D0000}"/>
    <cellStyle name="Normal 4 2 2 3 4 2 3" xfId="35083" xr:uid="{00000000-0005-0000-0000-0000A77D0000}"/>
    <cellStyle name="Normal 4 2 2 3 4 2 4" xfId="41641" xr:uid="{00000000-0005-0000-0000-0000A87D0000}"/>
    <cellStyle name="Normal 4 2 2 3 4 3" xfId="25259" xr:uid="{00000000-0005-0000-0000-0000A97D0000}"/>
    <cellStyle name="Normal 4 2 2 3 4 4" xfId="31875" xr:uid="{00000000-0005-0000-0000-0000AA7D0000}"/>
    <cellStyle name="Normal 4 2 2 3 4 5" xfId="38433" xr:uid="{00000000-0005-0000-0000-0000AB7D0000}"/>
    <cellStyle name="Normal 4 2 2 3 5" xfId="7605" xr:uid="{00000000-0005-0000-0000-0000AC7D0000}"/>
    <cellStyle name="Normal 4 2 2 3 5 2" xfId="12921" xr:uid="{00000000-0005-0000-0000-0000AD7D0000}"/>
    <cellStyle name="Normal 4 2 2 3 5 2 2" xfId="28525" xr:uid="{00000000-0005-0000-0000-0000AE7D0000}"/>
    <cellStyle name="Normal 4 2 2 3 5 2 3" xfId="35084" xr:uid="{00000000-0005-0000-0000-0000AF7D0000}"/>
    <cellStyle name="Normal 4 2 2 3 5 2 4" xfId="41642" xr:uid="{00000000-0005-0000-0000-0000B07D0000}"/>
    <cellStyle name="Normal 4 2 2 3 5 3" xfId="25260" xr:uid="{00000000-0005-0000-0000-0000B17D0000}"/>
    <cellStyle name="Normal 4 2 2 3 5 4" xfId="31876" xr:uid="{00000000-0005-0000-0000-0000B27D0000}"/>
    <cellStyle name="Normal 4 2 2 3 5 5" xfId="38434" xr:uid="{00000000-0005-0000-0000-0000B37D0000}"/>
    <cellStyle name="Normal 4 2 2 3 6" xfId="12913" xr:uid="{00000000-0005-0000-0000-0000B47D0000}"/>
    <cellStyle name="Normal 4 2 2 3 6 2" xfId="28517" xr:uid="{00000000-0005-0000-0000-0000B57D0000}"/>
    <cellStyle name="Normal 4 2 2 3 6 3" xfId="35076" xr:uid="{00000000-0005-0000-0000-0000B67D0000}"/>
    <cellStyle name="Normal 4 2 2 3 6 4" xfId="41634" xr:uid="{00000000-0005-0000-0000-0000B77D0000}"/>
    <cellStyle name="Normal 4 2 2 3 7" xfId="25252" xr:uid="{00000000-0005-0000-0000-0000B87D0000}"/>
    <cellStyle name="Normal 4 2 2 3 8" xfId="31868" xr:uid="{00000000-0005-0000-0000-0000B97D0000}"/>
    <cellStyle name="Normal 4 2 2 3 9" xfId="38426" xr:uid="{00000000-0005-0000-0000-0000BA7D0000}"/>
    <cellStyle name="Normal 4 2 2 4" xfId="7606" xr:uid="{00000000-0005-0000-0000-0000BB7D0000}"/>
    <cellStyle name="Normal 4 2 2 4 2" xfId="7607" xr:uid="{00000000-0005-0000-0000-0000BC7D0000}"/>
    <cellStyle name="Normal 4 2 2 4 2 2" xfId="12923" xr:uid="{00000000-0005-0000-0000-0000BD7D0000}"/>
    <cellStyle name="Normal 4 2 2 4 2 2 2" xfId="28527" xr:uid="{00000000-0005-0000-0000-0000BE7D0000}"/>
    <cellStyle name="Normal 4 2 2 4 2 2 3" xfId="35086" xr:uid="{00000000-0005-0000-0000-0000BF7D0000}"/>
    <cellStyle name="Normal 4 2 2 4 2 2 4" xfId="41644" xr:uid="{00000000-0005-0000-0000-0000C07D0000}"/>
    <cellStyle name="Normal 4 2 2 4 2 3" xfId="25262" xr:uid="{00000000-0005-0000-0000-0000C17D0000}"/>
    <cellStyle name="Normal 4 2 2 4 2 4" xfId="31878" xr:uid="{00000000-0005-0000-0000-0000C27D0000}"/>
    <cellStyle name="Normal 4 2 2 4 2 5" xfId="38436" xr:uid="{00000000-0005-0000-0000-0000C37D0000}"/>
    <cellStyle name="Normal 4 2 2 4 3" xfId="7608" xr:uid="{00000000-0005-0000-0000-0000C47D0000}"/>
    <cellStyle name="Normal 4 2 2 4 3 2" xfId="12924" xr:uid="{00000000-0005-0000-0000-0000C57D0000}"/>
    <cellStyle name="Normal 4 2 2 4 3 2 2" xfId="28528" xr:uid="{00000000-0005-0000-0000-0000C67D0000}"/>
    <cellStyle name="Normal 4 2 2 4 3 2 3" xfId="35087" xr:uid="{00000000-0005-0000-0000-0000C77D0000}"/>
    <cellStyle name="Normal 4 2 2 4 3 2 4" xfId="41645" xr:uid="{00000000-0005-0000-0000-0000C87D0000}"/>
    <cellStyle name="Normal 4 2 2 4 3 3" xfId="25263" xr:uid="{00000000-0005-0000-0000-0000C97D0000}"/>
    <cellStyle name="Normal 4 2 2 4 3 4" xfId="31879" xr:uid="{00000000-0005-0000-0000-0000CA7D0000}"/>
    <cellStyle name="Normal 4 2 2 4 3 5" xfId="38437" xr:uid="{00000000-0005-0000-0000-0000CB7D0000}"/>
    <cellStyle name="Normal 4 2 2 4 4" xfId="12922" xr:uid="{00000000-0005-0000-0000-0000CC7D0000}"/>
    <cellStyle name="Normal 4 2 2 4 4 2" xfId="28526" xr:uid="{00000000-0005-0000-0000-0000CD7D0000}"/>
    <cellStyle name="Normal 4 2 2 4 4 3" xfId="35085" xr:uid="{00000000-0005-0000-0000-0000CE7D0000}"/>
    <cellStyle name="Normal 4 2 2 4 4 4" xfId="41643" xr:uid="{00000000-0005-0000-0000-0000CF7D0000}"/>
    <cellStyle name="Normal 4 2 2 4 5" xfId="25261" xr:uid="{00000000-0005-0000-0000-0000D07D0000}"/>
    <cellStyle name="Normal 4 2 2 4 6" xfId="31877" xr:uid="{00000000-0005-0000-0000-0000D17D0000}"/>
    <cellStyle name="Normal 4 2 2 4 7" xfId="38435" xr:uid="{00000000-0005-0000-0000-0000D27D0000}"/>
    <cellStyle name="Normal 4 2 2 5" xfId="7609" xr:uid="{00000000-0005-0000-0000-0000D37D0000}"/>
    <cellStyle name="Normal 4 2 2 5 2" xfId="7610" xr:uid="{00000000-0005-0000-0000-0000D47D0000}"/>
    <cellStyle name="Normal 4 2 2 5 2 2" xfId="12926" xr:uid="{00000000-0005-0000-0000-0000D57D0000}"/>
    <cellStyle name="Normal 4 2 2 5 2 2 2" xfId="28530" xr:uid="{00000000-0005-0000-0000-0000D67D0000}"/>
    <cellStyle name="Normal 4 2 2 5 2 2 3" xfId="35089" xr:uid="{00000000-0005-0000-0000-0000D77D0000}"/>
    <cellStyle name="Normal 4 2 2 5 2 2 4" xfId="41647" xr:uid="{00000000-0005-0000-0000-0000D87D0000}"/>
    <cellStyle name="Normal 4 2 2 5 2 3" xfId="25265" xr:uid="{00000000-0005-0000-0000-0000D97D0000}"/>
    <cellStyle name="Normal 4 2 2 5 2 4" xfId="31881" xr:uid="{00000000-0005-0000-0000-0000DA7D0000}"/>
    <cellStyle name="Normal 4 2 2 5 2 5" xfId="38439" xr:uid="{00000000-0005-0000-0000-0000DB7D0000}"/>
    <cellStyle name="Normal 4 2 2 5 3" xfId="7611" xr:uid="{00000000-0005-0000-0000-0000DC7D0000}"/>
    <cellStyle name="Normal 4 2 2 5 3 2" xfId="12927" xr:uid="{00000000-0005-0000-0000-0000DD7D0000}"/>
    <cellStyle name="Normal 4 2 2 5 3 2 2" xfId="28531" xr:uid="{00000000-0005-0000-0000-0000DE7D0000}"/>
    <cellStyle name="Normal 4 2 2 5 3 2 3" xfId="35090" xr:uid="{00000000-0005-0000-0000-0000DF7D0000}"/>
    <cellStyle name="Normal 4 2 2 5 3 2 4" xfId="41648" xr:uid="{00000000-0005-0000-0000-0000E07D0000}"/>
    <cellStyle name="Normal 4 2 2 5 3 3" xfId="25266" xr:uid="{00000000-0005-0000-0000-0000E17D0000}"/>
    <cellStyle name="Normal 4 2 2 5 3 4" xfId="31882" xr:uid="{00000000-0005-0000-0000-0000E27D0000}"/>
    <cellStyle name="Normal 4 2 2 5 3 5" xfId="38440" xr:uid="{00000000-0005-0000-0000-0000E37D0000}"/>
    <cellStyle name="Normal 4 2 2 5 4" xfId="12925" xr:uid="{00000000-0005-0000-0000-0000E47D0000}"/>
    <cellStyle name="Normal 4 2 2 5 4 2" xfId="28529" xr:uid="{00000000-0005-0000-0000-0000E57D0000}"/>
    <cellStyle name="Normal 4 2 2 5 4 3" xfId="35088" xr:uid="{00000000-0005-0000-0000-0000E67D0000}"/>
    <cellStyle name="Normal 4 2 2 5 4 4" xfId="41646" xr:uid="{00000000-0005-0000-0000-0000E77D0000}"/>
    <cellStyle name="Normal 4 2 2 5 5" xfId="25264" xr:uid="{00000000-0005-0000-0000-0000E87D0000}"/>
    <cellStyle name="Normal 4 2 2 5 6" xfId="31880" xr:uid="{00000000-0005-0000-0000-0000E97D0000}"/>
    <cellStyle name="Normal 4 2 2 5 7" xfId="38438" xr:uid="{00000000-0005-0000-0000-0000EA7D0000}"/>
    <cellStyle name="Normal 4 2 2 6" xfId="7612" xr:uid="{00000000-0005-0000-0000-0000EB7D0000}"/>
    <cellStyle name="Normal 4 2 2 6 2" xfId="12928" xr:uid="{00000000-0005-0000-0000-0000EC7D0000}"/>
    <cellStyle name="Normal 4 2 2 6 2 2" xfId="28532" xr:uid="{00000000-0005-0000-0000-0000ED7D0000}"/>
    <cellStyle name="Normal 4 2 2 6 2 3" xfId="35091" xr:uid="{00000000-0005-0000-0000-0000EE7D0000}"/>
    <cellStyle name="Normal 4 2 2 6 2 4" xfId="41649" xr:uid="{00000000-0005-0000-0000-0000EF7D0000}"/>
    <cellStyle name="Normal 4 2 2 6 3" xfId="25267" xr:uid="{00000000-0005-0000-0000-0000F07D0000}"/>
    <cellStyle name="Normal 4 2 2 6 4" xfId="31883" xr:uid="{00000000-0005-0000-0000-0000F17D0000}"/>
    <cellStyle name="Normal 4 2 2 6 5" xfId="38441" xr:uid="{00000000-0005-0000-0000-0000F27D0000}"/>
    <cellStyle name="Normal 4 2 2 7" xfId="7613" xr:uid="{00000000-0005-0000-0000-0000F37D0000}"/>
    <cellStyle name="Normal 4 2 2 7 2" xfId="12929" xr:uid="{00000000-0005-0000-0000-0000F47D0000}"/>
    <cellStyle name="Normal 4 2 2 7 2 2" xfId="28533" xr:uid="{00000000-0005-0000-0000-0000F57D0000}"/>
    <cellStyle name="Normal 4 2 2 7 2 3" xfId="35092" xr:uid="{00000000-0005-0000-0000-0000F67D0000}"/>
    <cellStyle name="Normal 4 2 2 7 2 4" xfId="41650" xr:uid="{00000000-0005-0000-0000-0000F77D0000}"/>
    <cellStyle name="Normal 4 2 2 7 3" xfId="25268" xr:uid="{00000000-0005-0000-0000-0000F87D0000}"/>
    <cellStyle name="Normal 4 2 2 7 4" xfId="31884" xr:uid="{00000000-0005-0000-0000-0000F97D0000}"/>
    <cellStyle name="Normal 4 2 2 7 5" xfId="38442" xr:uid="{00000000-0005-0000-0000-0000FA7D0000}"/>
    <cellStyle name="Normal 4 2 2 8" xfId="12894" xr:uid="{00000000-0005-0000-0000-0000FB7D0000}"/>
    <cellStyle name="Normal 4 2 2 8 2" xfId="28498" xr:uid="{00000000-0005-0000-0000-0000FC7D0000}"/>
    <cellStyle name="Normal 4 2 2 8 3" xfId="35057" xr:uid="{00000000-0005-0000-0000-0000FD7D0000}"/>
    <cellStyle name="Normal 4 2 2 8 4" xfId="41615" xr:uid="{00000000-0005-0000-0000-0000FE7D0000}"/>
    <cellStyle name="Normal 4 2 2 9" xfId="25233" xr:uid="{00000000-0005-0000-0000-0000FF7D0000}"/>
    <cellStyle name="Normal 4 2 3" xfId="7614" xr:uid="{00000000-0005-0000-0000-0000007E0000}"/>
    <cellStyle name="Normal 4 2 3 10" xfId="38443" xr:uid="{00000000-0005-0000-0000-0000017E0000}"/>
    <cellStyle name="Normal 4 2 3 2" xfId="7615" xr:uid="{00000000-0005-0000-0000-0000027E0000}"/>
    <cellStyle name="Normal 4 2 3 2 2" xfId="7616" xr:uid="{00000000-0005-0000-0000-0000037E0000}"/>
    <cellStyle name="Normal 4 2 3 2 2 2" xfId="7617" xr:uid="{00000000-0005-0000-0000-0000047E0000}"/>
    <cellStyle name="Normal 4 2 3 2 2 2 2" xfId="12933" xr:uid="{00000000-0005-0000-0000-0000057E0000}"/>
    <cellStyle name="Normal 4 2 3 2 2 2 2 2" xfId="28537" xr:uid="{00000000-0005-0000-0000-0000067E0000}"/>
    <cellStyle name="Normal 4 2 3 2 2 2 2 3" xfId="35096" xr:uid="{00000000-0005-0000-0000-0000077E0000}"/>
    <cellStyle name="Normal 4 2 3 2 2 2 2 4" xfId="41654" xr:uid="{00000000-0005-0000-0000-0000087E0000}"/>
    <cellStyle name="Normal 4 2 3 2 2 2 3" xfId="25272" xr:uid="{00000000-0005-0000-0000-0000097E0000}"/>
    <cellStyle name="Normal 4 2 3 2 2 2 4" xfId="31888" xr:uid="{00000000-0005-0000-0000-00000A7E0000}"/>
    <cellStyle name="Normal 4 2 3 2 2 2 5" xfId="38446" xr:uid="{00000000-0005-0000-0000-00000B7E0000}"/>
    <cellStyle name="Normal 4 2 3 2 2 3" xfId="7618" xr:uid="{00000000-0005-0000-0000-00000C7E0000}"/>
    <cellStyle name="Normal 4 2 3 2 2 3 2" xfId="12934" xr:uid="{00000000-0005-0000-0000-00000D7E0000}"/>
    <cellStyle name="Normal 4 2 3 2 2 3 2 2" xfId="28538" xr:uid="{00000000-0005-0000-0000-00000E7E0000}"/>
    <cellStyle name="Normal 4 2 3 2 2 3 2 3" xfId="35097" xr:uid="{00000000-0005-0000-0000-00000F7E0000}"/>
    <cellStyle name="Normal 4 2 3 2 2 3 2 4" xfId="41655" xr:uid="{00000000-0005-0000-0000-0000107E0000}"/>
    <cellStyle name="Normal 4 2 3 2 2 3 3" xfId="25273" xr:uid="{00000000-0005-0000-0000-0000117E0000}"/>
    <cellStyle name="Normal 4 2 3 2 2 3 4" xfId="31889" xr:uid="{00000000-0005-0000-0000-0000127E0000}"/>
    <cellStyle name="Normal 4 2 3 2 2 3 5" xfId="38447" xr:uid="{00000000-0005-0000-0000-0000137E0000}"/>
    <cellStyle name="Normal 4 2 3 2 2 4" xfId="12932" xr:uid="{00000000-0005-0000-0000-0000147E0000}"/>
    <cellStyle name="Normal 4 2 3 2 2 4 2" xfId="28536" xr:uid="{00000000-0005-0000-0000-0000157E0000}"/>
    <cellStyle name="Normal 4 2 3 2 2 4 3" xfId="35095" xr:uid="{00000000-0005-0000-0000-0000167E0000}"/>
    <cellStyle name="Normal 4 2 3 2 2 4 4" xfId="41653" xr:uid="{00000000-0005-0000-0000-0000177E0000}"/>
    <cellStyle name="Normal 4 2 3 2 2 5" xfId="25271" xr:uid="{00000000-0005-0000-0000-0000187E0000}"/>
    <cellStyle name="Normal 4 2 3 2 2 6" xfId="31887" xr:uid="{00000000-0005-0000-0000-0000197E0000}"/>
    <cellStyle name="Normal 4 2 3 2 2 7" xfId="38445" xr:uid="{00000000-0005-0000-0000-00001A7E0000}"/>
    <cellStyle name="Normal 4 2 3 2 3" xfId="7619" xr:uid="{00000000-0005-0000-0000-00001B7E0000}"/>
    <cellStyle name="Normal 4 2 3 2 3 2" xfId="7620" xr:uid="{00000000-0005-0000-0000-00001C7E0000}"/>
    <cellStyle name="Normal 4 2 3 2 3 2 2" xfId="12936" xr:uid="{00000000-0005-0000-0000-00001D7E0000}"/>
    <cellStyle name="Normal 4 2 3 2 3 2 2 2" xfId="28540" xr:uid="{00000000-0005-0000-0000-00001E7E0000}"/>
    <cellStyle name="Normal 4 2 3 2 3 2 2 3" xfId="35099" xr:uid="{00000000-0005-0000-0000-00001F7E0000}"/>
    <cellStyle name="Normal 4 2 3 2 3 2 2 4" xfId="41657" xr:uid="{00000000-0005-0000-0000-0000207E0000}"/>
    <cellStyle name="Normal 4 2 3 2 3 2 3" xfId="25275" xr:uid="{00000000-0005-0000-0000-0000217E0000}"/>
    <cellStyle name="Normal 4 2 3 2 3 2 4" xfId="31891" xr:uid="{00000000-0005-0000-0000-0000227E0000}"/>
    <cellStyle name="Normal 4 2 3 2 3 2 5" xfId="38449" xr:uid="{00000000-0005-0000-0000-0000237E0000}"/>
    <cellStyle name="Normal 4 2 3 2 3 3" xfId="7621" xr:uid="{00000000-0005-0000-0000-0000247E0000}"/>
    <cellStyle name="Normal 4 2 3 2 3 3 2" xfId="12937" xr:uid="{00000000-0005-0000-0000-0000257E0000}"/>
    <cellStyle name="Normal 4 2 3 2 3 3 2 2" xfId="28541" xr:uid="{00000000-0005-0000-0000-0000267E0000}"/>
    <cellStyle name="Normal 4 2 3 2 3 3 2 3" xfId="35100" xr:uid="{00000000-0005-0000-0000-0000277E0000}"/>
    <cellStyle name="Normal 4 2 3 2 3 3 2 4" xfId="41658" xr:uid="{00000000-0005-0000-0000-0000287E0000}"/>
    <cellStyle name="Normal 4 2 3 2 3 3 3" xfId="25276" xr:uid="{00000000-0005-0000-0000-0000297E0000}"/>
    <cellStyle name="Normal 4 2 3 2 3 3 4" xfId="31892" xr:uid="{00000000-0005-0000-0000-00002A7E0000}"/>
    <cellStyle name="Normal 4 2 3 2 3 3 5" xfId="38450" xr:uid="{00000000-0005-0000-0000-00002B7E0000}"/>
    <cellStyle name="Normal 4 2 3 2 3 4" xfId="12935" xr:uid="{00000000-0005-0000-0000-00002C7E0000}"/>
    <cellStyle name="Normal 4 2 3 2 3 4 2" xfId="28539" xr:uid="{00000000-0005-0000-0000-00002D7E0000}"/>
    <cellStyle name="Normal 4 2 3 2 3 4 3" xfId="35098" xr:uid="{00000000-0005-0000-0000-00002E7E0000}"/>
    <cellStyle name="Normal 4 2 3 2 3 4 4" xfId="41656" xr:uid="{00000000-0005-0000-0000-00002F7E0000}"/>
    <cellStyle name="Normal 4 2 3 2 3 5" xfId="25274" xr:uid="{00000000-0005-0000-0000-0000307E0000}"/>
    <cellStyle name="Normal 4 2 3 2 3 6" xfId="31890" xr:uid="{00000000-0005-0000-0000-0000317E0000}"/>
    <cellStyle name="Normal 4 2 3 2 3 7" xfId="38448" xr:uid="{00000000-0005-0000-0000-0000327E0000}"/>
    <cellStyle name="Normal 4 2 3 2 4" xfId="7622" xr:uid="{00000000-0005-0000-0000-0000337E0000}"/>
    <cellStyle name="Normal 4 2 3 2 4 2" xfId="12938" xr:uid="{00000000-0005-0000-0000-0000347E0000}"/>
    <cellStyle name="Normal 4 2 3 2 4 2 2" xfId="28542" xr:uid="{00000000-0005-0000-0000-0000357E0000}"/>
    <cellStyle name="Normal 4 2 3 2 4 2 3" xfId="35101" xr:uid="{00000000-0005-0000-0000-0000367E0000}"/>
    <cellStyle name="Normal 4 2 3 2 4 2 4" xfId="41659" xr:uid="{00000000-0005-0000-0000-0000377E0000}"/>
    <cellStyle name="Normal 4 2 3 2 4 3" xfId="25277" xr:uid="{00000000-0005-0000-0000-0000387E0000}"/>
    <cellStyle name="Normal 4 2 3 2 4 4" xfId="31893" xr:uid="{00000000-0005-0000-0000-0000397E0000}"/>
    <cellStyle name="Normal 4 2 3 2 4 5" xfId="38451" xr:uid="{00000000-0005-0000-0000-00003A7E0000}"/>
    <cellStyle name="Normal 4 2 3 2 5" xfId="7623" xr:uid="{00000000-0005-0000-0000-00003B7E0000}"/>
    <cellStyle name="Normal 4 2 3 2 5 2" xfId="12939" xr:uid="{00000000-0005-0000-0000-00003C7E0000}"/>
    <cellStyle name="Normal 4 2 3 2 5 2 2" xfId="28543" xr:uid="{00000000-0005-0000-0000-00003D7E0000}"/>
    <cellStyle name="Normal 4 2 3 2 5 2 3" xfId="35102" xr:uid="{00000000-0005-0000-0000-00003E7E0000}"/>
    <cellStyle name="Normal 4 2 3 2 5 2 4" xfId="41660" xr:uid="{00000000-0005-0000-0000-00003F7E0000}"/>
    <cellStyle name="Normal 4 2 3 2 5 3" xfId="25278" xr:uid="{00000000-0005-0000-0000-0000407E0000}"/>
    <cellStyle name="Normal 4 2 3 2 5 4" xfId="31894" xr:uid="{00000000-0005-0000-0000-0000417E0000}"/>
    <cellStyle name="Normal 4 2 3 2 5 5" xfId="38452" xr:uid="{00000000-0005-0000-0000-0000427E0000}"/>
    <cellStyle name="Normal 4 2 3 2 6" xfId="12931" xr:uid="{00000000-0005-0000-0000-0000437E0000}"/>
    <cellStyle name="Normal 4 2 3 2 6 2" xfId="28535" xr:uid="{00000000-0005-0000-0000-0000447E0000}"/>
    <cellStyle name="Normal 4 2 3 2 6 3" xfId="35094" xr:uid="{00000000-0005-0000-0000-0000457E0000}"/>
    <cellStyle name="Normal 4 2 3 2 6 4" xfId="41652" xr:uid="{00000000-0005-0000-0000-0000467E0000}"/>
    <cellStyle name="Normal 4 2 3 2 7" xfId="25270" xr:uid="{00000000-0005-0000-0000-0000477E0000}"/>
    <cellStyle name="Normal 4 2 3 2 8" xfId="31886" xr:uid="{00000000-0005-0000-0000-0000487E0000}"/>
    <cellStyle name="Normal 4 2 3 2 9" xfId="38444" xr:uid="{00000000-0005-0000-0000-0000497E0000}"/>
    <cellStyle name="Normal 4 2 3 3" xfId="7624" xr:uid="{00000000-0005-0000-0000-00004A7E0000}"/>
    <cellStyle name="Normal 4 2 3 3 2" xfId="7625" xr:uid="{00000000-0005-0000-0000-00004B7E0000}"/>
    <cellStyle name="Normal 4 2 3 3 2 2" xfId="12941" xr:uid="{00000000-0005-0000-0000-00004C7E0000}"/>
    <cellStyle name="Normal 4 2 3 3 2 2 2" xfId="28545" xr:uid="{00000000-0005-0000-0000-00004D7E0000}"/>
    <cellStyle name="Normal 4 2 3 3 2 2 3" xfId="35104" xr:uid="{00000000-0005-0000-0000-00004E7E0000}"/>
    <cellStyle name="Normal 4 2 3 3 2 2 4" xfId="41662" xr:uid="{00000000-0005-0000-0000-00004F7E0000}"/>
    <cellStyle name="Normal 4 2 3 3 2 3" xfId="25280" xr:uid="{00000000-0005-0000-0000-0000507E0000}"/>
    <cellStyle name="Normal 4 2 3 3 2 4" xfId="31896" xr:uid="{00000000-0005-0000-0000-0000517E0000}"/>
    <cellStyle name="Normal 4 2 3 3 2 5" xfId="38454" xr:uid="{00000000-0005-0000-0000-0000527E0000}"/>
    <cellStyle name="Normal 4 2 3 3 3" xfId="7626" xr:uid="{00000000-0005-0000-0000-0000537E0000}"/>
    <cellStyle name="Normal 4 2 3 3 3 2" xfId="12942" xr:uid="{00000000-0005-0000-0000-0000547E0000}"/>
    <cellStyle name="Normal 4 2 3 3 3 2 2" xfId="28546" xr:uid="{00000000-0005-0000-0000-0000557E0000}"/>
    <cellStyle name="Normal 4 2 3 3 3 2 3" xfId="35105" xr:uid="{00000000-0005-0000-0000-0000567E0000}"/>
    <cellStyle name="Normal 4 2 3 3 3 2 4" xfId="41663" xr:uid="{00000000-0005-0000-0000-0000577E0000}"/>
    <cellStyle name="Normal 4 2 3 3 3 3" xfId="25281" xr:uid="{00000000-0005-0000-0000-0000587E0000}"/>
    <cellStyle name="Normal 4 2 3 3 3 4" xfId="31897" xr:uid="{00000000-0005-0000-0000-0000597E0000}"/>
    <cellStyle name="Normal 4 2 3 3 3 5" xfId="38455" xr:uid="{00000000-0005-0000-0000-00005A7E0000}"/>
    <cellStyle name="Normal 4 2 3 3 4" xfId="12940" xr:uid="{00000000-0005-0000-0000-00005B7E0000}"/>
    <cellStyle name="Normal 4 2 3 3 4 2" xfId="28544" xr:uid="{00000000-0005-0000-0000-00005C7E0000}"/>
    <cellStyle name="Normal 4 2 3 3 4 3" xfId="35103" xr:uid="{00000000-0005-0000-0000-00005D7E0000}"/>
    <cellStyle name="Normal 4 2 3 3 4 4" xfId="41661" xr:uid="{00000000-0005-0000-0000-00005E7E0000}"/>
    <cellStyle name="Normal 4 2 3 3 5" xfId="25279" xr:uid="{00000000-0005-0000-0000-00005F7E0000}"/>
    <cellStyle name="Normal 4 2 3 3 6" xfId="31895" xr:uid="{00000000-0005-0000-0000-0000607E0000}"/>
    <cellStyle name="Normal 4 2 3 3 7" xfId="38453" xr:uid="{00000000-0005-0000-0000-0000617E0000}"/>
    <cellStyle name="Normal 4 2 3 4" xfId="7627" xr:uid="{00000000-0005-0000-0000-0000627E0000}"/>
    <cellStyle name="Normal 4 2 3 4 2" xfId="7628" xr:uid="{00000000-0005-0000-0000-0000637E0000}"/>
    <cellStyle name="Normal 4 2 3 4 2 2" xfId="12944" xr:uid="{00000000-0005-0000-0000-0000647E0000}"/>
    <cellStyle name="Normal 4 2 3 4 2 2 2" xfId="28548" xr:uid="{00000000-0005-0000-0000-0000657E0000}"/>
    <cellStyle name="Normal 4 2 3 4 2 2 3" xfId="35107" xr:uid="{00000000-0005-0000-0000-0000667E0000}"/>
    <cellStyle name="Normal 4 2 3 4 2 2 4" xfId="41665" xr:uid="{00000000-0005-0000-0000-0000677E0000}"/>
    <cellStyle name="Normal 4 2 3 4 2 3" xfId="25283" xr:uid="{00000000-0005-0000-0000-0000687E0000}"/>
    <cellStyle name="Normal 4 2 3 4 2 4" xfId="31899" xr:uid="{00000000-0005-0000-0000-0000697E0000}"/>
    <cellStyle name="Normal 4 2 3 4 2 5" xfId="38457" xr:uid="{00000000-0005-0000-0000-00006A7E0000}"/>
    <cellStyle name="Normal 4 2 3 4 3" xfId="7629" xr:uid="{00000000-0005-0000-0000-00006B7E0000}"/>
    <cellStyle name="Normal 4 2 3 4 3 2" xfId="12945" xr:uid="{00000000-0005-0000-0000-00006C7E0000}"/>
    <cellStyle name="Normal 4 2 3 4 3 2 2" xfId="28549" xr:uid="{00000000-0005-0000-0000-00006D7E0000}"/>
    <cellStyle name="Normal 4 2 3 4 3 2 3" xfId="35108" xr:uid="{00000000-0005-0000-0000-00006E7E0000}"/>
    <cellStyle name="Normal 4 2 3 4 3 2 4" xfId="41666" xr:uid="{00000000-0005-0000-0000-00006F7E0000}"/>
    <cellStyle name="Normal 4 2 3 4 3 3" xfId="25284" xr:uid="{00000000-0005-0000-0000-0000707E0000}"/>
    <cellStyle name="Normal 4 2 3 4 3 4" xfId="31900" xr:uid="{00000000-0005-0000-0000-0000717E0000}"/>
    <cellStyle name="Normal 4 2 3 4 3 5" xfId="38458" xr:uid="{00000000-0005-0000-0000-0000727E0000}"/>
    <cellStyle name="Normal 4 2 3 4 4" xfId="12943" xr:uid="{00000000-0005-0000-0000-0000737E0000}"/>
    <cellStyle name="Normal 4 2 3 4 4 2" xfId="28547" xr:uid="{00000000-0005-0000-0000-0000747E0000}"/>
    <cellStyle name="Normal 4 2 3 4 4 3" xfId="35106" xr:uid="{00000000-0005-0000-0000-0000757E0000}"/>
    <cellStyle name="Normal 4 2 3 4 4 4" xfId="41664" xr:uid="{00000000-0005-0000-0000-0000767E0000}"/>
    <cellStyle name="Normal 4 2 3 4 5" xfId="25282" xr:uid="{00000000-0005-0000-0000-0000777E0000}"/>
    <cellStyle name="Normal 4 2 3 4 6" xfId="31898" xr:uid="{00000000-0005-0000-0000-0000787E0000}"/>
    <cellStyle name="Normal 4 2 3 4 7" xfId="38456" xr:uid="{00000000-0005-0000-0000-0000797E0000}"/>
    <cellStyle name="Normal 4 2 3 5" xfId="7630" xr:uid="{00000000-0005-0000-0000-00007A7E0000}"/>
    <cellStyle name="Normal 4 2 3 5 2" xfId="12946" xr:uid="{00000000-0005-0000-0000-00007B7E0000}"/>
    <cellStyle name="Normal 4 2 3 5 2 2" xfId="28550" xr:uid="{00000000-0005-0000-0000-00007C7E0000}"/>
    <cellStyle name="Normal 4 2 3 5 2 3" xfId="35109" xr:uid="{00000000-0005-0000-0000-00007D7E0000}"/>
    <cellStyle name="Normal 4 2 3 5 2 4" xfId="41667" xr:uid="{00000000-0005-0000-0000-00007E7E0000}"/>
    <cellStyle name="Normal 4 2 3 5 3" xfId="25285" xr:uid="{00000000-0005-0000-0000-00007F7E0000}"/>
    <cellStyle name="Normal 4 2 3 5 4" xfId="31901" xr:uid="{00000000-0005-0000-0000-0000807E0000}"/>
    <cellStyle name="Normal 4 2 3 5 5" xfId="38459" xr:uid="{00000000-0005-0000-0000-0000817E0000}"/>
    <cellStyle name="Normal 4 2 3 6" xfId="7631" xr:uid="{00000000-0005-0000-0000-0000827E0000}"/>
    <cellStyle name="Normal 4 2 3 6 2" xfId="12947" xr:uid="{00000000-0005-0000-0000-0000837E0000}"/>
    <cellStyle name="Normal 4 2 3 6 2 2" xfId="28551" xr:uid="{00000000-0005-0000-0000-0000847E0000}"/>
    <cellStyle name="Normal 4 2 3 6 2 3" xfId="35110" xr:uid="{00000000-0005-0000-0000-0000857E0000}"/>
    <cellStyle name="Normal 4 2 3 6 2 4" xfId="41668" xr:uid="{00000000-0005-0000-0000-0000867E0000}"/>
    <cellStyle name="Normal 4 2 3 6 3" xfId="25286" xr:uid="{00000000-0005-0000-0000-0000877E0000}"/>
    <cellStyle name="Normal 4 2 3 6 4" xfId="31902" xr:uid="{00000000-0005-0000-0000-0000887E0000}"/>
    <cellStyle name="Normal 4 2 3 6 5" xfId="38460" xr:uid="{00000000-0005-0000-0000-0000897E0000}"/>
    <cellStyle name="Normal 4 2 3 7" xfId="12930" xr:uid="{00000000-0005-0000-0000-00008A7E0000}"/>
    <cellStyle name="Normal 4 2 3 7 2" xfId="28534" xr:uid="{00000000-0005-0000-0000-00008B7E0000}"/>
    <cellStyle name="Normal 4 2 3 7 3" xfId="35093" xr:uid="{00000000-0005-0000-0000-00008C7E0000}"/>
    <cellStyle name="Normal 4 2 3 7 4" xfId="41651" xr:uid="{00000000-0005-0000-0000-00008D7E0000}"/>
    <cellStyle name="Normal 4 2 3 8" xfId="25269" xr:uid="{00000000-0005-0000-0000-00008E7E0000}"/>
    <cellStyle name="Normal 4 2 3 9" xfId="31885" xr:uid="{00000000-0005-0000-0000-00008F7E0000}"/>
    <cellStyle name="Normal 4 2 4" xfId="7632" xr:uid="{00000000-0005-0000-0000-0000907E0000}"/>
    <cellStyle name="Normal 4 2 4 2" xfId="7633" xr:uid="{00000000-0005-0000-0000-0000917E0000}"/>
    <cellStyle name="Normal 4 2 4 2 2" xfId="7634" xr:uid="{00000000-0005-0000-0000-0000927E0000}"/>
    <cellStyle name="Normal 4 2 4 2 2 2" xfId="12950" xr:uid="{00000000-0005-0000-0000-0000937E0000}"/>
    <cellStyle name="Normal 4 2 4 2 2 2 2" xfId="28554" xr:uid="{00000000-0005-0000-0000-0000947E0000}"/>
    <cellStyle name="Normal 4 2 4 2 2 2 3" xfId="35113" xr:uid="{00000000-0005-0000-0000-0000957E0000}"/>
    <cellStyle name="Normal 4 2 4 2 2 2 4" xfId="41671" xr:uid="{00000000-0005-0000-0000-0000967E0000}"/>
    <cellStyle name="Normal 4 2 4 2 2 3" xfId="25289" xr:uid="{00000000-0005-0000-0000-0000977E0000}"/>
    <cellStyle name="Normal 4 2 4 2 2 4" xfId="31905" xr:uid="{00000000-0005-0000-0000-0000987E0000}"/>
    <cellStyle name="Normal 4 2 4 2 2 5" xfId="38463" xr:uid="{00000000-0005-0000-0000-0000997E0000}"/>
    <cellStyle name="Normal 4 2 4 2 3" xfId="7635" xr:uid="{00000000-0005-0000-0000-00009A7E0000}"/>
    <cellStyle name="Normal 4 2 4 2 3 2" xfId="12951" xr:uid="{00000000-0005-0000-0000-00009B7E0000}"/>
    <cellStyle name="Normal 4 2 4 2 3 2 2" xfId="28555" xr:uid="{00000000-0005-0000-0000-00009C7E0000}"/>
    <cellStyle name="Normal 4 2 4 2 3 2 3" xfId="35114" xr:uid="{00000000-0005-0000-0000-00009D7E0000}"/>
    <cellStyle name="Normal 4 2 4 2 3 2 4" xfId="41672" xr:uid="{00000000-0005-0000-0000-00009E7E0000}"/>
    <cellStyle name="Normal 4 2 4 2 3 3" xfId="25290" xr:uid="{00000000-0005-0000-0000-00009F7E0000}"/>
    <cellStyle name="Normal 4 2 4 2 3 4" xfId="31906" xr:uid="{00000000-0005-0000-0000-0000A07E0000}"/>
    <cellStyle name="Normal 4 2 4 2 3 5" xfId="38464" xr:uid="{00000000-0005-0000-0000-0000A17E0000}"/>
    <cellStyle name="Normal 4 2 4 2 4" xfId="12949" xr:uid="{00000000-0005-0000-0000-0000A27E0000}"/>
    <cellStyle name="Normal 4 2 4 2 4 2" xfId="28553" xr:uid="{00000000-0005-0000-0000-0000A37E0000}"/>
    <cellStyle name="Normal 4 2 4 2 4 3" xfId="35112" xr:uid="{00000000-0005-0000-0000-0000A47E0000}"/>
    <cellStyle name="Normal 4 2 4 2 4 4" xfId="41670" xr:uid="{00000000-0005-0000-0000-0000A57E0000}"/>
    <cellStyle name="Normal 4 2 4 2 5" xfId="25288" xr:uid="{00000000-0005-0000-0000-0000A67E0000}"/>
    <cellStyle name="Normal 4 2 4 2 6" xfId="31904" xr:uid="{00000000-0005-0000-0000-0000A77E0000}"/>
    <cellStyle name="Normal 4 2 4 2 7" xfId="38462" xr:uid="{00000000-0005-0000-0000-0000A87E0000}"/>
    <cellStyle name="Normal 4 2 4 3" xfId="7636" xr:uid="{00000000-0005-0000-0000-0000A97E0000}"/>
    <cellStyle name="Normal 4 2 4 3 2" xfId="7637" xr:uid="{00000000-0005-0000-0000-0000AA7E0000}"/>
    <cellStyle name="Normal 4 2 4 3 2 2" xfId="12953" xr:uid="{00000000-0005-0000-0000-0000AB7E0000}"/>
    <cellStyle name="Normal 4 2 4 3 2 2 2" xfId="28557" xr:uid="{00000000-0005-0000-0000-0000AC7E0000}"/>
    <cellStyle name="Normal 4 2 4 3 2 2 3" xfId="35116" xr:uid="{00000000-0005-0000-0000-0000AD7E0000}"/>
    <cellStyle name="Normal 4 2 4 3 2 2 4" xfId="41674" xr:uid="{00000000-0005-0000-0000-0000AE7E0000}"/>
    <cellStyle name="Normal 4 2 4 3 2 3" xfId="25292" xr:uid="{00000000-0005-0000-0000-0000AF7E0000}"/>
    <cellStyle name="Normal 4 2 4 3 2 4" xfId="31908" xr:uid="{00000000-0005-0000-0000-0000B07E0000}"/>
    <cellStyle name="Normal 4 2 4 3 2 5" xfId="38466" xr:uid="{00000000-0005-0000-0000-0000B17E0000}"/>
    <cellStyle name="Normal 4 2 4 3 3" xfId="7638" xr:uid="{00000000-0005-0000-0000-0000B27E0000}"/>
    <cellStyle name="Normal 4 2 4 3 3 2" xfId="12954" xr:uid="{00000000-0005-0000-0000-0000B37E0000}"/>
    <cellStyle name="Normal 4 2 4 3 3 2 2" xfId="28558" xr:uid="{00000000-0005-0000-0000-0000B47E0000}"/>
    <cellStyle name="Normal 4 2 4 3 3 2 3" xfId="35117" xr:uid="{00000000-0005-0000-0000-0000B57E0000}"/>
    <cellStyle name="Normal 4 2 4 3 3 2 4" xfId="41675" xr:uid="{00000000-0005-0000-0000-0000B67E0000}"/>
    <cellStyle name="Normal 4 2 4 3 3 3" xfId="25293" xr:uid="{00000000-0005-0000-0000-0000B77E0000}"/>
    <cellStyle name="Normal 4 2 4 3 3 4" xfId="31909" xr:uid="{00000000-0005-0000-0000-0000B87E0000}"/>
    <cellStyle name="Normal 4 2 4 3 3 5" xfId="38467" xr:uid="{00000000-0005-0000-0000-0000B97E0000}"/>
    <cellStyle name="Normal 4 2 4 3 4" xfId="12952" xr:uid="{00000000-0005-0000-0000-0000BA7E0000}"/>
    <cellStyle name="Normal 4 2 4 3 4 2" xfId="28556" xr:uid="{00000000-0005-0000-0000-0000BB7E0000}"/>
    <cellStyle name="Normal 4 2 4 3 4 3" xfId="35115" xr:uid="{00000000-0005-0000-0000-0000BC7E0000}"/>
    <cellStyle name="Normal 4 2 4 3 4 4" xfId="41673" xr:uid="{00000000-0005-0000-0000-0000BD7E0000}"/>
    <cellStyle name="Normal 4 2 4 3 5" xfId="25291" xr:uid="{00000000-0005-0000-0000-0000BE7E0000}"/>
    <cellStyle name="Normal 4 2 4 3 6" xfId="31907" xr:uid="{00000000-0005-0000-0000-0000BF7E0000}"/>
    <cellStyle name="Normal 4 2 4 3 7" xfId="38465" xr:uid="{00000000-0005-0000-0000-0000C07E0000}"/>
    <cellStyle name="Normal 4 2 4 4" xfId="7639" xr:uid="{00000000-0005-0000-0000-0000C17E0000}"/>
    <cellStyle name="Normal 4 2 4 4 2" xfId="12955" xr:uid="{00000000-0005-0000-0000-0000C27E0000}"/>
    <cellStyle name="Normal 4 2 4 4 2 2" xfId="28559" xr:uid="{00000000-0005-0000-0000-0000C37E0000}"/>
    <cellStyle name="Normal 4 2 4 4 2 3" xfId="35118" xr:uid="{00000000-0005-0000-0000-0000C47E0000}"/>
    <cellStyle name="Normal 4 2 4 4 2 4" xfId="41676" xr:uid="{00000000-0005-0000-0000-0000C57E0000}"/>
    <cellStyle name="Normal 4 2 4 4 3" xfId="25294" xr:uid="{00000000-0005-0000-0000-0000C67E0000}"/>
    <cellStyle name="Normal 4 2 4 4 4" xfId="31910" xr:uid="{00000000-0005-0000-0000-0000C77E0000}"/>
    <cellStyle name="Normal 4 2 4 4 5" xfId="38468" xr:uid="{00000000-0005-0000-0000-0000C87E0000}"/>
    <cellStyle name="Normal 4 2 4 5" xfId="7640" xr:uid="{00000000-0005-0000-0000-0000C97E0000}"/>
    <cellStyle name="Normal 4 2 4 5 2" xfId="12956" xr:uid="{00000000-0005-0000-0000-0000CA7E0000}"/>
    <cellStyle name="Normal 4 2 4 5 2 2" xfId="28560" xr:uid="{00000000-0005-0000-0000-0000CB7E0000}"/>
    <cellStyle name="Normal 4 2 4 5 2 3" xfId="35119" xr:uid="{00000000-0005-0000-0000-0000CC7E0000}"/>
    <cellStyle name="Normal 4 2 4 5 2 4" xfId="41677" xr:uid="{00000000-0005-0000-0000-0000CD7E0000}"/>
    <cellStyle name="Normal 4 2 4 5 3" xfId="25295" xr:uid="{00000000-0005-0000-0000-0000CE7E0000}"/>
    <cellStyle name="Normal 4 2 4 5 4" xfId="31911" xr:uid="{00000000-0005-0000-0000-0000CF7E0000}"/>
    <cellStyle name="Normal 4 2 4 5 5" xfId="38469" xr:uid="{00000000-0005-0000-0000-0000D07E0000}"/>
    <cellStyle name="Normal 4 2 4 6" xfId="12948" xr:uid="{00000000-0005-0000-0000-0000D17E0000}"/>
    <cellStyle name="Normal 4 2 4 6 2" xfId="28552" xr:uid="{00000000-0005-0000-0000-0000D27E0000}"/>
    <cellStyle name="Normal 4 2 4 6 3" xfId="35111" xr:uid="{00000000-0005-0000-0000-0000D37E0000}"/>
    <cellStyle name="Normal 4 2 4 6 4" xfId="41669" xr:uid="{00000000-0005-0000-0000-0000D47E0000}"/>
    <cellStyle name="Normal 4 2 4 7" xfId="25287" xr:uid="{00000000-0005-0000-0000-0000D57E0000}"/>
    <cellStyle name="Normal 4 2 4 8" xfId="31903" xr:uid="{00000000-0005-0000-0000-0000D67E0000}"/>
    <cellStyle name="Normal 4 2 4 9" xfId="38461" xr:uid="{00000000-0005-0000-0000-0000D77E0000}"/>
    <cellStyle name="Normal 4 2 5" xfId="7641" xr:uid="{00000000-0005-0000-0000-0000D87E0000}"/>
    <cellStyle name="Normal 4 2 5 2" xfId="7642" xr:uid="{00000000-0005-0000-0000-0000D97E0000}"/>
    <cellStyle name="Normal 4 2 5 2 2" xfId="12958" xr:uid="{00000000-0005-0000-0000-0000DA7E0000}"/>
    <cellStyle name="Normal 4 2 5 2 2 2" xfId="28562" xr:uid="{00000000-0005-0000-0000-0000DB7E0000}"/>
    <cellStyle name="Normal 4 2 5 2 2 3" xfId="35121" xr:uid="{00000000-0005-0000-0000-0000DC7E0000}"/>
    <cellStyle name="Normal 4 2 5 2 2 4" xfId="41679" xr:uid="{00000000-0005-0000-0000-0000DD7E0000}"/>
    <cellStyle name="Normal 4 2 5 2 3" xfId="25297" xr:uid="{00000000-0005-0000-0000-0000DE7E0000}"/>
    <cellStyle name="Normal 4 2 5 2 4" xfId="31913" xr:uid="{00000000-0005-0000-0000-0000DF7E0000}"/>
    <cellStyle name="Normal 4 2 5 2 5" xfId="38471" xr:uid="{00000000-0005-0000-0000-0000E07E0000}"/>
    <cellStyle name="Normal 4 2 5 3" xfId="7643" xr:uid="{00000000-0005-0000-0000-0000E17E0000}"/>
    <cellStyle name="Normal 4 2 5 3 2" xfId="12959" xr:uid="{00000000-0005-0000-0000-0000E27E0000}"/>
    <cellStyle name="Normal 4 2 5 3 2 2" xfId="28563" xr:uid="{00000000-0005-0000-0000-0000E37E0000}"/>
    <cellStyle name="Normal 4 2 5 3 2 3" xfId="35122" xr:uid="{00000000-0005-0000-0000-0000E47E0000}"/>
    <cellStyle name="Normal 4 2 5 3 2 4" xfId="41680" xr:uid="{00000000-0005-0000-0000-0000E57E0000}"/>
    <cellStyle name="Normal 4 2 5 3 3" xfId="25298" xr:uid="{00000000-0005-0000-0000-0000E67E0000}"/>
    <cellStyle name="Normal 4 2 5 3 4" xfId="31914" xr:uid="{00000000-0005-0000-0000-0000E77E0000}"/>
    <cellStyle name="Normal 4 2 5 3 5" xfId="38472" xr:uid="{00000000-0005-0000-0000-0000E87E0000}"/>
    <cellStyle name="Normal 4 2 5 4" xfId="12957" xr:uid="{00000000-0005-0000-0000-0000E97E0000}"/>
    <cellStyle name="Normal 4 2 5 4 2" xfId="28561" xr:uid="{00000000-0005-0000-0000-0000EA7E0000}"/>
    <cellStyle name="Normal 4 2 5 4 3" xfId="35120" xr:uid="{00000000-0005-0000-0000-0000EB7E0000}"/>
    <cellStyle name="Normal 4 2 5 4 4" xfId="41678" xr:uid="{00000000-0005-0000-0000-0000EC7E0000}"/>
    <cellStyle name="Normal 4 2 5 5" xfId="25296" xr:uid="{00000000-0005-0000-0000-0000ED7E0000}"/>
    <cellStyle name="Normal 4 2 5 6" xfId="31912" xr:uid="{00000000-0005-0000-0000-0000EE7E0000}"/>
    <cellStyle name="Normal 4 2 5 7" xfId="38470" xr:uid="{00000000-0005-0000-0000-0000EF7E0000}"/>
    <cellStyle name="Normal 4 2 6" xfId="7644" xr:uid="{00000000-0005-0000-0000-0000F07E0000}"/>
    <cellStyle name="Normal 4 2 6 2" xfId="7645" xr:uid="{00000000-0005-0000-0000-0000F17E0000}"/>
    <cellStyle name="Normal 4 2 6 2 2" xfId="12961" xr:uid="{00000000-0005-0000-0000-0000F27E0000}"/>
    <cellStyle name="Normal 4 2 6 2 2 2" xfId="28565" xr:uid="{00000000-0005-0000-0000-0000F37E0000}"/>
    <cellStyle name="Normal 4 2 6 2 2 3" xfId="35124" xr:uid="{00000000-0005-0000-0000-0000F47E0000}"/>
    <cellStyle name="Normal 4 2 6 2 2 4" xfId="41682" xr:uid="{00000000-0005-0000-0000-0000F57E0000}"/>
    <cellStyle name="Normal 4 2 6 2 3" xfId="25300" xr:uid="{00000000-0005-0000-0000-0000F67E0000}"/>
    <cellStyle name="Normal 4 2 6 2 4" xfId="31916" xr:uid="{00000000-0005-0000-0000-0000F77E0000}"/>
    <cellStyle name="Normal 4 2 6 2 5" xfId="38474" xr:uid="{00000000-0005-0000-0000-0000F87E0000}"/>
    <cellStyle name="Normal 4 2 6 3" xfId="7646" xr:uid="{00000000-0005-0000-0000-0000F97E0000}"/>
    <cellStyle name="Normal 4 2 6 3 2" xfId="12962" xr:uid="{00000000-0005-0000-0000-0000FA7E0000}"/>
    <cellStyle name="Normal 4 2 6 3 2 2" xfId="28566" xr:uid="{00000000-0005-0000-0000-0000FB7E0000}"/>
    <cellStyle name="Normal 4 2 6 3 2 3" xfId="35125" xr:uid="{00000000-0005-0000-0000-0000FC7E0000}"/>
    <cellStyle name="Normal 4 2 6 3 2 4" xfId="41683" xr:uid="{00000000-0005-0000-0000-0000FD7E0000}"/>
    <cellStyle name="Normal 4 2 6 3 3" xfId="25301" xr:uid="{00000000-0005-0000-0000-0000FE7E0000}"/>
    <cellStyle name="Normal 4 2 6 3 4" xfId="31917" xr:uid="{00000000-0005-0000-0000-0000FF7E0000}"/>
    <cellStyle name="Normal 4 2 6 3 5" xfId="38475" xr:uid="{00000000-0005-0000-0000-0000007F0000}"/>
    <cellStyle name="Normal 4 2 6 4" xfId="12960" xr:uid="{00000000-0005-0000-0000-0000017F0000}"/>
    <cellStyle name="Normal 4 2 6 4 2" xfId="28564" xr:uid="{00000000-0005-0000-0000-0000027F0000}"/>
    <cellStyle name="Normal 4 2 6 4 3" xfId="35123" xr:uid="{00000000-0005-0000-0000-0000037F0000}"/>
    <cellStyle name="Normal 4 2 6 4 4" xfId="41681" xr:uid="{00000000-0005-0000-0000-0000047F0000}"/>
    <cellStyle name="Normal 4 2 6 5" xfId="25299" xr:uid="{00000000-0005-0000-0000-0000057F0000}"/>
    <cellStyle name="Normal 4 2 6 6" xfId="31915" xr:uid="{00000000-0005-0000-0000-0000067F0000}"/>
    <cellStyle name="Normal 4 2 6 7" xfId="38473" xr:uid="{00000000-0005-0000-0000-0000077F0000}"/>
    <cellStyle name="Normal 4 2 7" xfId="7647" xr:uid="{00000000-0005-0000-0000-0000087F0000}"/>
    <cellStyle name="Normal 4 2 7 2" xfId="12963" xr:uid="{00000000-0005-0000-0000-0000097F0000}"/>
    <cellStyle name="Normal 4 2 7 2 2" xfId="28567" xr:uid="{00000000-0005-0000-0000-00000A7F0000}"/>
    <cellStyle name="Normal 4 2 7 2 3" xfId="35126" xr:uid="{00000000-0005-0000-0000-00000B7F0000}"/>
    <cellStyle name="Normal 4 2 7 2 4" xfId="41684" xr:uid="{00000000-0005-0000-0000-00000C7F0000}"/>
    <cellStyle name="Normal 4 2 7 3" xfId="25302" xr:uid="{00000000-0005-0000-0000-00000D7F0000}"/>
    <cellStyle name="Normal 4 2 7 4" xfId="31918" xr:uid="{00000000-0005-0000-0000-00000E7F0000}"/>
    <cellStyle name="Normal 4 2 7 5" xfId="38476" xr:uid="{00000000-0005-0000-0000-00000F7F0000}"/>
    <cellStyle name="Normal 4 2 8" xfId="7648" xr:uid="{00000000-0005-0000-0000-0000107F0000}"/>
    <cellStyle name="Normal 4 2 9" xfId="7649" xr:uid="{00000000-0005-0000-0000-0000117F0000}"/>
    <cellStyle name="Normal 4 2 9 2" xfId="12964" xr:uid="{00000000-0005-0000-0000-0000127F0000}"/>
    <cellStyle name="Normal 4 2 9 2 2" xfId="28568" xr:uid="{00000000-0005-0000-0000-0000137F0000}"/>
    <cellStyle name="Normal 4 2 9 2 3" xfId="35127" xr:uid="{00000000-0005-0000-0000-0000147F0000}"/>
    <cellStyle name="Normal 4 2 9 2 4" xfId="41685" xr:uid="{00000000-0005-0000-0000-0000157F0000}"/>
    <cellStyle name="Normal 4 2 9 3" xfId="25303" xr:uid="{00000000-0005-0000-0000-0000167F0000}"/>
    <cellStyle name="Normal 4 2 9 4" xfId="31919" xr:uid="{00000000-0005-0000-0000-0000177F0000}"/>
    <cellStyle name="Normal 4 2 9 5" xfId="38477" xr:uid="{00000000-0005-0000-0000-0000187F0000}"/>
    <cellStyle name="Normal 4 3" xfId="7650" xr:uid="{00000000-0005-0000-0000-0000197F0000}"/>
    <cellStyle name="Normal 4 3 10" xfId="25304" xr:uid="{00000000-0005-0000-0000-00001A7F0000}"/>
    <cellStyle name="Normal 4 3 11" xfId="31920" xr:uid="{00000000-0005-0000-0000-00001B7F0000}"/>
    <cellStyle name="Normal 4 3 12" xfId="38478" xr:uid="{00000000-0005-0000-0000-00001C7F0000}"/>
    <cellStyle name="Normal 4 3 2" xfId="7651" xr:uid="{00000000-0005-0000-0000-00001D7F0000}"/>
    <cellStyle name="Normal 4 3 2 10" xfId="31921" xr:uid="{00000000-0005-0000-0000-00001E7F0000}"/>
    <cellStyle name="Normal 4 3 2 11" xfId="38479" xr:uid="{00000000-0005-0000-0000-00001F7F0000}"/>
    <cellStyle name="Normal 4 3 2 2" xfId="7652" xr:uid="{00000000-0005-0000-0000-0000207F0000}"/>
    <cellStyle name="Normal 4 3 2 2 10" xfId="38480" xr:uid="{00000000-0005-0000-0000-0000217F0000}"/>
    <cellStyle name="Normal 4 3 2 2 2" xfId="7653" xr:uid="{00000000-0005-0000-0000-0000227F0000}"/>
    <cellStyle name="Normal 4 3 2 2 2 2" xfId="7654" xr:uid="{00000000-0005-0000-0000-0000237F0000}"/>
    <cellStyle name="Normal 4 3 2 2 2 2 2" xfId="7655" xr:uid="{00000000-0005-0000-0000-0000247F0000}"/>
    <cellStyle name="Normal 4 3 2 2 2 2 2 2" xfId="12970" xr:uid="{00000000-0005-0000-0000-0000257F0000}"/>
    <cellStyle name="Normal 4 3 2 2 2 2 2 2 2" xfId="28574" xr:uid="{00000000-0005-0000-0000-0000267F0000}"/>
    <cellStyle name="Normal 4 3 2 2 2 2 2 2 3" xfId="35133" xr:uid="{00000000-0005-0000-0000-0000277F0000}"/>
    <cellStyle name="Normal 4 3 2 2 2 2 2 2 4" xfId="41691" xr:uid="{00000000-0005-0000-0000-0000287F0000}"/>
    <cellStyle name="Normal 4 3 2 2 2 2 2 3" xfId="25309" xr:uid="{00000000-0005-0000-0000-0000297F0000}"/>
    <cellStyle name="Normal 4 3 2 2 2 2 2 4" xfId="31925" xr:uid="{00000000-0005-0000-0000-00002A7F0000}"/>
    <cellStyle name="Normal 4 3 2 2 2 2 2 5" xfId="38483" xr:uid="{00000000-0005-0000-0000-00002B7F0000}"/>
    <cellStyle name="Normal 4 3 2 2 2 2 3" xfId="7656" xr:uid="{00000000-0005-0000-0000-00002C7F0000}"/>
    <cellStyle name="Normal 4 3 2 2 2 2 3 2" xfId="12971" xr:uid="{00000000-0005-0000-0000-00002D7F0000}"/>
    <cellStyle name="Normal 4 3 2 2 2 2 3 2 2" xfId="28575" xr:uid="{00000000-0005-0000-0000-00002E7F0000}"/>
    <cellStyle name="Normal 4 3 2 2 2 2 3 2 3" xfId="35134" xr:uid="{00000000-0005-0000-0000-00002F7F0000}"/>
    <cellStyle name="Normal 4 3 2 2 2 2 3 2 4" xfId="41692" xr:uid="{00000000-0005-0000-0000-0000307F0000}"/>
    <cellStyle name="Normal 4 3 2 2 2 2 3 3" xfId="25310" xr:uid="{00000000-0005-0000-0000-0000317F0000}"/>
    <cellStyle name="Normal 4 3 2 2 2 2 3 4" xfId="31926" xr:uid="{00000000-0005-0000-0000-0000327F0000}"/>
    <cellStyle name="Normal 4 3 2 2 2 2 3 5" xfId="38484" xr:uid="{00000000-0005-0000-0000-0000337F0000}"/>
    <cellStyle name="Normal 4 3 2 2 2 2 4" xfId="12969" xr:uid="{00000000-0005-0000-0000-0000347F0000}"/>
    <cellStyle name="Normal 4 3 2 2 2 2 4 2" xfId="28573" xr:uid="{00000000-0005-0000-0000-0000357F0000}"/>
    <cellStyle name="Normal 4 3 2 2 2 2 4 3" xfId="35132" xr:uid="{00000000-0005-0000-0000-0000367F0000}"/>
    <cellStyle name="Normal 4 3 2 2 2 2 4 4" xfId="41690" xr:uid="{00000000-0005-0000-0000-0000377F0000}"/>
    <cellStyle name="Normal 4 3 2 2 2 2 5" xfId="25308" xr:uid="{00000000-0005-0000-0000-0000387F0000}"/>
    <cellStyle name="Normal 4 3 2 2 2 2 6" xfId="31924" xr:uid="{00000000-0005-0000-0000-0000397F0000}"/>
    <cellStyle name="Normal 4 3 2 2 2 2 7" xfId="38482" xr:uid="{00000000-0005-0000-0000-00003A7F0000}"/>
    <cellStyle name="Normal 4 3 2 2 2 3" xfId="7657" xr:uid="{00000000-0005-0000-0000-00003B7F0000}"/>
    <cellStyle name="Normal 4 3 2 2 2 3 2" xfId="7658" xr:uid="{00000000-0005-0000-0000-00003C7F0000}"/>
    <cellStyle name="Normal 4 3 2 2 2 3 2 2" xfId="12973" xr:uid="{00000000-0005-0000-0000-00003D7F0000}"/>
    <cellStyle name="Normal 4 3 2 2 2 3 2 2 2" xfId="28577" xr:uid="{00000000-0005-0000-0000-00003E7F0000}"/>
    <cellStyle name="Normal 4 3 2 2 2 3 2 2 3" xfId="35136" xr:uid="{00000000-0005-0000-0000-00003F7F0000}"/>
    <cellStyle name="Normal 4 3 2 2 2 3 2 2 4" xfId="41694" xr:uid="{00000000-0005-0000-0000-0000407F0000}"/>
    <cellStyle name="Normal 4 3 2 2 2 3 2 3" xfId="25312" xr:uid="{00000000-0005-0000-0000-0000417F0000}"/>
    <cellStyle name="Normal 4 3 2 2 2 3 2 4" xfId="31928" xr:uid="{00000000-0005-0000-0000-0000427F0000}"/>
    <cellStyle name="Normal 4 3 2 2 2 3 2 5" xfId="38486" xr:uid="{00000000-0005-0000-0000-0000437F0000}"/>
    <cellStyle name="Normal 4 3 2 2 2 3 3" xfId="7659" xr:uid="{00000000-0005-0000-0000-0000447F0000}"/>
    <cellStyle name="Normal 4 3 2 2 2 3 3 2" xfId="12974" xr:uid="{00000000-0005-0000-0000-0000457F0000}"/>
    <cellStyle name="Normal 4 3 2 2 2 3 3 2 2" xfId="28578" xr:uid="{00000000-0005-0000-0000-0000467F0000}"/>
    <cellStyle name="Normal 4 3 2 2 2 3 3 2 3" xfId="35137" xr:uid="{00000000-0005-0000-0000-0000477F0000}"/>
    <cellStyle name="Normal 4 3 2 2 2 3 3 2 4" xfId="41695" xr:uid="{00000000-0005-0000-0000-0000487F0000}"/>
    <cellStyle name="Normal 4 3 2 2 2 3 3 3" xfId="25313" xr:uid="{00000000-0005-0000-0000-0000497F0000}"/>
    <cellStyle name="Normal 4 3 2 2 2 3 3 4" xfId="31929" xr:uid="{00000000-0005-0000-0000-00004A7F0000}"/>
    <cellStyle name="Normal 4 3 2 2 2 3 3 5" xfId="38487" xr:uid="{00000000-0005-0000-0000-00004B7F0000}"/>
    <cellStyle name="Normal 4 3 2 2 2 3 4" xfId="12972" xr:uid="{00000000-0005-0000-0000-00004C7F0000}"/>
    <cellStyle name="Normal 4 3 2 2 2 3 4 2" xfId="28576" xr:uid="{00000000-0005-0000-0000-00004D7F0000}"/>
    <cellStyle name="Normal 4 3 2 2 2 3 4 3" xfId="35135" xr:uid="{00000000-0005-0000-0000-00004E7F0000}"/>
    <cellStyle name="Normal 4 3 2 2 2 3 4 4" xfId="41693" xr:uid="{00000000-0005-0000-0000-00004F7F0000}"/>
    <cellStyle name="Normal 4 3 2 2 2 3 5" xfId="25311" xr:uid="{00000000-0005-0000-0000-0000507F0000}"/>
    <cellStyle name="Normal 4 3 2 2 2 3 6" xfId="31927" xr:uid="{00000000-0005-0000-0000-0000517F0000}"/>
    <cellStyle name="Normal 4 3 2 2 2 3 7" xfId="38485" xr:uid="{00000000-0005-0000-0000-0000527F0000}"/>
    <cellStyle name="Normal 4 3 2 2 2 4" xfId="7660" xr:uid="{00000000-0005-0000-0000-0000537F0000}"/>
    <cellStyle name="Normal 4 3 2 2 2 4 2" xfId="12975" xr:uid="{00000000-0005-0000-0000-0000547F0000}"/>
    <cellStyle name="Normal 4 3 2 2 2 4 2 2" xfId="28579" xr:uid="{00000000-0005-0000-0000-0000557F0000}"/>
    <cellStyle name="Normal 4 3 2 2 2 4 2 3" xfId="35138" xr:uid="{00000000-0005-0000-0000-0000567F0000}"/>
    <cellStyle name="Normal 4 3 2 2 2 4 2 4" xfId="41696" xr:uid="{00000000-0005-0000-0000-0000577F0000}"/>
    <cellStyle name="Normal 4 3 2 2 2 4 3" xfId="25314" xr:uid="{00000000-0005-0000-0000-0000587F0000}"/>
    <cellStyle name="Normal 4 3 2 2 2 4 4" xfId="31930" xr:uid="{00000000-0005-0000-0000-0000597F0000}"/>
    <cellStyle name="Normal 4 3 2 2 2 4 5" xfId="38488" xr:uid="{00000000-0005-0000-0000-00005A7F0000}"/>
    <cellStyle name="Normal 4 3 2 2 2 5" xfId="7661" xr:uid="{00000000-0005-0000-0000-00005B7F0000}"/>
    <cellStyle name="Normal 4 3 2 2 2 5 2" xfId="12976" xr:uid="{00000000-0005-0000-0000-00005C7F0000}"/>
    <cellStyle name="Normal 4 3 2 2 2 5 2 2" xfId="28580" xr:uid="{00000000-0005-0000-0000-00005D7F0000}"/>
    <cellStyle name="Normal 4 3 2 2 2 5 2 3" xfId="35139" xr:uid="{00000000-0005-0000-0000-00005E7F0000}"/>
    <cellStyle name="Normal 4 3 2 2 2 5 2 4" xfId="41697" xr:uid="{00000000-0005-0000-0000-00005F7F0000}"/>
    <cellStyle name="Normal 4 3 2 2 2 5 3" xfId="25315" xr:uid="{00000000-0005-0000-0000-0000607F0000}"/>
    <cellStyle name="Normal 4 3 2 2 2 5 4" xfId="31931" xr:uid="{00000000-0005-0000-0000-0000617F0000}"/>
    <cellStyle name="Normal 4 3 2 2 2 5 5" xfId="38489" xr:uid="{00000000-0005-0000-0000-0000627F0000}"/>
    <cellStyle name="Normal 4 3 2 2 2 6" xfId="12968" xr:uid="{00000000-0005-0000-0000-0000637F0000}"/>
    <cellStyle name="Normal 4 3 2 2 2 6 2" xfId="28572" xr:uid="{00000000-0005-0000-0000-0000647F0000}"/>
    <cellStyle name="Normal 4 3 2 2 2 6 3" xfId="35131" xr:uid="{00000000-0005-0000-0000-0000657F0000}"/>
    <cellStyle name="Normal 4 3 2 2 2 6 4" xfId="41689" xr:uid="{00000000-0005-0000-0000-0000667F0000}"/>
    <cellStyle name="Normal 4 3 2 2 2 7" xfId="25307" xr:uid="{00000000-0005-0000-0000-0000677F0000}"/>
    <cellStyle name="Normal 4 3 2 2 2 8" xfId="31923" xr:uid="{00000000-0005-0000-0000-0000687F0000}"/>
    <cellStyle name="Normal 4 3 2 2 2 9" xfId="38481" xr:uid="{00000000-0005-0000-0000-0000697F0000}"/>
    <cellStyle name="Normal 4 3 2 2 3" xfId="7662" xr:uid="{00000000-0005-0000-0000-00006A7F0000}"/>
    <cellStyle name="Normal 4 3 2 2 3 2" xfId="7663" xr:uid="{00000000-0005-0000-0000-00006B7F0000}"/>
    <cellStyle name="Normal 4 3 2 2 3 2 2" xfId="12978" xr:uid="{00000000-0005-0000-0000-00006C7F0000}"/>
    <cellStyle name="Normal 4 3 2 2 3 2 2 2" xfId="28582" xr:uid="{00000000-0005-0000-0000-00006D7F0000}"/>
    <cellStyle name="Normal 4 3 2 2 3 2 2 3" xfId="35141" xr:uid="{00000000-0005-0000-0000-00006E7F0000}"/>
    <cellStyle name="Normal 4 3 2 2 3 2 2 4" xfId="41699" xr:uid="{00000000-0005-0000-0000-00006F7F0000}"/>
    <cellStyle name="Normal 4 3 2 2 3 2 3" xfId="25317" xr:uid="{00000000-0005-0000-0000-0000707F0000}"/>
    <cellStyle name="Normal 4 3 2 2 3 2 4" xfId="31933" xr:uid="{00000000-0005-0000-0000-0000717F0000}"/>
    <cellStyle name="Normal 4 3 2 2 3 2 5" xfId="38491" xr:uid="{00000000-0005-0000-0000-0000727F0000}"/>
    <cellStyle name="Normal 4 3 2 2 3 3" xfId="7664" xr:uid="{00000000-0005-0000-0000-0000737F0000}"/>
    <cellStyle name="Normal 4 3 2 2 3 3 2" xfId="12979" xr:uid="{00000000-0005-0000-0000-0000747F0000}"/>
    <cellStyle name="Normal 4 3 2 2 3 3 2 2" xfId="28583" xr:uid="{00000000-0005-0000-0000-0000757F0000}"/>
    <cellStyle name="Normal 4 3 2 2 3 3 2 3" xfId="35142" xr:uid="{00000000-0005-0000-0000-0000767F0000}"/>
    <cellStyle name="Normal 4 3 2 2 3 3 2 4" xfId="41700" xr:uid="{00000000-0005-0000-0000-0000777F0000}"/>
    <cellStyle name="Normal 4 3 2 2 3 3 3" xfId="25318" xr:uid="{00000000-0005-0000-0000-0000787F0000}"/>
    <cellStyle name="Normal 4 3 2 2 3 3 4" xfId="31934" xr:uid="{00000000-0005-0000-0000-0000797F0000}"/>
    <cellStyle name="Normal 4 3 2 2 3 3 5" xfId="38492" xr:uid="{00000000-0005-0000-0000-00007A7F0000}"/>
    <cellStyle name="Normal 4 3 2 2 3 4" xfId="12977" xr:uid="{00000000-0005-0000-0000-00007B7F0000}"/>
    <cellStyle name="Normal 4 3 2 2 3 4 2" xfId="28581" xr:uid="{00000000-0005-0000-0000-00007C7F0000}"/>
    <cellStyle name="Normal 4 3 2 2 3 4 3" xfId="35140" xr:uid="{00000000-0005-0000-0000-00007D7F0000}"/>
    <cellStyle name="Normal 4 3 2 2 3 4 4" xfId="41698" xr:uid="{00000000-0005-0000-0000-00007E7F0000}"/>
    <cellStyle name="Normal 4 3 2 2 3 5" xfId="25316" xr:uid="{00000000-0005-0000-0000-00007F7F0000}"/>
    <cellStyle name="Normal 4 3 2 2 3 6" xfId="31932" xr:uid="{00000000-0005-0000-0000-0000807F0000}"/>
    <cellStyle name="Normal 4 3 2 2 3 7" xfId="38490" xr:uid="{00000000-0005-0000-0000-0000817F0000}"/>
    <cellStyle name="Normal 4 3 2 2 4" xfId="7665" xr:uid="{00000000-0005-0000-0000-0000827F0000}"/>
    <cellStyle name="Normal 4 3 2 2 4 2" xfId="7666" xr:uid="{00000000-0005-0000-0000-0000837F0000}"/>
    <cellStyle name="Normal 4 3 2 2 4 2 2" xfId="12981" xr:uid="{00000000-0005-0000-0000-0000847F0000}"/>
    <cellStyle name="Normal 4 3 2 2 4 2 2 2" xfId="28585" xr:uid="{00000000-0005-0000-0000-0000857F0000}"/>
    <cellStyle name="Normal 4 3 2 2 4 2 2 3" xfId="35144" xr:uid="{00000000-0005-0000-0000-0000867F0000}"/>
    <cellStyle name="Normal 4 3 2 2 4 2 2 4" xfId="41702" xr:uid="{00000000-0005-0000-0000-0000877F0000}"/>
    <cellStyle name="Normal 4 3 2 2 4 2 3" xfId="25320" xr:uid="{00000000-0005-0000-0000-0000887F0000}"/>
    <cellStyle name="Normal 4 3 2 2 4 2 4" xfId="31936" xr:uid="{00000000-0005-0000-0000-0000897F0000}"/>
    <cellStyle name="Normal 4 3 2 2 4 2 5" xfId="38494" xr:uid="{00000000-0005-0000-0000-00008A7F0000}"/>
    <cellStyle name="Normal 4 3 2 2 4 3" xfId="7667" xr:uid="{00000000-0005-0000-0000-00008B7F0000}"/>
    <cellStyle name="Normal 4 3 2 2 4 3 2" xfId="12982" xr:uid="{00000000-0005-0000-0000-00008C7F0000}"/>
    <cellStyle name="Normal 4 3 2 2 4 3 2 2" xfId="28586" xr:uid="{00000000-0005-0000-0000-00008D7F0000}"/>
    <cellStyle name="Normal 4 3 2 2 4 3 2 3" xfId="35145" xr:uid="{00000000-0005-0000-0000-00008E7F0000}"/>
    <cellStyle name="Normal 4 3 2 2 4 3 2 4" xfId="41703" xr:uid="{00000000-0005-0000-0000-00008F7F0000}"/>
    <cellStyle name="Normal 4 3 2 2 4 3 3" xfId="25321" xr:uid="{00000000-0005-0000-0000-0000907F0000}"/>
    <cellStyle name="Normal 4 3 2 2 4 3 4" xfId="31937" xr:uid="{00000000-0005-0000-0000-0000917F0000}"/>
    <cellStyle name="Normal 4 3 2 2 4 3 5" xfId="38495" xr:uid="{00000000-0005-0000-0000-0000927F0000}"/>
    <cellStyle name="Normal 4 3 2 2 4 4" xfId="12980" xr:uid="{00000000-0005-0000-0000-0000937F0000}"/>
    <cellStyle name="Normal 4 3 2 2 4 4 2" xfId="28584" xr:uid="{00000000-0005-0000-0000-0000947F0000}"/>
    <cellStyle name="Normal 4 3 2 2 4 4 3" xfId="35143" xr:uid="{00000000-0005-0000-0000-0000957F0000}"/>
    <cellStyle name="Normal 4 3 2 2 4 4 4" xfId="41701" xr:uid="{00000000-0005-0000-0000-0000967F0000}"/>
    <cellStyle name="Normal 4 3 2 2 4 5" xfId="25319" xr:uid="{00000000-0005-0000-0000-0000977F0000}"/>
    <cellStyle name="Normal 4 3 2 2 4 6" xfId="31935" xr:uid="{00000000-0005-0000-0000-0000987F0000}"/>
    <cellStyle name="Normal 4 3 2 2 4 7" xfId="38493" xr:uid="{00000000-0005-0000-0000-0000997F0000}"/>
    <cellStyle name="Normal 4 3 2 2 5" xfId="7668" xr:uid="{00000000-0005-0000-0000-00009A7F0000}"/>
    <cellStyle name="Normal 4 3 2 2 5 2" xfId="12983" xr:uid="{00000000-0005-0000-0000-00009B7F0000}"/>
    <cellStyle name="Normal 4 3 2 2 5 2 2" xfId="28587" xr:uid="{00000000-0005-0000-0000-00009C7F0000}"/>
    <cellStyle name="Normal 4 3 2 2 5 2 3" xfId="35146" xr:uid="{00000000-0005-0000-0000-00009D7F0000}"/>
    <cellStyle name="Normal 4 3 2 2 5 2 4" xfId="41704" xr:uid="{00000000-0005-0000-0000-00009E7F0000}"/>
    <cellStyle name="Normal 4 3 2 2 5 3" xfId="25322" xr:uid="{00000000-0005-0000-0000-00009F7F0000}"/>
    <cellStyle name="Normal 4 3 2 2 5 4" xfId="31938" xr:uid="{00000000-0005-0000-0000-0000A07F0000}"/>
    <cellStyle name="Normal 4 3 2 2 5 5" xfId="38496" xr:uid="{00000000-0005-0000-0000-0000A17F0000}"/>
    <cellStyle name="Normal 4 3 2 2 6" xfId="7669" xr:uid="{00000000-0005-0000-0000-0000A27F0000}"/>
    <cellStyle name="Normal 4 3 2 2 6 2" xfId="12984" xr:uid="{00000000-0005-0000-0000-0000A37F0000}"/>
    <cellStyle name="Normal 4 3 2 2 6 2 2" xfId="28588" xr:uid="{00000000-0005-0000-0000-0000A47F0000}"/>
    <cellStyle name="Normal 4 3 2 2 6 2 3" xfId="35147" xr:uid="{00000000-0005-0000-0000-0000A57F0000}"/>
    <cellStyle name="Normal 4 3 2 2 6 2 4" xfId="41705" xr:uid="{00000000-0005-0000-0000-0000A67F0000}"/>
    <cellStyle name="Normal 4 3 2 2 6 3" xfId="25323" xr:uid="{00000000-0005-0000-0000-0000A77F0000}"/>
    <cellStyle name="Normal 4 3 2 2 6 4" xfId="31939" xr:uid="{00000000-0005-0000-0000-0000A87F0000}"/>
    <cellStyle name="Normal 4 3 2 2 6 5" xfId="38497" xr:uid="{00000000-0005-0000-0000-0000A97F0000}"/>
    <cellStyle name="Normal 4 3 2 2 7" xfId="12967" xr:uid="{00000000-0005-0000-0000-0000AA7F0000}"/>
    <cellStyle name="Normal 4 3 2 2 7 2" xfId="28571" xr:uid="{00000000-0005-0000-0000-0000AB7F0000}"/>
    <cellStyle name="Normal 4 3 2 2 7 3" xfId="35130" xr:uid="{00000000-0005-0000-0000-0000AC7F0000}"/>
    <cellStyle name="Normal 4 3 2 2 7 4" xfId="41688" xr:uid="{00000000-0005-0000-0000-0000AD7F0000}"/>
    <cellStyle name="Normal 4 3 2 2 8" xfId="25306" xr:uid="{00000000-0005-0000-0000-0000AE7F0000}"/>
    <cellStyle name="Normal 4 3 2 2 9" xfId="31922" xr:uid="{00000000-0005-0000-0000-0000AF7F0000}"/>
    <cellStyle name="Normal 4 3 2 3" xfId="7670" xr:uid="{00000000-0005-0000-0000-0000B07F0000}"/>
    <cellStyle name="Normal 4 3 2 3 2" xfId="7671" xr:uid="{00000000-0005-0000-0000-0000B17F0000}"/>
    <cellStyle name="Normal 4 3 2 3 2 2" xfId="7672" xr:uid="{00000000-0005-0000-0000-0000B27F0000}"/>
    <cellStyle name="Normal 4 3 2 3 2 2 2" xfId="12987" xr:uid="{00000000-0005-0000-0000-0000B37F0000}"/>
    <cellStyle name="Normal 4 3 2 3 2 2 2 2" xfId="28591" xr:uid="{00000000-0005-0000-0000-0000B47F0000}"/>
    <cellStyle name="Normal 4 3 2 3 2 2 2 3" xfId="35150" xr:uid="{00000000-0005-0000-0000-0000B57F0000}"/>
    <cellStyle name="Normal 4 3 2 3 2 2 2 4" xfId="41708" xr:uid="{00000000-0005-0000-0000-0000B67F0000}"/>
    <cellStyle name="Normal 4 3 2 3 2 2 3" xfId="25326" xr:uid="{00000000-0005-0000-0000-0000B77F0000}"/>
    <cellStyle name="Normal 4 3 2 3 2 2 4" xfId="31942" xr:uid="{00000000-0005-0000-0000-0000B87F0000}"/>
    <cellStyle name="Normal 4 3 2 3 2 2 5" xfId="38500" xr:uid="{00000000-0005-0000-0000-0000B97F0000}"/>
    <cellStyle name="Normal 4 3 2 3 2 3" xfId="7673" xr:uid="{00000000-0005-0000-0000-0000BA7F0000}"/>
    <cellStyle name="Normal 4 3 2 3 2 3 2" xfId="12988" xr:uid="{00000000-0005-0000-0000-0000BB7F0000}"/>
    <cellStyle name="Normal 4 3 2 3 2 3 2 2" xfId="28592" xr:uid="{00000000-0005-0000-0000-0000BC7F0000}"/>
    <cellStyle name="Normal 4 3 2 3 2 3 2 3" xfId="35151" xr:uid="{00000000-0005-0000-0000-0000BD7F0000}"/>
    <cellStyle name="Normal 4 3 2 3 2 3 2 4" xfId="41709" xr:uid="{00000000-0005-0000-0000-0000BE7F0000}"/>
    <cellStyle name="Normal 4 3 2 3 2 3 3" xfId="25327" xr:uid="{00000000-0005-0000-0000-0000BF7F0000}"/>
    <cellStyle name="Normal 4 3 2 3 2 3 4" xfId="31943" xr:uid="{00000000-0005-0000-0000-0000C07F0000}"/>
    <cellStyle name="Normal 4 3 2 3 2 3 5" xfId="38501" xr:uid="{00000000-0005-0000-0000-0000C17F0000}"/>
    <cellStyle name="Normal 4 3 2 3 2 4" xfId="12986" xr:uid="{00000000-0005-0000-0000-0000C27F0000}"/>
    <cellStyle name="Normal 4 3 2 3 2 4 2" xfId="28590" xr:uid="{00000000-0005-0000-0000-0000C37F0000}"/>
    <cellStyle name="Normal 4 3 2 3 2 4 3" xfId="35149" xr:uid="{00000000-0005-0000-0000-0000C47F0000}"/>
    <cellStyle name="Normal 4 3 2 3 2 4 4" xfId="41707" xr:uid="{00000000-0005-0000-0000-0000C57F0000}"/>
    <cellStyle name="Normal 4 3 2 3 2 5" xfId="25325" xr:uid="{00000000-0005-0000-0000-0000C67F0000}"/>
    <cellStyle name="Normal 4 3 2 3 2 6" xfId="31941" xr:uid="{00000000-0005-0000-0000-0000C77F0000}"/>
    <cellStyle name="Normal 4 3 2 3 2 7" xfId="38499" xr:uid="{00000000-0005-0000-0000-0000C87F0000}"/>
    <cellStyle name="Normal 4 3 2 3 3" xfId="7674" xr:uid="{00000000-0005-0000-0000-0000C97F0000}"/>
    <cellStyle name="Normal 4 3 2 3 3 2" xfId="7675" xr:uid="{00000000-0005-0000-0000-0000CA7F0000}"/>
    <cellStyle name="Normal 4 3 2 3 3 2 2" xfId="12990" xr:uid="{00000000-0005-0000-0000-0000CB7F0000}"/>
    <cellStyle name="Normal 4 3 2 3 3 2 2 2" xfId="28594" xr:uid="{00000000-0005-0000-0000-0000CC7F0000}"/>
    <cellStyle name="Normal 4 3 2 3 3 2 2 3" xfId="35153" xr:uid="{00000000-0005-0000-0000-0000CD7F0000}"/>
    <cellStyle name="Normal 4 3 2 3 3 2 2 4" xfId="41711" xr:uid="{00000000-0005-0000-0000-0000CE7F0000}"/>
    <cellStyle name="Normal 4 3 2 3 3 2 3" xfId="25329" xr:uid="{00000000-0005-0000-0000-0000CF7F0000}"/>
    <cellStyle name="Normal 4 3 2 3 3 2 4" xfId="31945" xr:uid="{00000000-0005-0000-0000-0000D07F0000}"/>
    <cellStyle name="Normal 4 3 2 3 3 2 5" xfId="38503" xr:uid="{00000000-0005-0000-0000-0000D17F0000}"/>
    <cellStyle name="Normal 4 3 2 3 3 3" xfId="7676" xr:uid="{00000000-0005-0000-0000-0000D27F0000}"/>
    <cellStyle name="Normal 4 3 2 3 3 3 2" xfId="12991" xr:uid="{00000000-0005-0000-0000-0000D37F0000}"/>
    <cellStyle name="Normal 4 3 2 3 3 3 2 2" xfId="28595" xr:uid="{00000000-0005-0000-0000-0000D47F0000}"/>
    <cellStyle name="Normal 4 3 2 3 3 3 2 3" xfId="35154" xr:uid="{00000000-0005-0000-0000-0000D57F0000}"/>
    <cellStyle name="Normal 4 3 2 3 3 3 2 4" xfId="41712" xr:uid="{00000000-0005-0000-0000-0000D67F0000}"/>
    <cellStyle name="Normal 4 3 2 3 3 3 3" xfId="25330" xr:uid="{00000000-0005-0000-0000-0000D77F0000}"/>
    <cellStyle name="Normal 4 3 2 3 3 3 4" xfId="31946" xr:uid="{00000000-0005-0000-0000-0000D87F0000}"/>
    <cellStyle name="Normal 4 3 2 3 3 3 5" xfId="38504" xr:uid="{00000000-0005-0000-0000-0000D97F0000}"/>
    <cellStyle name="Normal 4 3 2 3 3 4" xfId="12989" xr:uid="{00000000-0005-0000-0000-0000DA7F0000}"/>
    <cellStyle name="Normal 4 3 2 3 3 4 2" xfId="28593" xr:uid="{00000000-0005-0000-0000-0000DB7F0000}"/>
    <cellStyle name="Normal 4 3 2 3 3 4 3" xfId="35152" xr:uid="{00000000-0005-0000-0000-0000DC7F0000}"/>
    <cellStyle name="Normal 4 3 2 3 3 4 4" xfId="41710" xr:uid="{00000000-0005-0000-0000-0000DD7F0000}"/>
    <cellStyle name="Normal 4 3 2 3 3 5" xfId="25328" xr:uid="{00000000-0005-0000-0000-0000DE7F0000}"/>
    <cellStyle name="Normal 4 3 2 3 3 6" xfId="31944" xr:uid="{00000000-0005-0000-0000-0000DF7F0000}"/>
    <cellStyle name="Normal 4 3 2 3 3 7" xfId="38502" xr:uid="{00000000-0005-0000-0000-0000E07F0000}"/>
    <cellStyle name="Normal 4 3 2 3 4" xfId="7677" xr:uid="{00000000-0005-0000-0000-0000E17F0000}"/>
    <cellStyle name="Normal 4 3 2 3 4 2" xfId="12992" xr:uid="{00000000-0005-0000-0000-0000E27F0000}"/>
    <cellStyle name="Normal 4 3 2 3 4 2 2" xfId="28596" xr:uid="{00000000-0005-0000-0000-0000E37F0000}"/>
    <cellStyle name="Normal 4 3 2 3 4 2 3" xfId="35155" xr:uid="{00000000-0005-0000-0000-0000E47F0000}"/>
    <cellStyle name="Normal 4 3 2 3 4 2 4" xfId="41713" xr:uid="{00000000-0005-0000-0000-0000E57F0000}"/>
    <cellStyle name="Normal 4 3 2 3 4 3" xfId="25331" xr:uid="{00000000-0005-0000-0000-0000E67F0000}"/>
    <cellStyle name="Normal 4 3 2 3 4 4" xfId="31947" xr:uid="{00000000-0005-0000-0000-0000E77F0000}"/>
    <cellStyle name="Normal 4 3 2 3 4 5" xfId="38505" xr:uid="{00000000-0005-0000-0000-0000E87F0000}"/>
    <cellStyle name="Normal 4 3 2 3 5" xfId="7678" xr:uid="{00000000-0005-0000-0000-0000E97F0000}"/>
    <cellStyle name="Normal 4 3 2 3 5 2" xfId="12993" xr:uid="{00000000-0005-0000-0000-0000EA7F0000}"/>
    <cellStyle name="Normal 4 3 2 3 5 2 2" xfId="28597" xr:uid="{00000000-0005-0000-0000-0000EB7F0000}"/>
    <cellStyle name="Normal 4 3 2 3 5 2 3" xfId="35156" xr:uid="{00000000-0005-0000-0000-0000EC7F0000}"/>
    <cellStyle name="Normal 4 3 2 3 5 2 4" xfId="41714" xr:uid="{00000000-0005-0000-0000-0000ED7F0000}"/>
    <cellStyle name="Normal 4 3 2 3 5 3" xfId="25332" xr:uid="{00000000-0005-0000-0000-0000EE7F0000}"/>
    <cellStyle name="Normal 4 3 2 3 5 4" xfId="31948" xr:uid="{00000000-0005-0000-0000-0000EF7F0000}"/>
    <cellStyle name="Normal 4 3 2 3 5 5" xfId="38506" xr:uid="{00000000-0005-0000-0000-0000F07F0000}"/>
    <cellStyle name="Normal 4 3 2 3 6" xfId="12985" xr:uid="{00000000-0005-0000-0000-0000F17F0000}"/>
    <cellStyle name="Normal 4 3 2 3 6 2" xfId="28589" xr:uid="{00000000-0005-0000-0000-0000F27F0000}"/>
    <cellStyle name="Normal 4 3 2 3 6 3" xfId="35148" xr:uid="{00000000-0005-0000-0000-0000F37F0000}"/>
    <cellStyle name="Normal 4 3 2 3 6 4" xfId="41706" xr:uid="{00000000-0005-0000-0000-0000F47F0000}"/>
    <cellStyle name="Normal 4 3 2 3 7" xfId="25324" xr:uid="{00000000-0005-0000-0000-0000F57F0000}"/>
    <cellStyle name="Normal 4 3 2 3 8" xfId="31940" xr:uid="{00000000-0005-0000-0000-0000F67F0000}"/>
    <cellStyle name="Normal 4 3 2 3 9" xfId="38498" xr:uid="{00000000-0005-0000-0000-0000F77F0000}"/>
    <cellStyle name="Normal 4 3 2 4" xfId="7679" xr:uid="{00000000-0005-0000-0000-0000F87F0000}"/>
    <cellStyle name="Normal 4 3 2 4 2" xfId="7680" xr:uid="{00000000-0005-0000-0000-0000F97F0000}"/>
    <cellStyle name="Normal 4 3 2 4 2 2" xfId="12995" xr:uid="{00000000-0005-0000-0000-0000FA7F0000}"/>
    <cellStyle name="Normal 4 3 2 4 2 2 2" xfId="28599" xr:uid="{00000000-0005-0000-0000-0000FB7F0000}"/>
    <cellStyle name="Normal 4 3 2 4 2 2 3" xfId="35158" xr:uid="{00000000-0005-0000-0000-0000FC7F0000}"/>
    <cellStyle name="Normal 4 3 2 4 2 2 4" xfId="41716" xr:uid="{00000000-0005-0000-0000-0000FD7F0000}"/>
    <cellStyle name="Normal 4 3 2 4 2 3" xfId="25334" xr:uid="{00000000-0005-0000-0000-0000FE7F0000}"/>
    <cellStyle name="Normal 4 3 2 4 2 4" xfId="31950" xr:uid="{00000000-0005-0000-0000-0000FF7F0000}"/>
    <cellStyle name="Normal 4 3 2 4 2 5" xfId="38508" xr:uid="{00000000-0005-0000-0000-000000800000}"/>
    <cellStyle name="Normal 4 3 2 4 3" xfId="7681" xr:uid="{00000000-0005-0000-0000-000001800000}"/>
    <cellStyle name="Normal 4 3 2 4 3 2" xfId="12996" xr:uid="{00000000-0005-0000-0000-000002800000}"/>
    <cellStyle name="Normal 4 3 2 4 3 2 2" xfId="28600" xr:uid="{00000000-0005-0000-0000-000003800000}"/>
    <cellStyle name="Normal 4 3 2 4 3 2 3" xfId="35159" xr:uid="{00000000-0005-0000-0000-000004800000}"/>
    <cellStyle name="Normal 4 3 2 4 3 2 4" xfId="41717" xr:uid="{00000000-0005-0000-0000-000005800000}"/>
    <cellStyle name="Normal 4 3 2 4 3 3" xfId="25335" xr:uid="{00000000-0005-0000-0000-000006800000}"/>
    <cellStyle name="Normal 4 3 2 4 3 4" xfId="31951" xr:uid="{00000000-0005-0000-0000-000007800000}"/>
    <cellStyle name="Normal 4 3 2 4 3 5" xfId="38509" xr:uid="{00000000-0005-0000-0000-000008800000}"/>
    <cellStyle name="Normal 4 3 2 4 4" xfId="12994" xr:uid="{00000000-0005-0000-0000-000009800000}"/>
    <cellStyle name="Normal 4 3 2 4 4 2" xfId="28598" xr:uid="{00000000-0005-0000-0000-00000A800000}"/>
    <cellStyle name="Normal 4 3 2 4 4 3" xfId="35157" xr:uid="{00000000-0005-0000-0000-00000B800000}"/>
    <cellStyle name="Normal 4 3 2 4 4 4" xfId="41715" xr:uid="{00000000-0005-0000-0000-00000C800000}"/>
    <cellStyle name="Normal 4 3 2 4 5" xfId="25333" xr:uid="{00000000-0005-0000-0000-00000D800000}"/>
    <cellStyle name="Normal 4 3 2 4 6" xfId="31949" xr:uid="{00000000-0005-0000-0000-00000E800000}"/>
    <cellStyle name="Normal 4 3 2 4 7" xfId="38507" xr:uid="{00000000-0005-0000-0000-00000F800000}"/>
    <cellStyle name="Normal 4 3 2 5" xfId="7682" xr:uid="{00000000-0005-0000-0000-000010800000}"/>
    <cellStyle name="Normal 4 3 2 5 2" xfId="7683" xr:uid="{00000000-0005-0000-0000-000011800000}"/>
    <cellStyle name="Normal 4 3 2 5 2 2" xfId="12998" xr:uid="{00000000-0005-0000-0000-000012800000}"/>
    <cellStyle name="Normal 4 3 2 5 2 2 2" xfId="28602" xr:uid="{00000000-0005-0000-0000-000013800000}"/>
    <cellStyle name="Normal 4 3 2 5 2 2 3" xfId="35161" xr:uid="{00000000-0005-0000-0000-000014800000}"/>
    <cellStyle name="Normal 4 3 2 5 2 2 4" xfId="41719" xr:uid="{00000000-0005-0000-0000-000015800000}"/>
    <cellStyle name="Normal 4 3 2 5 2 3" xfId="25337" xr:uid="{00000000-0005-0000-0000-000016800000}"/>
    <cellStyle name="Normal 4 3 2 5 2 4" xfId="31953" xr:uid="{00000000-0005-0000-0000-000017800000}"/>
    <cellStyle name="Normal 4 3 2 5 2 5" xfId="38511" xr:uid="{00000000-0005-0000-0000-000018800000}"/>
    <cellStyle name="Normal 4 3 2 5 3" xfId="7684" xr:uid="{00000000-0005-0000-0000-000019800000}"/>
    <cellStyle name="Normal 4 3 2 5 3 2" xfId="12999" xr:uid="{00000000-0005-0000-0000-00001A800000}"/>
    <cellStyle name="Normal 4 3 2 5 3 2 2" xfId="28603" xr:uid="{00000000-0005-0000-0000-00001B800000}"/>
    <cellStyle name="Normal 4 3 2 5 3 2 3" xfId="35162" xr:uid="{00000000-0005-0000-0000-00001C800000}"/>
    <cellStyle name="Normal 4 3 2 5 3 2 4" xfId="41720" xr:uid="{00000000-0005-0000-0000-00001D800000}"/>
    <cellStyle name="Normal 4 3 2 5 3 3" xfId="25338" xr:uid="{00000000-0005-0000-0000-00001E800000}"/>
    <cellStyle name="Normal 4 3 2 5 3 4" xfId="31954" xr:uid="{00000000-0005-0000-0000-00001F800000}"/>
    <cellStyle name="Normal 4 3 2 5 3 5" xfId="38512" xr:uid="{00000000-0005-0000-0000-000020800000}"/>
    <cellStyle name="Normal 4 3 2 5 4" xfId="12997" xr:uid="{00000000-0005-0000-0000-000021800000}"/>
    <cellStyle name="Normal 4 3 2 5 4 2" xfId="28601" xr:uid="{00000000-0005-0000-0000-000022800000}"/>
    <cellStyle name="Normal 4 3 2 5 4 3" xfId="35160" xr:uid="{00000000-0005-0000-0000-000023800000}"/>
    <cellStyle name="Normal 4 3 2 5 4 4" xfId="41718" xr:uid="{00000000-0005-0000-0000-000024800000}"/>
    <cellStyle name="Normal 4 3 2 5 5" xfId="25336" xr:uid="{00000000-0005-0000-0000-000025800000}"/>
    <cellStyle name="Normal 4 3 2 5 6" xfId="31952" xr:uid="{00000000-0005-0000-0000-000026800000}"/>
    <cellStyle name="Normal 4 3 2 5 7" xfId="38510" xr:uid="{00000000-0005-0000-0000-000027800000}"/>
    <cellStyle name="Normal 4 3 2 6" xfId="7685" xr:uid="{00000000-0005-0000-0000-000028800000}"/>
    <cellStyle name="Normal 4 3 2 6 2" xfId="13000" xr:uid="{00000000-0005-0000-0000-000029800000}"/>
    <cellStyle name="Normal 4 3 2 6 2 2" xfId="28604" xr:uid="{00000000-0005-0000-0000-00002A800000}"/>
    <cellStyle name="Normal 4 3 2 6 2 3" xfId="35163" xr:uid="{00000000-0005-0000-0000-00002B800000}"/>
    <cellStyle name="Normal 4 3 2 6 2 4" xfId="41721" xr:uid="{00000000-0005-0000-0000-00002C800000}"/>
    <cellStyle name="Normal 4 3 2 6 3" xfId="25339" xr:uid="{00000000-0005-0000-0000-00002D800000}"/>
    <cellStyle name="Normal 4 3 2 6 4" xfId="31955" xr:uid="{00000000-0005-0000-0000-00002E800000}"/>
    <cellStyle name="Normal 4 3 2 6 5" xfId="38513" xr:uid="{00000000-0005-0000-0000-00002F800000}"/>
    <cellStyle name="Normal 4 3 2 7" xfId="7686" xr:uid="{00000000-0005-0000-0000-000030800000}"/>
    <cellStyle name="Normal 4 3 2 7 2" xfId="13001" xr:uid="{00000000-0005-0000-0000-000031800000}"/>
    <cellStyle name="Normal 4 3 2 7 2 2" xfId="28605" xr:uid="{00000000-0005-0000-0000-000032800000}"/>
    <cellStyle name="Normal 4 3 2 7 2 3" xfId="35164" xr:uid="{00000000-0005-0000-0000-000033800000}"/>
    <cellStyle name="Normal 4 3 2 7 2 4" xfId="41722" xr:uid="{00000000-0005-0000-0000-000034800000}"/>
    <cellStyle name="Normal 4 3 2 7 3" xfId="25340" xr:uid="{00000000-0005-0000-0000-000035800000}"/>
    <cellStyle name="Normal 4 3 2 7 4" xfId="31956" xr:uid="{00000000-0005-0000-0000-000036800000}"/>
    <cellStyle name="Normal 4 3 2 7 5" xfId="38514" xr:uid="{00000000-0005-0000-0000-000037800000}"/>
    <cellStyle name="Normal 4 3 2 8" xfId="12966" xr:uid="{00000000-0005-0000-0000-000038800000}"/>
    <cellStyle name="Normal 4 3 2 8 2" xfId="28570" xr:uid="{00000000-0005-0000-0000-000039800000}"/>
    <cellStyle name="Normal 4 3 2 8 3" xfId="35129" xr:uid="{00000000-0005-0000-0000-00003A800000}"/>
    <cellStyle name="Normal 4 3 2 8 4" xfId="41687" xr:uid="{00000000-0005-0000-0000-00003B800000}"/>
    <cellStyle name="Normal 4 3 2 9" xfId="25305" xr:uid="{00000000-0005-0000-0000-00003C800000}"/>
    <cellStyle name="Normal 4 3 3" xfId="7687" xr:uid="{00000000-0005-0000-0000-00003D800000}"/>
    <cellStyle name="Normal 4 3 3 10" xfId="38515" xr:uid="{00000000-0005-0000-0000-00003E800000}"/>
    <cellStyle name="Normal 4 3 3 2" xfId="7688" xr:uid="{00000000-0005-0000-0000-00003F800000}"/>
    <cellStyle name="Normal 4 3 3 2 2" xfId="7689" xr:uid="{00000000-0005-0000-0000-000040800000}"/>
    <cellStyle name="Normal 4 3 3 2 2 2" xfId="7690" xr:uid="{00000000-0005-0000-0000-000041800000}"/>
    <cellStyle name="Normal 4 3 3 2 2 2 2" xfId="13005" xr:uid="{00000000-0005-0000-0000-000042800000}"/>
    <cellStyle name="Normal 4 3 3 2 2 2 2 2" xfId="28609" xr:uid="{00000000-0005-0000-0000-000043800000}"/>
    <cellStyle name="Normal 4 3 3 2 2 2 2 3" xfId="35168" xr:uid="{00000000-0005-0000-0000-000044800000}"/>
    <cellStyle name="Normal 4 3 3 2 2 2 2 4" xfId="41726" xr:uid="{00000000-0005-0000-0000-000045800000}"/>
    <cellStyle name="Normal 4 3 3 2 2 2 3" xfId="25344" xr:uid="{00000000-0005-0000-0000-000046800000}"/>
    <cellStyle name="Normal 4 3 3 2 2 2 4" xfId="31960" xr:uid="{00000000-0005-0000-0000-000047800000}"/>
    <cellStyle name="Normal 4 3 3 2 2 2 5" xfId="38518" xr:uid="{00000000-0005-0000-0000-000048800000}"/>
    <cellStyle name="Normal 4 3 3 2 2 3" xfId="7691" xr:uid="{00000000-0005-0000-0000-000049800000}"/>
    <cellStyle name="Normal 4 3 3 2 2 3 2" xfId="13006" xr:uid="{00000000-0005-0000-0000-00004A800000}"/>
    <cellStyle name="Normal 4 3 3 2 2 3 2 2" xfId="28610" xr:uid="{00000000-0005-0000-0000-00004B800000}"/>
    <cellStyle name="Normal 4 3 3 2 2 3 2 3" xfId="35169" xr:uid="{00000000-0005-0000-0000-00004C800000}"/>
    <cellStyle name="Normal 4 3 3 2 2 3 2 4" xfId="41727" xr:uid="{00000000-0005-0000-0000-00004D800000}"/>
    <cellStyle name="Normal 4 3 3 2 2 3 3" xfId="25345" xr:uid="{00000000-0005-0000-0000-00004E800000}"/>
    <cellStyle name="Normal 4 3 3 2 2 3 4" xfId="31961" xr:uid="{00000000-0005-0000-0000-00004F800000}"/>
    <cellStyle name="Normal 4 3 3 2 2 3 5" xfId="38519" xr:uid="{00000000-0005-0000-0000-000050800000}"/>
    <cellStyle name="Normal 4 3 3 2 2 4" xfId="13004" xr:uid="{00000000-0005-0000-0000-000051800000}"/>
    <cellStyle name="Normal 4 3 3 2 2 4 2" xfId="28608" xr:uid="{00000000-0005-0000-0000-000052800000}"/>
    <cellStyle name="Normal 4 3 3 2 2 4 3" xfId="35167" xr:uid="{00000000-0005-0000-0000-000053800000}"/>
    <cellStyle name="Normal 4 3 3 2 2 4 4" xfId="41725" xr:uid="{00000000-0005-0000-0000-000054800000}"/>
    <cellStyle name="Normal 4 3 3 2 2 5" xfId="25343" xr:uid="{00000000-0005-0000-0000-000055800000}"/>
    <cellStyle name="Normal 4 3 3 2 2 6" xfId="31959" xr:uid="{00000000-0005-0000-0000-000056800000}"/>
    <cellStyle name="Normal 4 3 3 2 2 7" xfId="38517" xr:uid="{00000000-0005-0000-0000-000057800000}"/>
    <cellStyle name="Normal 4 3 3 2 3" xfId="7692" xr:uid="{00000000-0005-0000-0000-000058800000}"/>
    <cellStyle name="Normal 4 3 3 2 3 2" xfId="7693" xr:uid="{00000000-0005-0000-0000-000059800000}"/>
    <cellStyle name="Normal 4 3 3 2 3 2 2" xfId="13008" xr:uid="{00000000-0005-0000-0000-00005A800000}"/>
    <cellStyle name="Normal 4 3 3 2 3 2 2 2" xfId="28612" xr:uid="{00000000-0005-0000-0000-00005B800000}"/>
    <cellStyle name="Normal 4 3 3 2 3 2 2 3" xfId="35171" xr:uid="{00000000-0005-0000-0000-00005C800000}"/>
    <cellStyle name="Normal 4 3 3 2 3 2 2 4" xfId="41729" xr:uid="{00000000-0005-0000-0000-00005D800000}"/>
    <cellStyle name="Normal 4 3 3 2 3 2 3" xfId="25347" xr:uid="{00000000-0005-0000-0000-00005E800000}"/>
    <cellStyle name="Normal 4 3 3 2 3 2 4" xfId="31963" xr:uid="{00000000-0005-0000-0000-00005F800000}"/>
    <cellStyle name="Normal 4 3 3 2 3 2 5" xfId="38521" xr:uid="{00000000-0005-0000-0000-000060800000}"/>
    <cellStyle name="Normal 4 3 3 2 3 3" xfId="7694" xr:uid="{00000000-0005-0000-0000-000061800000}"/>
    <cellStyle name="Normal 4 3 3 2 3 3 2" xfId="13009" xr:uid="{00000000-0005-0000-0000-000062800000}"/>
    <cellStyle name="Normal 4 3 3 2 3 3 2 2" xfId="28613" xr:uid="{00000000-0005-0000-0000-000063800000}"/>
    <cellStyle name="Normal 4 3 3 2 3 3 2 3" xfId="35172" xr:uid="{00000000-0005-0000-0000-000064800000}"/>
    <cellStyle name="Normal 4 3 3 2 3 3 2 4" xfId="41730" xr:uid="{00000000-0005-0000-0000-000065800000}"/>
    <cellStyle name="Normal 4 3 3 2 3 3 3" xfId="25348" xr:uid="{00000000-0005-0000-0000-000066800000}"/>
    <cellStyle name="Normal 4 3 3 2 3 3 4" xfId="31964" xr:uid="{00000000-0005-0000-0000-000067800000}"/>
    <cellStyle name="Normal 4 3 3 2 3 3 5" xfId="38522" xr:uid="{00000000-0005-0000-0000-000068800000}"/>
    <cellStyle name="Normal 4 3 3 2 3 4" xfId="13007" xr:uid="{00000000-0005-0000-0000-000069800000}"/>
    <cellStyle name="Normal 4 3 3 2 3 4 2" xfId="28611" xr:uid="{00000000-0005-0000-0000-00006A800000}"/>
    <cellStyle name="Normal 4 3 3 2 3 4 3" xfId="35170" xr:uid="{00000000-0005-0000-0000-00006B800000}"/>
    <cellStyle name="Normal 4 3 3 2 3 4 4" xfId="41728" xr:uid="{00000000-0005-0000-0000-00006C800000}"/>
    <cellStyle name="Normal 4 3 3 2 3 5" xfId="25346" xr:uid="{00000000-0005-0000-0000-00006D800000}"/>
    <cellStyle name="Normal 4 3 3 2 3 6" xfId="31962" xr:uid="{00000000-0005-0000-0000-00006E800000}"/>
    <cellStyle name="Normal 4 3 3 2 3 7" xfId="38520" xr:uid="{00000000-0005-0000-0000-00006F800000}"/>
    <cellStyle name="Normal 4 3 3 2 4" xfId="7695" xr:uid="{00000000-0005-0000-0000-000070800000}"/>
    <cellStyle name="Normal 4 3 3 2 4 2" xfId="13010" xr:uid="{00000000-0005-0000-0000-000071800000}"/>
    <cellStyle name="Normal 4 3 3 2 4 2 2" xfId="28614" xr:uid="{00000000-0005-0000-0000-000072800000}"/>
    <cellStyle name="Normal 4 3 3 2 4 2 3" xfId="35173" xr:uid="{00000000-0005-0000-0000-000073800000}"/>
    <cellStyle name="Normal 4 3 3 2 4 2 4" xfId="41731" xr:uid="{00000000-0005-0000-0000-000074800000}"/>
    <cellStyle name="Normal 4 3 3 2 4 3" xfId="25349" xr:uid="{00000000-0005-0000-0000-000075800000}"/>
    <cellStyle name="Normal 4 3 3 2 4 4" xfId="31965" xr:uid="{00000000-0005-0000-0000-000076800000}"/>
    <cellStyle name="Normal 4 3 3 2 4 5" xfId="38523" xr:uid="{00000000-0005-0000-0000-000077800000}"/>
    <cellStyle name="Normal 4 3 3 2 5" xfId="7696" xr:uid="{00000000-0005-0000-0000-000078800000}"/>
    <cellStyle name="Normal 4 3 3 2 5 2" xfId="13011" xr:uid="{00000000-0005-0000-0000-000079800000}"/>
    <cellStyle name="Normal 4 3 3 2 5 2 2" xfId="28615" xr:uid="{00000000-0005-0000-0000-00007A800000}"/>
    <cellStyle name="Normal 4 3 3 2 5 2 3" xfId="35174" xr:uid="{00000000-0005-0000-0000-00007B800000}"/>
    <cellStyle name="Normal 4 3 3 2 5 2 4" xfId="41732" xr:uid="{00000000-0005-0000-0000-00007C800000}"/>
    <cellStyle name="Normal 4 3 3 2 5 3" xfId="25350" xr:uid="{00000000-0005-0000-0000-00007D800000}"/>
    <cellStyle name="Normal 4 3 3 2 5 4" xfId="31966" xr:uid="{00000000-0005-0000-0000-00007E800000}"/>
    <cellStyle name="Normal 4 3 3 2 5 5" xfId="38524" xr:uid="{00000000-0005-0000-0000-00007F800000}"/>
    <cellStyle name="Normal 4 3 3 2 6" xfId="13003" xr:uid="{00000000-0005-0000-0000-000080800000}"/>
    <cellStyle name="Normal 4 3 3 2 6 2" xfId="28607" xr:uid="{00000000-0005-0000-0000-000081800000}"/>
    <cellStyle name="Normal 4 3 3 2 6 3" xfId="35166" xr:uid="{00000000-0005-0000-0000-000082800000}"/>
    <cellStyle name="Normal 4 3 3 2 6 4" xfId="41724" xr:uid="{00000000-0005-0000-0000-000083800000}"/>
    <cellStyle name="Normal 4 3 3 2 7" xfId="25342" xr:uid="{00000000-0005-0000-0000-000084800000}"/>
    <cellStyle name="Normal 4 3 3 2 8" xfId="31958" xr:uid="{00000000-0005-0000-0000-000085800000}"/>
    <cellStyle name="Normal 4 3 3 2 9" xfId="38516" xr:uid="{00000000-0005-0000-0000-000086800000}"/>
    <cellStyle name="Normal 4 3 3 3" xfId="7697" xr:uid="{00000000-0005-0000-0000-000087800000}"/>
    <cellStyle name="Normal 4 3 3 3 2" xfId="7698" xr:uid="{00000000-0005-0000-0000-000088800000}"/>
    <cellStyle name="Normal 4 3 3 3 2 2" xfId="13013" xr:uid="{00000000-0005-0000-0000-000089800000}"/>
    <cellStyle name="Normal 4 3 3 3 2 2 2" xfId="28617" xr:uid="{00000000-0005-0000-0000-00008A800000}"/>
    <cellStyle name="Normal 4 3 3 3 2 2 3" xfId="35176" xr:uid="{00000000-0005-0000-0000-00008B800000}"/>
    <cellStyle name="Normal 4 3 3 3 2 2 4" xfId="41734" xr:uid="{00000000-0005-0000-0000-00008C800000}"/>
    <cellStyle name="Normal 4 3 3 3 2 3" xfId="25352" xr:uid="{00000000-0005-0000-0000-00008D800000}"/>
    <cellStyle name="Normal 4 3 3 3 2 4" xfId="31968" xr:uid="{00000000-0005-0000-0000-00008E800000}"/>
    <cellStyle name="Normal 4 3 3 3 2 5" xfId="38526" xr:uid="{00000000-0005-0000-0000-00008F800000}"/>
    <cellStyle name="Normal 4 3 3 3 3" xfId="7699" xr:uid="{00000000-0005-0000-0000-000090800000}"/>
    <cellStyle name="Normal 4 3 3 3 3 2" xfId="13014" xr:uid="{00000000-0005-0000-0000-000091800000}"/>
    <cellStyle name="Normal 4 3 3 3 3 2 2" xfId="28618" xr:uid="{00000000-0005-0000-0000-000092800000}"/>
    <cellStyle name="Normal 4 3 3 3 3 2 3" xfId="35177" xr:uid="{00000000-0005-0000-0000-000093800000}"/>
    <cellStyle name="Normal 4 3 3 3 3 2 4" xfId="41735" xr:uid="{00000000-0005-0000-0000-000094800000}"/>
    <cellStyle name="Normal 4 3 3 3 3 3" xfId="25353" xr:uid="{00000000-0005-0000-0000-000095800000}"/>
    <cellStyle name="Normal 4 3 3 3 3 4" xfId="31969" xr:uid="{00000000-0005-0000-0000-000096800000}"/>
    <cellStyle name="Normal 4 3 3 3 3 5" xfId="38527" xr:uid="{00000000-0005-0000-0000-000097800000}"/>
    <cellStyle name="Normal 4 3 3 3 4" xfId="13012" xr:uid="{00000000-0005-0000-0000-000098800000}"/>
    <cellStyle name="Normal 4 3 3 3 4 2" xfId="28616" xr:uid="{00000000-0005-0000-0000-000099800000}"/>
    <cellStyle name="Normal 4 3 3 3 4 3" xfId="35175" xr:uid="{00000000-0005-0000-0000-00009A800000}"/>
    <cellStyle name="Normal 4 3 3 3 4 4" xfId="41733" xr:uid="{00000000-0005-0000-0000-00009B800000}"/>
    <cellStyle name="Normal 4 3 3 3 5" xfId="25351" xr:uid="{00000000-0005-0000-0000-00009C800000}"/>
    <cellStyle name="Normal 4 3 3 3 6" xfId="31967" xr:uid="{00000000-0005-0000-0000-00009D800000}"/>
    <cellStyle name="Normal 4 3 3 3 7" xfId="38525" xr:uid="{00000000-0005-0000-0000-00009E800000}"/>
    <cellStyle name="Normal 4 3 3 4" xfId="7700" xr:uid="{00000000-0005-0000-0000-00009F800000}"/>
    <cellStyle name="Normal 4 3 3 4 2" xfId="7701" xr:uid="{00000000-0005-0000-0000-0000A0800000}"/>
    <cellStyle name="Normal 4 3 3 4 2 2" xfId="13016" xr:uid="{00000000-0005-0000-0000-0000A1800000}"/>
    <cellStyle name="Normal 4 3 3 4 2 2 2" xfId="28620" xr:uid="{00000000-0005-0000-0000-0000A2800000}"/>
    <cellStyle name="Normal 4 3 3 4 2 2 3" xfId="35179" xr:uid="{00000000-0005-0000-0000-0000A3800000}"/>
    <cellStyle name="Normal 4 3 3 4 2 2 4" xfId="41737" xr:uid="{00000000-0005-0000-0000-0000A4800000}"/>
    <cellStyle name="Normal 4 3 3 4 2 3" xfId="25355" xr:uid="{00000000-0005-0000-0000-0000A5800000}"/>
    <cellStyle name="Normal 4 3 3 4 2 4" xfId="31971" xr:uid="{00000000-0005-0000-0000-0000A6800000}"/>
    <cellStyle name="Normal 4 3 3 4 2 5" xfId="38529" xr:uid="{00000000-0005-0000-0000-0000A7800000}"/>
    <cellStyle name="Normal 4 3 3 4 3" xfId="7702" xr:uid="{00000000-0005-0000-0000-0000A8800000}"/>
    <cellStyle name="Normal 4 3 3 4 3 2" xfId="13017" xr:uid="{00000000-0005-0000-0000-0000A9800000}"/>
    <cellStyle name="Normal 4 3 3 4 3 2 2" xfId="28621" xr:uid="{00000000-0005-0000-0000-0000AA800000}"/>
    <cellStyle name="Normal 4 3 3 4 3 2 3" xfId="35180" xr:uid="{00000000-0005-0000-0000-0000AB800000}"/>
    <cellStyle name="Normal 4 3 3 4 3 2 4" xfId="41738" xr:uid="{00000000-0005-0000-0000-0000AC800000}"/>
    <cellStyle name="Normal 4 3 3 4 3 3" xfId="25356" xr:uid="{00000000-0005-0000-0000-0000AD800000}"/>
    <cellStyle name="Normal 4 3 3 4 3 4" xfId="31972" xr:uid="{00000000-0005-0000-0000-0000AE800000}"/>
    <cellStyle name="Normal 4 3 3 4 3 5" xfId="38530" xr:uid="{00000000-0005-0000-0000-0000AF800000}"/>
    <cellStyle name="Normal 4 3 3 4 4" xfId="13015" xr:uid="{00000000-0005-0000-0000-0000B0800000}"/>
    <cellStyle name="Normal 4 3 3 4 4 2" xfId="28619" xr:uid="{00000000-0005-0000-0000-0000B1800000}"/>
    <cellStyle name="Normal 4 3 3 4 4 3" xfId="35178" xr:uid="{00000000-0005-0000-0000-0000B2800000}"/>
    <cellStyle name="Normal 4 3 3 4 4 4" xfId="41736" xr:uid="{00000000-0005-0000-0000-0000B3800000}"/>
    <cellStyle name="Normal 4 3 3 4 5" xfId="25354" xr:uid="{00000000-0005-0000-0000-0000B4800000}"/>
    <cellStyle name="Normal 4 3 3 4 6" xfId="31970" xr:uid="{00000000-0005-0000-0000-0000B5800000}"/>
    <cellStyle name="Normal 4 3 3 4 7" xfId="38528" xr:uid="{00000000-0005-0000-0000-0000B6800000}"/>
    <cellStyle name="Normal 4 3 3 5" xfId="7703" xr:uid="{00000000-0005-0000-0000-0000B7800000}"/>
    <cellStyle name="Normal 4 3 3 5 2" xfId="13018" xr:uid="{00000000-0005-0000-0000-0000B8800000}"/>
    <cellStyle name="Normal 4 3 3 5 2 2" xfId="28622" xr:uid="{00000000-0005-0000-0000-0000B9800000}"/>
    <cellStyle name="Normal 4 3 3 5 2 3" xfId="35181" xr:uid="{00000000-0005-0000-0000-0000BA800000}"/>
    <cellStyle name="Normal 4 3 3 5 2 4" xfId="41739" xr:uid="{00000000-0005-0000-0000-0000BB800000}"/>
    <cellStyle name="Normal 4 3 3 5 3" xfId="25357" xr:uid="{00000000-0005-0000-0000-0000BC800000}"/>
    <cellStyle name="Normal 4 3 3 5 4" xfId="31973" xr:uid="{00000000-0005-0000-0000-0000BD800000}"/>
    <cellStyle name="Normal 4 3 3 5 5" xfId="38531" xr:uid="{00000000-0005-0000-0000-0000BE800000}"/>
    <cellStyle name="Normal 4 3 3 6" xfId="7704" xr:uid="{00000000-0005-0000-0000-0000BF800000}"/>
    <cellStyle name="Normal 4 3 3 6 2" xfId="13019" xr:uid="{00000000-0005-0000-0000-0000C0800000}"/>
    <cellStyle name="Normal 4 3 3 6 2 2" xfId="28623" xr:uid="{00000000-0005-0000-0000-0000C1800000}"/>
    <cellStyle name="Normal 4 3 3 6 2 3" xfId="35182" xr:uid="{00000000-0005-0000-0000-0000C2800000}"/>
    <cellStyle name="Normal 4 3 3 6 2 4" xfId="41740" xr:uid="{00000000-0005-0000-0000-0000C3800000}"/>
    <cellStyle name="Normal 4 3 3 6 3" xfId="25358" xr:uid="{00000000-0005-0000-0000-0000C4800000}"/>
    <cellStyle name="Normal 4 3 3 6 4" xfId="31974" xr:uid="{00000000-0005-0000-0000-0000C5800000}"/>
    <cellStyle name="Normal 4 3 3 6 5" xfId="38532" xr:uid="{00000000-0005-0000-0000-0000C6800000}"/>
    <cellStyle name="Normal 4 3 3 7" xfId="13002" xr:uid="{00000000-0005-0000-0000-0000C7800000}"/>
    <cellStyle name="Normal 4 3 3 7 2" xfId="28606" xr:uid="{00000000-0005-0000-0000-0000C8800000}"/>
    <cellStyle name="Normal 4 3 3 7 3" xfId="35165" xr:uid="{00000000-0005-0000-0000-0000C9800000}"/>
    <cellStyle name="Normal 4 3 3 7 4" xfId="41723" xr:uid="{00000000-0005-0000-0000-0000CA800000}"/>
    <cellStyle name="Normal 4 3 3 8" xfId="25341" xr:uid="{00000000-0005-0000-0000-0000CB800000}"/>
    <cellStyle name="Normal 4 3 3 9" xfId="31957" xr:uid="{00000000-0005-0000-0000-0000CC800000}"/>
    <cellStyle name="Normal 4 3 4" xfId="7705" xr:uid="{00000000-0005-0000-0000-0000CD800000}"/>
    <cellStyle name="Normal 4 3 4 2" xfId="7706" xr:uid="{00000000-0005-0000-0000-0000CE800000}"/>
    <cellStyle name="Normal 4 3 4 2 2" xfId="7707" xr:uid="{00000000-0005-0000-0000-0000CF800000}"/>
    <cellStyle name="Normal 4 3 4 2 2 2" xfId="13022" xr:uid="{00000000-0005-0000-0000-0000D0800000}"/>
    <cellStyle name="Normal 4 3 4 2 2 2 2" xfId="28626" xr:uid="{00000000-0005-0000-0000-0000D1800000}"/>
    <cellStyle name="Normal 4 3 4 2 2 2 3" xfId="35185" xr:uid="{00000000-0005-0000-0000-0000D2800000}"/>
    <cellStyle name="Normal 4 3 4 2 2 2 4" xfId="41743" xr:uid="{00000000-0005-0000-0000-0000D3800000}"/>
    <cellStyle name="Normal 4 3 4 2 2 3" xfId="25361" xr:uid="{00000000-0005-0000-0000-0000D4800000}"/>
    <cellStyle name="Normal 4 3 4 2 2 4" xfId="31977" xr:uid="{00000000-0005-0000-0000-0000D5800000}"/>
    <cellStyle name="Normal 4 3 4 2 2 5" xfId="38535" xr:uid="{00000000-0005-0000-0000-0000D6800000}"/>
    <cellStyle name="Normal 4 3 4 2 3" xfId="7708" xr:uid="{00000000-0005-0000-0000-0000D7800000}"/>
    <cellStyle name="Normal 4 3 4 2 3 2" xfId="13023" xr:uid="{00000000-0005-0000-0000-0000D8800000}"/>
    <cellStyle name="Normal 4 3 4 2 3 2 2" xfId="28627" xr:uid="{00000000-0005-0000-0000-0000D9800000}"/>
    <cellStyle name="Normal 4 3 4 2 3 2 3" xfId="35186" xr:uid="{00000000-0005-0000-0000-0000DA800000}"/>
    <cellStyle name="Normal 4 3 4 2 3 2 4" xfId="41744" xr:uid="{00000000-0005-0000-0000-0000DB800000}"/>
    <cellStyle name="Normal 4 3 4 2 3 3" xfId="25362" xr:uid="{00000000-0005-0000-0000-0000DC800000}"/>
    <cellStyle name="Normal 4 3 4 2 3 4" xfId="31978" xr:uid="{00000000-0005-0000-0000-0000DD800000}"/>
    <cellStyle name="Normal 4 3 4 2 3 5" xfId="38536" xr:uid="{00000000-0005-0000-0000-0000DE800000}"/>
    <cellStyle name="Normal 4 3 4 2 4" xfId="13021" xr:uid="{00000000-0005-0000-0000-0000DF800000}"/>
    <cellStyle name="Normal 4 3 4 2 4 2" xfId="28625" xr:uid="{00000000-0005-0000-0000-0000E0800000}"/>
    <cellStyle name="Normal 4 3 4 2 4 3" xfId="35184" xr:uid="{00000000-0005-0000-0000-0000E1800000}"/>
    <cellStyle name="Normal 4 3 4 2 4 4" xfId="41742" xr:uid="{00000000-0005-0000-0000-0000E2800000}"/>
    <cellStyle name="Normal 4 3 4 2 5" xfId="25360" xr:uid="{00000000-0005-0000-0000-0000E3800000}"/>
    <cellStyle name="Normal 4 3 4 2 6" xfId="31976" xr:uid="{00000000-0005-0000-0000-0000E4800000}"/>
    <cellStyle name="Normal 4 3 4 2 7" xfId="38534" xr:uid="{00000000-0005-0000-0000-0000E5800000}"/>
    <cellStyle name="Normal 4 3 4 3" xfId="7709" xr:uid="{00000000-0005-0000-0000-0000E6800000}"/>
    <cellStyle name="Normal 4 3 4 3 2" xfId="7710" xr:uid="{00000000-0005-0000-0000-0000E7800000}"/>
    <cellStyle name="Normal 4 3 4 3 2 2" xfId="13025" xr:uid="{00000000-0005-0000-0000-0000E8800000}"/>
    <cellStyle name="Normal 4 3 4 3 2 2 2" xfId="28629" xr:uid="{00000000-0005-0000-0000-0000E9800000}"/>
    <cellStyle name="Normal 4 3 4 3 2 2 3" xfId="35188" xr:uid="{00000000-0005-0000-0000-0000EA800000}"/>
    <cellStyle name="Normal 4 3 4 3 2 2 4" xfId="41746" xr:uid="{00000000-0005-0000-0000-0000EB800000}"/>
    <cellStyle name="Normal 4 3 4 3 2 3" xfId="25364" xr:uid="{00000000-0005-0000-0000-0000EC800000}"/>
    <cellStyle name="Normal 4 3 4 3 2 4" xfId="31980" xr:uid="{00000000-0005-0000-0000-0000ED800000}"/>
    <cellStyle name="Normal 4 3 4 3 2 5" xfId="38538" xr:uid="{00000000-0005-0000-0000-0000EE800000}"/>
    <cellStyle name="Normal 4 3 4 3 3" xfId="7711" xr:uid="{00000000-0005-0000-0000-0000EF800000}"/>
    <cellStyle name="Normal 4 3 4 3 3 2" xfId="13026" xr:uid="{00000000-0005-0000-0000-0000F0800000}"/>
    <cellStyle name="Normal 4 3 4 3 3 2 2" xfId="28630" xr:uid="{00000000-0005-0000-0000-0000F1800000}"/>
    <cellStyle name="Normal 4 3 4 3 3 2 3" xfId="35189" xr:uid="{00000000-0005-0000-0000-0000F2800000}"/>
    <cellStyle name="Normal 4 3 4 3 3 2 4" xfId="41747" xr:uid="{00000000-0005-0000-0000-0000F3800000}"/>
    <cellStyle name="Normal 4 3 4 3 3 3" xfId="25365" xr:uid="{00000000-0005-0000-0000-0000F4800000}"/>
    <cellStyle name="Normal 4 3 4 3 3 4" xfId="31981" xr:uid="{00000000-0005-0000-0000-0000F5800000}"/>
    <cellStyle name="Normal 4 3 4 3 3 5" xfId="38539" xr:uid="{00000000-0005-0000-0000-0000F6800000}"/>
    <cellStyle name="Normal 4 3 4 3 4" xfId="13024" xr:uid="{00000000-0005-0000-0000-0000F7800000}"/>
    <cellStyle name="Normal 4 3 4 3 4 2" xfId="28628" xr:uid="{00000000-0005-0000-0000-0000F8800000}"/>
    <cellStyle name="Normal 4 3 4 3 4 3" xfId="35187" xr:uid="{00000000-0005-0000-0000-0000F9800000}"/>
    <cellStyle name="Normal 4 3 4 3 4 4" xfId="41745" xr:uid="{00000000-0005-0000-0000-0000FA800000}"/>
    <cellStyle name="Normal 4 3 4 3 5" xfId="25363" xr:uid="{00000000-0005-0000-0000-0000FB800000}"/>
    <cellStyle name="Normal 4 3 4 3 6" xfId="31979" xr:uid="{00000000-0005-0000-0000-0000FC800000}"/>
    <cellStyle name="Normal 4 3 4 3 7" xfId="38537" xr:uid="{00000000-0005-0000-0000-0000FD800000}"/>
    <cellStyle name="Normal 4 3 4 4" xfId="7712" xr:uid="{00000000-0005-0000-0000-0000FE800000}"/>
    <cellStyle name="Normal 4 3 4 4 2" xfId="13027" xr:uid="{00000000-0005-0000-0000-0000FF800000}"/>
    <cellStyle name="Normal 4 3 4 4 2 2" xfId="28631" xr:uid="{00000000-0005-0000-0000-000000810000}"/>
    <cellStyle name="Normal 4 3 4 4 2 3" xfId="35190" xr:uid="{00000000-0005-0000-0000-000001810000}"/>
    <cellStyle name="Normal 4 3 4 4 2 4" xfId="41748" xr:uid="{00000000-0005-0000-0000-000002810000}"/>
    <cellStyle name="Normal 4 3 4 4 3" xfId="25366" xr:uid="{00000000-0005-0000-0000-000003810000}"/>
    <cellStyle name="Normal 4 3 4 4 4" xfId="31982" xr:uid="{00000000-0005-0000-0000-000004810000}"/>
    <cellStyle name="Normal 4 3 4 4 5" xfId="38540" xr:uid="{00000000-0005-0000-0000-000005810000}"/>
    <cellStyle name="Normal 4 3 4 5" xfId="7713" xr:uid="{00000000-0005-0000-0000-000006810000}"/>
    <cellStyle name="Normal 4 3 4 5 2" xfId="13028" xr:uid="{00000000-0005-0000-0000-000007810000}"/>
    <cellStyle name="Normal 4 3 4 5 2 2" xfId="28632" xr:uid="{00000000-0005-0000-0000-000008810000}"/>
    <cellStyle name="Normal 4 3 4 5 2 3" xfId="35191" xr:uid="{00000000-0005-0000-0000-000009810000}"/>
    <cellStyle name="Normal 4 3 4 5 2 4" xfId="41749" xr:uid="{00000000-0005-0000-0000-00000A810000}"/>
    <cellStyle name="Normal 4 3 4 5 3" xfId="25367" xr:uid="{00000000-0005-0000-0000-00000B810000}"/>
    <cellStyle name="Normal 4 3 4 5 4" xfId="31983" xr:uid="{00000000-0005-0000-0000-00000C810000}"/>
    <cellStyle name="Normal 4 3 4 5 5" xfId="38541" xr:uid="{00000000-0005-0000-0000-00000D810000}"/>
    <cellStyle name="Normal 4 3 4 6" xfId="13020" xr:uid="{00000000-0005-0000-0000-00000E810000}"/>
    <cellStyle name="Normal 4 3 4 6 2" xfId="28624" xr:uid="{00000000-0005-0000-0000-00000F810000}"/>
    <cellStyle name="Normal 4 3 4 6 3" xfId="35183" xr:uid="{00000000-0005-0000-0000-000010810000}"/>
    <cellStyle name="Normal 4 3 4 6 4" xfId="41741" xr:uid="{00000000-0005-0000-0000-000011810000}"/>
    <cellStyle name="Normal 4 3 4 7" xfId="25359" xr:uid="{00000000-0005-0000-0000-000012810000}"/>
    <cellStyle name="Normal 4 3 4 8" xfId="31975" xr:uid="{00000000-0005-0000-0000-000013810000}"/>
    <cellStyle name="Normal 4 3 4 9" xfId="38533" xr:uid="{00000000-0005-0000-0000-000014810000}"/>
    <cellStyle name="Normal 4 3 5" xfId="7714" xr:uid="{00000000-0005-0000-0000-000015810000}"/>
    <cellStyle name="Normal 4 3 5 2" xfId="7715" xr:uid="{00000000-0005-0000-0000-000016810000}"/>
    <cellStyle name="Normal 4 3 5 2 2" xfId="13030" xr:uid="{00000000-0005-0000-0000-000017810000}"/>
    <cellStyle name="Normal 4 3 5 2 2 2" xfId="28634" xr:uid="{00000000-0005-0000-0000-000018810000}"/>
    <cellStyle name="Normal 4 3 5 2 2 3" xfId="35193" xr:uid="{00000000-0005-0000-0000-000019810000}"/>
    <cellStyle name="Normal 4 3 5 2 2 4" xfId="41751" xr:uid="{00000000-0005-0000-0000-00001A810000}"/>
    <cellStyle name="Normal 4 3 5 2 3" xfId="25369" xr:uid="{00000000-0005-0000-0000-00001B810000}"/>
    <cellStyle name="Normal 4 3 5 2 4" xfId="31985" xr:uid="{00000000-0005-0000-0000-00001C810000}"/>
    <cellStyle name="Normal 4 3 5 2 5" xfId="38543" xr:uid="{00000000-0005-0000-0000-00001D810000}"/>
    <cellStyle name="Normal 4 3 5 3" xfId="7716" xr:uid="{00000000-0005-0000-0000-00001E810000}"/>
    <cellStyle name="Normal 4 3 5 3 2" xfId="13031" xr:uid="{00000000-0005-0000-0000-00001F810000}"/>
    <cellStyle name="Normal 4 3 5 3 2 2" xfId="28635" xr:uid="{00000000-0005-0000-0000-000020810000}"/>
    <cellStyle name="Normal 4 3 5 3 2 3" xfId="35194" xr:uid="{00000000-0005-0000-0000-000021810000}"/>
    <cellStyle name="Normal 4 3 5 3 2 4" xfId="41752" xr:uid="{00000000-0005-0000-0000-000022810000}"/>
    <cellStyle name="Normal 4 3 5 3 3" xfId="25370" xr:uid="{00000000-0005-0000-0000-000023810000}"/>
    <cellStyle name="Normal 4 3 5 3 4" xfId="31986" xr:uid="{00000000-0005-0000-0000-000024810000}"/>
    <cellStyle name="Normal 4 3 5 3 5" xfId="38544" xr:uid="{00000000-0005-0000-0000-000025810000}"/>
    <cellStyle name="Normal 4 3 5 4" xfId="13029" xr:uid="{00000000-0005-0000-0000-000026810000}"/>
    <cellStyle name="Normal 4 3 5 4 2" xfId="28633" xr:uid="{00000000-0005-0000-0000-000027810000}"/>
    <cellStyle name="Normal 4 3 5 4 3" xfId="35192" xr:uid="{00000000-0005-0000-0000-000028810000}"/>
    <cellStyle name="Normal 4 3 5 4 4" xfId="41750" xr:uid="{00000000-0005-0000-0000-000029810000}"/>
    <cellStyle name="Normal 4 3 5 5" xfId="25368" xr:uid="{00000000-0005-0000-0000-00002A810000}"/>
    <cellStyle name="Normal 4 3 5 6" xfId="31984" xr:uid="{00000000-0005-0000-0000-00002B810000}"/>
    <cellStyle name="Normal 4 3 5 7" xfId="38542" xr:uid="{00000000-0005-0000-0000-00002C810000}"/>
    <cellStyle name="Normal 4 3 6" xfId="7717" xr:uid="{00000000-0005-0000-0000-00002D810000}"/>
    <cellStyle name="Normal 4 3 6 2" xfId="7718" xr:uid="{00000000-0005-0000-0000-00002E810000}"/>
    <cellStyle name="Normal 4 3 6 2 2" xfId="13033" xr:uid="{00000000-0005-0000-0000-00002F810000}"/>
    <cellStyle name="Normal 4 3 6 2 2 2" xfId="28637" xr:uid="{00000000-0005-0000-0000-000030810000}"/>
    <cellStyle name="Normal 4 3 6 2 2 3" xfId="35196" xr:uid="{00000000-0005-0000-0000-000031810000}"/>
    <cellStyle name="Normal 4 3 6 2 2 4" xfId="41754" xr:uid="{00000000-0005-0000-0000-000032810000}"/>
    <cellStyle name="Normal 4 3 6 2 3" xfId="25372" xr:uid="{00000000-0005-0000-0000-000033810000}"/>
    <cellStyle name="Normal 4 3 6 2 4" xfId="31988" xr:uid="{00000000-0005-0000-0000-000034810000}"/>
    <cellStyle name="Normal 4 3 6 2 5" xfId="38546" xr:uid="{00000000-0005-0000-0000-000035810000}"/>
    <cellStyle name="Normal 4 3 6 3" xfId="7719" xr:uid="{00000000-0005-0000-0000-000036810000}"/>
    <cellStyle name="Normal 4 3 6 3 2" xfId="13034" xr:uid="{00000000-0005-0000-0000-000037810000}"/>
    <cellStyle name="Normal 4 3 6 3 2 2" xfId="28638" xr:uid="{00000000-0005-0000-0000-000038810000}"/>
    <cellStyle name="Normal 4 3 6 3 2 3" xfId="35197" xr:uid="{00000000-0005-0000-0000-000039810000}"/>
    <cellStyle name="Normal 4 3 6 3 2 4" xfId="41755" xr:uid="{00000000-0005-0000-0000-00003A810000}"/>
    <cellStyle name="Normal 4 3 6 3 3" xfId="25373" xr:uid="{00000000-0005-0000-0000-00003B810000}"/>
    <cellStyle name="Normal 4 3 6 3 4" xfId="31989" xr:uid="{00000000-0005-0000-0000-00003C810000}"/>
    <cellStyle name="Normal 4 3 6 3 5" xfId="38547" xr:uid="{00000000-0005-0000-0000-00003D810000}"/>
    <cellStyle name="Normal 4 3 6 4" xfId="13032" xr:uid="{00000000-0005-0000-0000-00003E810000}"/>
    <cellStyle name="Normal 4 3 6 4 2" xfId="28636" xr:uid="{00000000-0005-0000-0000-00003F810000}"/>
    <cellStyle name="Normal 4 3 6 4 3" xfId="35195" xr:uid="{00000000-0005-0000-0000-000040810000}"/>
    <cellStyle name="Normal 4 3 6 4 4" xfId="41753" xr:uid="{00000000-0005-0000-0000-000041810000}"/>
    <cellStyle name="Normal 4 3 6 5" xfId="25371" xr:uid="{00000000-0005-0000-0000-000042810000}"/>
    <cellStyle name="Normal 4 3 6 6" xfId="31987" xr:uid="{00000000-0005-0000-0000-000043810000}"/>
    <cellStyle name="Normal 4 3 6 7" xfId="38545" xr:uid="{00000000-0005-0000-0000-000044810000}"/>
    <cellStyle name="Normal 4 3 7" xfId="7720" xr:uid="{00000000-0005-0000-0000-000045810000}"/>
    <cellStyle name="Normal 4 3 7 2" xfId="13035" xr:uid="{00000000-0005-0000-0000-000046810000}"/>
    <cellStyle name="Normal 4 3 7 2 2" xfId="28639" xr:uid="{00000000-0005-0000-0000-000047810000}"/>
    <cellStyle name="Normal 4 3 7 2 3" xfId="35198" xr:uid="{00000000-0005-0000-0000-000048810000}"/>
    <cellStyle name="Normal 4 3 7 2 4" xfId="41756" xr:uid="{00000000-0005-0000-0000-000049810000}"/>
    <cellStyle name="Normal 4 3 7 3" xfId="25374" xr:uid="{00000000-0005-0000-0000-00004A810000}"/>
    <cellStyle name="Normal 4 3 7 4" xfId="31990" xr:uid="{00000000-0005-0000-0000-00004B810000}"/>
    <cellStyle name="Normal 4 3 7 5" xfId="38548" xr:uid="{00000000-0005-0000-0000-00004C810000}"/>
    <cellStyle name="Normal 4 3 8" xfId="7721" xr:uid="{00000000-0005-0000-0000-00004D810000}"/>
    <cellStyle name="Normal 4 3 8 2" xfId="13036" xr:uid="{00000000-0005-0000-0000-00004E810000}"/>
    <cellStyle name="Normal 4 3 8 2 2" xfId="28640" xr:uid="{00000000-0005-0000-0000-00004F810000}"/>
    <cellStyle name="Normal 4 3 8 2 3" xfId="35199" xr:uid="{00000000-0005-0000-0000-000050810000}"/>
    <cellStyle name="Normal 4 3 8 2 4" xfId="41757" xr:uid="{00000000-0005-0000-0000-000051810000}"/>
    <cellStyle name="Normal 4 3 8 3" xfId="25375" xr:uid="{00000000-0005-0000-0000-000052810000}"/>
    <cellStyle name="Normal 4 3 8 4" xfId="31991" xr:uid="{00000000-0005-0000-0000-000053810000}"/>
    <cellStyle name="Normal 4 3 8 5" xfId="38549" xr:uid="{00000000-0005-0000-0000-000054810000}"/>
    <cellStyle name="Normal 4 3 9" xfId="12965" xr:uid="{00000000-0005-0000-0000-000055810000}"/>
    <cellStyle name="Normal 4 3 9 2" xfId="28569" xr:uid="{00000000-0005-0000-0000-000056810000}"/>
    <cellStyle name="Normal 4 3 9 3" xfId="35128" xr:uid="{00000000-0005-0000-0000-000057810000}"/>
    <cellStyle name="Normal 4 3 9 4" xfId="41686" xr:uid="{00000000-0005-0000-0000-000058810000}"/>
    <cellStyle name="Normal 4 4" xfId="7722" xr:uid="{00000000-0005-0000-0000-000059810000}"/>
    <cellStyle name="Normal 4 4 10" xfId="31992" xr:uid="{00000000-0005-0000-0000-00005A810000}"/>
    <cellStyle name="Normal 4 4 11" xfId="38550" xr:uid="{00000000-0005-0000-0000-00005B810000}"/>
    <cellStyle name="Normal 4 4 2" xfId="7723" xr:uid="{00000000-0005-0000-0000-00005C810000}"/>
    <cellStyle name="Normal 4 4 2 10" xfId="38551" xr:uid="{00000000-0005-0000-0000-00005D810000}"/>
    <cellStyle name="Normal 4 4 2 2" xfId="7724" xr:uid="{00000000-0005-0000-0000-00005E810000}"/>
    <cellStyle name="Normal 4 4 2 2 2" xfId="7725" xr:uid="{00000000-0005-0000-0000-00005F810000}"/>
    <cellStyle name="Normal 4 4 2 2 2 2" xfId="7726" xr:uid="{00000000-0005-0000-0000-000060810000}"/>
    <cellStyle name="Normal 4 4 2 2 2 2 2" xfId="13041" xr:uid="{00000000-0005-0000-0000-000061810000}"/>
    <cellStyle name="Normal 4 4 2 2 2 2 2 2" xfId="28645" xr:uid="{00000000-0005-0000-0000-000062810000}"/>
    <cellStyle name="Normal 4 4 2 2 2 2 2 3" xfId="35204" xr:uid="{00000000-0005-0000-0000-000063810000}"/>
    <cellStyle name="Normal 4 4 2 2 2 2 2 4" xfId="41762" xr:uid="{00000000-0005-0000-0000-000064810000}"/>
    <cellStyle name="Normal 4 4 2 2 2 2 3" xfId="25380" xr:uid="{00000000-0005-0000-0000-000065810000}"/>
    <cellStyle name="Normal 4 4 2 2 2 2 4" xfId="31996" xr:uid="{00000000-0005-0000-0000-000066810000}"/>
    <cellStyle name="Normal 4 4 2 2 2 2 5" xfId="38554" xr:uid="{00000000-0005-0000-0000-000067810000}"/>
    <cellStyle name="Normal 4 4 2 2 2 3" xfId="7727" xr:uid="{00000000-0005-0000-0000-000068810000}"/>
    <cellStyle name="Normal 4 4 2 2 2 3 2" xfId="13042" xr:uid="{00000000-0005-0000-0000-000069810000}"/>
    <cellStyle name="Normal 4 4 2 2 2 3 2 2" xfId="28646" xr:uid="{00000000-0005-0000-0000-00006A810000}"/>
    <cellStyle name="Normal 4 4 2 2 2 3 2 3" xfId="35205" xr:uid="{00000000-0005-0000-0000-00006B810000}"/>
    <cellStyle name="Normal 4 4 2 2 2 3 2 4" xfId="41763" xr:uid="{00000000-0005-0000-0000-00006C810000}"/>
    <cellStyle name="Normal 4 4 2 2 2 3 3" xfId="25381" xr:uid="{00000000-0005-0000-0000-00006D810000}"/>
    <cellStyle name="Normal 4 4 2 2 2 3 4" xfId="31997" xr:uid="{00000000-0005-0000-0000-00006E810000}"/>
    <cellStyle name="Normal 4 4 2 2 2 3 5" xfId="38555" xr:uid="{00000000-0005-0000-0000-00006F810000}"/>
    <cellStyle name="Normal 4 4 2 2 2 4" xfId="13040" xr:uid="{00000000-0005-0000-0000-000070810000}"/>
    <cellStyle name="Normal 4 4 2 2 2 4 2" xfId="28644" xr:uid="{00000000-0005-0000-0000-000071810000}"/>
    <cellStyle name="Normal 4 4 2 2 2 4 3" xfId="35203" xr:uid="{00000000-0005-0000-0000-000072810000}"/>
    <cellStyle name="Normal 4 4 2 2 2 4 4" xfId="41761" xr:uid="{00000000-0005-0000-0000-000073810000}"/>
    <cellStyle name="Normal 4 4 2 2 2 5" xfId="25379" xr:uid="{00000000-0005-0000-0000-000074810000}"/>
    <cellStyle name="Normal 4 4 2 2 2 6" xfId="31995" xr:uid="{00000000-0005-0000-0000-000075810000}"/>
    <cellStyle name="Normal 4 4 2 2 2 7" xfId="38553" xr:uid="{00000000-0005-0000-0000-000076810000}"/>
    <cellStyle name="Normal 4 4 2 2 3" xfId="7728" xr:uid="{00000000-0005-0000-0000-000077810000}"/>
    <cellStyle name="Normal 4 4 2 2 3 2" xfId="7729" xr:uid="{00000000-0005-0000-0000-000078810000}"/>
    <cellStyle name="Normal 4 4 2 2 3 2 2" xfId="13044" xr:uid="{00000000-0005-0000-0000-000079810000}"/>
    <cellStyle name="Normal 4 4 2 2 3 2 2 2" xfId="28648" xr:uid="{00000000-0005-0000-0000-00007A810000}"/>
    <cellStyle name="Normal 4 4 2 2 3 2 2 3" xfId="35207" xr:uid="{00000000-0005-0000-0000-00007B810000}"/>
    <cellStyle name="Normal 4 4 2 2 3 2 2 4" xfId="41765" xr:uid="{00000000-0005-0000-0000-00007C810000}"/>
    <cellStyle name="Normal 4 4 2 2 3 2 3" xfId="25383" xr:uid="{00000000-0005-0000-0000-00007D810000}"/>
    <cellStyle name="Normal 4 4 2 2 3 2 4" xfId="31999" xr:uid="{00000000-0005-0000-0000-00007E810000}"/>
    <cellStyle name="Normal 4 4 2 2 3 2 5" xfId="38557" xr:uid="{00000000-0005-0000-0000-00007F810000}"/>
    <cellStyle name="Normal 4 4 2 2 3 3" xfId="7730" xr:uid="{00000000-0005-0000-0000-000080810000}"/>
    <cellStyle name="Normal 4 4 2 2 3 3 2" xfId="13045" xr:uid="{00000000-0005-0000-0000-000081810000}"/>
    <cellStyle name="Normal 4 4 2 2 3 3 2 2" xfId="28649" xr:uid="{00000000-0005-0000-0000-000082810000}"/>
    <cellStyle name="Normal 4 4 2 2 3 3 2 3" xfId="35208" xr:uid="{00000000-0005-0000-0000-000083810000}"/>
    <cellStyle name="Normal 4 4 2 2 3 3 2 4" xfId="41766" xr:uid="{00000000-0005-0000-0000-000084810000}"/>
    <cellStyle name="Normal 4 4 2 2 3 3 3" xfId="25384" xr:uid="{00000000-0005-0000-0000-000085810000}"/>
    <cellStyle name="Normal 4 4 2 2 3 3 4" xfId="32000" xr:uid="{00000000-0005-0000-0000-000086810000}"/>
    <cellStyle name="Normal 4 4 2 2 3 3 5" xfId="38558" xr:uid="{00000000-0005-0000-0000-000087810000}"/>
    <cellStyle name="Normal 4 4 2 2 3 4" xfId="13043" xr:uid="{00000000-0005-0000-0000-000088810000}"/>
    <cellStyle name="Normal 4 4 2 2 3 4 2" xfId="28647" xr:uid="{00000000-0005-0000-0000-000089810000}"/>
    <cellStyle name="Normal 4 4 2 2 3 4 3" xfId="35206" xr:uid="{00000000-0005-0000-0000-00008A810000}"/>
    <cellStyle name="Normal 4 4 2 2 3 4 4" xfId="41764" xr:uid="{00000000-0005-0000-0000-00008B810000}"/>
    <cellStyle name="Normal 4 4 2 2 3 5" xfId="25382" xr:uid="{00000000-0005-0000-0000-00008C810000}"/>
    <cellStyle name="Normal 4 4 2 2 3 6" xfId="31998" xr:uid="{00000000-0005-0000-0000-00008D810000}"/>
    <cellStyle name="Normal 4 4 2 2 3 7" xfId="38556" xr:uid="{00000000-0005-0000-0000-00008E810000}"/>
    <cellStyle name="Normal 4 4 2 2 4" xfId="7731" xr:uid="{00000000-0005-0000-0000-00008F810000}"/>
    <cellStyle name="Normal 4 4 2 2 4 2" xfId="13046" xr:uid="{00000000-0005-0000-0000-000090810000}"/>
    <cellStyle name="Normal 4 4 2 2 4 2 2" xfId="28650" xr:uid="{00000000-0005-0000-0000-000091810000}"/>
    <cellStyle name="Normal 4 4 2 2 4 2 3" xfId="35209" xr:uid="{00000000-0005-0000-0000-000092810000}"/>
    <cellStyle name="Normal 4 4 2 2 4 2 4" xfId="41767" xr:uid="{00000000-0005-0000-0000-000093810000}"/>
    <cellStyle name="Normal 4 4 2 2 4 3" xfId="25385" xr:uid="{00000000-0005-0000-0000-000094810000}"/>
    <cellStyle name="Normal 4 4 2 2 4 4" xfId="32001" xr:uid="{00000000-0005-0000-0000-000095810000}"/>
    <cellStyle name="Normal 4 4 2 2 4 5" xfId="38559" xr:uid="{00000000-0005-0000-0000-000096810000}"/>
    <cellStyle name="Normal 4 4 2 2 5" xfId="7732" xr:uid="{00000000-0005-0000-0000-000097810000}"/>
    <cellStyle name="Normal 4 4 2 2 5 2" xfId="13047" xr:uid="{00000000-0005-0000-0000-000098810000}"/>
    <cellStyle name="Normal 4 4 2 2 5 2 2" xfId="28651" xr:uid="{00000000-0005-0000-0000-000099810000}"/>
    <cellStyle name="Normal 4 4 2 2 5 2 3" xfId="35210" xr:uid="{00000000-0005-0000-0000-00009A810000}"/>
    <cellStyle name="Normal 4 4 2 2 5 2 4" xfId="41768" xr:uid="{00000000-0005-0000-0000-00009B810000}"/>
    <cellStyle name="Normal 4 4 2 2 5 3" xfId="25386" xr:uid="{00000000-0005-0000-0000-00009C810000}"/>
    <cellStyle name="Normal 4 4 2 2 5 4" xfId="32002" xr:uid="{00000000-0005-0000-0000-00009D810000}"/>
    <cellStyle name="Normal 4 4 2 2 5 5" xfId="38560" xr:uid="{00000000-0005-0000-0000-00009E810000}"/>
    <cellStyle name="Normal 4 4 2 2 6" xfId="13039" xr:uid="{00000000-0005-0000-0000-00009F810000}"/>
    <cellStyle name="Normal 4 4 2 2 6 2" xfId="28643" xr:uid="{00000000-0005-0000-0000-0000A0810000}"/>
    <cellStyle name="Normal 4 4 2 2 6 3" xfId="35202" xr:uid="{00000000-0005-0000-0000-0000A1810000}"/>
    <cellStyle name="Normal 4 4 2 2 6 4" xfId="41760" xr:uid="{00000000-0005-0000-0000-0000A2810000}"/>
    <cellStyle name="Normal 4 4 2 2 7" xfId="25378" xr:uid="{00000000-0005-0000-0000-0000A3810000}"/>
    <cellStyle name="Normal 4 4 2 2 8" xfId="31994" xr:uid="{00000000-0005-0000-0000-0000A4810000}"/>
    <cellStyle name="Normal 4 4 2 2 9" xfId="38552" xr:uid="{00000000-0005-0000-0000-0000A5810000}"/>
    <cellStyle name="Normal 4 4 2 3" xfId="7733" xr:uid="{00000000-0005-0000-0000-0000A6810000}"/>
    <cellStyle name="Normal 4 4 2 3 2" xfId="7734" xr:uid="{00000000-0005-0000-0000-0000A7810000}"/>
    <cellStyle name="Normal 4 4 2 3 2 2" xfId="13049" xr:uid="{00000000-0005-0000-0000-0000A8810000}"/>
    <cellStyle name="Normal 4 4 2 3 2 2 2" xfId="28653" xr:uid="{00000000-0005-0000-0000-0000A9810000}"/>
    <cellStyle name="Normal 4 4 2 3 2 2 3" xfId="35212" xr:uid="{00000000-0005-0000-0000-0000AA810000}"/>
    <cellStyle name="Normal 4 4 2 3 2 2 4" xfId="41770" xr:uid="{00000000-0005-0000-0000-0000AB810000}"/>
    <cellStyle name="Normal 4 4 2 3 2 3" xfId="25388" xr:uid="{00000000-0005-0000-0000-0000AC810000}"/>
    <cellStyle name="Normal 4 4 2 3 2 4" xfId="32004" xr:uid="{00000000-0005-0000-0000-0000AD810000}"/>
    <cellStyle name="Normal 4 4 2 3 2 5" xfId="38562" xr:uid="{00000000-0005-0000-0000-0000AE810000}"/>
    <cellStyle name="Normal 4 4 2 3 3" xfId="7735" xr:uid="{00000000-0005-0000-0000-0000AF810000}"/>
    <cellStyle name="Normal 4 4 2 3 3 2" xfId="13050" xr:uid="{00000000-0005-0000-0000-0000B0810000}"/>
    <cellStyle name="Normal 4 4 2 3 3 2 2" xfId="28654" xr:uid="{00000000-0005-0000-0000-0000B1810000}"/>
    <cellStyle name="Normal 4 4 2 3 3 2 3" xfId="35213" xr:uid="{00000000-0005-0000-0000-0000B2810000}"/>
    <cellStyle name="Normal 4 4 2 3 3 2 4" xfId="41771" xr:uid="{00000000-0005-0000-0000-0000B3810000}"/>
    <cellStyle name="Normal 4 4 2 3 3 3" xfId="25389" xr:uid="{00000000-0005-0000-0000-0000B4810000}"/>
    <cellStyle name="Normal 4 4 2 3 3 4" xfId="32005" xr:uid="{00000000-0005-0000-0000-0000B5810000}"/>
    <cellStyle name="Normal 4 4 2 3 3 5" xfId="38563" xr:uid="{00000000-0005-0000-0000-0000B6810000}"/>
    <cellStyle name="Normal 4 4 2 3 4" xfId="13048" xr:uid="{00000000-0005-0000-0000-0000B7810000}"/>
    <cellStyle name="Normal 4 4 2 3 4 2" xfId="28652" xr:uid="{00000000-0005-0000-0000-0000B8810000}"/>
    <cellStyle name="Normal 4 4 2 3 4 3" xfId="35211" xr:uid="{00000000-0005-0000-0000-0000B9810000}"/>
    <cellStyle name="Normal 4 4 2 3 4 4" xfId="41769" xr:uid="{00000000-0005-0000-0000-0000BA810000}"/>
    <cellStyle name="Normal 4 4 2 3 5" xfId="25387" xr:uid="{00000000-0005-0000-0000-0000BB810000}"/>
    <cellStyle name="Normal 4 4 2 3 6" xfId="32003" xr:uid="{00000000-0005-0000-0000-0000BC810000}"/>
    <cellStyle name="Normal 4 4 2 3 7" xfId="38561" xr:uid="{00000000-0005-0000-0000-0000BD810000}"/>
    <cellStyle name="Normal 4 4 2 4" xfId="7736" xr:uid="{00000000-0005-0000-0000-0000BE810000}"/>
    <cellStyle name="Normal 4 4 2 4 2" xfId="7737" xr:uid="{00000000-0005-0000-0000-0000BF810000}"/>
    <cellStyle name="Normal 4 4 2 4 2 2" xfId="13052" xr:uid="{00000000-0005-0000-0000-0000C0810000}"/>
    <cellStyle name="Normal 4 4 2 4 2 2 2" xfId="28656" xr:uid="{00000000-0005-0000-0000-0000C1810000}"/>
    <cellStyle name="Normal 4 4 2 4 2 2 3" xfId="35215" xr:uid="{00000000-0005-0000-0000-0000C2810000}"/>
    <cellStyle name="Normal 4 4 2 4 2 2 4" xfId="41773" xr:uid="{00000000-0005-0000-0000-0000C3810000}"/>
    <cellStyle name="Normal 4 4 2 4 2 3" xfId="25391" xr:uid="{00000000-0005-0000-0000-0000C4810000}"/>
    <cellStyle name="Normal 4 4 2 4 2 4" xfId="32007" xr:uid="{00000000-0005-0000-0000-0000C5810000}"/>
    <cellStyle name="Normal 4 4 2 4 2 5" xfId="38565" xr:uid="{00000000-0005-0000-0000-0000C6810000}"/>
    <cellStyle name="Normal 4 4 2 4 3" xfId="7738" xr:uid="{00000000-0005-0000-0000-0000C7810000}"/>
    <cellStyle name="Normal 4 4 2 4 3 2" xfId="13053" xr:uid="{00000000-0005-0000-0000-0000C8810000}"/>
    <cellStyle name="Normal 4 4 2 4 3 2 2" xfId="28657" xr:uid="{00000000-0005-0000-0000-0000C9810000}"/>
    <cellStyle name="Normal 4 4 2 4 3 2 3" xfId="35216" xr:uid="{00000000-0005-0000-0000-0000CA810000}"/>
    <cellStyle name="Normal 4 4 2 4 3 2 4" xfId="41774" xr:uid="{00000000-0005-0000-0000-0000CB810000}"/>
    <cellStyle name="Normal 4 4 2 4 3 3" xfId="25392" xr:uid="{00000000-0005-0000-0000-0000CC810000}"/>
    <cellStyle name="Normal 4 4 2 4 3 4" xfId="32008" xr:uid="{00000000-0005-0000-0000-0000CD810000}"/>
    <cellStyle name="Normal 4 4 2 4 3 5" xfId="38566" xr:uid="{00000000-0005-0000-0000-0000CE810000}"/>
    <cellStyle name="Normal 4 4 2 4 4" xfId="13051" xr:uid="{00000000-0005-0000-0000-0000CF810000}"/>
    <cellStyle name="Normal 4 4 2 4 4 2" xfId="28655" xr:uid="{00000000-0005-0000-0000-0000D0810000}"/>
    <cellStyle name="Normal 4 4 2 4 4 3" xfId="35214" xr:uid="{00000000-0005-0000-0000-0000D1810000}"/>
    <cellStyle name="Normal 4 4 2 4 4 4" xfId="41772" xr:uid="{00000000-0005-0000-0000-0000D2810000}"/>
    <cellStyle name="Normal 4 4 2 4 5" xfId="25390" xr:uid="{00000000-0005-0000-0000-0000D3810000}"/>
    <cellStyle name="Normal 4 4 2 4 6" xfId="32006" xr:uid="{00000000-0005-0000-0000-0000D4810000}"/>
    <cellStyle name="Normal 4 4 2 4 7" xfId="38564" xr:uid="{00000000-0005-0000-0000-0000D5810000}"/>
    <cellStyle name="Normal 4 4 2 5" xfId="7739" xr:uid="{00000000-0005-0000-0000-0000D6810000}"/>
    <cellStyle name="Normal 4 4 2 5 2" xfId="13054" xr:uid="{00000000-0005-0000-0000-0000D7810000}"/>
    <cellStyle name="Normal 4 4 2 5 2 2" xfId="28658" xr:uid="{00000000-0005-0000-0000-0000D8810000}"/>
    <cellStyle name="Normal 4 4 2 5 2 3" xfId="35217" xr:uid="{00000000-0005-0000-0000-0000D9810000}"/>
    <cellStyle name="Normal 4 4 2 5 2 4" xfId="41775" xr:uid="{00000000-0005-0000-0000-0000DA810000}"/>
    <cellStyle name="Normal 4 4 2 5 3" xfId="25393" xr:uid="{00000000-0005-0000-0000-0000DB810000}"/>
    <cellStyle name="Normal 4 4 2 5 4" xfId="32009" xr:uid="{00000000-0005-0000-0000-0000DC810000}"/>
    <cellStyle name="Normal 4 4 2 5 5" xfId="38567" xr:uid="{00000000-0005-0000-0000-0000DD810000}"/>
    <cellStyle name="Normal 4 4 2 6" xfId="7740" xr:uid="{00000000-0005-0000-0000-0000DE810000}"/>
    <cellStyle name="Normal 4 4 2 6 2" xfId="13055" xr:uid="{00000000-0005-0000-0000-0000DF810000}"/>
    <cellStyle name="Normal 4 4 2 6 2 2" xfId="28659" xr:uid="{00000000-0005-0000-0000-0000E0810000}"/>
    <cellStyle name="Normal 4 4 2 6 2 3" xfId="35218" xr:uid="{00000000-0005-0000-0000-0000E1810000}"/>
    <cellStyle name="Normal 4 4 2 6 2 4" xfId="41776" xr:uid="{00000000-0005-0000-0000-0000E2810000}"/>
    <cellStyle name="Normal 4 4 2 6 3" xfId="25394" xr:uid="{00000000-0005-0000-0000-0000E3810000}"/>
    <cellStyle name="Normal 4 4 2 6 4" xfId="32010" xr:uid="{00000000-0005-0000-0000-0000E4810000}"/>
    <cellStyle name="Normal 4 4 2 6 5" xfId="38568" xr:uid="{00000000-0005-0000-0000-0000E5810000}"/>
    <cellStyle name="Normal 4 4 2 7" xfId="13038" xr:uid="{00000000-0005-0000-0000-0000E6810000}"/>
    <cellStyle name="Normal 4 4 2 7 2" xfId="28642" xr:uid="{00000000-0005-0000-0000-0000E7810000}"/>
    <cellStyle name="Normal 4 4 2 7 3" xfId="35201" xr:uid="{00000000-0005-0000-0000-0000E8810000}"/>
    <cellStyle name="Normal 4 4 2 7 4" xfId="41759" xr:uid="{00000000-0005-0000-0000-0000E9810000}"/>
    <cellStyle name="Normal 4 4 2 8" xfId="25377" xr:uid="{00000000-0005-0000-0000-0000EA810000}"/>
    <cellStyle name="Normal 4 4 2 9" xfId="31993" xr:uid="{00000000-0005-0000-0000-0000EB810000}"/>
    <cellStyle name="Normal 4 4 3" xfId="7741" xr:uid="{00000000-0005-0000-0000-0000EC810000}"/>
    <cellStyle name="Normal 4 4 3 2" xfId="7742" xr:uid="{00000000-0005-0000-0000-0000ED810000}"/>
    <cellStyle name="Normal 4 4 3 2 2" xfId="7743" xr:uid="{00000000-0005-0000-0000-0000EE810000}"/>
    <cellStyle name="Normal 4 4 3 2 2 2" xfId="13058" xr:uid="{00000000-0005-0000-0000-0000EF810000}"/>
    <cellStyle name="Normal 4 4 3 2 2 2 2" xfId="28662" xr:uid="{00000000-0005-0000-0000-0000F0810000}"/>
    <cellStyle name="Normal 4 4 3 2 2 2 3" xfId="35221" xr:uid="{00000000-0005-0000-0000-0000F1810000}"/>
    <cellStyle name="Normal 4 4 3 2 2 2 4" xfId="41779" xr:uid="{00000000-0005-0000-0000-0000F2810000}"/>
    <cellStyle name="Normal 4 4 3 2 2 3" xfId="25397" xr:uid="{00000000-0005-0000-0000-0000F3810000}"/>
    <cellStyle name="Normal 4 4 3 2 2 4" xfId="32013" xr:uid="{00000000-0005-0000-0000-0000F4810000}"/>
    <cellStyle name="Normal 4 4 3 2 2 5" xfId="38571" xr:uid="{00000000-0005-0000-0000-0000F5810000}"/>
    <cellStyle name="Normal 4 4 3 2 3" xfId="7744" xr:uid="{00000000-0005-0000-0000-0000F6810000}"/>
    <cellStyle name="Normal 4 4 3 2 3 2" xfId="13059" xr:uid="{00000000-0005-0000-0000-0000F7810000}"/>
    <cellStyle name="Normal 4 4 3 2 3 2 2" xfId="28663" xr:uid="{00000000-0005-0000-0000-0000F8810000}"/>
    <cellStyle name="Normal 4 4 3 2 3 2 3" xfId="35222" xr:uid="{00000000-0005-0000-0000-0000F9810000}"/>
    <cellStyle name="Normal 4 4 3 2 3 2 4" xfId="41780" xr:uid="{00000000-0005-0000-0000-0000FA810000}"/>
    <cellStyle name="Normal 4 4 3 2 3 3" xfId="25398" xr:uid="{00000000-0005-0000-0000-0000FB810000}"/>
    <cellStyle name="Normal 4 4 3 2 3 4" xfId="32014" xr:uid="{00000000-0005-0000-0000-0000FC810000}"/>
    <cellStyle name="Normal 4 4 3 2 3 5" xfId="38572" xr:uid="{00000000-0005-0000-0000-0000FD810000}"/>
    <cellStyle name="Normal 4 4 3 2 4" xfId="13057" xr:uid="{00000000-0005-0000-0000-0000FE810000}"/>
    <cellStyle name="Normal 4 4 3 2 4 2" xfId="28661" xr:uid="{00000000-0005-0000-0000-0000FF810000}"/>
    <cellStyle name="Normal 4 4 3 2 4 3" xfId="35220" xr:uid="{00000000-0005-0000-0000-000000820000}"/>
    <cellStyle name="Normal 4 4 3 2 4 4" xfId="41778" xr:uid="{00000000-0005-0000-0000-000001820000}"/>
    <cellStyle name="Normal 4 4 3 2 5" xfId="25396" xr:uid="{00000000-0005-0000-0000-000002820000}"/>
    <cellStyle name="Normal 4 4 3 2 6" xfId="32012" xr:uid="{00000000-0005-0000-0000-000003820000}"/>
    <cellStyle name="Normal 4 4 3 2 7" xfId="38570" xr:uid="{00000000-0005-0000-0000-000004820000}"/>
    <cellStyle name="Normal 4 4 3 3" xfId="7745" xr:uid="{00000000-0005-0000-0000-000005820000}"/>
    <cellStyle name="Normal 4 4 3 3 2" xfId="7746" xr:uid="{00000000-0005-0000-0000-000006820000}"/>
    <cellStyle name="Normal 4 4 3 3 2 2" xfId="13061" xr:uid="{00000000-0005-0000-0000-000007820000}"/>
    <cellStyle name="Normal 4 4 3 3 2 2 2" xfId="28665" xr:uid="{00000000-0005-0000-0000-000008820000}"/>
    <cellStyle name="Normal 4 4 3 3 2 2 3" xfId="35224" xr:uid="{00000000-0005-0000-0000-000009820000}"/>
    <cellStyle name="Normal 4 4 3 3 2 2 4" xfId="41782" xr:uid="{00000000-0005-0000-0000-00000A820000}"/>
    <cellStyle name="Normal 4 4 3 3 2 3" xfId="25400" xr:uid="{00000000-0005-0000-0000-00000B820000}"/>
    <cellStyle name="Normal 4 4 3 3 2 4" xfId="32016" xr:uid="{00000000-0005-0000-0000-00000C820000}"/>
    <cellStyle name="Normal 4 4 3 3 2 5" xfId="38574" xr:uid="{00000000-0005-0000-0000-00000D820000}"/>
    <cellStyle name="Normal 4 4 3 3 3" xfId="7747" xr:uid="{00000000-0005-0000-0000-00000E820000}"/>
    <cellStyle name="Normal 4 4 3 3 3 2" xfId="13062" xr:uid="{00000000-0005-0000-0000-00000F820000}"/>
    <cellStyle name="Normal 4 4 3 3 3 2 2" xfId="28666" xr:uid="{00000000-0005-0000-0000-000010820000}"/>
    <cellStyle name="Normal 4 4 3 3 3 2 3" xfId="35225" xr:uid="{00000000-0005-0000-0000-000011820000}"/>
    <cellStyle name="Normal 4 4 3 3 3 2 4" xfId="41783" xr:uid="{00000000-0005-0000-0000-000012820000}"/>
    <cellStyle name="Normal 4 4 3 3 3 3" xfId="25401" xr:uid="{00000000-0005-0000-0000-000013820000}"/>
    <cellStyle name="Normal 4 4 3 3 3 4" xfId="32017" xr:uid="{00000000-0005-0000-0000-000014820000}"/>
    <cellStyle name="Normal 4 4 3 3 3 5" xfId="38575" xr:uid="{00000000-0005-0000-0000-000015820000}"/>
    <cellStyle name="Normal 4 4 3 3 4" xfId="13060" xr:uid="{00000000-0005-0000-0000-000016820000}"/>
    <cellStyle name="Normal 4 4 3 3 4 2" xfId="28664" xr:uid="{00000000-0005-0000-0000-000017820000}"/>
    <cellStyle name="Normal 4 4 3 3 4 3" xfId="35223" xr:uid="{00000000-0005-0000-0000-000018820000}"/>
    <cellStyle name="Normal 4 4 3 3 4 4" xfId="41781" xr:uid="{00000000-0005-0000-0000-000019820000}"/>
    <cellStyle name="Normal 4 4 3 3 5" xfId="25399" xr:uid="{00000000-0005-0000-0000-00001A820000}"/>
    <cellStyle name="Normal 4 4 3 3 6" xfId="32015" xr:uid="{00000000-0005-0000-0000-00001B820000}"/>
    <cellStyle name="Normal 4 4 3 3 7" xfId="38573" xr:uid="{00000000-0005-0000-0000-00001C820000}"/>
    <cellStyle name="Normal 4 4 3 4" xfId="7748" xr:uid="{00000000-0005-0000-0000-00001D820000}"/>
    <cellStyle name="Normal 4 4 3 4 2" xfId="13063" xr:uid="{00000000-0005-0000-0000-00001E820000}"/>
    <cellStyle name="Normal 4 4 3 4 2 2" xfId="28667" xr:uid="{00000000-0005-0000-0000-00001F820000}"/>
    <cellStyle name="Normal 4 4 3 4 2 3" xfId="35226" xr:uid="{00000000-0005-0000-0000-000020820000}"/>
    <cellStyle name="Normal 4 4 3 4 2 4" xfId="41784" xr:uid="{00000000-0005-0000-0000-000021820000}"/>
    <cellStyle name="Normal 4 4 3 4 3" xfId="25402" xr:uid="{00000000-0005-0000-0000-000022820000}"/>
    <cellStyle name="Normal 4 4 3 4 4" xfId="32018" xr:uid="{00000000-0005-0000-0000-000023820000}"/>
    <cellStyle name="Normal 4 4 3 4 5" xfId="38576" xr:uid="{00000000-0005-0000-0000-000024820000}"/>
    <cellStyle name="Normal 4 4 3 5" xfId="7749" xr:uid="{00000000-0005-0000-0000-000025820000}"/>
    <cellStyle name="Normal 4 4 3 5 2" xfId="13064" xr:uid="{00000000-0005-0000-0000-000026820000}"/>
    <cellStyle name="Normal 4 4 3 5 2 2" xfId="28668" xr:uid="{00000000-0005-0000-0000-000027820000}"/>
    <cellStyle name="Normal 4 4 3 5 2 3" xfId="35227" xr:uid="{00000000-0005-0000-0000-000028820000}"/>
    <cellStyle name="Normal 4 4 3 5 2 4" xfId="41785" xr:uid="{00000000-0005-0000-0000-000029820000}"/>
    <cellStyle name="Normal 4 4 3 5 3" xfId="25403" xr:uid="{00000000-0005-0000-0000-00002A820000}"/>
    <cellStyle name="Normal 4 4 3 5 4" xfId="32019" xr:uid="{00000000-0005-0000-0000-00002B820000}"/>
    <cellStyle name="Normal 4 4 3 5 5" xfId="38577" xr:uid="{00000000-0005-0000-0000-00002C820000}"/>
    <cellStyle name="Normal 4 4 3 6" xfId="13056" xr:uid="{00000000-0005-0000-0000-00002D820000}"/>
    <cellStyle name="Normal 4 4 3 6 2" xfId="28660" xr:uid="{00000000-0005-0000-0000-00002E820000}"/>
    <cellStyle name="Normal 4 4 3 6 3" xfId="35219" xr:uid="{00000000-0005-0000-0000-00002F820000}"/>
    <cellStyle name="Normal 4 4 3 6 4" xfId="41777" xr:uid="{00000000-0005-0000-0000-000030820000}"/>
    <cellStyle name="Normal 4 4 3 7" xfId="25395" xr:uid="{00000000-0005-0000-0000-000031820000}"/>
    <cellStyle name="Normal 4 4 3 8" xfId="32011" xr:uid="{00000000-0005-0000-0000-000032820000}"/>
    <cellStyle name="Normal 4 4 3 9" xfId="38569" xr:uid="{00000000-0005-0000-0000-000033820000}"/>
    <cellStyle name="Normal 4 4 4" xfId="7750" xr:uid="{00000000-0005-0000-0000-000034820000}"/>
    <cellStyle name="Normal 4 4 4 2" xfId="7751" xr:uid="{00000000-0005-0000-0000-000035820000}"/>
    <cellStyle name="Normal 4 4 4 2 2" xfId="13066" xr:uid="{00000000-0005-0000-0000-000036820000}"/>
    <cellStyle name="Normal 4 4 4 2 2 2" xfId="28670" xr:uid="{00000000-0005-0000-0000-000037820000}"/>
    <cellStyle name="Normal 4 4 4 2 2 3" xfId="35229" xr:uid="{00000000-0005-0000-0000-000038820000}"/>
    <cellStyle name="Normal 4 4 4 2 2 4" xfId="41787" xr:uid="{00000000-0005-0000-0000-000039820000}"/>
    <cellStyle name="Normal 4 4 4 2 3" xfId="25405" xr:uid="{00000000-0005-0000-0000-00003A820000}"/>
    <cellStyle name="Normal 4 4 4 2 4" xfId="32021" xr:uid="{00000000-0005-0000-0000-00003B820000}"/>
    <cellStyle name="Normal 4 4 4 2 5" xfId="38579" xr:uid="{00000000-0005-0000-0000-00003C820000}"/>
    <cellStyle name="Normal 4 4 4 3" xfId="7752" xr:uid="{00000000-0005-0000-0000-00003D820000}"/>
    <cellStyle name="Normal 4 4 4 3 2" xfId="13067" xr:uid="{00000000-0005-0000-0000-00003E820000}"/>
    <cellStyle name="Normal 4 4 4 3 2 2" xfId="28671" xr:uid="{00000000-0005-0000-0000-00003F820000}"/>
    <cellStyle name="Normal 4 4 4 3 2 3" xfId="35230" xr:uid="{00000000-0005-0000-0000-000040820000}"/>
    <cellStyle name="Normal 4 4 4 3 2 4" xfId="41788" xr:uid="{00000000-0005-0000-0000-000041820000}"/>
    <cellStyle name="Normal 4 4 4 3 3" xfId="25406" xr:uid="{00000000-0005-0000-0000-000042820000}"/>
    <cellStyle name="Normal 4 4 4 3 4" xfId="32022" xr:uid="{00000000-0005-0000-0000-000043820000}"/>
    <cellStyle name="Normal 4 4 4 3 5" xfId="38580" xr:uid="{00000000-0005-0000-0000-000044820000}"/>
    <cellStyle name="Normal 4 4 4 4" xfId="13065" xr:uid="{00000000-0005-0000-0000-000045820000}"/>
    <cellStyle name="Normal 4 4 4 4 2" xfId="28669" xr:uid="{00000000-0005-0000-0000-000046820000}"/>
    <cellStyle name="Normal 4 4 4 4 3" xfId="35228" xr:uid="{00000000-0005-0000-0000-000047820000}"/>
    <cellStyle name="Normal 4 4 4 4 4" xfId="41786" xr:uid="{00000000-0005-0000-0000-000048820000}"/>
    <cellStyle name="Normal 4 4 4 5" xfId="25404" xr:uid="{00000000-0005-0000-0000-000049820000}"/>
    <cellStyle name="Normal 4 4 4 6" xfId="32020" xr:uid="{00000000-0005-0000-0000-00004A820000}"/>
    <cellStyle name="Normal 4 4 4 7" xfId="38578" xr:uid="{00000000-0005-0000-0000-00004B820000}"/>
    <cellStyle name="Normal 4 4 5" xfId="7753" xr:uid="{00000000-0005-0000-0000-00004C820000}"/>
    <cellStyle name="Normal 4 4 5 2" xfId="7754" xr:uid="{00000000-0005-0000-0000-00004D820000}"/>
    <cellStyle name="Normal 4 4 5 2 2" xfId="13069" xr:uid="{00000000-0005-0000-0000-00004E820000}"/>
    <cellStyle name="Normal 4 4 5 2 2 2" xfId="28673" xr:uid="{00000000-0005-0000-0000-00004F820000}"/>
    <cellStyle name="Normal 4 4 5 2 2 3" xfId="35232" xr:uid="{00000000-0005-0000-0000-000050820000}"/>
    <cellStyle name="Normal 4 4 5 2 2 4" xfId="41790" xr:uid="{00000000-0005-0000-0000-000051820000}"/>
    <cellStyle name="Normal 4 4 5 2 3" xfId="25408" xr:uid="{00000000-0005-0000-0000-000052820000}"/>
    <cellStyle name="Normal 4 4 5 2 4" xfId="32024" xr:uid="{00000000-0005-0000-0000-000053820000}"/>
    <cellStyle name="Normal 4 4 5 2 5" xfId="38582" xr:uid="{00000000-0005-0000-0000-000054820000}"/>
    <cellStyle name="Normal 4 4 5 3" xfId="7755" xr:uid="{00000000-0005-0000-0000-000055820000}"/>
    <cellStyle name="Normal 4 4 5 3 2" xfId="13070" xr:uid="{00000000-0005-0000-0000-000056820000}"/>
    <cellStyle name="Normal 4 4 5 3 2 2" xfId="28674" xr:uid="{00000000-0005-0000-0000-000057820000}"/>
    <cellStyle name="Normal 4 4 5 3 2 3" xfId="35233" xr:uid="{00000000-0005-0000-0000-000058820000}"/>
    <cellStyle name="Normal 4 4 5 3 2 4" xfId="41791" xr:uid="{00000000-0005-0000-0000-000059820000}"/>
    <cellStyle name="Normal 4 4 5 3 3" xfId="25409" xr:uid="{00000000-0005-0000-0000-00005A820000}"/>
    <cellStyle name="Normal 4 4 5 3 4" xfId="32025" xr:uid="{00000000-0005-0000-0000-00005B820000}"/>
    <cellStyle name="Normal 4 4 5 3 5" xfId="38583" xr:uid="{00000000-0005-0000-0000-00005C820000}"/>
    <cellStyle name="Normal 4 4 5 4" xfId="13068" xr:uid="{00000000-0005-0000-0000-00005D820000}"/>
    <cellStyle name="Normal 4 4 5 4 2" xfId="28672" xr:uid="{00000000-0005-0000-0000-00005E820000}"/>
    <cellStyle name="Normal 4 4 5 4 3" xfId="35231" xr:uid="{00000000-0005-0000-0000-00005F820000}"/>
    <cellStyle name="Normal 4 4 5 4 4" xfId="41789" xr:uid="{00000000-0005-0000-0000-000060820000}"/>
    <cellStyle name="Normal 4 4 5 5" xfId="25407" xr:uid="{00000000-0005-0000-0000-000061820000}"/>
    <cellStyle name="Normal 4 4 5 6" xfId="32023" xr:uid="{00000000-0005-0000-0000-000062820000}"/>
    <cellStyle name="Normal 4 4 5 7" xfId="38581" xr:uid="{00000000-0005-0000-0000-000063820000}"/>
    <cellStyle name="Normal 4 4 6" xfId="7756" xr:uid="{00000000-0005-0000-0000-000064820000}"/>
    <cellStyle name="Normal 4 4 6 2" xfId="13071" xr:uid="{00000000-0005-0000-0000-000065820000}"/>
    <cellStyle name="Normal 4 4 6 2 2" xfId="28675" xr:uid="{00000000-0005-0000-0000-000066820000}"/>
    <cellStyle name="Normal 4 4 6 2 3" xfId="35234" xr:uid="{00000000-0005-0000-0000-000067820000}"/>
    <cellStyle name="Normal 4 4 6 2 4" xfId="41792" xr:uid="{00000000-0005-0000-0000-000068820000}"/>
    <cellStyle name="Normal 4 4 6 3" xfId="25410" xr:uid="{00000000-0005-0000-0000-000069820000}"/>
    <cellStyle name="Normal 4 4 6 4" xfId="32026" xr:uid="{00000000-0005-0000-0000-00006A820000}"/>
    <cellStyle name="Normal 4 4 6 5" xfId="38584" xr:uid="{00000000-0005-0000-0000-00006B820000}"/>
    <cellStyle name="Normal 4 4 7" xfId="7757" xr:uid="{00000000-0005-0000-0000-00006C820000}"/>
    <cellStyle name="Normal 4 4 7 2" xfId="13072" xr:uid="{00000000-0005-0000-0000-00006D820000}"/>
    <cellStyle name="Normal 4 4 7 2 2" xfId="28676" xr:uid="{00000000-0005-0000-0000-00006E820000}"/>
    <cellStyle name="Normal 4 4 7 2 3" xfId="35235" xr:uid="{00000000-0005-0000-0000-00006F820000}"/>
    <cellStyle name="Normal 4 4 7 2 4" xfId="41793" xr:uid="{00000000-0005-0000-0000-000070820000}"/>
    <cellStyle name="Normal 4 4 7 3" xfId="25411" xr:uid="{00000000-0005-0000-0000-000071820000}"/>
    <cellStyle name="Normal 4 4 7 4" xfId="32027" xr:uid="{00000000-0005-0000-0000-000072820000}"/>
    <cellStyle name="Normal 4 4 7 5" xfId="38585" xr:uid="{00000000-0005-0000-0000-000073820000}"/>
    <cellStyle name="Normal 4 4 8" xfId="13037" xr:uid="{00000000-0005-0000-0000-000074820000}"/>
    <cellStyle name="Normal 4 4 8 2" xfId="28641" xr:uid="{00000000-0005-0000-0000-000075820000}"/>
    <cellStyle name="Normal 4 4 8 3" xfId="35200" xr:uid="{00000000-0005-0000-0000-000076820000}"/>
    <cellStyle name="Normal 4 4 8 4" xfId="41758" xr:uid="{00000000-0005-0000-0000-000077820000}"/>
    <cellStyle name="Normal 4 4 9" xfId="25376" xr:uid="{00000000-0005-0000-0000-000078820000}"/>
    <cellStyle name="Normal 4 5" xfId="7758" xr:uid="{00000000-0005-0000-0000-000079820000}"/>
    <cellStyle name="Normal 4 5 10" xfId="38586" xr:uid="{00000000-0005-0000-0000-00007A820000}"/>
    <cellStyle name="Normal 4 5 2" xfId="7759" xr:uid="{00000000-0005-0000-0000-00007B820000}"/>
    <cellStyle name="Normal 4 5 2 2" xfId="7760" xr:uid="{00000000-0005-0000-0000-00007C820000}"/>
    <cellStyle name="Normal 4 5 2 2 2" xfId="7761" xr:uid="{00000000-0005-0000-0000-00007D820000}"/>
    <cellStyle name="Normal 4 5 2 2 2 2" xfId="13076" xr:uid="{00000000-0005-0000-0000-00007E820000}"/>
    <cellStyle name="Normal 4 5 2 2 2 2 2" xfId="28680" xr:uid="{00000000-0005-0000-0000-00007F820000}"/>
    <cellStyle name="Normal 4 5 2 2 2 2 3" xfId="35239" xr:uid="{00000000-0005-0000-0000-000080820000}"/>
    <cellStyle name="Normal 4 5 2 2 2 2 4" xfId="41797" xr:uid="{00000000-0005-0000-0000-000081820000}"/>
    <cellStyle name="Normal 4 5 2 2 2 3" xfId="25415" xr:uid="{00000000-0005-0000-0000-000082820000}"/>
    <cellStyle name="Normal 4 5 2 2 2 4" xfId="32031" xr:uid="{00000000-0005-0000-0000-000083820000}"/>
    <cellStyle name="Normal 4 5 2 2 2 5" xfId="38589" xr:uid="{00000000-0005-0000-0000-000084820000}"/>
    <cellStyle name="Normal 4 5 2 2 3" xfId="7762" xr:uid="{00000000-0005-0000-0000-000085820000}"/>
    <cellStyle name="Normal 4 5 2 2 3 2" xfId="13077" xr:uid="{00000000-0005-0000-0000-000086820000}"/>
    <cellStyle name="Normal 4 5 2 2 3 2 2" xfId="28681" xr:uid="{00000000-0005-0000-0000-000087820000}"/>
    <cellStyle name="Normal 4 5 2 2 3 2 3" xfId="35240" xr:uid="{00000000-0005-0000-0000-000088820000}"/>
    <cellStyle name="Normal 4 5 2 2 3 2 4" xfId="41798" xr:uid="{00000000-0005-0000-0000-000089820000}"/>
    <cellStyle name="Normal 4 5 2 2 3 3" xfId="25416" xr:uid="{00000000-0005-0000-0000-00008A820000}"/>
    <cellStyle name="Normal 4 5 2 2 3 4" xfId="32032" xr:uid="{00000000-0005-0000-0000-00008B820000}"/>
    <cellStyle name="Normal 4 5 2 2 3 5" xfId="38590" xr:uid="{00000000-0005-0000-0000-00008C820000}"/>
    <cellStyle name="Normal 4 5 2 2 4" xfId="13075" xr:uid="{00000000-0005-0000-0000-00008D820000}"/>
    <cellStyle name="Normal 4 5 2 2 4 2" xfId="28679" xr:uid="{00000000-0005-0000-0000-00008E820000}"/>
    <cellStyle name="Normal 4 5 2 2 4 3" xfId="35238" xr:uid="{00000000-0005-0000-0000-00008F820000}"/>
    <cellStyle name="Normal 4 5 2 2 4 4" xfId="41796" xr:uid="{00000000-0005-0000-0000-000090820000}"/>
    <cellStyle name="Normal 4 5 2 2 5" xfId="25414" xr:uid="{00000000-0005-0000-0000-000091820000}"/>
    <cellStyle name="Normal 4 5 2 2 6" xfId="32030" xr:uid="{00000000-0005-0000-0000-000092820000}"/>
    <cellStyle name="Normal 4 5 2 2 7" xfId="38588" xr:uid="{00000000-0005-0000-0000-000093820000}"/>
    <cellStyle name="Normal 4 5 2 3" xfId="7763" xr:uid="{00000000-0005-0000-0000-000094820000}"/>
    <cellStyle name="Normal 4 5 2 3 2" xfId="7764" xr:uid="{00000000-0005-0000-0000-000095820000}"/>
    <cellStyle name="Normal 4 5 2 3 2 2" xfId="13079" xr:uid="{00000000-0005-0000-0000-000096820000}"/>
    <cellStyle name="Normal 4 5 2 3 2 2 2" xfId="28683" xr:uid="{00000000-0005-0000-0000-000097820000}"/>
    <cellStyle name="Normal 4 5 2 3 2 2 3" xfId="35242" xr:uid="{00000000-0005-0000-0000-000098820000}"/>
    <cellStyle name="Normal 4 5 2 3 2 2 4" xfId="41800" xr:uid="{00000000-0005-0000-0000-000099820000}"/>
    <cellStyle name="Normal 4 5 2 3 2 3" xfId="25418" xr:uid="{00000000-0005-0000-0000-00009A820000}"/>
    <cellStyle name="Normal 4 5 2 3 2 4" xfId="32034" xr:uid="{00000000-0005-0000-0000-00009B820000}"/>
    <cellStyle name="Normal 4 5 2 3 2 5" xfId="38592" xr:uid="{00000000-0005-0000-0000-00009C820000}"/>
    <cellStyle name="Normal 4 5 2 3 3" xfId="7765" xr:uid="{00000000-0005-0000-0000-00009D820000}"/>
    <cellStyle name="Normal 4 5 2 3 3 2" xfId="13080" xr:uid="{00000000-0005-0000-0000-00009E820000}"/>
    <cellStyle name="Normal 4 5 2 3 3 2 2" xfId="28684" xr:uid="{00000000-0005-0000-0000-00009F820000}"/>
    <cellStyle name="Normal 4 5 2 3 3 2 3" xfId="35243" xr:uid="{00000000-0005-0000-0000-0000A0820000}"/>
    <cellStyle name="Normal 4 5 2 3 3 2 4" xfId="41801" xr:uid="{00000000-0005-0000-0000-0000A1820000}"/>
    <cellStyle name="Normal 4 5 2 3 3 3" xfId="25419" xr:uid="{00000000-0005-0000-0000-0000A2820000}"/>
    <cellStyle name="Normal 4 5 2 3 3 4" xfId="32035" xr:uid="{00000000-0005-0000-0000-0000A3820000}"/>
    <cellStyle name="Normal 4 5 2 3 3 5" xfId="38593" xr:uid="{00000000-0005-0000-0000-0000A4820000}"/>
    <cellStyle name="Normal 4 5 2 3 4" xfId="13078" xr:uid="{00000000-0005-0000-0000-0000A5820000}"/>
    <cellStyle name="Normal 4 5 2 3 4 2" xfId="28682" xr:uid="{00000000-0005-0000-0000-0000A6820000}"/>
    <cellStyle name="Normal 4 5 2 3 4 3" xfId="35241" xr:uid="{00000000-0005-0000-0000-0000A7820000}"/>
    <cellStyle name="Normal 4 5 2 3 4 4" xfId="41799" xr:uid="{00000000-0005-0000-0000-0000A8820000}"/>
    <cellStyle name="Normal 4 5 2 3 5" xfId="25417" xr:uid="{00000000-0005-0000-0000-0000A9820000}"/>
    <cellStyle name="Normal 4 5 2 3 6" xfId="32033" xr:uid="{00000000-0005-0000-0000-0000AA820000}"/>
    <cellStyle name="Normal 4 5 2 3 7" xfId="38591" xr:uid="{00000000-0005-0000-0000-0000AB820000}"/>
    <cellStyle name="Normal 4 5 2 4" xfId="7766" xr:uid="{00000000-0005-0000-0000-0000AC820000}"/>
    <cellStyle name="Normal 4 5 2 4 2" xfId="13081" xr:uid="{00000000-0005-0000-0000-0000AD820000}"/>
    <cellStyle name="Normal 4 5 2 4 2 2" xfId="28685" xr:uid="{00000000-0005-0000-0000-0000AE820000}"/>
    <cellStyle name="Normal 4 5 2 4 2 3" xfId="35244" xr:uid="{00000000-0005-0000-0000-0000AF820000}"/>
    <cellStyle name="Normal 4 5 2 4 2 4" xfId="41802" xr:uid="{00000000-0005-0000-0000-0000B0820000}"/>
    <cellStyle name="Normal 4 5 2 4 3" xfId="25420" xr:uid="{00000000-0005-0000-0000-0000B1820000}"/>
    <cellStyle name="Normal 4 5 2 4 4" xfId="32036" xr:uid="{00000000-0005-0000-0000-0000B2820000}"/>
    <cellStyle name="Normal 4 5 2 4 5" xfId="38594" xr:uid="{00000000-0005-0000-0000-0000B3820000}"/>
    <cellStyle name="Normal 4 5 2 5" xfId="7767" xr:uid="{00000000-0005-0000-0000-0000B4820000}"/>
    <cellStyle name="Normal 4 5 2 5 2" xfId="13082" xr:uid="{00000000-0005-0000-0000-0000B5820000}"/>
    <cellStyle name="Normal 4 5 2 5 2 2" xfId="28686" xr:uid="{00000000-0005-0000-0000-0000B6820000}"/>
    <cellStyle name="Normal 4 5 2 5 2 3" xfId="35245" xr:uid="{00000000-0005-0000-0000-0000B7820000}"/>
    <cellStyle name="Normal 4 5 2 5 2 4" xfId="41803" xr:uid="{00000000-0005-0000-0000-0000B8820000}"/>
    <cellStyle name="Normal 4 5 2 5 3" xfId="25421" xr:uid="{00000000-0005-0000-0000-0000B9820000}"/>
    <cellStyle name="Normal 4 5 2 5 4" xfId="32037" xr:uid="{00000000-0005-0000-0000-0000BA820000}"/>
    <cellStyle name="Normal 4 5 2 5 5" xfId="38595" xr:uid="{00000000-0005-0000-0000-0000BB820000}"/>
    <cellStyle name="Normal 4 5 2 6" xfId="13074" xr:uid="{00000000-0005-0000-0000-0000BC820000}"/>
    <cellStyle name="Normal 4 5 2 6 2" xfId="28678" xr:uid="{00000000-0005-0000-0000-0000BD820000}"/>
    <cellStyle name="Normal 4 5 2 6 3" xfId="35237" xr:uid="{00000000-0005-0000-0000-0000BE820000}"/>
    <cellStyle name="Normal 4 5 2 6 4" xfId="41795" xr:uid="{00000000-0005-0000-0000-0000BF820000}"/>
    <cellStyle name="Normal 4 5 2 7" xfId="25413" xr:uid="{00000000-0005-0000-0000-0000C0820000}"/>
    <cellStyle name="Normal 4 5 2 8" xfId="32029" xr:uid="{00000000-0005-0000-0000-0000C1820000}"/>
    <cellStyle name="Normal 4 5 2 9" xfId="38587" xr:uid="{00000000-0005-0000-0000-0000C2820000}"/>
    <cellStyle name="Normal 4 5 3" xfId="7768" xr:uid="{00000000-0005-0000-0000-0000C3820000}"/>
    <cellStyle name="Normal 4 5 3 2" xfId="7769" xr:uid="{00000000-0005-0000-0000-0000C4820000}"/>
    <cellStyle name="Normal 4 5 3 2 2" xfId="13084" xr:uid="{00000000-0005-0000-0000-0000C5820000}"/>
    <cellStyle name="Normal 4 5 3 2 2 2" xfId="28688" xr:uid="{00000000-0005-0000-0000-0000C6820000}"/>
    <cellStyle name="Normal 4 5 3 2 2 3" xfId="35247" xr:uid="{00000000-0005-0000-0000-0000C7820000}"/>
    <cellStyle name="Normal 4 5 3 2 2 4" xfId="41805" xr:uid="{00000000-0005-0000-0000-0000C8820000}"/>
    <cellStyle name="Normal 4 5 3 2 3" xfId="25423" xr:uid="{00000000-0005-0000-0000-0000C9820000}"/>
    <cellStyle name="Normal 4 5 3 2 4" xfId="32039" xr:uid="{00000000-0005-0000-0000-0000CA820000}"/>
    <cellStyle name="Normal 4 5 3 2 5" xfId="38597" xr:uid="{00000000-0005-0000-0000-0000CB820000}"/>
    <cellStyle name="Normal 4 5 3 3" xfId="7770" xr:uid="{00000000-0005-0000-0000-0000CC820000}"/>
    <cellStyle name="Normal 4 5 3 3 2" xfId="13085" xr:uid="{00000000-0005-0000-0000-0000CD820000}"/>
    <cellStyle name="Normal 4 5 3 3 2 2" xfId="28689" xr:uid="{00000000-0005-0000-0000-0000CE820000}"/>
    <cellStyle name="Normal 4 5 3 3 2 3" xfId="35248" xr:uid="{00000000-0005-0000-0000-0000CF820000}"/>
    <cellStyle name="Normal 4 5 3 3 2 4" xfId="41806" xr:uid="{00000000-0005-0000-0000-0000D0820000}"/>
    <cellStyle name="Normal 4 5 3 3 3" xfId="25424" xr:uid="{00000000-0005-0000-0000-0000D1820000}"/>
    <cellStyle name="Normal 4 5 3 3 4" xfId="32040" xr:uid="{00000000-0005-0000-0000-0000D2820000}"/>
    <cellStyle name="Normal 4 5 3 3 5" xfId="38598" xr:uid="{00000000-0005-0000-0000-0000D3820000}"/>
    <cellStyle name="Normal 4 5 3 4" xfId="13083" xr:uid="{00000000-0005-0000-0000-0000D4820000}"/>
    <cellStyle name="Normal 4 5 3 4 2" xfId="28687" xr:uid="{00000000-0005-0000-0000-0000D5820000}"/>
    <cellStyle name="Normal 4 5 3 4 3" xfId="35246" xr:uid="{00000000-0005-0000-0000-0000D6820000}"/>
    <cellStyle name="Normal 4 5 3 4 4" xfId="41804" xr:uid="{00000000-0005-0000-0000-0000D7820000}"/>
    <cellStyle name="Normal 4 5 3 5" xfId="25422" xr:uid="{00000000-0005-0000-0000-0000D8820000}"/>
    <cellStyle name="Normal 4 5 3 6" xfId="32038" xr:uid="{00000000-0005-0000-0000-0000D9820000}"/>
    <cellStyle name="Normal 4 5 3 7" xfId="38596" xr:uid="{00000000-0005-0000-0000-0000DA820000}"/>
    <cellStyle name="Normal 4 5 4" xfId="7771" xr:uid="{00000000-0005-0000-0000-0000DB820000}"/>
    <cellStyle name="Normal 4 5 4 2" xfId="7772" xr:uid="{00000000-0005-0000-0000-0000DC820000}"/>
    <cellStyle name="Normal 4 5 4 2 2" xfId="13087" xr:uid="{00000000-0005-0000-0000-0000DD820000}"/>
    <cellStyle name="Normal 4 5 4 2 2 2" xfId="28691" xr:uid="{00000000-0005-0000-0000-0000DE820000}"/>
    <cellStyle name="Normal 4 5 4 2 2 3" xfId="35250" xr:uid="{00000000-0005-0000-0000-0000DF820000}"/>
    <cellStyle name="Normal 4 5 4 2 2 4" xfId="41808" xr:uid="{00000000-0005-0000-0000-0000E0820000}"/>
    <cellStyle name="Normal 4 5 4 2 3" xfId="25426" xr:uid="{00000000-0005-0000-0000-0000E1820000}"/>
    <cellStyle name="Normal 4 5 4 2 4" xfId="32042" xr:uid="{00000000-0005-0000-0000-0000E2820000}"/>
    <cellStyle name="Normal 4 5 4 2 5" xfId="38600" xr:uid="{00000000-0005-0000-0000-0000E3820000}"/>
    <cellStyle name="Normal 4 5 4 3" xfId="7773" xr:uid="{00000000-0005-0000-0000-0000E4820000}"/>
    <cellStyle name="Normal 4 5 4 3 2" xfId="13088" xr:uid="{00000000-0005-0000-0000-0000E5820000}"/>
    <cellStyle name="Normal 4 5 4 3 2 2" xfId="28692" xr:uid="{00000000-0005-0000-0000-0000E6820000}"/>
    <cellStyle name="Normal 4 5 4 3 2 3" xfId="35251" xr:uid="{00000000-0005-0000-0000-0000E7820000}"/>
    <cellStyle name="Normal 4 5 4 3 2 4" xfId="41809" xr:uid="{00000000-0005-0000-0000-0000E8820000}"/>
    <cellStyle name="Normal 4 5 4 3 3" xfId="25427" xr:uid="{00000000-0005-0000-0000-0000E9820000}"/>
    <cellStyle name="Normal 4 5 4 3 4" xfId="32043" xr:uid="{00000000-0005-0000-0000-0000EA820000}"/>
    <cellStyle name="Normal 4 5 4 3 5" xfId="38601" xr:uid="{00000000-0005-0000-0000-0000EB820000}"/>
    <cellStyle name="Normal 4 5 4 4" xfId="13086" xr:uid="{00000000-0005-0000-0000-0000EC820000}"/>
    <cellStyle name="Normal 4 5 4 4 2" xfId="28690" xr:uid="{00000000-0005-0000-0000-0000ED820000}"/>
    <cellStyle name="Normal 4 5 4 4 3" xfId="35249" xr:uid="{00000000-0005-0000-0000-0000EE820000}"/>
    <cellStyle name="Normal 4 5 4 4 4" xfId="41807" xr:uid="{00000000-0005-0000-0000-0000EF820000}"/>
    <cellStyle name="Normal 4 5 4 5" xfId="25425" xr:uid="{00000000-0005-0000-0000-0000F0820000}"/>
    <cellStyle name="Normal 4 5 4 6" xfId="32041" xr:uid="{00000000-0005-0000-0000-0000F1820000}"/>
    <cellStyle name="Normal 4 5 4 7" xfId="38599" xr:uid="{00000000-0005-0000-0000-0000F2820000}"/>
    <cellStyle name="Normal 4 5 5" xfId="7774" xr:uid="{00000000-0005-0000-0000-0000F3820000}"/>
    <cellStyle name="Normal 4 5 5 2" xfId="13089" xr:uid="{00000000-0005-0000-0000-0000F4820000}"/>
    <cellStyle name="Normal 4 5 5 2 2" xfId="28693" xr:uid="{00000000-0005-0000-0000-0000F5820000}"/>
    <cellStyle name="Normal 4 5 5 2 3" xfId="35252" xr:uid="{00000000-0005-0000-0000-0000F6820000}"/>
    <cellStyle name="Normal 4 5 5 2 4" xfId="41810" xr:uid="{00000000-0005-0000-0000-0000F7820000}"/>
    <cellStyle name="Normal 4 5 5 3" xfId="25428" xr:uid="{00000000-0005-0000-0000-0000F8820000}"/>
    <cellStyle name="Normal 4 5 5 4" xfId="32044" xr:uid="{00000000-0005-0000-0000-0000F9820000}"/>
    <cellStyle name="Normal 4 5 5 5" xfId="38602" xr:uid="{00000000-0005-0000-0000-0000FA820000}"/>
    <cellStyle name="Normal 4 5 6" xfId="7775" xr:uid="{00000000-0005-0000-0000-0000FB820000}"/>
    <cellStyle name="Normal 4 5 6 2" xfId="13090" xr:uid="{00000000-0005-0000-0000-0000FC820000}"/>
    <cellStyle name="Normal 4 5 6 2 2" xfId="28694" xr:uid="{00000000-0005-0000-0000-0000FD820000}"/>
    <cellStyle name="Normal 4 5 6 2 3" xfId="35253" xr:uid="{00000000-0005-0000-0000-0000FE820000}"/>
    <cellStyle name="Normal 4 5 6 2 4" xfId="41811" xr:uid="{00000000-0005-0000-0000-0000FF820000}"/>
    <cellStyle name="Normal 4 5 6 3" xfId="25429" xr:uid="{00000000-0005-0000-0000-000000830000}"/>
    <cellStyle name="Normal 4 5 6 4" xfId="32045" xr:uid="{00000000-0005-0000-0000-000001830000}"/>
    <cellStyle name="Normal 4 5 6 5" xfId="38603" xr:uid="{00000000-0005-0000-0000-000002830000}"/>
    <cellStyle name="Normal 4 5 7" xfId="13073" xr:uid="{00000000-0005-0000-0000-000003830000}"/>
    <cellStyle name="Normal 4 5 7 2" xfId="28677" xr:uid="{00000000-0005-0000-0000-000004830000}"/>
    <cellStyle name="Normal 4 5 7 3" xfId="35236" xr:uid="{00000000-0005-0000-0000-000005830000}"/>
    <cellStyle name="Normal 4 5 7 4" xfId="41794" xr:uid="{00000000-0005-0000-0000-000006830000}"/>
    <cellStyle name="Normal 4 5 8" xfId="25412" xr:uid="{00000000-0005-0000-0000-000007830000}"/>
    <cellStyle name="Normal 4 5 9" xfId="32028" xr:uid="{00000000-0005-0000-0000-000008830000}"/>
    <cellStyle name="Normal 4 6" xfId="7776" xr:uid="{00000000-0005-0000-0000-000009830000}"/>
    <cellStyle name="Normal 4 6 2" xfId="7777" xr:uid="{00000000-0005-0000-0000-00000A830000}"/>
    <cellStyle name="Normal 4 6 2 2" xfId="7778" xr:uid="{00000000-0005-0000-0000-00000B830000}"/>
    <cellStyle name="Normal 4 6 2 2 2" xfId="13093" xr:uid="{00000000-0005-0000-0000-00000C830000}"/>
    <cellStyle name="Normal 4 6 2 2 2 2" xfId="28697" xr:uid="{00000000-0005-0000-0000-00000D830000}"/>
    <cellStyle name="Normal 4 6 2 2 2 3" xfId="35256" xr:uid="{00000000-0005-0000-0000-00000E830000}"/>
    <cellStyle name="Normal 4 6 2 2 2 4" xfId="41814" xr:uid="{00000000-0005-0000-0000-00000F830000}"/>
    <cellStyle name="Normal 4 6 2 2 3" xfId="25432" xr:uid="{00000000-0005-0000-0000-000010830000}"/>
    <cellStyle name="Normal 4 6 2 2 4" xfId="32048" xr:uid="{00000000-0005-0000-0000-000011830000}"/>
    <cellStyle name="Normal 4 6 2 2 5" xfId="38606" xr:uid="{00000000-0005-0000-0000-000012830000}"/>
    <cellStyle name="Normal 4 6 2 3" xfId="7779" xr:uid="{00000000-0005-0000-0000-000013830000}"/>
    <cellStyle name="Normal 4 6 2 3 2" xfId="13094" xr:uid="{00000000-0005-0000-0000-000014830000}"/>
    <cellStyle name="Normal 4 6 2 3 2 2" xfId="28698" xr:uid="{00000000-0005-0000-0000-000015830000}"/>
    <cellStyle name="Normal 4 6 2 3 2 3" xfId="35257" xr:uid="{00000000-0005-0000-0000-000016830000}"/>
    <cellStyle name="Normal 4 6 2 3 2 4" xfId="41815" xr:uid="{00000000-0005-0000-0000-000017830000}"/>
    <cellStyle name="Normal 4 6 2 3 3" xfId="25433" xr:uid="{00000000-0005-0000-0000-000018830000}"/>
    <cellStyle name="Normal 4 6 2 3 4" xfId="32049" xr:uid="{00000000-0005-0000-0000-000019830000}"/>
    <cellStyle name="Normal 4 6 2 3 5" xfId="38607" xr:uid="{00000000-0005-0000-0000-00001A830000}"/>
    <cellStyle name="Normal 4 6 2 4" xfId="13092" xr:uid="{00000000-0005-0000-0000-00001B830000}"/>
    <cellStyle name="Normal 4 6 2 4 2" xfId="28696" xr:uid="{00000000-0005-0000-0000-00001C830000}"/>
    <cellStyle name="Normal 4 6 2 4 3" xfId="35255" xr:uid="{00000000-0005-0000-0000-00001D830000}"/>
    <cellStyle name="Normal 4 6 2 4 4" xfId="41813" xr:uid="{00000000-0005-0000-0000-00001E830000}"/>
    <cellStyle name="Normal 4 6 2 5" xfId="25431" xr:uid="{00000000-0005-0000-0000-00001F830000}"/>
    <cellStyle name="Normal 4 6 2 6" xfId="32047" xr:uid="{00000000-0005-0000-0000-000020830000}"/>
    <cellStyle name="Normal 4 6 2 7" xfId="38605" xr:uid="{00000000-0005-0000-0000-000021830000}"/>
    <cellStyle name="Normal 4 6 3" xfId="7780" xr:uid="{00000000-0005-0000-0000-000022830000}"/>
    <cellStyle name="Normal 4 6 3 2" xfId="7781" xr:uid="{00000000-0005-0000-0000-000023830000}"/>
    <cellStyle name="Normal 4 6 3 2 2" xfId="13096" xr:uid="{00000000-0005-0000-0000-000024830000}"/>
    <cellStyle name="Normal 4 6 3 2 2 2" xfId="28700" xr:uid="{00000000-0005-0000-0000-000025830000}"/>
    <cellStyle name="Normal 4 6 3 2 2 3" xfId="35259" xr:uid="{00000000-0005-0000-0000-000026830000}"/>
    <cellStyle name="Normal 4 6 3 2 2 4" xfId="41817" xr:uid="{00000000-0005-0000-0000-000027830000}"/>
    <cellStyle name="Normal 4 6 3 2 3" xfId="25435" xr:uid="{00000000-0005-0000-0000-000028830000}"/>
    <cellStyle name="Normal 4 6 3 2 4" xfId="32051" xr:uid="{00000000-0005-0000-0000-000029830000}"/>
    <cellStyle name="Normal 4 6 3 2 5" xfId="38609" xr:uid="{00000000-0005-0000-0000-00002A830000}"/>
    <cellStyle name="Normal 4 6 3 3" xfId="7782" xr:uid="{00000000-0005-0000-0000-00002B830000}"/>
    <cellStyle name="Normal 4 6 3 3 2" xfId="13097" xr:uid="{00000000-0005-0000-0000-00002C830000}"/>
    <cellStyle name="Normal 4 6 3 3 2 2" xfId="28701" xr:uid="{00000000-0005-0000-0000-00002D830000}"/>
    <cellStyle name="Normal 4 6 3 3 2 3" xfId="35260" xr:uid="{00000000-0005-0000-0000-00002E830000}"/>
    <cellStyle name="Normal 4 6 3 3 2 4" xfId="41818" xr:uid="{00000000-0005-0000-0000-00002F830000}"/>
    <cellStyle name="Normal 4 6 3 3 3" xfId="25436" xr:uid="{00000000-0005-0000-0000-000030830000}"/>
    <cellStyle name="Normal 4 6 3 3 4" xfId="32052" xr:uid="{00000000-0005-0000-0000-000031830000}"/>
    <cellStyle name="Normal 4 6 3 3 5" xfId="38610" xr:uid="{00000000-0005-0000-0000-000032830000}"/>
    <cellStyle name="Normal 4 6 3 4" xfId="13095" xr:uid="{00000000-0005-0000-0000-000033830000}"/>
    <cellStyle name="Normal 4 6 3 4 2" xfId="28699" xr:uid="{00000000-0005-0000-0000-000034830000}"/>
    <cellStyle name="Normal 4 6 3 4 3" xfId="35258" xr:uid="{00000000-0005-0000-0000-000035830000}"/>
    <cellStyle name="Normal 4 6 3 4 4" xfId="41816" xr:uid="{00000000-0005-0000-0000-000036830000}"/>
    <cellStyle name="Normal 4 6 3 5" xfId="25434" xr:uid="{00000000-0005-0000-0000-000037830000}"/>
    <cellStyle name="Normal 4 6 3 6" xfId="32050" xr:uid="{00000000-0005-0000-0000-000038830000}"/>
    <cellStyle name="Normal 4 6 3 7" xfId="38608" xr:uid="{00000000-0005-0000-0000-000039830000}"/>
    <cellStyle name="Normal 4 6 4" xfId="7783" xr:uid="{00000000-0005-0000-0000-00003A830000}"/>
    <cellStyle name="Normal 4 6 4 2" xfId="13098" xr:uid="{00000000-0005-0000-0000-00003B830000}"/>
    <cellStyle name="Normal 4 6 4 2 2" xfId="28702" xr:uid="{00000000-0005-0000-0000-00003C830000}"/>
    <cellStyle name="Normal 4 6 4 2 3" xfId="35261" xr:uid="{00000000-0005-0000-0000-00003D830000}"/>
    <cellStyle name="Normal 4 6 4 2 4" xfId="41819" xr:uid="{00000000-0005-0000-0000-00003E830000}"/>
    <cellStyle name="Normal 4 6 4 3" xfId="25437" xr:uid="{00000000-0005-0000-0000-00003F830000}"/>
    <cellStyle name="Normal 4 6 4 4" xfId="32053" xr:uid="{00000000-0005-0000-0000-000040830000}"/>
    <cellStyle name="Normal 4 6 4 5" xfId="38611" xr:uid="{00000000-0005-0000-0000-000041830000}"/>
    <cellStyle name="Normal 4 6 5" xfId="7784" xr:uid="{00000000-0005-0000-0000-000042830000}"/>
    <cellStyle name="Normal 4 6 5 2" xfId="13099" xr:uid="{00000000-0005-0000-0000-000043830000}"/>
    <cellStyle name="Normal 4 6 5 2 2" xfId="28703" xr:uid="{00000000-0005-0000-0000-000044830000}"/>
    <cellStyle name="Normal 4 6 5 2 3" xfId="35262" xr:uid="{00000000-0005-0000-0000-000045830000}"/>
    <cellStyle name="Normal 4 6 5 2 4" xfId="41820" xr:uid="{00000000-0005-0000-0000-000046830000}"/>
    <cellStyle name="Normal 4 6 5 3" xfId="25438" xr:uid="{00000000-0005-0000-0000-000047830000}"/>
    <cellStyle name="Normal 4 6 5 4" xfId="32054" xr:uid="{00000000-0005-0000-0000-000048830000}"/>
    <cellStyle name="Normal 4 6 5 5" xfId="38612" xr:uid="{00000000-0005-0000-0000-000049830000}"/>
    <cellStyle name="Normal 4 6 6" xfId="13091" xr:uid="{00000000-0005-0000-0000-00004A830000}"/>
    <cellStyle name="Normal 4 6 6 2" xfId="28695" xr:uid="{00000000-0005-0000-0000-00004B830000}"/>
    <cellStyle name="Normal 4 6 6 3" xfId="35254" xr:uid="{00000000-0005-0000-0000-00004C830000}"/>
    <cellStyle name="Normal 4 6 6 4" xfId="41812" xr:uid="{00000000-0005-0000-0000-00004D830000}"/>
    <cellStyle name="Normal 4 6 7" xfId="25430" xr:uid="{00000000-0005-0000-0000-00004E830000}"/>
    <cellStyle name="Normal 4 6 8" xfId="32046" xr:uid="{00000000-0005-0000-0000-00004F830000}"/>
    <cellStyle name="Normal 4 6 9" xfId="38604" xr:uid="{00000000-0005-0000-0000-000050830000}"/>
    <cellStyle name="Normal 4 7" xfId="7785" xr:uid="{00000000-0005-0000-0000-000051830000}"/>
    <cellStyle name="Normal 4 7 2" xfId="7786" xr:uid="{00000000-0005-0000-0000-000052830000}"/>
    <cellStyle name="Normal 4 7 2 2" xfId="13101" xr:uid="{00000000-0005-0000-0000-000053830000}"/>
    <cellStyle name="Normal 4 7 2 2 2" xfId="28705" xr:uid="{00000000-0005-0000-0000-000054830000}"/>
    <cellStyle name="Normal 4 7 2 2 3" xfId="35264" xr:uid="{00000000-0005-0000-0000-000055830000}"/>
    <cellStyle name="Normal 4 7 2 2 4" xfId="41822" xr:uid="{00000000-0005-0000-0000-000056830000}"/>
    <cellStyle name="Normal 4 7 2 3" xfId="25440" xr:uid="{00000000-0005-0000-0000-000057830000}"/>
    <cellStyle name="Normal 4 7 2 4" xfId="32056" xr:uid="{00000000-0005-0000-0000-000058830000}"/>
    <cellStyle name="Normal 4 7 2 5" xfId="38614" xr:uid="{00000000-0005-0000-0000-000059830000}"/>
    <cellStyle name="Normal 4 7 3" xfId="7787" xr:uid="{00000000-0005-0000-0000-00005A830000}"/>
    <cellStyle name="Normal 4 7 3 2" xfId="13102" xr:uid="{00000000-0005-0000-0000-00005B830000}"/>
    <cellStyle name="Normal 4 7 3 2 2" xfId="28706" xr:uid="{00000000-0005-0000-0000-00005C830000}"/>
    <cellStyle name="Normal 4 7 3 2 3" xfId="35265" xr:uid="{00000000-0005-0000-0000-00005D830000}"/>
    <cellStyle name="Normal 4 7 3 2 4" xfId="41823" xr:uid="{00000000-0005-0000-0000-00005E830000}"/>
    <cellStyle name="Normal 4 7 3 3" xfId="25441" xr:uid="{00000000-0005-0000-0000-00005F830000}"/>
    <cellStyle name="Normal 4 7 3 4" xfId="32057" xr:uid="{00000000-0005-0000-0000-000060830000}"/>
    <cellStyle name="Normal 4 7 3 5" xfId="38615" xr:uid="{00000000-0005-0000-0000-000061830000}"/>
    <cellStyle name="Normal 4 7 4" xfId="13100" xr:uid="{00000000-0005-0000-0000-000062830000}"/>
    <cellStyle name="Normal 4 7 4 2" xfId="28704" xr:uid="{00000000-0005-0000-0000-000063830000}"/>
    <cellStyle name="Normal 4 7 4 3" xfId="35263" xr:uid="{00000000-0005-0000-0000-000064830000}"/>
    <cellStyle name="Normal 4 7 4 4" xfId="41821" xr:uid="{00000000-0005-0000-0000-000065830000}"/>
    <cellStyle name="Normal 4 7 5" xfId="25439" xr:uid="{00000000-0005-0000-0000-000066830000}"/>
    <cellStyle name="Normal 4 7 6" xfId="32055" xr:uid="{00000000-0005-0000-0000-000067830000}"/>
    <cellStyle name="Normal 4 7 7" xfId="38613" xr:uid="{00000000-0005-0000-0000-000068830000}"/>
    <cellStyle name="Normal 4 8" xfId="7788" xr:uid="{00000000-0005-0000-0000-000069830000}"/>
    <cellStyle name="Normal 4 8 2" xfId="7789" xr:uid="{00000000-0005-0000-0000-00006A830000}"/>
    <cellStyle name="Normal 4 8 2 2" xfId="13104" xr:uid="{00000000-0005-0000-0000-00006B830000}"/>
    <cellStyle name="Normal 4 8 2 2 2" xfId="28708" xr:uid="{00000000-0005-0000-0000-00006C830000}"/>
    <cellStyle name="Normal 4 8 2 2 3" xfId="35267" xr:uid="{00000000-0005-0000-0000-00006D830000}"/>
    <cellStyle name="Normal 4 8 2 2 4" xfId="41825" xr:uid="{00000000-0005-0000-0000-00006E830000}"/>
    <cellStyle name="Normal 4 8 2 3" xfId="25443" xr:uid="{00000000-0005-0000-0000-00006F830000}"/>
    <cellStyle name="Normal 4 8 2 4" xfId="32059" xr:uid="{00000000-0005-0000-0000-000070830000}"/>
    <cellStyle name="Normal 4 8 2 5" xfId="38617" xr:uid="{00000000-0005-0000-0000-000071830000}"/>
    <cellStyle name="Normal 4 8 3" xfId="7790" xr:uid="{00000000-0005-0000-0000-000072830000}"/>
    <cellStyle name="Normal 4 8 3 2" xfId="13105" xr:uid="{00000000-0005-0000-0000-000073830000}"/>
    <cellStyle name="Normal 4 8 3 2 2" xfId="28709" xr:uid="{00000000-0005-0000-0000-000074830000}"/>
    <cellStyle name="Normal 4 8 3 2 3" xfId="35268" xr:uid="{00000000-0005-0000-0000-000075830000}"/>
    <cellStyle name="Normal 4 8 3 2 4" xfId="41826" xr:uid="{00000000-0005-0000-0000-000076830000}"/>
    <cellStyle name="Normal 4 8 3 3" xfId="25444" xr:uid="{00000000-0005-0000-0000-000077830000}"/>
    <cellStyle name="Normal 4 8 3 4" xfId="32060" xr:uid="{00000000-0005-0000-0000-000078830000}"/>
    <cellStyle name="Normal 4 8 3 5" xfId="38618" xr:uid="{00000000-0005-0000-0000-000079830000}"/>
    <cellStyle name="Normal 4 8 4" xfId="13103" xr:uid="{00000000-0005-0000-0000-00007A830000}"/>
    <cellStyle name="Normal 4 8 4 2" xfId="28707" xr:uid="{00000000-0005-0000-0000-00007B830000}"/>
    <cellStyle name="Normal 4 8 4 3" xfId="35266" xr:uid="{00000000-0005-0000-0000-00007C830000}"/>
    <cellStyle name="Normal 4 8 4 4" xfId="41824" xr:uid="{00000000-0005-0000-0000-00007D830000}"/>
    <cellStyle name="Normal 4 8 5" xfId="25442" xr:uid="{00000000-0005-0000-0000-00007E830000}"/>
    <cellStyle name="Normal 4 8 6" xfId="32058" xr:uid="{00000000-0005-0000-0000-00007F830000}"/>
    <cellStyle name="Normal 4 8 7" xfId="38616" xr:uid="{00000000-0005-0000-0000-000080830000}"/>
    <cellStyle name="Normal 4 9" xfId="7791" xr:uid="{00000000-0005-0000-0000-000081830000}"/>
    <cellStyle name="Normal 4 9 2" xfId="13106" xr:uid="{00000000-0005-0000-0000-000082830000}"/>
    <cellStyle name="Normal 4 9 2 2" xfId="28710" xr:uid="{00000000-0005-0000-0000-000083830000}"/>
    <cellStyle name="Normal 4 9 2 3" xfId="35269" xr:uid="{00000000-0005-0000-0000-000084830000}"/>
    <cellStyle name="Normal 4 9 2 4" xfId="41827" xr:uid="{00000000-0005-0000-0000-000085830000}"/>
    <cellStyle name="Normal 4 9 3" xfId="25445" xr:uid="{00000000-0005-0000-0000-000086830000}"/>
    <cellStyle name="Normal 4 9 4" xfId="32061" xr:uid="{00000000-0005-0000-0000-000087830000}"/>
    <cellStyle name="Normal 4 9 5" xfId="38619" xr:uid="{00000000-0005-0000-0000-000088830000}"/>
    <cellStyle name="Normal 40" xfId="1370" xr:uid="{00000000-0005-0000-0000-000089830000}"/>
    <cellStyle name="Normal 40 2" xfId="2602" xr:uid="{00000000-0005-0000-0000-00008A830000}"/>
    <cellStyle name="Normal 41" xfId="1371" xr:uid="{00000000-0005-0000-0000-00008B830000}"/>
    <cellStyle name="Normal 41 2" xfId="2603" xr:uid="{00000000-0005-0000-0000-00008C830000}"/>
    <cellStyle name="Normal 42" xfId="1372" xr:uid="{00000000-0005-0000-0000-00008D830000}"/>
    <cellStyle name="Normal 42 2" xfId="7792" xr:uid="{00000000-0005-0000-0000-00008E830000}"/>
    <cellStyle name="Normal 42 2 2" xfId="13107" xr:uid="{00000000-0005-0000-0000-00008F830000}"/>
    <cellStyle name="Normal 42 2 2 2" xfId="28711" xr:uid="{00000000-0005-0000-0000-000090830000}"/>
    <cellStyle name="Normal 42 2 2 3" xfId="35270" xr:uid="{00000000-0005-0000-0000-000091830000}"/>
    <cellStyle name="Normal 42 2 2 4" xfId="41828" xr:uid="{00000000-0005-0000-0000-000092830000}"/>
    <cellStyle name="Normal 42 2 3" xfId="16626" xr:uid="{00000000-0005-0000-0000-000093830000}"/>
    <cellStyle name="Normal 42 2 3 2" xfId="29510" xr:uid="{00000000-0005-0000-0000-000094830000}"/>
    <cellStyle name="Normal 42 2 3 3" xfId="36069" xr:uid="{00000000-0005-0000-0000-000095830000}"/>
    <cellStyle name="Normal 42 2 3 4" xfId="42627" xr:uid="{00000000-0005-0000-0000-000096830000}"/>
    <cellStyle name="Normal 42 2 4" xfId="25446" xr:uid="{00000000-0005-0000-0000-000097830000}"/>
    <cellStyle name="Normal 42 2 5" xfId="32062" xr:uid="{00000000-0005-0000-0000-000098830000}"/>
    <cellStyle name="Normal 42 2 6" xfId="38620" xr:uid="{00000000-0005-0000-0000-000099830000}"/>
    <cellStyle name="Normal 42 3" xfId="2604" xr:uid="{00000000-0005-0000-0000-00009A830000}"/>
    <cellStyle name="Normal 42 3 2" xfId="10612" xr:uid="{00000000-0005-0000-0000-00009B830000}"/>
    <cellStyle name="Normal 42 3 2 2" xfId="26302" xr:uid="{00000000-0005-0000-0000-00009C830000}"/>
    <cellStyle name="Normal 42 3 2 3" xfId="32861" xr:uid="{00000000-0005-0000-0000-00009D830000}"/>
    <cellStyle name="Normal 42 3 2 4" xfId="39419" xr:uid="{00000000-0005-0000-0000-00009E830000}"/>
    <cellStyle name="Normal 42 3 3" xfId="23032" xr:uid="{00000000-0005-0000-0000-00009F830000}"/>
    <cellStyle name="Normal 42 3 4" xfId="29653" xr:uid="{00000000-0005-0000-0000-0000A0830000}"/>
    <cellStyle name="Normal 42 3 5" xfId="36211" xr:uid="{00000000-0005-0000-0000-0000A1830000}"/>
    <cellStyle name="Normal 42 4" xfId="10523" xr:uid="{00000000-0005-0000-0000-0000A2830000}"/>
    <cellStyle name="Normal 42 4 2" xfId="26280" xr:uid="{00000000-0005-0000-0000-0000A3830000}"/>
    <cellStyle name="Normal 42 4 3" xfId="32839" xr:uid="{00000000-0005-0000-0000-0000A4830000}"/>
    <cellStyle name="Normal 42 4 4" xfId="39397" xr:uid="{00000000-0005-0000-0000-0000A5830000}"/>
    <cellStyle name="Normal 42 5" xfId="15536" xr:uid="{00000000-0005-0000-0000-0000A6830000}"/>
    <cellStyle name="Normal 42 5 2" xfId="29488" xr:uid="{00000000-0005-0000-0000-0000A7830000}"/>
    <cellStyle name="Normal 42 5 3" xfId="36047" xr:uid="{00000000-0005-0000-0000-0000A8830000}"/>
    <cellStyle name="Normal 42 5 4" xfId="42605" xr:uid="{00000000-0005-0000-0000-0000A9830000}"/>
    <cellStyle name="Normal 42 6" xfId="22959" xr:uid="{00000000-0005-0000-0000-0000AA830000}"/>
    <cellStyle name="Normal 42 7" xfId="29627" xr:uid="{00000000-0005-0000-0000-0000AB830000}"/>
    <cellStyle name="Normal 42 8" xfId="36185" xr:uid="{00000000-0005-0000-0000-0000AC830000}"/>
    <cellStyle name="Normal 43" xfId="1373" xr:uid="{00000000-0005-0000-0000-0000AD830000}"/>
    <cellStyle name="Normal 43 2" xfId="7793" xr:uid="{00000000-0005-0000-0000-0000AE830000}"/>
    <cellStyle name="Normal 43 2 2" xfId="13108" xr:uid="{00000000-0005-0000-0000-0000AF830000}"/>
    <cellStyle name="Normal 43 2 2 2" xfId="28712" xr:uid="{00000000-0005-0000-0000-0000B0830000}"/>
    <cellStyle name="Normal 43 2 2 3" xfId="35271" xr:uid="{00000000-0005-0000-0000-0000B1830000}"/>
    <cellStyle name="Normal 43 2 2 4" xfId="41829" xr:uid="{00000000-0005-0000-0000-0000B2830000}"/>
    <cellStyle name="Normal 43 2 3" xfId="16627" xr:uid="{00000000-0005-0000-0000-0000B3830000}"/>
    <cellStyle name="Normal 43 2 3 2" xfId="29511" xr:uid="{00000000-0005-0000-0000-0000B4830000}"/>
    <cellStyle name="Normal 43 2 3 3" xfId="36070" xr:uid="{00000000-0005-0000-0000-0000B5830000}"/>
    <cellStyle name="Normal 43 2 3 4" xfId="42628" xr:uid="{00000000-0005-0000-0000-0000B6830000}"/>
    <cellStyle name="Normal 43 2 4" xfId="25447" xr:uid="{00000000-0005-0000-0000-0000B7830000}"/>
    <cellStyle name="Normal 43 2 5" xfId="32063" xr:uid="{00000000-0005-0000-0000-0000B8830000}"/>
    <cellStyle name="Normal 43 2 6" xfId="38621" xr:uid="{00000000-0005-0000-0000-0000B9830000}"/>
    <cellStyle name="Normal 43 3" xfId="2605" xr:uid="{00000000-0005-0000-0000-0000BA830000}"/>
    <cellStyle name="Normal 43 3 2" xfId="10613" xr:uid="{00000000-0005-0000-0000-0000BB830000}"/>
    <cellStyle name="Normal 43 3 2 2" xfId="26303" xr:uid="{00000000-0005-0000-0000-0000BC830000}"/>
    <cellStyle name="Normal 43 3 2 3" xfId="32862" xr:uid="{00000000-0005-0000-0000-0000BD830000}"/>
    <cellStyle name="Normal 43 3 2 4" xfId="39420" xr:uid="{00000000-0005-0000-0000-0000BE830000}"/>
    <cellStyle name="Normal 43 3 3" xfId="23033" xr:uid="{00000000-0005-0000-0000-0000BF830000}"/>
    <cellStyle name="Normal 43 3 4" xfId="29654" xr:uid="{00000000-0005-0000-0000-0000C0830000}"/>
    <cellStyle name="Normal 43 3 5" xfId="36212" xr:uid="{00000000-0005-0000-0000-0000C1830000}"/>
    <cellStyle name="Normal 43 4" xfId="10524" xr:uid="{00000000-0005-0000-0000-0000C2830000}"/>
    <cellStyle name="Normal 43 4 2" xfId="26281" xr:uid="{00000000-0005-0000-0000-0000C3830000}"/>
    <cellStyle name="Normal 43 4 3" xfId="32840" xr:uid="{00000000-0005-0000-0000-0000C4830000}"/>
    <cellStyle name="Normal 43 4 4" xfId="39398" xr:uid="{00000000-0005-0000-0000-0000C5830000}"/>
    <cellStyle name="Normal 43 5" xfId="15537" xr:uid="{00000000-0005-0000-0000-0000C6830000}"/>
    <cellStyle name="Normal 43 5 2" xfId="29489" xr:uid="{00000000-0005-0000-0000-0000C7830000}"/>
    <cellStyle name="Normal 43 5 3" xfId="36048" xr:uid="{00000000-0005-0000-0000-0000C8830000}"/>
    <cellStyle name="Normal 43 5 4" xfId="42606" xr:uid="{00000000-0005-0000-0000-0000C9830000}"/>
    <cellStyle name="Normal 43 6" xfId="22960" xr:uid="{00000000-0005-0000-0000-0000CA830000}"/>
    <cellStyle name="Normal 43 7" xfId="29628" xr:uid="{00000000-0005-0000-0000-0000CB830000}"/>
    <cellStyle name="Normal 43 8" xfId="36186" xr:uid="{00000000-0005-0000-0000-0000CC830000}"/>
    <cellStyle name="Normal 44" xfId="1374" xr:uid="{00000000-0005-0000-0000-0000CD830000}"/>
    <cellStyle name="Normal 44 10" xfId="10525" xr:uid="{00000000-0005-0000-0000-0000CE830000}"/>
    <cellStyle name="Normal 44 10 2" xfId="26282" xr:uid="{00000000-0005-0000-0000-0000CF830000}"/>
    <cellStyle name="Normal 44 10 3" xfId="32841" xr:uid="{00000000-0005-0000-0000-0000D0830000}"/>
    <cellStyle name="Normal 44 10 4" xfId="39399" xr:uid="{00000000-0005-0000-0000-0000D1830000}"/>
    <cellStyle name="Normal 44 11" xfId="15538" xr:uid="{00000000-0005-0000-0000-0000D2830000}"/>
    <cellStyle name="Normal 44 11 2" xfId="29490" xr:uid="{00000000-0005-0000-0000-0000D3830000}"/>
    <cellStyle name="Normal 44 11 3" xfId="36049" xr:uid="{00000000-0005-0000-0000-0000D4830000}"/>
    <cellStyle name="Normal 44 11 4" xfId="42607" xr:uid="{00000000-0005-0000-0000-0000D5830000}"/>
    <cellStyle name="Normal 44 12" xfId="22961" xr:uid="{00000000-0005-0000-0000-0000D6830000}"/>
    <cellStyle name="Normal 44 13" xfId="29629" xr:uid="{00000000-0005-0000-0000-0000D7830000}"/>
    <cellStyle name="Normal 44 14" xfId="36187" xr:uid="{00000000-0005-0000-0000-0000D8830000}"/>
    <cellStyle name="Normal 44 2" xfId="7794" xr:uid="{00000000-0005-0000-0000-0000D9830000}"/>
    <cellStyle name="Normal 44 2 10" xfId="25448" xr:uid="{00000000-0005-0000-0000-0000DA830000}"/>
    <cellStyle name="Normal 44 2 11" xfId="32064" xr:uid="{00000000-0005-0000-0000-0000DB830000}"/>
    <cellStyle name="Normal 44 2 12" xfId="38622" xr:uid="{00000000-0005-0000-0000-0000DC830000}"/>
    <cellStyle name="Normal 44 2 2" xfId="7795" xr:uid="{00000000-0005-0000-0000-0000DD830000}"/>
    <cellStyle name="Normal 44 2 2 10" xfId="38623" xr:uid="{00000000-0005-0000-0000-0000DE830000}"/>
    <cellStyle name="Normal 44 2 2 2" xfId="7796" xr:uid="{00000000-0005-0000-0000-0000DF830000}"/>
    <cellStyle name="Normal 44 2 2 2 2" xfId="7797" xr:uid="{00000000-0005-0000-0000-0000E0830000}"/>
    <cellStyle name="Normal 44 2 2 2 2 2" xfId="7798" xr:uid="{00000000-0005-0000-0000-0000E1830000}"/>
    <cellStyle name="Normal 44 2 2 2 2 2 2" xfId="13113" xr:uid="{00000000-0005-0000-0000-0000E2830000}"/>
    <cellStyle name="Normal 44 2 2 2 2 2 2 2" xfId="28717" xr:uid="{00000000-0005-0000-0000-0000E3830000}"/>
    <cellStyle name="Normal 44 2 2 2 2 2 2 3" xfId="35276" xr:uid="{00000000-0005-0000-0000-0000E4830000}"/>
    <cellStyle name="Normal 44 2 2 2 2 2 2 4" xfId="41834" xr:uid="{00000000-0005-0000-0000-0000E5830000}"/>
    <cellStyle name="Normal 44 2 2 2 2 2 3" xfId="25452" xr:uid="{00000000-0005-0000-0000-0000E6830000}"/>
    <cellStyle name="Normal 44 2 2 2 2 2 4" xfId="32068" xr:uid="{00000000-0005-0000-0000-0000E7830000}"/>
    <cellStyle name="Normal 44 2 2 2 2 2 5" xfId="38626" xr:uid="{00000000-0005-0000-0000-0000E8830000}"/>
    <cellStyle name="Normal 44 2 2 2 2 3" xfId="7799" xr:uid="{00000000-0005-0000-0000-0000E9830000}"/>
    <cellStyle name="Normal 44 2 2 2 2 3 2" xfId="13114" xr:uid="{00000000-0005-0000-0000-0000EA830000}"/>
    <cellStyle name="Normal 44 2 2 2 2 3 2 2" xfId="28718" xr:uid="{00000000-0005-0000-0000-0000EB830000}"/>
    <cellStyle name="Normal 44 2 2 2 2 3 2 3" xfId="35277" xr:uid="{00000000-0005-0000-0000-0000EC830000}"/>
    <cellStyle name="Normal 44 2 2 2 2 3 2 4" xfId="41835" xr:uid="{00000000-0005-0000-0000-0000ED830000}"/>
    <cellStyle name="Normal 44 2 2 2 2 3 3" xfId="25453" xr:uid="{00000000-0005-0000-0000-0000EE830000}"/>
    <cellStyle name="Normal 44 2 2 2 2 3 4" xfId="32069" xr:uid="{00000000-0005-0000-0000-0000EF830000}"/>
    <cellStyle name="Normal 44 2 2 2 2 3 5" xfId="38627" xr:uid="{00000000-0005-0000-0000-0000F0830000}"/>
    <cellStyle name="Normal 44 2 2 2 2 4" xfId="13112" xr:uid="{00000000-0005-0000-0000-0000F1830000}"/>
    <cellStyle name="Normal 44 2 2 2 2 4 2" xfId="28716" xr:uid="{00000000-0005-0000-0000-0000F2830000}"/>
    <cellStyle name="Normal 44 2 2 2 2 4 3" xfId="35275" xr:uid="{00000000-0005-0000-0000-0000F3830000}"/>
    <cellStyle name="Normal 44 2 2 2 2 4 4" xfId="41833" xr:uid="{00000000-0005-0000-0000-0000F4830000}"/>
    <cellStyle name="Normal 44 2 2 2 2 5" xfId="25451" xr:uid="{00000000-0005-0000-0000-0000F5830000}"/>
    <cellStyle name="Normal 44 2 2 2 2 6" xfId="32067" xr:uid="{00000000-0005-0000-0000-0000F6830000}"/>
    <cellStyle name="Normal 44 2 2 2 2 7" xfId="38625" xr:uid="{00000000-0005-0000-0000-0000F7830000}"/>
    <cellStyle name="Normal 44 2 2 2 3" xfId="7800" xr:uid="{00000000-0005-0000-0000-0000F8830000}"/>
    <cellStyle name="Normal 44 2 2 2 3 2" xfId="7801" xr:uid="{00000000-0005-0000-0000-0000F9830000}"/>
    <cellStyle name="Normal 44 2 2 2 3 2 2" xfId="13116" xr:uid="{00000000-0005-0000-0000-0000FA830000}"/>
    <cellStyle name="Normal 44 2 2 2 3 2 2 2" xfId="28720" xr:uid="{00000000-0005-0000-0000-0000FB830000}"/>
    <cellStyle name="Normal 44 2 2 2 3 2 2 3" xfId="35279" xr:uid="{00000000-0005-0000-0000-0000FC830000}"/>
    <cellStyle name="Normal 44 2 2 2 3 2 2 4" xfId="41837" xr:uid="{00000000-0005-0000-0000-0000FD830000}"/>
    <cellStyle name="Normal 44 2 2 2 3 2 3" xfId="25455" xr:uid="{00000000-0005-0000-0000-0000FE830000}"/>
    <cellStyle name="Normal 44 2 2 2 3 2 4" xfId="32071" xr:uid="{00000000-0005-0000-0000-0000FF830000}"/>
    <cellStyle name="Normal 44 2 2 2 3 2 5" xfId="38629" xr:uid="{00000000-0005-0000-0000-000000840000}"/>
    <cellStyle name="Normal 44 2 2 2 3 3" xfId="7802" xr:uid="{00000000-0005-0000-0000-000001840000}"/>
    <cellStyle name="Normal 44 2 2 2 3 3 2" xfId="13117" xr:uid="{00000000-0005-0000-0000-000002840000}"/>
    <cellStyle name="Normal 44 2 2 2 3 3 2 2" xfId="28721" xr:uid="{00000000-0005-0000-0000-000003840000}"/>
    <cellStyle name="Normal 44 2 2 2 3 3 2 3" xfId="35280" xr:uid="{00000000-0005-0000-0000-000004840000}"/>
    <cellStyle name="Normal 44 2 2 2 3 3 2 4" xfId="41838" xr:uid="{00000000-0005-0000-0000-000005840000}"/>
    <cellStyle name="Normal 44 2 2 2 3 3 3" xfId="25456" xr:uid="{00000000-0005-0000-0000-000006840000}"/>
    <cellStyle name="Normal 44 2 2 2 3 3 4" xfId="32072" xr:uid="{00000000-0005-0000-0000-000007840000}"/>
    <cellStyle name="Normal 44 2 2 2 3 3 5" xfId="38630" xr:uid="{00000000-0005-0000-0000-000008840000}"/>
    <cellStyle name="Normal 44 2 2 2 3 4" xfId="13115" xr:uid="{00000000-0005-0000-0000-000009840000}"/>
    <cellStyle name="Normal 44 2 2 2 3 4 2" xfId="28719" xr:uid="{00000000-0005-0000-0000-00000A840000}"/>
    <cellStyle name="Normal 44 2 2 2 3 4 3" xfId="35278" xr:uid="{00000000-0005-0000-0000-00000B840000}"/>
    <cellStyle name="Normal 44 2 2 2 3 4 4" xfId="41836" xr:uid="{00000000-0005-0000-0000-00000C840000}"/>
    <cellStyle name="Normal 44 2 2 2 3 5" xfId="25454" xr:uid="{00000000-0005-0000-0000-00000D840000}"/>
    <cellStyle name="Normal 44 2 2 2 3 6" xfId="32070" xr:uid="{00000000-0005-0000-0000-00000E840000}"/>
    <cellStyle name="Normal 44 2 2 2 3 7" xfId="38628" xr:uid="{00000000-0005-0000-0000-00000F840000}"/>
    <cellStyle name="Normal 44 2 2 2 4" xfId="7803" xr:uid="{00000000-0005-0000-0000-000010840000}"/>
    <cellStyle name="Normal 44 2 2 2 4 2" xfId="13118" xr:uid="{00000000-0005-0000-0000-000011840000}"/>
    <cellStyle name="Normal 44 2 2 2 4 2 2" xfId="28722" xr:uid="{00000000-0005-0000-0000-000012840000}"/>
    <cellStyle name="Normal 44 2 2 2 4 2 3" xfId="35281" xr:uid="{00000000-0005-0000-0000-000013840000}"/>
    <cellStyle name="Normal 44 2 2 2 4 2 4" xfId="41839" xr:uid="{00000000-0005-0000-0000-000014840000}"/>
    <cellStyle name="Normal 44 2 2 2 4 3" xfId="25457" xr:uid="{00000000-0005-0000-0000-000015840000}"/>
    <cellStyle name="Normal 44 2 2 2 4 4" xfId="32073" xr:uid="{00000000-0005-0000-0000-000016840000}"/>
    <cellStyle name="Normal 44 2 2 2 4 5" xfId="38631" xr:uid="{00000000-0005-0000-0000-000017840000}"/>
    <cellStyle name="Normal 44 2 2 2 5" xfId="7804" xr:uid="{00000000-0005-0000-0000-000018840000}"/>
    <cellStyle name="Normal 44 2 2 2 5 2" xfId="13119" xr:uid="{00000000-0005-0000-0000-000019840000}"/>
    <cellStyle name="Normal 44 2 2 2 5 2 2" xfId="28723" xr:uid="{00000000-0005-0000-0000-00001A840000}"/>
    <cellStyle name="Normal 44 2 2 2 5 2 3" xfId="35282" xr:uid="{00000000-0005-0000-0000-00001B840000}"/>
    <cellStyle name="Normal 44 2 2 2 5 2 4" xfId="41840" xr:uid="{00000000-0005-0000-0000-00001C840000}"/>
    <cellStyle name="Normal 44 2 2 2 5 3" xfId="25458" xr:uid="{00000000-0005-0000-0000-00001D840000}"/>
    <cellStyle name="Normal 44 2 2 2 5 4" xfId="32074" xr:uid="{00000000-0005-0000-0000-00001E840000}"/>
    <cellStyle name="Normal 44 2 2 2 5 5" xfId="38632" xr:uid="{00000000-0005-0000-0000-00001F840000}"/>
    <cellStyle name="Normal 44 2 2 2 6" xfId="13111" xr:uid="{00000000-0005-0000-0000-000020840000}"/>
    <cellStyle name="Normal 44 2 2 2 6 2" xfId="28715" xr:uid="{00000000-0005-0000-0000-000021840000}"/>
    <cellStyle name="Normal 44 2 2 2 6 3" xfId="35274" xr:uid="{00000000-0005-0000-0000-000022840000}"/>
    <cellStyle name="Normal 44 2 2 2 6 4" xfId="41832" xr:uid="{00000000-0005-0000-0000-000023840000}"/>
    <cellStyle name="Normal 44 2 2 2 7" xfId="25450" xr:uid="{00000000-0005-0000-0000-000024840000}"/>
    <cellStyle name="Normal 44 2 2 2 8" xfId="32066" xr:uid="{00000000-0005-0000-0000-000025840000}"/>
    <cellStyle name="Normal 44 2 2 2 9" xfId="38624" xr:uid="{00000000-0005-0000-0000-000026840000}"/>
    <cellStyle name="Normal 44 2 2 3" xfId="7805" xr:uid="{00000000-0005-0000-0000-000027840000}"/>
    <cellStyle name="Normal 44 2 2 3 2" xfId="7806" xr:uid="{00000000-0005-0000-0000-000028840000}"/>
    <cellStyle name="Normal 44 2 2 3 2 2" xfId="13121" xr:uid="{00000000-0005-0000-0000-000029840000}"/>
    <cellStyle name="Normal 44 2 2 3 2 2 2" xfId="28725" xr:uid="{00000000-0005-0000-0000-00002A840000}"/>
    <cellStyle name="Normal 44 2 2 3 2 2 3" xfId="35284" xr:uid="{00000000-0005-0000-0000-00002B840000}"/>
    <cellStyle name="Normal 44 2 2 3 2 2 4" xfId="41842" xr:uid="{00000000-0005-0000-0000-00002C840000}"/>
    <cellStyle name="Normal 44 2 2 3 2 3" xfId="25460" xr:uid="{00000000-0005-0000-0000-00002D840000}"/>
    <cellStyle name="Normal 44 2 2 3 2 4" xfId="32076" xr:uid="{00000000-0005-0000-0000-00002E840000}"/>
    <cellStyle name="Normal 44 2 2 3 2 5" xfId="38634" xr:uid="{00000000-0005-0000-0000-00002F840000}"/>
    <cellStyle name="Normal 44 2 2 3 3" xfId="7807" xr:uid="{00000000-0005-0000-0000-000030840000}"/>
    <cellStyle name="Normal 44 2 2 3 3 2" xfId="13122" xr:uid="{00000000-0005-0000-0000-000031840000}"/>
    <cellStyle name="Normal 44 2 2 3 3 2 2" xfId="28726" xr:uid="{00000000-0005-0000-0000-000032840000}"/>
    <cellStyle name="Normal 44 2 2 3 3 2 3" xfId="35285" xr:uid="{00000000-0005-0000-0000-000033840000}"/>
    <cellStyle name="Normal 44 2 2 3 3 2 4" xfId="41843" xr:uid="{00000000-0005-0000-0000-000034840000}"/>
    <cellStyle name="Normal 44 2 2 3 3 3" xfId="25461" xr:uid="{00000000-0005-0000-0000-000035840000}"/>
    <cellStyle name="Normal 44 2 2 3 3 4" xfId="32077" xr:uid="{00000000-0005-0000-0000-000036840000}"/>
    <cellStyle name="Normal 44 2 2 3 3 5" xfId="38635" xr:uid="{00000000-0005-0000-0000-000037840000}"/>
    <cellStyle name="Normal 44 2 2 3 4" xfId="13120" xr:uid="{00000000-0005-0000-0000-000038840000}"/>
    <cellStyle name="Normal 44 2 2 3 4 2" xfId="28724" xr:uid="{00000000-0005-0000-0000-000039840000}"/>
    <cellStyle name="Normal 44 2 2 3 4 3" xfId="35283" xr:uid="{00000000-0005-0000-0000-00003A840000}"/>
    <cellStyle name="Normal 44 2 2 3 4 4" xfId="41841" xr:uid="{00000000-0005-0000-0000-00003B840000}"/>
    <cellStyle name="Normal 44 2 2 3 5" xfId="25459" xr:uid="{00000000-0005-0000-0000-00003C840000}"/>
    <cellStyle name="Normal 44 2 2 3 6" xfId="32075" xr:uid="{00000000-0005-0000-0000-00003D840000}"/>
    <cellStyle name="Normal 44 2 2 3 7" xfId="38633" xr:uid="{00000000-0005-0000-0000-00003E840000}"/>
    <cellStyle name="Normal 44 2 2 4" xfId="7808" xr:uid="{00000000-0005-0000-0000-00003F840000}"/>
    <cellStyle name="Normal 44 2 2 4 2" xfId="7809" xr:uid="{00000000-0005-0000-0000-000040840000}"/>
    <cellStyle name="Normal 44 2 2 4 2 2" xfId="13124" xr:uid="{00000000-0005-0000-0000-000041840000}"/>
    <cellStyle name="Normal 44 2 2 4 2 2 2" xfId="28728" xr:uid="{00000000-0005-0000-0000-000042840000}"/>
    <cellStyle name="Normal 44 2 2 4 2 2 3" xfId="35287" xr:uid="{00000000-0005-0000-0000-000043840000}"/>
    <cellStyle name="Normal 44 2 2 4 2 2 4" xfId="41845" xr:uid="{00000000-0005-0000-0000-000044840000}"/>
    <cellStyle name="Normal 44 2 2 4 2 3" xfId="25463" xr:uid="{00000000-0005-0000-0000-000045840000}"/>
    <cellStyle name="Normal 44 2 2 4 2 4" xfId="32079" xr:uid="{00000000-0005-0000-0000-000046840000}"/>
    <cellStyle name="Normal 44 2 2 4 2 5" xfId="38637" xr:uid="{00000000-0005-0000-0000-000047840000}"/>
    <cellStyle name="Normal 44 2 2 4 3" xfId="7810" xr:uid="{00000000-0005-0000-0000-000048840000}"/>
    <cellStyle name="Normal 44 2 2 4 3 2" xfId="13125" xr:uid="{00000000-0005-0000-0000-000049840000}"/>
    <cellStyle name="Normal 44 2 2 4 3 2 2" xfId="28729" xr:uid="{00000000-0005-0000-0000-00004A840000}"/>
    <cellStyle name="Normal 44 2 2 4 3 2 3" xfId="35288" xr:uid="{00000000-0005-0000-0000-00004B840000}"/>
    <cellStyle name="Normal 44 2 2 4 3 2 4" xfId="41846" xr:uid="{00000000-0005-0000-0000-00004C840000}"/>
    <cellStyle name="Normal 44 2 2 4 3 3" xfId="25464" xr:uid="{00000000-0005-0000-0000-00004D840000}"/>
    <cellStyle name="Normal 44 2 2 4 3 4" xfId="32080" xr:uid="{00000000-0005-0000-0000-00004E840000}"/>
    <cellStyle name="Normal 44 2 2 4 3 5" xfId="38638" xr:uid="{00000000-0005-0000-0000-00004F840000}"/>
    <cellStyle name="Normal 44 2 2 4 4" xfId="13123" xr:uid="{00000000-0005-0000-0000-000050840000}"/>
    <cellStyle name="Normal 44 2 2 4 4 2" xfId="28727" xr:uid="{00000000-0005-0000-0000-000051840000}"/>
    <cellStyle name="Normal 44 2 2 4 4 3" xfId="35286" xr:uid="{00000000-0005-0000-0000-000052840000}"/>
    <cellStyle name="Normal 44 2 2 4 4 4" xfId="41844" xr:uid="{00000000-0005-0000-0000-000053840000}"/>
    <cellStyle name="Normal 44 2 2 4 5" xfId="25462" xr:uid="{00000000-0005-0000-0000-000054840000}"/>
    <cellStyle name="Normal 44 2 2 4 6" xfId="32078" xr:uid="{00000000-0005-0000-0000-000055840000}"/>
    <cellStyle name="Normal 44 2 2 4 7" xfId="38636" xr:uid="{00000000-0005-0000-0000-000056840000}"/>
    <cellStyle name="Normal 44 2 2 5" xfId="7811" xr:uid="{00000000-0005-0000-0000-000057840000}"/>
    <cellStyle name="Normal 44 2 2 5 2" xfId="13126" xr:uid="{00000000-0005-0000-0000-000058840000}"/>
    <cellStyle name="Normal 44 2 2 5 2 2" xfId="28730" xr:uid="{00000000-0005-0000-0000-000059840000}"/>
    <cellStyle name="Normal 44 2 2 5 2 3" xfId="35289" xr:uid="{00000000-0005-0000-0000-00005A840000}"/>
    <cellStyle name="Normal 44 2 2 5 2 4" xfId="41847" xr:uid="{00000000-0005-0000-0000-00005B840000}"/>
    <cellStyle name="Normal 44 2 2 5 3" xfId="25465" xr:uid="{00000000-0005-0000-0000-00005C840000}"/>
    <cellStyle name="Normal 44 2 2 5 4" xfId="32081" xr:uid="{00000000-0005-0000-0000-00005D840000}"/>
    <cellStyle name="Normal 44 2 2 5 5" xfId="38639" xr:uid="{00000000-0005-0000-0000-00005E840000}"/>
    <cellStyle name="Normal 44 2 2 6" xfId="7812" xr:uid="{00000000-0005-0000-0000-00005F840000}"/>
    <cellStyle name="Normal 44 2 2 6 2" xfId="13127" xr:uid="{00000000-0005-0000-0000-000060840000}"/>
    <cellStyle name="Normal 44 2 2 6 2 2" xfId="28731" xr:uid="{00000000-0005-0000-0000-000061840000}"/>
    <cellStyle name="Normal 44 2 2 6 2 3" xfId="35290" xr:uid="{00000000-0005-0000-0000-000062840000}"/>
    <cellStyle name="Normal 44 2 2 6 2 4" xfId="41848" xr:uid="{00000000-0005-0000-0000-000063840000}"/>
    <cellStyle name="Normal 44 2 2 6 3" xfId="25466" xr:uid="{00000000-0005-0000-0000-000064840000}"/>
    <cellStyle name="Normal 44 2 2 6 4" xfId="32082" xr:uid="{00000000-0005-0000-0000-000065840000}"/>
    <cellStyle name="Normal 44 2 2 6 5" xfId="38640" xr:uid="{00000000-0005-0000-0000-000066840000}"/>
    <cellStyle name="Normal 44 2 2 7" xfId="13110" xr:uid="{00000000-0005-0000-0000-000067840000}"/>
    <cellStyle name="Normal 44 2 2 7 2" xfId="28714" xr:uid="{00000000-0005-0000-0000-000068840000}"/>
    <cellStyle name="Normal 44 2 2 7 3" xfId="35273" xr:uid="{00000000-0005-0000-0000-000069840000}"/>
    <cellStyle name="Normal 44 2 2 7 4" xfId="41831" xr:uid="{00000000-0005-0000-0000-00006A840000}"/>
    <cellStyle name="Normal 44 2 2 8" xfId="25449" xr:uid="{00000000-0005-0000-0000-00006B840000}"/>
    <cellStyle name="Normal 44 2 2 9" xfId="32065" xr:uid="{00000000-0005-0000-0000-00006C840000}"/>
    <cellStyle name="Normal 44 2 3" xfId="7813" xr:uid="{00000000-0005-0000-0000-00006D840000}"/>
    <cellStyle name="Normal 44 2 3 2" xfId="7814" xr:uid="{00000000-0005-0000-0000-00006E840000}"/>
    <cellStyle name="Normal 44 2 3 2 2" xfId="7815" xr:uid="{00000000-0005-0000-0000-00006F840000}"/>
    <cellStyle name="Normal 44 2 3 2 2 2" xfId="13130" xr:uid="{00000000-0005-0000-0000-000070840000}"/>
    <cellStyle name="Normal 44 2 3 2 2 2 2" xfId="28734" xr:uid="{00000000-0005-0000-0000-000071840000}"/>
    <cellStyle name="Normal 44 2 3 2 2 2 3" xfId="35293" xr:uid="{00000000-0005-0000-0000-000072840000}"/>
    <cellStyle name="Normal 44 2 3 2 2 2 4" xfId="41851" xr:uid="{00000000-0005-0000-0000-000073840000}"/>
    <cellStyle name="Normal 44 2 3 2 2 3" xfId="25469" xr:uid="{00000000-0005-0000-0000-000074840000}"/>
    <cellStyle name="Normal 44 2 3 2 2 4" xfId="32085" xr:uid="{00000000-0005-0000-0000-000075840000}"/>
    <cellStyle name="Normal 44 2 3 2 2 5" xfId="38643" xr:uid="{00000000-0005-0000-0000-000076840000}"/>
    <cellStyle name="Normal 44 2 3 2 3" xfId="7816" xr:uid="{00000000-0005-0000-0000-000077840000}"/>
    <cellStyle name="Normal 44 2 3 2 3 2" xfId="13131" xr:uid="{00000000-0005-0000-0000-000078840000}"/>
    <cellStyle name="Normal 44 2 3 2 3 2 2" xfId="28735" xr:uid="{00000000-0005-0000-0000-000079840000}"/>
    <cellStyle name="Normal 44 2 3 2 3 2 3" xfId="35294" xr:uid="{00000000-0005-0000-0000-00007A840000}"/>
    <cellStyle name="Normal 44 2 3 2 3 2 4" xfId="41852" xr:uid="{00000000-0005-0000-0000-00007B840000}"/>
    <cellStyle name="Normal 44 2 3 2 3 3" xfId="25470" xr:uid="{00000000-0005-0000-0000-00007C840000}"/>
    <cellStyle name="Normal 44 2 3 2 3 4" xfId="32086" xr:uid="{00000000-0005-0000-0000-00007D840000}"/>
    <cellStyle name="Normal 44 2 3 2 3 5" xfId="38644" xr:uid="{00000000-0005-0000-0000-00007E840000}"/>
    <cellStyle name="Normal 44 2 3 2 4" xfId="13129" xr:uid="{00000000-0005-0000-0000-00007F840000}"/>
    <cellStyle name="Normal 44 2 3 2 4 2" xfId="28733" xr:uid="{00000000-0005-0000-0000-000080840000}"/>
    <cellStyle name="Normal 44 2 3 2 4 3" xfId="35292" xr:uid="{00000000-0005-0000-0000-000081840000}"/>
    <cellStyle name="Normal 44 2 3 2 4 4" xfId="41850" xr:uid="{00000000-0005-0000-0000-000082840000}"/>
    <cellStyle name="Normal 44 2 3 2 5" xfId="25468" xr:uid="{00000000-0005-0000-0000-000083840000}"/>
    <cellStyle name="Normal 44 2 3 2 6" xfId="32084" xr:uid="{00000000-0005-0000-0000-000084840000}"/>
    <cellStyle name="Normal 44 2 3 2 7" xfId="38642" xr:uid="{00000000-0005-0000-0000-000085840000}"/>
    <cellStyle name="Normal 44 2 3 3" xfId="7817" xr:uid="{00000000-0005-0000-0000-000086840000}"/>
    <cellStyle name="Normal 44 2 3 3 2" xfId="7818" xr:uid="{00000000-0005-0000-0000-000087840000}"/>
    <cellStyle name="Normal 44 2 3 3 2 2" xfId="13133" xr:uid="{00000000-0005-0000-0000-000088840000}"/>
    <cellStyle name="Normal 44 2 3 3 2 2 2" xfId="28737" xr:uid="{00000000-0005-0000-0000-000089840000}"/>
    <cellStyle name="Normal 44 2 3 3 2 2 3" xfId="35296" xr:uid="{00000000-0005-0000-0000-00008A840000}"/>
    <cellStyle name="Normal 44 2 3 3 2 2 4" xfId="41854" xr:uid="{00000000-0005-0000-0000-00008B840000}"/>
    <cellStyle name="Normal 44 2 3 3 2 3" xfId="25472" xr:uid="{00000000-0005-0000-0000-00008C840000}"/>
    <cellStyle name="Normal 44 2 3 3 2 4" xfId="32088" xr:uid="{00000000-0005-0000-0000-00008D840000}"/>
    <cellStyle name="Normal 44 2 3 3 2 5" xfId="38646" xr:uid="{00000000-0005-0000-0000-00008E840000}"/>
    <cellStyle name="Normal 44 2 3 3 3" xfId="7819" xr:uid="{00000000-0005-0000-0000-00008F840000}"/>
    <cellStyle name="Normal 44 2 3 3 3 2" xfId="13134" xr:uid="{00000000-0005-0000-0000-000090840000}"/>
    <cellStyle name="Normal 44 2 3 3 3 2 2" xfId="28738" xr:uid="{00000000-0005-0000-0000-000091840000}"/>
    <cellStyle name="Normal 44 2 3 3 3 2 3" xfId="35297" xr:uid="{00000000-0005-0000-0000-000092840000}"/>
    <cellStyle name="Normal 44 2 3 3 3 2 4" xfId="41855" xr:uid="{00000000-0005-0000-0000-000093840000}"/>
    <cellStyle name="Normal 44 2 3 3 3 3" xfId="25473" xr:uid="{00000000-0005-0000-0000-000094840000}"/>
    <cellStyle name="Normal 44 2 3 3 3 4" xfId="32089" xr:uid="{00000000-0005-0000-0000-000095840000}"/>
    <cellStyle name="Normal 44 2 3 3 3 5" xfId="38647" xr:uid="{00000000-0005-0000-0000-000096840000}"/>
    <cellStyle name="Normal 44 2 3 3 4" xfId="13132" xr:uid="{00000000-0005-0000-0000-000097840000}"/>
    <cellStyle name="Normal 44 2 3 3 4 2" xfId="28736" xr:uid="{00000000-0005-0000-0000-000098840000}"/>
    <cellStyle name="Normal 44 2 3 3 4 3" xfId="35295" xr:uid="{00000000-0005-0000-0000-000099840000}"/>
    <cellStyle name="Normal 44 2 3 3 4 4" xfId="41853" xr:uid="{00000000-0005-0000-0000-00009A840000}"/>
    <cellStyle name="Normal 44 2 3 3 5" xfId="25471" xr:uid="{00000000-0005-0000-0000-00009B840000}"/>
    <cellStyle name="Normal 44 2 3 3 6" xfId="32087" xr:uid="{00000000-0005-0000-0000-00009C840000}"/>
    <cellStyle name="Normal 44 2 3 3 7" xfId="38645" xr:uid="{00000000-0005-0000-0000-00009D840000}"/>
    <cellStyle name="Normal 44 2 3 4" xfId="7820" xr:uid="{00000000-0005-0000-0000-00009E840000}"/>
    <cellStyle name="Normal 44 2 3 4 2" xfId="13135" xr:uid="{00000000-0005-0000-0000-00009F840000}"/>
    <cellStyle name="Normal 44 2 3 4 2 2" xfId="28739" xr:uid="{00000000-0005-0000-0000-0000A0840000}"/>
    <cellStyle name="Normal 44 2 3 4 2 3" xfId="35298" xr:uid="{00000000-0005-0000-0000-0000A1840000}"/>
    <cellStyle name="Normal 44 2 3 4 2 4" xfId="41856" xr:uid="{00000000-0005-0000-0000-0000A2840000}"/>
    <cellStyle name="Normal 44 2 3 4 3" xfId="25474" xr:uid="{00000000-0005-0000-0000-0000A3840000}"/>
    <cellStyle name="Normal 44 2 3 4 4" xfId="32090" xr:uid="{00000000-0005-0000-0000-0000A4840000}"/>
    <cellStyle name="Normal 44 2 3 4 5" xfId="38648" xr:uid="{00000000-0005-0000-0000-0000A5840000}"/>
    <cellStyle name="Normal 44 2 3 5" xfId="7821" xr:uid="{00000000-0005-0000-0000-0000A6840000}"/>
    <cellStyle name="Normal 44 2 3 5 2" xfId="13136" xr:uid="{00000000-0005-0000-0000-0000A7840000}"/>
    <cellStyle name="Normal 44 2 3 5 2 2" xfId="28740" xr:uid="{00000000-0005-0000-0000-0000A8840000}"/>
    <cellStyle name="Normal 44 2 3 5 2 3" xfId="35299" xr:uid="{00000000-0005-0000-0000-0000A9840000}"/>
    <cellStyle name="Normal 44 2 3 5 2 4" xfId="41857" xr:uid="{00000000-0005-0000-0000-0000AA840000}"/>
    <cellStyle name="Normal 44 2 3 5 3" xfId="25475" xr:uid="{00000000-0005-0000-0000-0000AB840000}"/>
    <cellStyle name="Normal 44 2 3 5 4" xfId="32091" xr:uid="{00000000-0005-0000-0000-0000AC840000}"/>
    <cellStyle name="Normal 44 2 3 5 5" xfId="38649" xr:uid="{00000000-0005-0000-0000-0000AD840000}"/>
    <cellStyle name="Normal 44 2 3 6" xfId="13128" xr:uid="{00000000-0005-0000-0000-0000AE840000}"/>
    <cellStyle name="Normal 44 2 3 6 2" xfId="28732" xr:uid="{00000000-0005-0000-0000-0000AF840000}"/>
    <cellStyle name="Normal 44 2 3 6 3" xfId="35291" xr:uid="{00000000-0005-0000-0000-0000B0840000}"/>
    <cellStyle name="Normal 44 2 3 6 4" xfId="41849" xr:uid="{00000000-0005-0000-0000-0000B1840000}"/>
    <cellStyle name="Normal 44 2 3 7" xfId="25467" xr:uid="{00000000-0005-0000-0000-0000B2840000}"/>
    <cellStyle name="Normal 44 2 3 8" xfId="32083" xr:uid="{00000000-0005-0000-0000-0000B3840000}"/>
    <cellStyle name="Normal 44 2 3 9" xfId="38641" xr:uid="{00000000-0005-0000-0000-0000B4840000}"/>
    <cellStyle name="Normal 44 2 4" xfId="7822" xr:uid="{00000000-0005-0000-0000-0000B5840000}"/>
    <cellStyle name="Normal 44 2 4 2" xfId="7823" xr:uid="{00000000-0005-0000-0000-0000B6840000}"/>
    <cellStyle name="Normal 44 2 4 2 2" xfId="13138" xr:uid="{00000000-0005-0000-0000-0000B7840000}"/>
    <cellStyle name="Normal 44 2 4 2 2 2" xfId="28742" xr:uid="{00000000-0005-0000-0000-0000B8840000}"/>
    <cellStyle name="Normal 44 2 4 2 2 3" xfId="35301" xr:uid="{00000000-0005-0000-0000-0000B9840000}"/>
    <cellStyle name="Normal 44 2 4 2 2 4" xfId="41859" xr:uid="{00000000-0005-0000-0000-0000BA840000}"/>
    <cellStyle name="Normal 44 2 4 2 3" xfId="25477" xr:uid="{00000000-0005-0000-0000-0000BB840000}"/>
    <cellStyle name="Normal 44 2 4 2 4" xfId="32093" xr:uid="{00000000-0005-0000-0000-0000BC840000}"/>
    <cellStyle name="Normal 44 2 4 2 5" xfId="38651" xr:uid="{00000000-0005-0000-0000-0000BD840000}"/>
    <cellStyle name="Normal 44 2 4 3" xfId="7824" xr:uid="{00000000-0005-0000-0000-0000BE840000}"/>
    <cellStyle name="Normal 44 2 4 3 2" xfId="13139" xr:uid="{00000000-0005-0000-0000-0000BF840000}"/>
    <cellStyle name="Normal 44 2 4 3 2 2" xfId="28743" xr:uid="{00000000-0005-0000-0000-0000C0840000}"/>
    <cellStyle name="Normal 44 2 4 3 2 3" xfId="35302" xr:uid="{00000000-0005-0000-0000-0000C1840000}"/>
    <cellStyle name="Normal 44 2 4 3 2 4" xfId="41860" xr:uid="{00000000-0005-0000-0000-0000C2840000}"/>
    <cellStyle name="Normal 44 2 4 3 3" xfId="25478" xr:uid="{00000000-0005-0000-0000-0000C3840000}"/>
    <cellStyle name="Normal 44 2 4 3 4" xfId="32094" xr:uid="{00000000-0005-0000-0000-0000C4840000}"/>
    <cellStyle name="Normal 44 2 4 3 5" xfId="38652" xr:uid="{00000000-0005-0000-0000-0000C5840000}"/>
    <cellStyle name="Normal 44 2 4 4" xfId="13137" xr:uid="{00000000-0005-0000-0000-0000C6840000}"/>
    <cellStyle name="Normal 44 2 4 4 2" xfId="28741" xr:uid="{00000000-0005-0000-0000-0000C7840000}"/>
    <cellStyle name="Normal 44 2 4 4 3" xfId="35300" xr:uid="{00000000-0005-0000-0000-0000C8840000}"/>
    <cellStyle name="Normal 44 2 4 4 4" xfId="41858" xr:uid="{00000000-0005-0000-0000-0000C9840000}"/>
    <cellStyle name="Normal 44 2 4 5" xfId="25476" xr:uid="{00000000-0005-0000-0000-0000CA840000}"/>
    <cellStyle name="Normal 44 2 4 6" xfId="32092" xr:uid="{00000000-0005-0000-0000-0000CB840000}"/>
    <cellStyle name="Normal 44 2 4 7" xfId="38650" xr:uid="{00000000-0005-0000-0000-0000CC840000}"/>
    <cellStyle name="Normal 44 2 5" xfId="7825" xr:uid="{00000000-0005-0000-0000-0000CD840000}"/>
    <cellStyle name="Normal 44 2 5 2" xfId="7826" xr:uid="{00000000-0005-0000-0000-0000CE840000}"/>
    <cellStyle name="Normal 44 2 5 2 2" xfId="13141" xr:uid="{00000000-0005-0000-0000-0000CF840000}"/>
    <cellStyle name="Normal 44 2 5 2 2 2" xfId="28745" xr:uid="{00000000-0005-0000-0000-0000D0840000}"/>
    <cellStyle name="Normal 44 2 5 2 2 3" xfId="35304" xr:uid="{00000000-0005-0000-0000-0000D1840000}"/>
    <cellStyle name="Normal 44 2 5 2 2 4" xfId="41862" xr:uid="{00000000-0005-0000-0000-0000D2840000}"/>
    <cellStyle name="Normal 44 2 5 2 3" xfId="25480" xr:uid="{00000000-0005-0000-0000-0000D3840000}"/>
    <cellStyle name="Normal 44 2 5 2 4" xfId="32096" xr:uid="{00000000-0005-0000-0000-0000D4840000}"/>
    <cellStyle name="Normal 44 2 5 2 5" xfId="38654" xr:uid="{00000000-0005-0000-0000-0000D5840000}"/>
    <cellStyle name="Normal 44 2 5 3" xfId="7827" xr:uid="{00000000-0005-0000-0000-0000D6840000}"/>
    <cellStyle name="Normal 44 2 5 3 2" xfId="13142" xr:uid="{00000000-0005-0000-0000-0000D7840000}"/>
    <cellStyle name="Normal 44 2 5 3 2 2" xfId="28746" xr:uid="{00000000-0005-0000-0000-0000D8840000}"/>
    <cellStyle name="Normal 44 2 5 3 2 3" xfId="35305" xr:uid="{00000000-0005-0000-0000-0000D9840000}"/>
    <cellStyle name="Normal 44 2 5 3 2 4" xfId="41863" xr:uid="{00000000-0005-0000-0000-0000DA840000}"/>
    <cellStyle name="Normal 44 2 5 3 3" xfId="25481" xr:uid="{00000000-0005-0000-0000-0000DB840000}"/>
    <cellStyle name="Normal 44 2 5 3 4" xfId="32097" xr:uid="{00000000-0005-0000-0000-0000DC840000}"/>
    <cellStyle name="Normal 44 2 5 3 5" xfId="38655" xr:uid="{00000000-0005-0000-0000-0000DD840000}"/>
    <cellStyle name="Normal 44 2 5 4" xfId="13140" xr:uid="{00000000-0005-0000-0000-0000DE840000}"/>
    <cellStyle name="Normal 44 2 5 4 2" xfId="28744" xr:uid="{00000000-0005-0000-0000-0000DF840000}"/>
    <cellStyle name="Normal 44 2 5 4 3" xfId="35303" xr:uid="{00000000-0005-0000-0000-0000E0840000}"/>
    <cellStyle name="Normal 44 2 5 4 4" xfId="41861" xr:uid="{00000000-0005-0000-0000-0000E1840000}"/>
    <cellStyle name="Normal 44 2 5 5" xfId="25479" xr:uid="{00000000-0005-0000-0000-0000E2840000}"/>
    <cellStyle name="Normal 44 2 5 6" xfId="32095" xr:uid="{00000000-0005-0000-0000-0000E3840000}"/>
    <cellStyle name="Normal 44 2 5 7" xfId="38653" xr:uid="{00000000-0005-0000-0000-0000E4840000}"/>
    <cellStyle name="Normal 44 2 6" xfId="7828" xr:uid="{00000000-0005-0000-0000-0000E5840000}"/>
    <cellStyle name="Normal 44 2 6 2" xfId="13143" xr:uid="{00000000-0005-0000-0000-0000E6840000}"/>
    <cellStyle name="Normal 44 2 6 2 2" xfId="28747" xr:uid="{00000000-0005-0000-0000-0000E7840000}"/>
    <cellStyle name="Normal 44 2 6 2 3" xfId="35306" xr:uid="{00000000-0005-0000-0000-0000E8840000}"/>
    <cellStyle name="Normal 44 2 6 2 4" xfId="41864" xr:uid="{00000000-0005-0000-0000-0000E9840000}"/>
    <cellStyle name="Normal 44 2 6 3" xfId="25482" xr:uid="{00000000-0005-0000-0000-0000EA840000}"/>
    <cellStyle name="Normal 44 2 6 4" xfId="32098" xr:uid="{00000000-0005-0000-0000-0000EB840000}"/>
    <cellStyle name="Normal 44 2 6 5" xfId="38656" xr:uid="{00000000-0005-0000-0000-0000EC840000}"/>
    <cellStyle name="Normal 44 2 7" xfId="7829" xr:uid="{00000000-0005-0000-0000-0000ED840000}"/>
    <cellStyle name="Normal 44 2 7 2" xfId="13144" xr:uid="{00000000-0005-0000-0000-0000EE840000}"/>
    <cellStyle name="Normal 44 2 7 2 2" xfId="28748" xr:uid="{00000000-0005-0000-0000-0000EF840000}"/>
    <cellStyle name="Normal 44 2 7 2 3" xfId="35307" xr:uid="{00000000-0005-0000-0000-0000F0840000}"/>
    <cellStyle name="Normal 44 2 7 2 4" xfId="41865" xr:uid="{00000000-0005-0000-0000-0000F1840000}"/>
    <cellStyle name="Normal 44 2 7 3" xfId="25483" xr:uid="{00000000-0005-0000-0000-0000F2840000}"/>
    <cellStyle name="Normal 44 2 7 4" xfId="32099" xr:uid="{00000000-0005-0000-0000-0000F3840000}"/>
    <cellStyle name="Normal 44 2 7 5" xfId="38657" xr:uid="{00000000-0005-0000-0000-0000F4840000}"/>
    <cellStyle name="Normal 44 2 8" xfId="13109" xr:uid="{00000000-0005-0000-0000-0000F5840000}"/>
    <cellStyle name="Normal 44 2 8 2" xfId="28713" xr:uid="{00000000-0005-0000-0000-0000F6840000}"/>
    <cellStyle name="Normal 44 2 8 3" xfId="35272" xr:uid="{00000000-0005-0000-0000-0000F7840000}"/>
    <cellStyle name="Normal 44 2 8 4" xfId="41830" xr:uid="{00000000-0005-0000-0000-0000F8840000}"/>
    <cellStyle name="Normal 44 2 9" xfId="16628" xr:uid="{00000000-0005-0000-0000-0000F9840000}"/>
    <cellStyle name="Normal 44 2 9 2" xfId="29512" xr:uid="{00000000-0005-0000-0000-0000FA840000}"/>
    <cellStyle name="Normal 44 2 9 3" xfId="36071" xr:uid="{00000000-0005-0000-0000-0000FB840000}"/>
    <cellStyle name="Normal 44 2 9 4" xfId="42629" xr:uid="{00000000-0005-0000-0000-0000FC840000}"/>
    <cellStyle name="Normal 44 3" xfId="7830" xr:uid="{00000000-0005-0000-0000-0000FD840000}"/>
    <cellStyle name="Normal 44 3 10" xfId="38658" xr:uid="{00000000-0005-0000-0000-0000FE840000}"/>
    <cellStyle name="Normal 44 3 2" xfId="7831" xr:uid="{00000000-0005-0000-0000-0000FF840000}"/>
    <cellStyle name="Normal 44 3 2 2" xfId="7832" xr:uid="{00000000-0005-0000-0000-000000850000}"/>
    <cellStyle name="Normal 44 3 2 2 2" xfId="7833" xr:uid="{00000000-0005-0000-0000-000001850000}"/>
    <cellStyle name="Normal 44 3 2 2 2 2" xfId="13148" xr:uid="{00000000-0005-0000-0000-000002850000}"/>
    <cellStyle name="Normal 44 3 2 2 2 2 2" xfId="28752" xr:uid="{00000000-0005-0000-0000-000003850000}"/>
    <cellStyle name="Normal 44 3 2 2 2 2 3" xfId="35311" xr:uid="{00000000-0005-0000-0000-000004850000}"/>
    <cellStyle name="Normal 44 3 2 2 2 2 4" xfId="41869" xr:uid="{00000000-0005-0000-0000-000005850000}"/>
    <cellStyle name="Normal 44 3 2 2 2 3" xfId="25487" xr:uid="{00000000-0005-0000-0000-000006850000}"/>
    <cellStyle name="Normal 44 3 2 2 2 4" xfId="32103" xr:uid="{00000000-0005-0000-0000-000007850000}"/>
    <cellStyle name="Normal 44 3 2 2 2 5" xfId="38661" xr:uid="{00000000-0005-0000-0000-000008850000}"/>
    <cellStyle name="Normal 44 3 2 2 3" xfId="7834" xr:uid="{00000000-0005-0000-0000-000009850000}"/>
    <cellStyle name="Normal 44 3 2 2 3 2" xfId="13149" xr:uid="{00000000-0005-0000-0000-00000A850000}"/>
    <cellStyle name="Normal 44 3 2 2 3 2 2" xfId="28753" xr:uid="{00000000-0005-0000-0000-00000B850000}"/>
    <cellStyle name="Normal 44 3 2 2 3 2 3" xfId="35312" xr:uid="{00000000-0005-0000-0000-00000C850000}"/>
    <cellStyle name="Normal 44 3 2 2 3 2 4" xfId="41870" xr:uid="{00000000-0005-0000-0000-00000D850000}"/>
    <cellStyle name="Normal 44 3 2 2 3 3" xfId="25488" xr:uid="{00000000-0005-0000-0000-00000E850000}"/>
    <cellStyle name="Normal 44 3 2 2 3 4" xfId="32104" xr:uid="{00000000-0005-0000-0000-00000F850000}"/>
    <cellStyle name="Normal 44 3 2 2 3 5" xfId="38662" xr:uid="{00000000-0005-0000-0000-000010850000}"/>
    <cellStyle name="Normal 44 3 2 2 4" xfId="13147" xr:uid="{00000000-0005-0000-0000-000011850000}"/>
    <cellStyle name="Normal 44 3 2 2 4 2" xfId="28751" xr:uid="{00000000-0005-0000-0000-000012850000}"/>
    <cellStyle name="Normal 44 3 2 2 4 3" xfId="35310" xr:uid="{00000000-0005-0000-0000-000013850000}"/>
    <cellStyle name="Normal 44 3 2 2 4 4" xfId="41868" xr:uid="{00000000-0005-0000-0000-000014850000}"/>
    <cellStyle name="Normal 44 3 2 2 5" xfId="25486" xr:uid="{00000000-0005-0000-0000-000015850000}"/>
    <cellStyle name="Normal 44 3 2 2 6" xfId="32102" xr:uid="{00000000-0005-0000-0000-000016850000}"/>
    <cellStyle name="Normal 44 3 2 2 7" xfId="38660" xr:uid="{00000000-0005-0000-0000-000017850000}"/>
    <cellStyle name="Normal 44 3 2 3" xfId="7835" xr:uid="{00000000-0005-0000-0000-000018850000}"/>
    <cellStyle name="Normal 44 3 2 3 2" xfId="7836" xr:uid="{00000000-0005-0000-0000-000019850000}"/>
    <cellStyle name="Normal 44 3 2 3 2 2" xfId="13151" xr:uid="{00000000-0005-0000-0000-00001A850000}"/>
    <cellStyle name="Normal 44 3 2 3 2 2 2" xfId="28755" xr:uid="{00000000-0005-0000-0000-00001B850000}"/>
    <cellStyle name="Normal 44 3 2 3 2 2 3" xfId="35314" xr:uid="{00000000-0005-0000-0000-00001C850000}"/>
    <cellStyle name="Normal 44 3 2 3 2 2 4" xfId="41872" xr:uid="{00000000-0005-0000-0000-00001D850000}"/>
    <cellStyle name="Normal 44 3 2 3 2 3" xfId="25490" xr:uid="{00000000-0005-0000-0000-00001E850000}"/>
    <cellStyle name="Normal 44 3 2 3 2 4" xfId="32106" xr:uid="{00000000-0005-0000-0000-00001F850000}"/>
    <cellStyle name="Normal 44 3 2 3 2 5" xfId="38664" xr:uid="{00000000-0005-0000-0000-000020850000}"/>
    <cellStyle name="Normal 44 3 2 3 3" xfId="7837" xr:uid="{00000000-0005-0000-0000-000021850000}"/>
    <cellStyle name="Normal 44 3 2 3 3 2" xfId="13152" xr:uid="{00000000-0005-0000-0000-000022850000}"/>
    <cellStyle name="Normal 44 3 2 3 3 2 2" xfId="28756" xr:uid="{00000000-0005-0000-0000-000023850000}"/>
    <cellStyle name="Normal 44 3 2 3 3 2 3" xfId="35315" xr:uid="{00000000-0005-0000-0000-000024850000}"/>
    <cellStyle name="Normal 44 3 2 3 3 2 4" xfId="41873" xr:uid="{00000000-0005-0000-0000-000025850000}"/>
    <cellStyle name="Normal 44 3 2 3 3 3" xfId="25491" xr:uid="{00000000-0005-0000-0000-000026850000}"/>
    <cellStyle name="Normal 44 3 2 3 3 4" xfId="32107" xr:uid="{00000000-0005-0000-0000-000027850000}"/>
    <cellStyle name="Normal 44 3 2 3 3 5" xfId="38665" xr:uid="{00000000-0005-0000-0000-000028850000}"/>
    <cellStyle name="Normal 44 3 2 3 4" xfId="13150" xr:uid="{00000000-0005-0000-0000-000029850000}"/>
    <cellStyle name="Normal 44 3 2 3 4 2" xfId="28754" xr:uid="{00000000-0005-0000-0000-00002A850000}"/>
    <cellStyle name="Normal 44 3 2 3 4 3" xfId="35313" xr:uid="{00000000-0005-0000-0000-00002B850000}"/>
    <cellStyle name="Normal 44 3 2 3 4 4" xfId="41871" xr:uid="{00000000-0005-0000-0000-00002C850000}"/>
    <cellStyle name="Normal 44 3 2 3 5" xfId="25489" xr:uid="{00000000-0005-0000-0000-00002D850000}"/>
    <cellStyle name="Normal 44 3 2 3 6" xfId="32105" xr:uid="{00000000-0005-0000-0000-00002E850000}"/>
    <cellStyle name="Normal 44 3 2 3 7" xfId="38663" xr:uid="{00000000-0005-0000-0000-00002F850000}"/>
    <cellStyle name="Normal 44 3 2 4" xfId="7838" xr:uid="{00000000-0005-0000-0000-000030850000}"/>
    <cellStyle name="Normal 44 3 2 4 2" xfId="13153" xr:uid="{00000000-0005-0000-0000-000031850000}"/>
    <cellStyle name="Normal 44 3 2 4 2 2" xfId="28757" xr:uid="{00000000-0005-0000-0000-000032850000}"/>
    <cellStyle name="Normal 44 3 2 4 2 3" xfId="35316" xr:uid="{00000000-0005-0000-0000-000033850000}"/>
    <cellStyle name="Normal 44 3 2 4 2 4" xfId="41874" xr:uid="{00000000-0005-0000-0000-000034850000}"/>
    <cellStyle name="Normal 44 3 2 4 3" xfId="25492" xr:uid="{00000000-0005-0000-0000-000035850000}"/>
    <cellStyle name="Normal 44 3 2 4 4" xfId="32108" xr:uid="{00000000-0005-0000-0000-000036850000}"/>
    <cellStyle name="Normal 44 3 2 4 5" xfId="38666" xr:uid="{00000000-0005-0000-0000-000037850000}"/>
    <cellStyle name="Normal 44 3 2 5" xfId="7839" xr:uid="{00000000-0005-0000-0000-000038850000}"/>
    <cellStyle name="Normal 44 3 2 5 2" xfId="13154" xr:uid="{00000000-0005-0000-0000-000039850000}"/>
    <cellStyle name="Normal 44 3 2 5 2 2" xfId="28758" xr:uid="{00000000-0005-0000-0000-00003A850000}"/>
    <cellStyle name="Normal 44 3 2 5 2 3" xfId="35317" xr:uid="{00000000-0005-0000-0000-00003B850000}"/>
    <cellStyle name="Normal 44 3 2 5 2 4" xfId="41875" xr:uid="{00000000-0005-0000-0000-00003C850000}"/>
    <cellStyle name="Normal 44 3 2 5 3" xfId="25493" xr:uid="{00000000-0005-0000-0000-00003D850000}"/>
    <cellStyle name="Normal 44 3 2 5 4" xfId="32109" xr:uid="{00000000-0005-0000-0000-00003E850000}"/>
    <cellStyle name="Normal 44 3 2 5 5" xfId="38667" xr:uid="{00000000-0005-0000-0000-00003F850000}"/>
    <cellStyle name="Normal 44 3 2 6" xfId="13146" xr:uid="{00000000-0005-0000-0000-000040850000}"/>
    <cellStyle name="Normal 44 3 2 6 2" xfId="28750" xr:uid="{00000000-0005-0000-0000-000041850000}"/>
    <cellStyle name="Normal 44 3 2 6 3" xfId="35309" xr:uid="{00000000-0005-0000-0000-000042850000}"/>
    <cellStyle name="Normal 44 3 2 6 4" xfId="41867" xr:uid="{00000000-0005-0000-0000-000043850000}"/>
    <cellStyle name="Normal 44 3 2 7" xfId="25485" xr:uid="{00000000-0005-0000-0000-000044850000}"/>
    <cellStyle name="Normal 44 3 2 8" xfId="32101" xr:uid="{00000000-0005-0000-0000-000045850000}"/>
    <cellStyle name="Normal 44 3 2 9" xfId="38659" xr:uid="{00000000-0005-0000-0000-000046850000}"/>
    <cellStyle name="Normal 44 3 3" xfId="7840" xr:uid="{00000000-0005-0000-0000-000047850000}"/>
    <cellStyle name="Normal 44 3 3 2" xfId="7841" xr:uid="{00000000-0005-0000-0000-000048850000}"/>
    <cellStyle name="Normal 44 3 3 2 2" xfId="13156" xr:uid="{00000000-0005-0000-0000-000049850000}"/>
    <cellStyle name="Normal 44 3 3 2 2 2" xfId="28760" xr:uid="{00000000-0005-0000-0000-00004A850000}"/>
    <cellStyle name="Normal 44 3 3 2 2 3" xfId="35319" xr:uid="{00000000-0005-0000-0000-00004B850000}"/>
    <cellStyle name="Normal 44 3 3 2 2 4" xfId="41877" xr:uid="{00000000-0005-0000-0000-00004C850000}"/>
    <cellStyle name="Normal 44 3 3 2 3" xfId="25495" xr:uid="{00000000-0005-0000-0000-00004D850000}"/>
    <cellStyle name="Normal 44 3 3 2 4" xfId="32111" xr:uid="{00000000-0005-0000-0000-00004E850000}"/>
    <cellStyle name="Normal 44 3 3 2 5" xfId="38669" xr:uid="{00000000-0005-0000-0000-00004F850000}"/>
    <cellStyle name="Normal 44 3 3 3" xfId="7842" xr:uid="{00000000-0005-0000-0000-000050850000}"/>
    <cellStyle name="Normal 44 3 3 3 2" xfId="13157" xr:uid="{00000000-0005-0000-0000-000051850000}"/>
    <cellStyle name="Normal 44 3 3 3 2 2" xfId="28761" xr:uid="{00000000-0005-0000-0000-000052850000}"/>
    <cellStyle name="Normal 44 3 3 3 2 3" xfId="35320" xr:uid="{00000000-0005-0000-0000-000053850000}"/>
    <cellStyle name="Normal 44 3 3 3 2 4" xfId="41878" xr:uid="{00000000-0005-0000-0000-000054850000}"/>
    <cellStyle name="Normal 44 3 3 3 3" xfId="25496" xr:uid="{00000000-0005-0000-0000-000055850000}"/>
    <cellStyle name="Normal 44 3 3 3 4" xfId="32112" xr:uid="{00000000-0005-0000-0000-000056850000}"/>
    <cellStyle name="Normal 44 3 3 3 5" xfId="38670" xr:uid="{00000000-0005-0000-0000-000057850000}"/>
    <cellStyle name="Normal 44 3 3 4" xfId="13155" xr:uid="{00000000-0005-0000-0000-000058850000}"/>
    <cellStyle name="Normal 44 3 3 4 2" xfId="28759" xr:uid="{00000000-0005-0000-0000-000059850000}"/>
    <cellStyle name="Normal 44 3 3 4 3" xfId="35318" xr:uid="{00000000-0005-0000-0000-00005A850000}"/>
    <cellStyle name="Normal 44 3 3 4 4" xfId="41876" xr:uid="{00000000-0005-0000-0000-00005B850000}"/>
    <cellStyle name="Normal 44 3 3 5" xfId="25494" xr:uid="{00000000-0005-0000-0000-00005C850000}"/>
    <cellStyle name="Normal 44 3 3 6" xfId="32110" xr:uid="{00000000-0005-0000-0000-00005D850000}"/>
    <cellStyle name="Normal 44 3 3 7" xfId="38668" xr:uid="{00000000-0005-0000-0000-00005E850000}"/>
    <cellStyle name="Normal 44 3 4" xfId="7843" xr:uid="{00000000-0005-0000-0000-00005F850000}"/>
    <cellStyle name="Normal 44 3 4 2" xfId="7844" xr:uid="{00000000-0005-0000-0000-000060850000}"/>
    <cellStyle name="Normal 44 3 4 2 2" xfId="13159" xr:uid="{00000000-0005-0000-0000-000061850000}"/>
    <cellStyle name="Normal 44 3 4 2 2 2" xfId="28763" xr:uid="{00000000-0005-0000-0000-000062850000}"/>
    <cellStyle name="Normal 44 3 4 2 2 3" xfId="35322" xr:uid="{00000000-0005-0000-0000-000063850000}"/>
    <cellStyle name="Normal 44 3 4 2 2 4" xfId="41880" xr:uid="{00000000-0005-0000-0000-000064850000}"/>
    <cellStyle name="Normal 44 3 4 2 3" xfId="25498" xr:uid="{00000000-0005-0000-0000-000065850000}"/>
    <cellStyle name="Normal 44 3 4 2 4" xfId="32114" xr:uid="{00000000-0005-0000-0000-000066850000}"/>
    <cellStyle name="Normal 44 3 4 2 5" xfId="38672" xr:uid="{00000000-0005-0000-0000-000067850000}"/>
    <cellStyle name="Normal 44 3 4 3" xfId="7845" xr:uid="{00000000-0005-0000-0000-000068850000}"/>
    <cellStyle name="Normal 44 3 4 3 2" xfId="13160" xr:uid="{00000000-0005-0000-0000-000069850000}"/>
    <cellStyle name="Normal 44 3 4 3 2 2" xfId="28764" xr:uid="{00000000-0005-0000-0000-00006A850000}"/>
    <cellStyle name="Normal 44 3 4 3 2 3" xfId="35323" xr:uid="{00000000-0005-0000-0000-00006B850000}"/>
    <cellStyle name="Normal 44 3 4 3 2 4" xfId="41881" xr:uid="{00000000-0005-0000-0000-00006C850000}"/>
    <cellStyle name="Normal 44 3 4 3 3" xfId="25499" xr:uid="{00000000-0005-0000-0000-00006D850000}"/>
    <cellStyle name="Normal 44 3 4 3 4" xfId="32115" xr:uid="{00000000-0005-0000-0000-00006E850000}"/>
    <cellStyle name="Normal 44 3 4 3 5" xfId="38673" xr:uid="{00000000-0005-0000-0000-00006F850000}"/>
    <cellStyle name="Normal 44 3 4 4" xfId="13158" xr:uid="{00000000-0005-0000-0000-000070850000}"/>
    <cellStyle name="Normal 44 3 4 4 2" xfId="28762" xr:uid="{00000000-0005-0000-0000-000071850000}"/>
    <cellStyle name="Normal 44 3 4 4 3" xfId="35321" xr:uid="{00000000-0005-0000-0000-000072850000}"/>
    <cellStyle name="Normal 44 3 4 4 4" xfId="41879" xr:uid="{00000000-0005-0000-0000-000073850000}"/>
    <cellStyle name="Normal 44 3 4 5" xfId="25497" xr:uid="{00000000-0005-0000-0000-000074850000}"/>
    <cellStyle name="Normal 44 3 4 6" xfId="32113" xr:uid="{00000000-0005-0000-0000-000075850000}"/>
    <cellStyle name="Normal 44 3 4 7" xfId="38671" xr:uid="{00000000-0005-0000-0000-000076850000}"/>
    <cellStyle name="Normal 44 3 5" xfId="7846" xr:uid="{00000000-0005-0000-0000-000077850000}"/>
    <cellStyle name="Normal 44 3 5 2" xfId="13161" xr:uid="{00000000-0005-0000-0000-000078850000}"/>
    <cellStyle name="Normal 44 3 5 2 2" xfId="28765" xr:uid="{00000000-0005-0000-0000-000079850000}"/>
    <cellStyle name="Normal 44 3 5 2 3" xfId="35324" xr:uid="{00000000-0005-0000-0000-00007A850000}"/>
    <cellStyle name="Normal 44 3 5 2 4" xfId="41882" xr:uid="{00000000-0005-0000-0000-00007B850000}"/>
    <cellStyle name="Normal 44 3 5 3" xfId="25500" xr:uid="{00000000-0005-0000-0000-00007C850000}"/>
    <cellStyle name="Normal 44 3 5 4" xfId="32116" xr:uid="{00000000-0005-0000-0000-00007D850000}"/>
    <cellStyle name="Normal 44 3 5 5" xfId="38674" xr:uid="{00000000-0005-0000-0000-00007E850000}"/>
    <cellStyle name="Normal 44 3 6" xfId="7847" xr:uid="{00000000-0005-0000-0000-00007F850000}"/>
    <cellStyle name="Normal 44 3 6 2" xfId="13162" xr:uid="{00000000-0005-0000-0000-000080850000}"/>
    <cellStyle name="Normal 44 3 6 2 2" xfId="28766" xr:uid="{00000000-0005-0000-0000-000081850000}"/>
    <cellStyle name="Normal 44 3 6 2 3" xfId="35325" xr:uid="{00000000-0005-0000-0000-000082850000}"/>
    <cellStyle name="Normal 44 3 6 2 4" xfId="41883" xr:uid="{00000000-0005-0000-0000-000083850000}"/>
    <cellStyle name="Normal 44 3 6 3" xfId="25501" xr:uid="{00000000-0005-0000-0000-000084850000}"/>
    <cellStyle name="Normal 44 3 6 4" xfId="32117" xr:uid="{00000000-0005-0000-0000-000085850000}"/>
    <cellStyle name="Normal 44 3 6 5" xfId="38675" xr:uid="{00000000-0005-0000-0000-000086850000}"/>
    <cellStyle name="Normal 44 3 7" xfId="13145" xr:uid="{00000000-0005-0000-0000-000087850000}"/>
    <cellStyle name="Normal 44 3 7 2" xfId="28749" xr:uid="{00000000-0005-0000-0000-000088850000}"/>
    <cellStyle name="Normal 44 3 7 3" xfId="35308" xr:uid="{00000000-0005-0000-0000-000089850000}"/>
    <cellStyle name="Normal 44 3 7 4" xfId="41866" xr:uid="{00000000-0005-0000-0000-00008A850000}"/>
    <cellStyle name="Normal 44 3 8" xfId="25484" xr:uid="{00000000-0005-0000-0000-00008B850000}"/>
    <cellStyle name="Normal 44 3 9" xfId="32100" xr:uid="{00000000-0005-0000-0000-00008C850000}"/>
    <cellStyle name="Normal 44 4" xfId="7848" xr:uid="{00000000-0005-0000-0000-00008D850000}"/>
    <cellStyle name="Normal 44 4 2" xfId="7849" xr:uid="{00000000-0005-0000-0000-00008E850000}"/>
    <cellStyle name="Normal 44 4 2 2" xfId="7850" xr:uid="{00000000-0005-0000-0000-00008F850000}"/>
    <cellStyle name="Normal 44 4 2 2 2" xfId="13165" xr:uid="{00000000-0005-0000-0000-000090850000}"/>
    <cellStyle name="Normal 44 4 2 2 2 2" xfId="28769" xr:uid="{00000000-0005-0000-0000-000091850000}"/>
    <cellStyle name="Normal 44 4 2 2 2 3" xfId="35328" xr:uid="{00000000-0005-0000-0000-000092850000}"/>
    <cellStyle name="Normal 44 4 2 2 2 4" xfId="41886" xr:uid="{00000000-0005-0000-0000-000093850000}"/>
    <cellStyle name="Normal 44 4 2 2 3" xfId="25504" xr:uid="{00000000-0005-0000-0000-000094850000}"/>
    <cellStyle name="Normal 44 4 2 2 4" xfId="32120" xr:uid="{00000000-0005-0000-0000-000095850000}"/>
    <cellStyle name="Normal 44 4 2 2 5" xfId="38678" xr:uid="{00000000-0005-0000-0000-000096850000}"/>
    <cellStyle name="Normal 44 4 2 3" xfId="7851" xr:uid="{00000000-0005-0000-0000-000097850000}"/>
    <cellStyle name="Normal 44 4 2 3 2" xfId="13166" xr:uid="{00000000-0005-0000-0000-000098850000}"/>
    <cellStyle name="Normal 44 4 2 3 2 2" xfId="28770" xr:uid="{00000000-0005-0000-0000-000099850000}"/>
    <cellStyle name="Normal 44 4 2 3 2 3" xfId="35329" xr:uid="{00000000-0005-0000-0000-00009A850000}"/>
    <cellStyle name="Normal 44 4 2 3 2 4" xfId="41887" xr:uid="{00000000-0005-0000-0000-00009B850000}"/>
    <cellStyle name="Normal 44 4 2 3 3" xfId="25505" xr:uid="{00000000-0005-0000-0000-00009C850000}"/>
    <cellStyle name="Normal 44 4 2 3 4" xfId="32121" xr:uid="{00000000-0005-0000-0000-00009D850000}"/>
    <cellStyle name="Normal 44 4 2 3 5" xfId="38679" xr:uid="{00000000-0005-0000-0000-00009E850000}"/>
    <cellStyle name="Normal 44 4 2 4" xfId="13164" xr:uid="{00000000-0005-0000-0000-00009F850000}"/>
    <cellStyle name="Normal 44 4 2 4 2" xfId="28768" xr:uid="{00000000-0005-0000-0000-0000A0850000}"/>
    <cellStyle name="Normal 44 4 2 4 3" xfId="35327" xr:uid="{00000000-0005-0000-0000-0000A1850000}"/>
    <cellStyle name="Normal 44 4 2 4 4" xfId="41885" xr:uid="{00000000-0005-0000-0000-0000A2850000}"/>
    <cellStyle name="Normal 44 4 2 5" xfId="25503" xr:uid="{00000000-0005-0000-0000-0000A3850000}"/>
    <cellStyle name="Normal 44 4 2 6" xfId="32119" xr:uid="{00000000-0005-0000-0000-0000A4850000}"/>
    <cellStyle name="Normal 44 4 2 7" xfId="38677" xr:uid="{00000000-0005-0000-0000-0000A5850000}"/>
    <cellStyle name="Normal 44 4 3" xfId="7852" xr:uid="{00000000-0005-0000-0000-0000A6850000}"/>
    <cellStyle name="Normal 44 4 3 2" xfId="7853" xr:uid="{00000000-0005-0000-0000-0000A7850000}"/>
    <cellStyle name="Normal 44 4 3 2 2" xfId="13168" xr:uid="{00000000-0005-0000-0000-0000A8850000}"/>
    <cellStyle name="Normal 44 4 3 2 2 2" xfId="28772" xr:uid="{00000000-0005-0000-0000-0000A9850000}"/>
    <cellStyle name="Normal 44 4 3 2 2 3" xfId="35331" xr:uid="{00000000-0005-0000-0000-0000AA850000}"/>
    <cellStyle name="Normal 44 4 3 2 2 4" xfId="41889" xr:uid="{00000000-0005-0000-0000-0000AB850000}"/>
    <cellStyle name="Normal 44 4 3 2 3" xfId="25507" xr:uid="{00000000-0005-0000-0000-0000AC850000}"/>
    <cellStyle name="Normal 44 4 3 2 4" xfId="32123" xr:uid="{00000000-0005-0000-0000-0000AD850000}"/>
    <cellStyle name="Normal 44 4 3 2 5" xfId="38681" xr:uid="{00000000-0005-0000-0000-0000AE850000}"/>
    <cellStyle name="Normal 44 4 3 3" xfId="7854" xr:uid="{00000000-0005-0000-0000-0000AF850000}"/>
    <cellStyle name="Normal 44 4 3 3 2" xfId="13169" xr:uid="{00000000-0005-0000-0000-0000B0850000}"/>
    <cellStyle name="Normal 44 4 3 3 2 2" xfId="28773" xr:uid="{00000000-0005-0000-0000-0000B1850000}"/>
    <cellStyle name="Normal 44 4 3 3 2 3" xfId="35332" xr:uid="{00000000-0005-0000-0000-0000B2850000}"/>
    <cellStyle name="Normal 44 4 3 3 2 4" xfId="41890" xr:uid="{00000000-0005-0000-0000-0000B3850000}"/>
    <cellStyle name="Normal 44 4 3 3 3" xfId="25508" xr:uid="{00000000-0005-0000-0000-0000B4850000}"/>
    <cellStyle name="Normal 44 4 3 3 4" xfId="32124" xr:uid="{00000000-0005-0000-0000-0000B5850000}"/>
    <cellStyle name="Normal 44 4 3 3 5" xfId="38682" xr:uid="{00000000-0005-0000-0000-0000B6850000}"/>
    <cellStyle name="Normal 44 4 3 4" xfId="13167" xr:uid="{00000000-0005-0000-0000-0000B7850000}"/>
    <cellStyle name="Normal 44 4 3 4 2" xfId="28771" xr:uid="{00000000-0005-0000-0000-0000B8850000}"/>
    <cellStyle name="Normal 44 4 3 4 3" xfId="35330" xr:uid="{00000000-0005-0000-0000-0000B9850000}"/>
    <cellStyle name="Normal 44 4 3 4 4" xfId="41888" xr:uid="{00000000-0005-0000-0000-0000BA850000}"/>
    <cellStyle name="Normal 44 4 3 5" xfId="25506" xr:uid="{00000000-0005-0000-0000-0000BB850000}"/>
    <cellStyle name="Normal 44 4 3 6" xfId="32122" xr:uid="{00000000-0005-0000-0000-0000BC850000}"/>
    <cellStyle name="Normal 44 4 3 7" xfId="38680" xr:uid="{00000000-0005-0000-0000-0000BD850000}"/>
    <cellStyle name="Normal 44 4 4" xfId="7855" xr:uid="{00000000-0005-0000-0000-0000BE850000}"/>
    <cellStyle name="Normal 44 4 4 2" xfId="13170" xr:uid="{00000000-0005-0000-0000-0000BF850000}"/>
    <cellStyle name="Normal 44 4 4 2 2" xfId="28774" xr:uid="{00000000-0005-0000-0000-0000C0850000}"/>
    <cellStyle name="Normal 44 4 4 2 3" xfId="35333" xr:uid="{00000000-0005-0000-0000-0000C1850000}"/>
    <cellStyle name="Normal 44 4 4 2 4" xfId="41891" xr:uid="{00000000-0005-0000-0000-0000C2850000}"/>
    <cellStyle name="Normal 44 4 4 3" xfId="25509" xr:uid="{00000000-0005-0000-0000-0000C3850000}"/>
    <cellStyle name="Normal 44 4 4 4" xfId="32125" xr:uid="{00000000-0005-0000-0000-0000C4850000}"/>
    <cellStyle name="Normal 44 4 4 5" xfId="38683" xr:uid="{00000000-0005-0000-0000-0000C5850000}"/>
    <cellStyle name="Normal 44 4 5" xfId="7856" xr:uid="{00000000-0005-0000-0000-0000C6850000}"/>
    <cellStyle name="Normal 44 4 5 2" xfId="13171" xr:uid="{00000000-0005-0000-0000-0000C7850000}"/>
    <cellStyle name="Normal 44 4 5 2 2" xfId="28775" xr:uid="{00000000-0005-0000-0000-0000C8850000}"/>
    <cellStyle name="Normal 44 4 5 2 3" xfId="35334" xr:uid="{00000000-0005-0000-0000-0000C9850000}"/>
    <cellStyle name="Normal 44 4 5 2 4" xfId="41892" xr:uid="{00000000-0005-0000-0000-0000CA850000}"/>
    <cellStyle name="Normal 44 4 5 3" xfId="25510" xr:uid="{00000000-0005-0000-0000-0000CB850000}"/>
    <cellStyle name="Normal 44 4 5 4" xfId="32126" xr:uid="{00000000-0005-0000-0000-0000CC850000}"/>
    <cellStyle name="Normal 44 4 5 5" xfId="38684" xr:uid="{00000000-0005-0000-0000-0000CD850000}"/>
    <cellStyle name="Normal 44 4 6" xfId="13163" xr:uid="{00000000-0005-0000-0000-0000CE850000}"/>
    <cellStyle name="Normal 44 4 6 2" xfId="28767" xr:uid="{00000000-0005-0000-0000-0000CF850000}"/>
    <cellStyle name="Normal 44 4 6 3" xfId="35326" xr:uid="{00000000-0005-0000-0000-0000D0850000}"/>
    <cellStyle name="Normal 44 4 6 4" xfId="41884" xr:uid="{00000000-0005-0000-0000-0000D1850000}"/>
    <cellStyle name="Normal 44 4 7" xfId="25502" xr:uid="{00000000-0005-0000-0000-0000D2850000}"/>
    <cellStyle name="Normal 44 4 8" xfId="32118" xr:uid="{00000000-0005-0000-0000-0000D3850000}"/>
    <cellStyle name="Normal 44 4 9" xfId="38676" xr:uid="{00000000-0005-0000-0000-0000D4850000}"/>
    <cellStyle name="Normal 44 5" xfId="7857" xr:uid="{00000000-0005-0000-0000-0000D5850000}"/>
    <cellStyle name="Normal 44 5 2" xfId="7858" xr:uid="{00000000-0005-0000-0000-0000D6850000}"/>
    <cellStyle name="Normal 44 5 2 2" xfId="13173" xr:uid="{00000000-0005-0000-0000-0000D7850000}"/>
    <cellStyle name="Normal 44 5 2 2 2" xfId="28777" xr:uid="{00000000-0005-0000-0000-0000D8850000}"/>
    <cellStyle name="Normal 44 5 2 2 3" xfId="35336" xr:uid="{00000000-0005-0000-0000-0000D9850000}"/>
    <cellStyle name="Normal 44 5 2 2 4" xfId="41894" xr:uid="{00000000-0005-0000-0000-0000DA850000}"/>
    <cellStyle name="Normal 44 5 2 3" xfId="25512" xr:uid="{00000000-0005-0000-0000-0000DB850000}"/>
    <cellStyle name="Normal 44 5 2 4" xfId="32128" xr:uid="{00000000-0005-0000-0000-0000DC850000}"/>
    <cellStyle name="Normal 44 5 2 5" xfId="38686" xr:uid="{00000000-0005-0000-0000-0000DD850000}"/>
    <cellStyle name="Normal 44 5 3" xfId="7859" xr:uid="{00000000-0005-0000-0000-0000DE850000}"/>
    <cellStyle name="Normal 44 5 3 2" xfId="13174" xr:uid="{00000000-0005-0000-0000-0000DF850000}"/>
    <cellStyle name="Normal 44 5 3 2 2" xfId="28778" xr:uid="{00000000-0005-0000-0000-0000E0850000}"/>
    <cellStyle name="Normal 44 5 3 2 3" xfId="35337" xr:uid="{00000000-0005-0000-0000-0000E1850000}"/>
    <cellStyle name="Normal 44 5 3 2 4" xfId="41895" xr:uid="{00000000-0005-0000-0000-0000E2850000}"/>
    <cellStyle name="Normal 44 5 3 3" xfId="25513" xr:uid="{00000000-0005-0000-0000-0000E3850000}"/>
    <cellStyle name="Normal 44 5 3 4" xfId="32129" xr:uid="{00000000-0005-0000-0000-0000E4850000}"/>
    <cellStyle name="Normal 44 5 3 5" xfId="38687" xr:uid="{00000000-0005-0000-0000-0000E5850000}"/>
    <cellStyle name="Normal 44 5 4" xfId="13172" xr:uid="{00000000-0005-0000-0000-0000E6850000}"/>
    <cellStyle name="Normal 44 5 4 2" xfId="28776" xr:uid="{00000000-0005-0000-0000-0000E7850000}"/>
    <cellStyle name="Normal 44 5 4 3" xfId="35335" xr:uid="{00000000-0005-0000-0000-0000E8850000}"/>
    <cellStyle name="Normal 44 5 4 4" xfId="41893" xr:uid="{00000000-0005-0000-0000-0000E9850000}"/>
    <cellStyle name="Normal 44 5 5" xfId="25511" xr:uid="{00000000-0005-0000-0000-0000EA850000}"/>
    <cellStyle name="Normal 44 5 6" xfId="32127" xr:uid="{00000000-0005-0000-0000-0000EB850000}"/>
    <cellStyle name="Normal 44 5 7" xfId="38685" xr:uid="{00000000-0005-0000-0000-0000EC850000}"/>
    <cellStyle name="Normal 44 6" xfId="7860" xr:uid="{00000000-0005-0000-0000-0000ED850000}"/>
    <cellStyle name="Normal 44 6 2" xfId="7861" xr:uid="{00000000-0005-0000-0000-0000EE850000}"/>
    <cellStyle name="Normal 44 6 2 2" xfId="13176" xr:uid="{00000000-0005-0000-0000-0000EF850000}"/>
    <cellStyle name="Normal 44 6 2 2 2" xfId="28780" xr:uid="{00000000-0005-0000-0000-0000F0850000}"/>
    <cellStyle name="Normal 44 6 2 2 3" xfId="35339" xr:uid="{00000000-0005-0000-0000-0000F1850000}"/>
    <cellStyle name="Normal 44 6 2 2 4" xfId="41897" xr:uid="{00000000-0005-0000-0000-0000F2850000}"/>
    <cellStyle name="Normal 44 6 2 3" xfId="25515" xr:uid="{00000000-0005-0000-0000-0000F3850000}"/>
    <cellStyle name="Normal 44 6 2 4" xfId="32131" xr:uid="{00000000-0005-0000-0000-0000F4850000}"/>
    <cellStyle name="Normal 44 6 2 5" xfId="38689" xr:uid="{00000000-0005-0000-0000-0000F5850000}"/>
    <cellStyle name="Normal 44 6 3" xfId="7862" xr:uid="{00000000-0005-0000-0000-0000F6850000}"/>
    <cellStyle name="Normal 44 6 3 2" xfId="13177" xr:uid="{00000000-0005-0000-0000-0000F7850000}"/>
    <cellStyle name="Normal 44 6 3 2 2" xfId="28781" xr:uid="{00000000-0005-0000-0000-0000F8850000}"/>
    <cellStyle name="Normal 44 6 3 2 3" xfId="35340" xr:uid="{00000000-0005-0000-0000-0000F9850000}"/>
    <cellStyle name="Normal 44 6 3 2 4" xfId="41898" xr:uid="{00000000-0005-0000-0000-0000FA850000}"/>
    <cellStyle name="Normal 44 6 3 3" xfId="25516" xr:uid="{00000000-0005-0000-0000-0000FB850000}"/>
    <cellStyle name="Normal 44 6 3 4" xfId="32132" xr:uid="{00000000-0005-0000-0000-0000FC850000}"/>
    <cellStyle name="Normal 44 6 3 5" xfId="38690" xr:uid="{00000000-0005-0000-0000-0000FD850000}"/>
    <cellStyle name="Normal 44 6 4" xfId="13175" xr:uid="{00000000-0005-0000-0000-0000FE850000}"/>
    <cellStyle name="Normal 44 6 4 2" xfId="28779" xr:uid="{00000000-0005-0000-0000-0000FF850000}"/>
    <cellStyle name="Normal 44 6 4 3" xfId="35338" xr:uid="{00000000-0005-0000-0000-000000860000}"/>
    <cellStyle name="Normal 44 6 4 4" xfId="41896" xr:uid="{00000000-0005-0000-0000-000001860000}"/>
    <cellStyle name="Normal 44 6 5" xfId="25514" xr:uid="{00000000-0005-0000-0000-000002860000}"/>
    <cellStyle name="Normal 44 6 6" xfId="32130" xr:uid="{00000000-0005-0000-0000-000003860000}"/>
    <cellStyle name="Normal 44 6 7" xfId="38688" xr:uid="{00000000-0005-0000-0000-000004860000}"/>
    <cellStyle name="Normal 44 7" xfId="7863" xr:uid="{00000000-0005-0000-0000-000005860000}"/>
    <cellStyle name="Normal 44 7 2" xfId="13178" xr:uid="{00000000-0005-0000-0000-000006860000}"/>
    <cellStyle name="Normal 44 7 2 2" xfId="28782" xr:uid="{00000000-0005-0000-0000-000007860000}"/>
    <cellStyle name="Normal 44 7 2 3" xfId="35341" xr:uid="{00000000-0005-0000-0000-000008860000}"/>
    <cellStyle name="Normal 44 7 2 4" xfId="41899" xr:uid="{00000000-0005-0000-0000-000009860000}"/>
    <cellStyle name="Normal 44 7 3" xfId="25517" xr:uid="{00000000-0005-0000-0000-00000A860000}"/>
    <cellStyle name="Normal 44 7 4" xfId="32133" xr:uid="{00000000-0005-0000-0000-00000B860000}"/>
    <cellStyle name="Normal 44 7 5" xfId="38691" xr:uid="{00000000-0005-0000-0000-00000C860000}"/>
    <cellStyle name="Normal 44 8" xfId="7864" xr:uid="{00000000-0005-0000-0000-00000D860000}"/>
    <cellStyle name="Normal 44 8 2" xfId="13179" xr:uid="{00000000-0005-0000-0000-00000E860000}"/>
    <cellStyle name="Normal 44 8 2 2" xfId="28783" xr:uid="{00000000-0005-0000-0000-00000F860000}"/>
    <cellStyle name="Normal 44 8 2 3" xfId="35342" xr:uid="{00000000-0005-0000-0000-000010860000}"/>
    <cellStyle name="Normal 44 8 2 4" xfId="41900" xr:uid="{00000000-0005-0000-0000-000011860000}"/>
    <cellStyle name="Normal 44 8 3" xfId="25518" xr:uid="{00000000-0005-0000-0000-000012860000}"/>
    <cellStyle name="Normal 44 8 4" xfId="32134" xr:uid="{00000000-0005-0000-0000-000013860000}"/>
    <cellStyle name="Normal 44 8 5" xfId="38692" xr:uid="{00000000-0005-0000-0000-000014860000}"/>
    <cellStyle name="Normal 44 9" xfId="2606" xr:uid="{00000000-0005-0000-0000-000015860000}"/>
    <cellStyle name="Normal 44 9 2" xfId="10614" xr:uid="{00000000-0005-0000-0000-000016860000}"/>
    <cellStyle name="Normal 44 9 2 2" xfId="26304" xr:uid="{00000000-0005-0000-0000-000017860000}"/>
    <cellStyle name="Normal 44 9 2 3" xfId="32863" xr:uid="{00000000-0005-0000-0000-000018860000}"/>
    <cellStyle name="Normal 44 9 2 4" xfId="39421" xr:uid="{00000000-0005-0000-0000-000019860000}"/>
    <cellStyle name="Normal 44 9 3" xfId="23034" xr:uid="{00000000-0005-0000-0000-00001A860000}"/>
    <cellStyle name="Normal 44 9 4" xfId="29655" xr:uid="{00000000-0005-0000-0000-00001B860000}"/>
    <cellStyle name="Normal 44 9 5" xfId="36213" xr:uid="{00000000-0005-0000-0000-00001C860000}"/>
    <cellStyle name="Normal 45" xfId="1375" xr:uid="{00000000-0005-0000-0000-00001D860000}"/>
    <cellStyle name="Normal 45 2" xfId="7865" xr:uid="{00000000-0005-0000-0000-00001E860000}"/>
    <cellStyle name="Normal 45 2 2" xfId="13180" xr:uid="{00000000-0005-0000-0000-00001F860000}"/>
    <cellStyle name="Normal 45 2 2 2" xfId="28784" xr:uid="{00000000-0005-0000-0000-000020860000}"/>
    <cellStyle name="Normal 45 2 2 3" xfId="35343" xr:uid="{00000000-0005-0000-0000-000021860000}"/>
    <cellStyle name="Normal 45 2 2 4" xfId="41901" xr:uid="{00000000-0005-0000-0000-000022860000}"/>
    <cellStyle name="Normal 45 2 3" xfId="16629" xr:uid="{00000000-0005-0000-0000-000023860000}"/>
    <cellStyle name="Normal 45 2 3 2" xfId="29513" xr:uid="{00000000-0005-0000-0000-000024860000}"/>
    <cellStyle name="Normal 45 2 3 3" xfId="36072" xr:uid="{00000000-0005-0000-0000-000025860000}"/>
    <cellStyle name="Normal 45 2 3 4" xfId="42630" xr:uid="{00000000-0005-0000-0000-000026860000}"/>
    <cellStyle name="Normal 45 2 4" xfId="25519" xr:uid="{00000000-0005-0000-0000-000027860000}"/>
    <cellStyle name="Normal 45 2 5" xfId="32135" xr:uid="{00000000-0005-0000-0000-000028860000}"/>
    <cellStyle name="Normal 45 2 6" xfId="38693" xr:uid="{00000000-0005-0000-0000-000029860000}"/>
    <cellStyle name="Normal 45 3" xfId="2607" xr:uid="{00000000-0005-0000-0000-00002A860000}"/>
    <cellStyle name="Normal 45 3 2" xfId="10615" xr:uid="{00000000-0005-0000-0000-00002B860000}"/>
    <cellStyle name="Normal 45 3 2 2" xfId="26305" xr:uid="{00000000-0005-0000-0000-00002C860000}"/>
    <cellStyle name="Normal 45 3 2 3" xfId="32864" xr:uid="{00000000-0005-0000-0000-00002D860000}"/>
    <cellStyle name="Normal 45 3 2 4" xfId="39422" xr:uid="{00000000-0005-0000-0000-00002E860000}"/>
    <cellStyle name="Normal 45 3 3" xfId="23035" xr:uid="{00000000-0005-0000-0000-00002F860000}"/>
    <cellStyle name="Normal 45 3 4" xfId="29656" xr:uid="{00000000-0005-0000-0000-000030860000}"/>
    <cellStyle name="Normal 45 3 5" xfId="36214" xr:uid="{00000000-0005-0000-0000-000031860000}"/>
    <cellStyle name="Normal 45 4" xfId="10526" xr:uid="{00000000-0005-0000-0000-000032860000}"/>
    <cellStyle name="Normal 45 4 2" xfId="26283" xr:uid="{00000000-0005-0000-0000-000033860000}"/>
    <cellStyle name="Normal 45 4 3" xfId="32842" xr:uid="{00000000-0005-0000-0000-000034860000}"/>
    <cellStyle name="Normal 45 4 4" xfId="39400" xr:uid="{00000000-0005-0000-0000-000035860000}"/>
    <cellStyle name="Normal 45 5" xfId="15539" xr:uid="{00000000-0005-0000-0000-000036860000}"/>
    <cellStyle name="Normal 45 5 2" xfId="29491" xr:uid="{00000000-0005-0000-0000-000037860000}"/>
    <cellStyle name="Normal 45 5 3" xfId="36050" xr:uid="{00000000-0005-0000-0000-000038860000}"/>
    <cellStyle name="Normal 45 5 4" xfId="42608" xr:uid="{00000000-0005-0000-0000-000039860000}"/>
    <cellStyle name="Normal 45 6" xfId="22962" xr:uid="{00000000-0005-0000-0000-00003A860000}"/>
    <cellStyle name="Normal 45 7" xfId="29630" xr:uid="{00000000-0005-0000-0000-00003B860000}"/>
    <cellStyle name="Normal 45 8" xfId="36188" xr:uid="{00000000-0005-0000-0000-00003C860000}"/>
    <cellStyle name="Normal 46" xfId="1376" xr:uid="{00000000-0005-0000-0000-00003D860000}"/>
    <cellStyle name="Normal 46 10" xfId="15540" xr:uid="{00000000-0005-0000-0000-00003E860000}"/>
    <cellStyle name="Normal 46 10 2" xfId="29492" xr:uid="{00000000-0005-0000-0000-00003F860000}"/>
    <cellStyle name="Normal 46 10 3" xfId="36051" xr:uid="{00000000-0005-0000-0000-000040860000}"/>
    <cellStyle name="Normal 46 10 4" xfId="42609" xr:uid="{00000000-0005-0000-0000-000041860000}"/>
    <cellStyle name="Normal 46 11" xfId="22963" xr:uid="{00000000-0005-0000-0000-000042860000}"/>
    <cellStyle name="Normal 46 12" xfId="29631" xr:uid="{00000000-0005-0000-0000-000043860000}"/>
    <cellStyle name="Normal 46 13" xfId="36189" xr:uid="{00000000-0005-0000-0000-000044860000}"/>
    <cellStyle name="Normal 46 2" xfId="7866" xr:uid="{00000000-0005-0000-0000-000045860000}"/>
    <cellStyle name="Normal 46 2 10" xfId="32136" xr:uid="{00000000-0005-0000-0000-000046860000}"/>
    <cellStyle name="Normal 46 2 11" xfId="38694" xr:uid="{00000000-0005-0000-0000-000047860000}"/>
    <cellStyle name="Normal 46 2 2" xfId="7867" xr:uid="{00000000-0005-0000-0000-000048860000}"/>
    <cellStyle name="Normal 46 2 2 2" xfId="7868" xr:uid="{00000000-0005-0000-0000-000049860000}"/>
    <cellStyle name="Normal 46 2 2 2 2" xfId="7869" xr:uid="{00000000-0005-0000-0000-00004A860000}"/>
    <cellStyle name="Normal 46 2 2 2 2 2" xfId="13184" xr:uid="{00000000-0005-0000-0000-00004B860000}"/>
    <cellStyle name="Normal 46 2 2 2 2 2 2" xfId="28788" xr:uid="{00000000-0005-0000-0000-00004C860000}"/>
    <cellStyle name="Normal 46 2 2 2 2 2 3" xfId="35347" xr:uid="{00000000-0005-0000-0000-00004D860000}"/>
    <cellStyle name="Normal 46 2 2 2 2 2 4" xfId="41905" xr:uid="{00000000-0005-0000-0000-00004E860000}"/>
    <cellStyle name="Normal 46 2 2 2 2 3" xfId="25523" xr:uid="{00000000-0005-0000-0000-00004F860000}"/>
    <cellStyle name="Normal 46 2 2 2 2 4" xfId="32139" xr:uid="{00000000-0005-0000-0000-000050860000}"/>
    <cellStyle name="Normal 46 2 2 2 2 5" xfId="38697" xr:uid="{00000000-0005-0000-0000-000051860000}"/>
    <cellStyle name="Normal 46 2 2 2 3" xfId="7870" xr:uid="{00000000-0005-0000-0000-000052860000}"/>
    <cellStyle name="Normal 46 2 2 2 3 2" xfId="13185" xr:uid="{00000000-0005-0000-0000-000053860000}"/>
    <cellStyle name="Normal 46 2 2 2 3 2 2" xfId="28789" xr:uid="{00000000-0005-0000-0000-000054860000}"/>
    <cellStyle name="Normal 46 2 2 2 3 2 3" xfId="35348" xr:uid="{00000000-0005-0000-0000-000055860000}"/>
    <cellStyle name="Normal 46 2 2 2 3 2 4" xfId="41906" xr:uid="{00000000-0005-0000-0000-000056860000}"/>
    <cellStyle name="Normal 46 2 2 2 3 3" xfId="25524" xr:uid="{00000000-0005-0000-0000-000057860000}"/>
    <cellStyle name="Normal 46 2 2 2 3 4" xfId="32140" xr:uid="{00000000-0005-0000-0000-000058860000}"/>
    <cellStyle name="Normal 46 2 2 2 3 5" xfId="38698" xr:uid="{00000000-0005-0000-0000-000059860000}"/>
    <cellStyle name="Normal 46 2 2 2 4" xfId="13183" xr:uid="{00000000-0005-0000-0000-00005A860000}"/>
    <cellStyle name="Normal 46 2 2 2 4 2" xfId="28787" xr:uid="{00000000-0005-0000-0000-00005B860000}"/>
    <cellStyle name="Normal 46 2 2 2 4 3" xfId="35346" xr:uid="{00000000-0005-0000-0000-00005C860000}"/>
    <cellStyle name="Normal 46 2 2 2 4 4" xfId="41904" xr:uid="{00000000-0005-0000-0000-00005D860000}"/>
    <cellStyle name="Normal 46 2 2 2 5" xfId="25522" xr:uid="{00000000-0005-0000-0000-00005E860000}"/>
    <cellStyle name="Normal 46 2 2 2 6" xfId="32138" xr:uid="{00000000-0005-0000-0000-00005F860000}"/>
    <cellStyle name="Normal 46 2 2 2 7" xfId="38696" xr:uid="{00000000-0005-0000-0000-000060860000}"/>
    <cellStyle name="Normal 46 2 2 3" xfId="7871" xr:uid="{00000000-0005-0000-0000-000061860000}"/>
    <cellStyle name="Normal 46 2 2 3 2" xfId="7872" xr:uid="{00000000-0005-0000-0000-000062860000}"/>
    <cellStyle name="Normal 46 2 2 3 2 2" xfId="13187" xr:uid="{00000000-0005-0000-0000-000063860000}"/>
    <cellStyle name="Normal 46 2 2 3 2 2 2" xfId="28791" xr:uid="{00000000-0005-0000-0000-000064860000}"/>
    <cellStyle name="Normal 46 2 2 3 2 2 3" xfId="35350" xr:uid="{00000000-0005-0000-0000-000065860000}"/>
    <cellStyle name="Normal 46 2 2 3 2 2 4" xfId="41908" xr:uid="{00000000-0005-0000-0000-000066860000}"/>
    <cellStyle name="Normal 46 2 2 3 2 3" xfId="25526" xr:uid="{00000000-0005-0000-0000-000067860000}"/>
    <cellStyle name="Normal 46 2 2 3 2 4" xfId="32142" xr:uid="{00000000-0005-0000-0000-000068860000}"/>
    <cellStyle name="Normal 46 2 2 3 2 5" xfId="38700" xr:uid="{00000000-0005-0000-0000-000069860000}"/>
    <cellStyle name="Normal 46 2 2 3 3" xfId="7873" xr:uid="{00000000-0005-0000-0000-00006A860000}"/>
    <cellStyle name="Normal 46 2 2 3 3 2" xfId="13188" xr:uid="{00000000-0005-0000-0000-00006B860000}"/>
    <cellStyle name="Normal 46 2 2 3 3 2 2" xfId="28792" xr:uid="{00000000-0005-0000-0000-00006C860000}"/>
    <cellStyle name="Normal 46 2 2 3 3 2 3" xfId="35351" xr:uid="{00000000-0005-0000-0000-00006D860000}"/>
    <cellStyle name="Normal 46 2 2 3 3 2 4" xfId="41909" xr:uid="{00000000-0005-0000-0000-00006E860000}"/>
    <cellStyle name="Normal 46 2 2 3 3 3" xfId="25527" xr:uid="{00000000-0005-0000-0000-00006F860000}"/>
    <cellStyle name="Normal 46 2 2 3 3 4" xfId="32143" xr:uid="{00000000-0005-0000-0000-000070860000}"/>
    <cellStyle name="Normal 46 2 2 3 3 5" xfId="38701" xr:uid="{00000000-0005-0000-0000-000071860000}"/>
    <cellStyle name="Normal 46 2 2 3 4" xfId="13186" xr:uid="{00000000-0005-0000-0000-000072860000}"/>
    <cellStyle name="Normal 46 2 2 3 4 2" xfId="28790" xr:uid="{00000000-0005-0000-0000-000073860000}"/>
    <cellStyle name="Normal 46 2 2 3 4 3" xfId="35349" xr:uid="{00000000-0005-0000-0000-000074860000}"/>
    <cellStyle name="Normal 46 2 2 3 4 4" xfId="41907" xr:uid="{00000000-0005-0000-0000-000075860000}"/>
    <cellStyle name="Normal 46 2 2 3 5" xfId="25525" xr:uid="{00000000-0005-0000-0000-000076860000}"/>
    <cellStyle name="Normal 46 2 2 3 6" xfId="32141" xr:uid="{00000000-0005-0000-0000-000077860000}"/>
    <cellStyle name="Normal 46 2 2 3 7" xfId="38699" xr:uid="{00000000-0005-0000-0000-000078860000}"/>
    <cellStyle name="Normal 46 2 2 4" xfId="7874" xr:uid="{00000000-0005-0000-0000-000079860000}"/>
    <cellStyle name="Normal 46 2 2 4 2" xfId="13189" xr:uid="{00000000-0005-0000-0000-00007A860000}"/>
    <cellStyle name="Normal 46 2 2 4 2 2" xfId="28793" xr:uid="{00000000-0005-0000-0000-00007B860000}"/>
    <cellStyle name="Normal 46 2 2 4 2 3" xfId="35352" xr:uid="{00000000-0005-0000-0000-00007C860000}"/>
    <cellStyle name="Normal 46 2 2 4 2 4" xfId="41910" xr:uid="{00000000-0005-0000-0000-00007D860000}"/>
    <cellStyle name="Normal 46 2 2 4 3" xfId="25528" xr:uid="{00000000-0005-0000-0000-00007E860000}"/>
    <cellStyle name="Normal 46 2 2 4 4" xfId="32144" xr:uid="{00000000-0005-0000-0000-00007F860000}"/>
    <cellStyle name="Normal 46 2 2 4 5" xfId="38702" xr:uid="{00000000-0005-0000-0000-000080860000}"/>
    <cellStyle name="Normal 46 2 2 5" xfId="7875" xr:uid="{00000000-0005-0000-0000-000081860000}"/>
    <cellStyle name="Normal 46 2 2 5 2" xfId="13190" xr:uid="{00000000-0005-0000-0000-000082860000}"/>
    <cellStyle name="Normal 46 2 2 5 2 2" xfId="28794" xr:uid="{00000000-0005-0000-0000-000083860000}"/>
    <cellStyle name="Normal 46 2 2 5 2 3" xfId="35353" xr:uid="{00000000-0005-0000-0000-000084860000}"/>
    <cellStyle name="Normal 46 2 2 5 2 4" xfId="41911" xr:uid="{00000000-0005-0000-0000-000085860000}"/>
    <cellStyle name="Normal 46 2 2 5 3" xfId="25529" xr:uid="{00000000-0005-0000-0000-000086860000}"/>
    <cellStyle name="Normal 46 2 2 5 4" xfId="32145" xr:uid="{00000000-0005-0000-0000-000087860000}"/>
    <cellStyle name="Normal 46 2 2 5 5" xfId="38703" xr:uid="{00000000-0005-0000-0000-000088860000}"/>
    <cellStyle name="Normal 46 2 2 6" xfId="13182" xr:uid="{00000000-0005-0000-0000-000089860000}"/>
    <cellStyle name="Normal 46 2 2 6 2" xfId="28786" xr:uid="{00000000-0005-0000-0000-00008A860000}"/>
    <cellStyle name="Normal 46 2 2 6 3" xfId="35345" xr:uid="{00000000-0005-0000-0000-00008B860000}"/>
    <cellStyle name="Normal 46 2 2 6 4" xfId="41903" xr:uid="{00000000-0005-0000-0000-00008C860000}"/>
    <cellStyle name="Normal 46 2 2 7" xfId="25521" xr:uid="{00000000-0005-0000-0000-00008D860000}"/>
    <cellStyle name="Normal 46 2 2 8" xfId="32137" xr:uid="{00000000-0005-0000-0000-00008E860000}"/>
    <cellStyle name="Normal 46 2 2 9" xfId="38695" xr:uid="{00000000-0005-0000-0000-00008F860000}"/>
    <cellStyle name="Normal 46 2 3" xfId="7876" xr:uid="{00000000-0005-0000-0000-000090860000}"/>
    <cellStyle name="Normal 46 2 3 2" xfId="7877" xr:uid="{00000000-0005-0000-0000-000091860000}"/>
    <cellStyle name="Normal 46 2 3 2 2" xfId="13192" xr:uid="{00000000-0005-0000-0000-000092860000}"/>
    <cellStyle name="Normal 46 2 3 2 2 2" xfId="28796" xr:uid="{00000000-0005-0000-0000-000093860000}"/>
    <cellStyle name="Normal 46 2 3 2 2 3" xfId="35355" xr:uid="{00000000-0005-0000-0000-000094860000}"/>
    <cellStyle name="Normal 46 2 3 2 2 4" xfId="41913" xr:uid="{00000000-0005-0000-0000-000095860000}"/>
    <cellStyle name="Normal 46 2 3 2 3" xfId="25531" xr:uid="{00000000-0005-0000-0000-000096860000}"/>
    <cellStyle name="Normal 46 2 3 2 4" xfId="32147" xr:uid="{00000000-0005-0000-0000-000097860000}"/>
    <cellStyle name="Normal 46 2 3 2 5" xfId="38705" xr:uid="{00000000-0005-0000-0000-000098860000}"/>
    <cellStyle name="Normal 46 2 3 3" xfId="7878" xr:uid="{00000000-0005-0000-0000-000099860000}"/>
    <cellStyle name="Normal 46 2 3 3 2" xfId="13193" xr:uid="{00000000-0005-0000-0000-00009A860000}"/>
    <cellStyle name="Normal 46 2 3 3 2 2" xfId="28797" xr:uid="{00000000-0005-0000-0000-00009B860000}"/>
    <cellStyle name="Normal 46 2 3 3 2 3" xfId="35356" xr:uid="{00000000-0005-0000-0000-00009C860000}"/>
    <cellStyle name="Normal 46 2 3 3 2 4" xfId="41914" xr:uid="{00000000-0005-0000-0000-00009D860000}"/>
    <cellStyle name="Normal 46 2 3 3 3" xfId="25532" xr:uid="{00000000-0005-0000-0000-00009E860000}"/>
    <cellStyle name="Normal 46 2 3 3 4" xfId="32148" xr:uid="{00000000-0005-0000-0000-00009F860000}"/>
    <cellStyle name="Normal 46 2 3 3 5" xfId="38706" xr:uid="{00000000-0005-0000-0000-0000A0860000}"/>
    <cellStyle name="Normal 46 2 3 4" xfId="13191" xr:uid="{00000000-0005-0000-0000-0000A1860000}"/>
    <cellStyle name="Normal 46 2 3 4 2" xfId="28795" xr:uid="{00000000-0005-0000-0000-0000A2860000}"/>
    <cellStyle name="Normal 46 2 3 4 3" xfId="35354" xr:uid="{00000000-0005-0000-0000-0000A3860000}"/>
    <cellStyle name="Normal 46 2 3 4 4" xfId="41912" xr:uid="{00000000-0005-0000-0000-0000A4860000}"/>
    <cellStyle name="Normal 46 2 3 5" xfId="25530" xr:uid="{00000000-0005-0000-0000-0000A5860000}"/>
    <cellStyle name="Normal 46 2 3 6" xfId="32146" xr:uid="{00000000-0005-0000-0000-0000A6860000}"/>
    <cellStyle name="Normal 46 2 3 7" xfId="38704" xr:uid="{00000000-0005-0000-0000-0000A7860000}"/>
    <cellStyle name="Normal 46 2 4" xfId="7879" xr:uid="{00000000-0005-0000-0000-0000A8860000}"/>
    <cellStyle name="Normal 46 2 4 2" xfId="7880" xr:uid="{00000000-0005-0000-0000-0000A9860000}"/>
    <cellStyle name="Normal 46 2 4 2 2" xfId="13195" xr:uid="{00000000-0005-0000-0000-0000AA860000}"/>
    <cellStyle name="Normal 46 2 4 2 2 2" xfId="28799" xr:uid="{00000000-0005-0000-0000-0000AB860000}"/>
    <cellStyle name="Normal 46 2 4 2 2 3" xfId="35358" xr:uid="{00000000-0005-0000-0000-0000AC860000}"/>
    <cellStyle name="Normal 46 2 4 2 2 4" xfId="41916" xr:uid="{00000000-0005-0000-0000-0000AD860000}"/>
    <cellStyle name="Normal 46 2 4 2 3" xfId="25534" xr:uid="{00000000-0005-0000-0000-0000AE860000}"/>
    <cellStyle name="Normal 46 2 4 2 4" xfId="32150" xr:uid="{00000000-0005-0000-0000-0000AF860000}"/>
    <cellStyle name="Normal 46 2 4 2 5" xfId="38708" xr:uid="{00000000-0005-0000-0000-0000B0860000}"/>
    <cellStyle name="Normal 46 2 4 3" xfId="7881" xr:uid="{00000000-0005-0000-0000-0000B1860000}"/>
    <cellStyle name="Normal 46 2 4 3 2" xfId="13196" xr:uid="{00000000-0005-0000-0000-0000B2860000}"/>
    <cellStyle name="Normal 46 2 4 3 2 2" xfId="28800" xr:uid="{00000000-0005-0000-0000-0000B3860000}"/>
    <cellStyle name="Normal 46 2 4 3 2 3" xfId="35359" xr:uid="{00000000-0005-0000-0000-0000B4860000}"/>
    <cellStyle name="Normal 46 2 4 3 2 4" xfId="41917" xr:uid="{00000000-0005-0000-0000-0000B5860000}"/>
    <cellStyle name="Normal 46 2 4 3 3" xfId="25535" xr:uid="{00000000-0005-0000-0000-0000B6860000}"/>
    <cellStyle name="Normal 46 2 4 3 4" xfId="32151" xr:uid="{00000000-0005-0000-0000-0000B7860000}"/>
    <cellStyle name="Normal 46 2 4 3 5" xfId="38709" xr:uid="{00000000-0005-0000-0000-0000B8860000}"/>
    <cellStyle name="Normal 46 2 4 4" xfId="13194" xr:uid="{00000000-0005-0000-0000-0000B9860000}"/>
    <cellStyle name="Normal 46 2 4 4 2" xfId="28798" xr:uid="{00000000-0005-0000-0000-0000BA860000}"/>
    <cellStyle name="Normal 46 2 4 4 3" xfId="35357" xr:uid="{00000000-0005-0000-0000-0000BB860000}"/>
    <cellStyle name="Normal 46 2 4 4 4" xfId="41915" xr:uid="{00000000-0005-0000-0000-0000BC860000}"/>
    <cellStyle name="Normal 46 2 4 5" xfId="25533" xr:uid="{00000000-0005-0000-0000-0000BD860000}"/>
    <cellStyle name="Normal 46 2 4 6" xfId="32149" xr:uid="{00000000-0005-0000-0000-0000BE860000}"/>
    <cellStyle name="Normal 46 2 4 7" xfId="38707" xr:uid="{00000000-0005-0000-0000-0000BF860000}"/>
    <cellStyle name="Normal 46 2 5" xfId="7882" xr:uid="{00000000-0005-0000-0000-0000C0860000}"/>
    <cellStyle name="Normal 46 2 5 2" xfId="13197" xr:uid="{00000000-0005-0000-0000-0000C1860000}"/>
    <cellStyle name="Normal 46 2 5 2 2" xfId="28801" xr:uid="{00000000-0005-0000-0000-0000C2860000}"/>
    <cellStyle name="Normal 46 2 5 2 3" xfId="35360" xr:uid="{00000000-0005-0000-0000-0000C3860000}"/>
    <cellStyle name="Normal 46 2 5 2 4" xfId="41918" xr:uid="{00000000-0005-0000-0000-0000C4860000}"/>
    <cellStyle name="Normal 46 2 5 3" xfId="25536" xr:uid="{00000000-0005-0000-0000-0000C5860000}"/>
    <cellStyle name="Normal 46 2 5 4" xfId="32152" xr:uid="{00000000-0005-0000-0000-0000C6860000}"/>
    <cellStyle name="Normal 46 2 5 5" xfId="38710" xr:uid="{00000000-0005-0000-0000-0000C7860000}"/>
    <cellStyle name="Normal 46 2 6" xfId="7883" xr:uid="{00000000-0005-0000-0000-0000C8860000}"/>
    <cellStyle name="Normal 46 2 6 2" xfId="13198" xr:uid="{00000000-0005-0000-0000-0000C9860000}"/>
    <cellStyle name="Normal 46 2 6 2 2" xfId="28802" xr:uid="{00000000-0005-0000-0000-0000CA860000}"/>
    <cellStyle name="Normal 46 2 6 2 3" xfId="35361" xr:uid="{00000000-0005-0000-0000-0000CB860000}"/>
    <cellStyle name="Normal 46 2 6 2 4" xfId="41919" xr:uid="{00000000-0005-0000-0000-0000CC860000}"/>
    <cellStyle name="Normal 46 2 6 3" xfId="25537" xr:uid="{00000000-0005-0000-0000-0000CD860000}"/>
    <cellStyle name="Normal 46 2 6 4" xfId="32153" xr:uid="{00000000-0005-0000-0000-0000CE860000}"/>
    <cellStyle name="Normal 46 2 6 5" xfId="38711" xr:uid="{00000000-0005-0000-0000-0000CF860000}"/>
    <cellStyle name="Normal 46 2 7" xfId="13181" xr:uid="{00000000-0005-0000-0000-0000D0860000}"/>
    <cellStyle name="Normal 46 2 7 2" xfId="28785" xr:uid="{00000000-0005-0000-0000-0000D1860000}"/>
    <cellStyle name="Normal 46 2 7 3" xfId="35344" xr:uid="{00000000-0005-0000-0000-0000D2860000}"/>
    <cellStyle name="Normal 46 2 7 4" xfId="41902" xr:uid="{00000000-0005-0000-0000-0000D3860000}"/>
    <cellStyle name="Normal 46 2 8" xfId="16630" xr:uid="{00000000-0005-0000-0000-0000D4860000}"/>
    <cellStyle name="Normal 46 2 8 2" xfId="29514" xr:uid="{00000000-0005-0000-0000-0000D5860000}"/>
    <cellStyle name="Normal 46 2 8 3" xfId="36073" xr:uid="{00000000-0005-0000-0000-0000D6860000}"/>
    <cellStyle name="Normal 46 2 8 4" xfId="42631" xr:uid="{00000000-0005-0000-0000-0000D7860000}"/>
    <cellStyle name="Normal 46 2 9" xfId="25520" xr:uid="{00000000-0005-0000-0000-0000D8860000}"/>
    <cellStyle name="Normal 46 3" xfId="7884" xr:uid="{00000000-0005-0000-0000-0000D9860000}"/>
    <cellStyle name="Normal 46 3 2" xfId="7885" xr:uid="{00000000-0005-0000-0000-0000DA860000}"/>
    <cellStyle name="Normal 46 3 2 2" xfId="7886" xr:uid="{00000000-0005-0000-0000-0000DB860000}"/>
    <cellStyle name="Normal 46 3 2 2 2" xfId="13201" xr:uid="{00000000-0005-0000-0000-0000DC860000}"/>
    <cellStyle name="Normal 46 3 2 2 2 2" xfId="28805" xr:uid="{00000000-0005-0000-0000-0000DD860000}"/>
    <cellStyle name="Normal 46 3 2 2 2 3" xfId="35364" xr:uid="{00000000-0005-0000-0000-0000DE860000}"/>
    <cellStyle name="Normal 46 3 2 2 2 4" xfId="41922" xr:uid="{00000000-0005-0000-0000-0000DF860000}"/>
    <cellStyle name="Normal 46 3 2 2 3" xfId="25540" xr:uid="{00000000-0005-0000-0000-0000E0860000}"/>
    <cellStyle name="Normal 46 3 2 2 4" xfId="32156" xr:uid="{00000000-0005-0000-0000-0000E1860000}"/>
    <cellStyle name="Normal 46 3 2 2 5" xfId="38714" xr:uid="{00000000-0005-0000-0000-0000E2860000}"/>
    <cellStyle name="Normal 46 3 2 3" xfId="7887" xr:uid="{00000000-0005-0000-0000-0000E3860000}"/>
    <cellStyle name="Normal 46 3 2 3 2" xfId="13202" xr:uid="{00000000-0005-0000-0000-0000E4860000}"/>
    <cellStyle name="Normal 46 3 2 3 2 2" xfId="28806" xr:uid="{00000000-0005-0000-0000-0000E5860000}"/>
    <cellStyle name="Normal 46 3 2 3 2 3" xfId="35365" xr:uid="{00000000-0005-0000-0000-0000E6860000}"/>
    <cellStyle name="Normal 46 3 2 3 2 4" xfId="41923" xr:uid="{00000000-0005-0000-0000-0000E7860000}"/>
    <cellStyle name="Normal 46 3 2 3 3" xfId="25541" xr:uid="{00000000-0005-0000-0000-0000E8860000}"/>
    <cellStyle name="Normal 46 3 2 3 4" xfId="32157" xr:uid="{00000000-0005-0000-0000-0000E9860000}"/>
    <cellStyle name="Normal 46 3 2 3 5" xfId="38715" xr:uid="{00000000-0005-0000-0000-0000EA860000}"/>
    <cellStyle name="Normal 46 3 2 4" xfId="13200" xr:uid="{00000000-0005-0000-0000-0000EB860000}"/>
    <cellStyle name="Normal 46 3 2 4 2" xfId="28804" xr:uid="{00000000-0005-0000-0000-0000EC860000}"/>
    <cellStyle name="Normal 46 3 2 4 3" xfId="35363" xr:uid="{00000000-0005-0000-0000-0000ED860000}"/>
    <cellStyle name="Normal 46 3 2 4 4" xfId="41921" xr:uid="{00000000-0005-0000-0000-0000EE860000}"/>
    <cellStyle name="Normal 46 3 2 5" xfId="25539" xr:uid="{00000000-0005-0000-0000-0000EF860000}"/>
    <cellStyle name="Normal 46 3 2 6" xfId="32155" xr:uid="{00000000-0005-0000-0000-0000F0860000}"/>
    <cellStyle name="Normal 46 3 2 7" xfId="38713" xr:uid="{00000000-0005-0000-0000-0000F1860000}"/>
    <cellStyle name="Normal 46 3 3" xfId="7888" xr:uid="{00000000-0005-0000-0000-0000F2860000}"/>
    <cellStyle name="Normal 46 3 3 2" xfId="7889" xr:uid="{00000000-0005-0000-0000-0000F3860000}"/>
    <cellStyle name="Normal 46 3 3 2 2" xfId="13204" xr:uid="{00000000-0005-0000-0000-0000F4860000}"/>
    <cellStyle name="Normal 46 3 3 2 2 2" xfId="28808" xr:uid="{00000000-0005-0000-0000-0000F5860000}"/>
    <cellStyle name="Normal 46 3 3 2 2 3" xfId="35367" xr:uid="{00000000-0005-0000-0000-0000F6860000}"/>
    <cellStyle name="Normal 46 3 3 2 2 4" xfId="41925" xr:uid="{00000000-0005-0000-0000-0000F7860000}"/>
    <cellStyle name="Normal 46 3 3 2 3" xfId="25543" xr:uid="{00000000-0005-0000-0000-0000F8860000}"/>
    <cellStyle name="Normal 46 3 3 2 4" xfId="32159" xr:uid="{00000000-0005-0000-0000-0000F9860000}"/>
    <cellStyle name="Normal 46 3 3 2 5" xfId="38717" xr:uid="{00000000-0005-0000-0000-0000FA860000}"/>
    <cellStyle name="Normal 46 3 3 3" xfId="7890" xr:uid="{00000000-0005-0000-0000-0000FB860000}"/>
    <cellStyle name="Normal 46 3 3 3 2" xfId="13205" xr:uid="{00000000-0005-0000-0000-0000FC860000}"/>
    <cellStyle name="Normal 46 3 3 3 2 2" xfId="28809" xr:uid="{00000000-0005-0000-0000-0000FD860000}"/>
    <cellStyle name="Normal 46 3 3 3 2 3" xfId="35368" xr:uid="{00000000-0005-0000-0000-0000FE860000}"/>
    <cellStyle name="Normal 46 3 3 3 2 4" xfId="41926" xr:uid="{00000000-0005-0000-0000-0000FF860000}"/>
    <cellStyle name="Normal 46 3 3 3 3" xfId="25544" xr:uid="{00000000-0005-0000-0000-000000870000}"/>
    <cellStyle name="Normal 46 3 3 3 4" xfId="32160" xr:uid="{00000000-0005-0000-0000-000001870000}"/>
    <cellStyle name="Normal 46 3 3 3 5" xfId="38718" xr:uid="{00000000-0005-0000-0000-000002870000}"/>
    <cellStyle name="Normal 46 3 3 4" xfId="13203" xr:uid="{00000000-0005-0000-0000-000003870000}"/>
    <cellStyle name="Normal 46 3 3 4 2" xfId="28807" xr:uid="{00000000-0005-0000-0000-000004870000}"/>
    <cellStyle name="Normal 46 3 3 4 3" xfId="35366" xr:uid="{00000000-0005-0000-0000-000005870000}"/>
    <cellStyle name="Normal 46 3 3 4 4" xfId="41924" xr:uid="{00000000-0005-0000-0000-000006870000}"/>
    <cellStyle name="Normal 46 3 3 5" xfId="25542" xr:uid="{00000000-0005-0000-0000-000007870000}"/>
    <cellStyle name="Normal 46 3 3 6" xfId="32158" xr:uid="{00000000-0005-0000-0000-000008870000}"/>
    <cellStyle name="Normal 46 3 3 7" xfId="38716" xr:uid="{00000000-0005-0000-0000-000009870000}"/>
    <cellStyle name="Normal 46 3 4" xfId="7891" xr:uid="{00000000-0005-0000-0000-00000A870000}"/>
    <cellStyle name="Normal 46 3 4 2" xfId="13206" xr:uid="{00000000-0005-0000-0000-00000B870000}"/>
    <cellStyle name="Normal 46 3 4 2 2" xfId="28810" xr:uid="{00000000-0005-0000-0000-00000C870000}"/>
    <cellStyle name="Normal 46 3 4 2 3" xfId="35369" xr:uid="{00000000-0005-0000-0000-00000D870000}"/>
    <cellStyle name="Normal 46 3 4 2 4" xfId="41927" xr:uid="{00000000-0005-0000-0000-00000E870000}"/>
    <cellStyle name="Normal 46 3 4 3" xfId="25545" xr:uid="{00000000-0005-0000-0000-00000F870000}"/>
    <cellStyle name="Normal 46 3 4 4" xfId="32161" xr:uid="{00000000-0005-0000-0000-000010870000}"/>
    <cellStyle name="Normal 46 3 4 5" xfId="38719" xr:uid="{00000000-0005-0000-0000-000011870000}"/>
    <cellStyle name="Normal 46 3 5" xfId="7892" xr:uid="{00000000-0005-0000-0000-000012870000}"/>
    <cellStyle name="Normal 46 3 5 2" xfId="13207" xr:uid="{00000000-0005-0000-0000-000013870000}"/>
    <cellStyle name="Normal 46 3 5 2 2" xfId="28811" xr:uid="{00000000-0005-0000-0000-000014870000}"/>
    <cellStyle name="Normal 46 3 5 2 3" xfId="35370" xr:uid="{00000000-0005-0000-0000-000015870000}"/>
    <cellStyle name="Normal 46 3 5 2 4" xfId="41928" xr:uid="{00000000-0005-0000-0000-000016870000}"/>
    <cellStyle name="Normal 46 3 5 3" xfId="25546" xr:uid="{00000000-0005-0000-0000-000017870000}"/>
    <cellStyle name="Normal 46 3 5 4" xfId="32162" xr:uid="{00000000-0005-0000-0000-000018870000}"/>
    <cellStyle name="Normal 46 3 5 5" xfId="38720" xr:uid="{00000000-0005-0000-0000-000019870000}"/>
    <cellStyle name="Normal 46 3 6" xfId="13199" xr:uid="{00000000-0005-0000-0000-00001A870000}"/>
    <cellStyle name="Normal 46 3 6 2" xfId="28803" xr:uid="{00000000-0005-0000-0000-00001B870000}"/>
    <cellStyle name="Normal 46 3 6 3" xfId="35362" xr:uid="{00000000-0005-0000-0000-00001C870000}"/>
    <cellStyle name="Normal 46 3 6 4" xfId="41920" xr:uid="{00000000-0005-0000-0000-00001D870000}"/>
    <cellStyle name="Normal 46 3 7" xfId="25538" xr:uid="{00000000-0005-0000-0000-00001E870000}"/>
    <cellStyle name="Normal 46 3 8" xfId="32154" xr:uid="{00000000-0005-0000-0000-00001F870000}"/>
    <cellStyle name="Normal 46 3 9" xfId="38712" xr:uid="{00000000-0005-0000-0000-000020870000}"/>
    <cellStyle name="Normal 46 4" xfId="7893" xr:uid="{00000000-0005-0000-0000-000021870000}"/>
    <cellStyle name="Normal 46 4 2" xfId="7894" xr:uid="{00000000-0005-0000-0000-000022870000}"/>
    <cellStyle name="Normal 46 4 2 2" xfId="13209" xr:uid="{00000000-0005-0000-0000-000023870000}"/>
    <cellStyle name="Normal 46 4 2 2 2" xfId="28813" xr:uid="{00000000-0005-0000-0000-000024870000}"/>
    <cellStyle name="Normal 46 4 2 2 3" xfId="35372" xr:uid="{00000000-0005-0000-0000-000025870000}"/>
    <cellStyle name="Normal 46 4 2 2 4" xfId="41930" xr:uid="{00000000-0005-0000-0000-000026870000}"/>
    <cellStyle name="Normal 46 4 2 3" xfId="25548" xr:uid="{00000000-0005-0000-0000-000027870000}"/>
    <cellStyle name="Normal 46 4 2 4" xfId="32164" xr:uid="{00000000-0005-0000-0000-000028870000}"/>
    <cellStyle name="Normal 46 4 2 5" xfId="38722" xr:uid="{00000000-0005-0000-0000-000029870000}"/>
    <cellStyle name="Normal 46 4 3" xfId="7895" xr:uid="{00000000-0005-0000-0000-00002A870000}"/>
    <cellStyle name="Normal 46 4 3 2" xfId="13210" xr:uid="{00000000-0005-0000-0000-00002B870000}"/>
    <cellStyle name="Normal 46 4 3 2 2" xfId="28814" xr:uid="{00000000-0005-0000-0000-00002C870000}"/>
    <cellStyle name="Normal 46 4 3 2 3" xfId="35373" xr:uid="{00000000-0005-0000-0000-00002D870000}"/>
    <cellStyle name="Normal 46 4 3 2 4" xfId="41931" xr:uid="{00000000-0005-0000-0000-00002E870000}"/>
    <cellStyle name="Normal 46 4 3 3" xfId="25549" xr:uid="{00000000-0005-0000-0000-00002F870000}"/>
    <cellStyle name="Normal 46 4 3 4" xfId="32165" xr:uid="{00000000-0005-0000-0000-000030870000}"/>
    <cellStyle name="Normal 46 4 3 5" xfId="38723" xr:uid="{00000000-0005-0000-0000-000031870000}"/>
    <cellStyle name="Normal 46 4 4" xfId="13208" xr:uid="{00000000-0005-0000-0000-000032870000}"/>
    <cellStyle name="Normal 46 4 4 2" xfId="28812" xr:uid="{00000000-0005-0000-0000-000033870000}"/>
    <cellStyle name="Normal 46 4 4 3" xfId="35371" xr:uid="{00000000-0005-0000-0000-000034870000}"/>
    <cellStyle name="Normal 46 4 4 4" xfId="41929" xr:uid="{00000000-0005-0000-0000-000035870000}"/>
    <cellStyle name="Normal 46 4 5" xfId="25547" xr:uid="{00000000-0005-0000-0000-000036870000}"/>
    <cellStyle name="Normal 46 4 6" xfId="32163" xr:uid="{00000000-0005-0000-0000-000037870000}"/>
    <cellStyle name="Normal 46 4 7" xfId="38721" xr:uid="{00000000-0005-0000-0000-000038870000}"/>
    <cellStyle name="Normal 46 5" xfId="7896" xr:uid="{00000000-0005-0000-0000-000039870000}"/>
    <cellStyle name="Normal 46 5 2" xfId="7897" xr:uid="{00000000-0005-0000-0000-00003A870000}"/>
    <cellStyle name="Normal 46 5 2 2" xfId="13212" xr:uid="{00000000-0005-0000-0000-00003B870000}"/>
    <cellStyle name="Normal 46 5 2 2 2" xfId="28816" xr:uid="{00000000-0005-0000-0000-00003C870000}"/>
    <cellStyle name="Normal 46 5 2 2 3" xfId="35375" xr:uid="{00000000-0005-0000-0000-00003D870000}"/>
    <cellStyle name="Normal 46 5 2 2 4" xfId="41933" xr:uid="{00000000-0005-0000-0000-00003E870000}"/>
    <cellStyle name="Normal 46 5 2 3" xfId="25551" xr:uid="{00000000-0005-0000-0000-00003F870000}"/>
    <cellStyle name="Normal 46 5 2 4" xfId="32167" xr:uid="{00000000-0005-0000-0000-000040870000}"/>
    <cellStyle name="Normal 46 5 2 5" xfId="38725" xr:uid="{00000000-0005-0000-0000-000041870000}"/>
    <cellStyle name="Normal 46 5 3" xfId="7898" xr:uid="{00000000-0005-0000-0000-000042870000}"/>
    <cellStyle name="Normal 46 5 3 2" xfId="13213" xr:uid="{00000000-0005-0000-0000-000043870000}"/>
    <cellStyle name="Normal 46 5 3 2 2" xfId="28817" xr:uid="{00000000-0005-0000-0000-000044870000}"/>
    <cellStyle name="Normal 46 5 3 2 3" xfId="35376" xr:uid="{00000000-0005-0000-0000-000045870000}"/>
    <cellStyle name="Normal 46 5 3 2 4" xfId="41934" xr:uid="{00000000-0005-0000-0000-000046870000}"/>
    <cellStyle name="Normal 46 5 3 3" xfId="25552" xr:uid="{00000000-0005-0000-0000-000047870000}"/>
    <cellStyle name="Normal 46 5 3 4" xfId="32168" xr:uid="{00000000-0005-0000-0000-000048870000}"/>
    <cellStyle name="Normal 46 5 3 5" xfId="38726" xr:uid="{00000000-0005-0000-0000-000049870000}"/>
    <cellStyle name="Normal 46 5 4" xfId="13211" xr:uid="{00000000-0005-0000-0000-00004A870000}"/>
    <cellStyle name="Normal 46 5 4 2" xfId="28815" xr:uid="{00000000-0005-0000-0000-00004B870000}"/>
    <cellStyle name="Normal 46 5 4 3" xfId="35374" xr:uid="{00000000-0005-0000-0000-00004C870000}"/>
    <cellStyle name="Normal 46 5 4 4" xfId="41932" xr:uid="{00000000-0005-0000-0000-00004D870000}"/>
    <cellStyle name="Normal 46 5 5" xfId="25550" xr:uid="{00000000-0005-0000-0000-00004E870000}"/>
    <cellStyle name="Normal 46 5 6" xfId="32166" xr:uid="{00000000-0005-0000-0000-00004F870000}"/>
    <cellStyle name="Normal 46 5 7" xfId="38724" xr:uid="{00000000-0005-0000-0000-000050870000}"/>
    <cellStyle name="Normal 46 6" xfId="7899" xr:uid="{00000000-0005-0000-0000-000051870000}"/>
    <cellStyle name="Normal 46 6 2" xfId="13214" xr:uid="{00000000-0005-0000-0000-000052870000}"/>
    <cellStyle name="Normal 46 6 2 2" xfId="28818" xr:uid="{00000000-0005-0000-0000-000053870000}"/>
    <cellStyle name="Normal 46 6 2 3" xfId="35377" xr:uid="{00000000-0005-0000-0000-000054870000}"/>
    <cellStyle name="Normal 46 6 2 4" xfId="41935" xr:uid="{00000000-0005-0000-0000-000055870000}"/>
    <cellStyle name="Normal 46 6 3" xfId="25553" xr:uid="{00000000-0005-0000-0000-000056870000}"/>
    <cellStyle name="Normal 46 6 4" xfId="32169" xr:uid="{00000000-0005-0000-0000-000057870000}"/>
    <cellStyle name="Normal 46 6 5" xfId="38727" xr:uid="{00000000-0005-0000-0000-000058870000}"/>
    <cellStyle name="Normal 46 7" xfId="7900" xr:uid="{00000000-0005-0000-0000-000059870000}"/>
    <cellStyle name="Normal 46 7 2" xfId="13215" xr:uid="{00000000-0005-0000-0000-00005A870000}"/>
    <cellStyle name="Normal 46 7 2 2" xfId="28819" xr:uid="{00000000-0005-0000-0000-00005B870000}"/>
    <cellStyle name="Normal 46 7 2 3" xfId="35378" xr:uid="{00000000-0005-0000-0000-00005C870000}"/>
    <cellStyle name="Normal 46 7 2 4" xfId="41936" xr:uid="{00000000-0005-0000-0000-00005D870000}"/>
    <cellStyle name="Normal 46 7 3" xfId="25554" xr:uid="{00000000-0005-0000-0000-00005E870000}"/>
    <cellStyle name="Normal 46 7 4" xfId="32170" xr:uid="{00000000-0005-0000-0000-00005F870000}"/>
    <cellStyle name="Normal 46 7 5" xfId="38728" xr:uid="{00000000-0005-0000-0000-000060870000}"/>
    <cellStyle name="Normal 46 8" xfId="2608" xr:uid="{00000000-0005-0000-0000-000061870000}"/>
    <cellStyle name="Normal 46 8 2" xfId="10616" xr:uid="{00000000-0005-0000-0000-000062870000}"/>
    <cellStyle name="Normal 46 8 2 2" xfId="26306" xr:uid="{00000000-0005-0000-0000-000063870000}"/>
    <cellStyle name="Normal 46 8 2 3" xfId="32865" xr:uid="{00000000-0005-0000-0000-000064870000}"/>
    <cellStyle name="Normal 46 8 2 4" xfId="39423" xr:uid="{00000000-0005-0000-0000-000065870000}"/>
    <cellStyle name="Normal 46 8 3" xfId="23036" xr:uid="{00000000-0005-0000-0000-000066870000}"/>
    <cellStyle name="Normal 46 8 4" xfId="29657" xr:uid="{00000000-0005-0000-0000-000067870000}"/>
    <cellStyle name="Normal 46 8 5" xfId="36215" xr:uid="{00000000-0005-0000-0000-000068870000}"/>
    <cellStyle name="Normal 46 9" xfId="10527" xr:uid="{00000000-0005-0000-0000-000069870000}"/>
    <cellStyle name="Normal 46 9 2" xfId="26284" xr:uid="{00000000-0005-0000-0000-00006A870000}"/>
    <cellStyle name="Normal 46 9 3" xfId="32843" xr:uid="{00000000-0005-0000-0000-00006B870000}"/>
    <cellStyle name="Normal 46 9 4" xfId="39401" xr:uid="{00000000-0005-0000-0000-00006C870000}"/>
    <cellStyle name="Normal 47" xfId="1377" xr:uid="{00000000-0005-0000-0000-00006D870000}"/>
    <cellStyle name="Normal 47 10" xfId="15541" xr:uid="{00000000-0005-0000-0000-00006E870000}"/>
    <cellStyle name="Normal 47 10 2" xfId="29493" xr:uid="{00000000-0005-0000-0000-00006F870000}"/>
    <cellStyle name="Normal 47 10 3" xfId="36052" xr:uid="{00000000-0005-0000-0000-000070870000}"/>
    <cellStyle name="Normal 47 10 4" xfId="42610" xr:uid="{00000000-0005-0000-0000-000071870000}"/>
    <cellStyle name="Normal 47 11" xfId="22964" xr:uid="{00000000-0005-0000-0000-000072870000}"/>
    <cellStyle name="Normal 47 12" xfId="29632" xr:uid="{00000000-0005-0000-0000-000073870000}"/>
    <cellStyle name="Normal 47 13" xfId="36190" xr:uid="{00000000-0005-0000-0000-000074870000}"/>
    <cellStyle name="Normal 47 2" xfId="7901" xr:uid="{00000000-0005-0000-0000-000075870000}"/>
    <cellStyle name="Normal 47 2 10" xfId="32171" xr:uid="{00000000-0005-0000-0000-000076870000}"/>
    <cellStyle name="Normal 47 2 11" xfId="38729" xr:uid="{00000000-0005-0000-0000-000077870000}"/>
    <cellStyle name="Normal 47 2 2" xfId="7902" xr:uid="{00000000-0005-0000-0000-000078870000}"/>
    <cellStyle name="Normal 47 2 2 2" xfId="7903" xr:uid="{00000000-0005-0000-0000-000079870000}"/>
    <cellStyle name="Normal 47 2 2 2 2" xfId="7904" xr:uid="{00000000-0005-0000-0000-00007A870000}"/>
    <cellStyle name="Normal 47 2 2 2 2 2" xfId="13219" xr:uid="{00000000-0005-0000-0000-00007B870000}"/>
    <cellStyle name="Normal 47 2 2 2 2 2 2" xfId="28823" xr:uid="{00000000-0005-0000-0000-00007C870000}"/>
    <cellStyle name="Normal 47 2 2 2 2 2 3" xfId="35382" xr:uid="{00000000-0005-0000-0000-00007D870000}"/>
    <cellStyle name="Normal 47 2 2 2 2 2 4" xfId="41940" xr:uid="{00000000-0005-0000-0000-00007E870000}"/>
    <cellStyle name="Normal 47 2 2 2 2 3" xfId="25558" xr:uid="{00000000-0005-0000-0000-00007F870000}"/>
    <cellStyle name="Normal 47 2 2 2 2 4" xfId="32174" xr:uid="{00000000-0005-0000-0000-000080870000}"/>
    <cellStyle name="Normal 47 2 2 2 2 5" xfId="38732" xr:uid="{00000000-0005-0000-0000-000081870000}"/>
    <cellStyle name="Normal 47 2 2 2 3" xfId="7905" xr:uid="{00000000-0005-0000-0000-000082870000}"/>
    <cellStyle name="Normal 47 2 2 2 3 2" xfId="13220" xr:uid="{00000000-0005-0000-0000-000083870000}"/>
    <cellStyle name="Normal 47 2 2 2 3 2 2" xfId="28824" xr:uid="{00000000-0005-0000-0000-000084870000}"/>
    <cellStyle name="Normal 47 2 2 2 3 2 3" xfId="35383" xr:uid="{00000000-0005-0000-0000-000085870000}"/>
    <cellStyle name="Normal 47 2 2 2 3 2 4" xfId="41941" xr:uid="{00000000-0005-0000-0000-000086870000}"/>
    <cellStyle name="Normal 47 2 2 2 3 3" xfId="25559" xr:uid="{00000000-0005-0000-0000-000087870000}"/>
    <cellStyle name="Normal 47 2 2 2 3 4" xfId="32175" xr:uid="{00000000-0005-0000-0000-000088870000}"/>
    <cellStyle name="Normal 47 2 2 2 3 5" xfId="38733" xr:uid="{00000000-0005-0000-0000-000089870000}"/>
    <cellStyle name="Normal 47 2 2 2 4" xfId="13218" xr:uid="{00000000-0005-0000-0000-00008A870000}"/>
    <cellStyle name="Normal 47 2 2 2 4 2" xfId="28822" xr:uid="{00000000-0005-0000-0000-00008B870000}"/>
    <cellStyle name="Normal 47 2 2 2 4 3" xfId="35381" xr:uid="{00000000-0005-0000-0000-00008C870000}"/>
    <cellStyle name="Normal 47 2 2 2 4 4" xfId="41939" xr:uid="{00000000-0005-0000-0000-00008D870000}"/>
    <cellStyle name="Normal 47 2 2 2 5" xfId="25557" xr:uid="{00000000-0005-0000-0000-00008E870000}"/>
    <cellStyle name="Normal 47 2 2 2 6" xfId="32173" xr:uid="{00000000-0005-0000-0000-00008F870000}"/>
    <cellStyle name="Normal 47 2 2 2 7" xfId="38731" xr:uid="{00000000-0005-0000-0000-000090870000}"/>
    <cellStyle name="Normal 47 2 2 3" xfId="7906" xr:uid="{00000000-0005-0000-0000-000091870000}"/>
    <cellStyle name="Normal 47 2 2 3 2" xfId="7907" xr:uid="{00000000-0005-0000-0000-000092870000}"/>
    <cellStyle name="Normal 47 2 2 3 2 2" xfId="13222" xr:uid="{00000000-0005-0000-0000-000093870000}"/>
    <cellStyle name="Normal 47 2 2 3 2 2 2" xfId="28826" xr:uid="{00000000-0005-0000-0000-000094870000}"/>
    <cellStyle name="Normal 47 2 2 3 2 2 3" xfId="35385" xr:uid="{00000000-0005-0000-0000-000095870000}"/>
    <cellStyle name="Normal 47 2 2 3 2 2 4" xfId="41943" xr:uid="{00000000-0005-0000-0000-000096870000}"/>
    <cellStyle name="Normal 47 2 2 3 2 3" xfId="25561" xr:uid="{00000000-0005-0000-0000-000097870000}"/>
    <cellStyle name="Normal 47 2 2 3 2 4" xfId="32177" xr:uid="{00000000-0005-0000-0000-000098870000}"/>
    <cellStyle name="Normal 47 2 2 3 2 5" xfId="38735" xr:uid="{00000000-0005-0000-0000-000099870000}"/>
    <cellStyle name="Normal 47 2 2 3 3" xfId="7908" xr:uid="{00000000-0005-0000-0000-00009A870000}"/>
    <cellStyle name="Normal 47 2 2 3 3 2" xfId="13223" xr:uid="{00000000-0005-0000-0000-00009B870000}"/>
    <cellStyle name="Normal 47 2 2 3 3 2 2" xfId="28827" xr:uid="{00000000-0005-0000-0000-00009C870000}"/>
    <cellStyle name="Normal 47 2 2 3 3 2 3" xfId="35386" xr:uid="{00000000-0005-0000-0000-00009D870000}"/>
    <cellStyle name="Normal 47 2 2 3 3 2 4" xfId="41944" xr:uid="{00000000-0005-0000-0000-00009E870000}"/>
    <cellStyle name="Normal 47 2 2 3 3 3" xfId="25562" xr:uid="{00000000-0005-0000-0000-00009F870000}"/>
    <cellStyle name="Normal 47 2 2 3 3 4" xfId="32178" xr:uid="{00000000-0005-0000-0000-0000A0870000}"/>
    <cellStyle name="Normal 47 2 2 3 3 5" xfId="38736" xr:uid="{00000000-0005-0000-0000-0000A1870000}"/>
    <cellStyle name="Normal 47 2 2 3 4" xfId="13221" xr:uid="{00000000-0005-0000-0000-0000A2870000}"/>
    <cellStyle name="Normal 47 2 2 3 4 2" xfId="28825" xr:uid="{00000000-0005-0000-0000-0000A3870000}"/>
    <cellStyle name="Normal 47 2 2 3 4 3" xfId="35384" xr:uid="{00000000-0005-0000-0000-0000A4870000}"/>
    <cellStyle name="Normal 47 2 2 3 4 4" xfId="41942" xr:uid="{00000000-0005-0000-0000-0000A5870000}"/>
    <cellStyle name="Normal 47 2 2 3 5" xfId="25560" xr:uid="{00000000-0005-0000-0000-0000A6870000}"/>
    <cellStyle name="Normal 47 2 2 3 6" xfId="32176" xr:uid="{00000000-0005-0000-0000-0000A7870000}"/>
    <cellStyle name="Normal 47 2 2 3 7" xfId="38734" xr:uid="{00000000-0005-0000-0000-0000A8870000}"/>
    <cellStyle name="Normal 47 2 2 4" xfId="7909" xr:uid="{00000000-0005-0000-0000-0000A9870000}"/>
    <cellStyle name="Normal 47 2 2 4 2" xfId="13224" xr:uid="{00000000-0005-0000-0000-0000AA870000}"/>
    <cellStyle name="Normal 47 2 2 4 2 2" xfId="28828" xr:uid="{00000000-0005-0000-0000-0000AB870000}"/>
    <cellStyle name="Normal 47 2 2 4 2 3" xfId="35387" xr:uid="{00000000-0005-0000-0000-0000AC870000}"/>
    <cellStyle name="Normal 47 2 2 4 2 4" xfId="41945" xr:uid="{00000000-0005-0000-0000-0000AD870000}"/>
    <cellStyle name="Normal 47 2 2 4 3" xfId="25563" xr:uid="{00000000-0005-0000-0000-0000AE870000}"/>
    <cellStyle name="Normal 47 2 2 4 4" xfId="32179" xr:uid="{00000000-0005-0000-0000-0000AF870000}"/>
    <cellStyle name="Normal 47 2 2 4 5" xfId="38737" xr:uid="{00000000-0005-0000-0000-0000B0870000}"/>
    <cellStyle name="Normal 47 2 2 5" xfId="7910" xr:uid="{00000000-0005-0000-0000-0000B1870000}"/>
    <cellStyle name="Normal 47 2 2 5 2" xfId="13225" xr:uid="{00000000-0005-0000-0000-0000B2870000}"/>
    <cellStyle name="Normal 47 2 2 5 2 2" xfId="28829" xr:uid="{00000000-0005-0000-0000-0000B3870000}"/>
    <cellStyle name="Normal 47 2 2 5 2 3" xfId="35388" xr:uid="{00000000-0005-0000-0000-0000B4870000}"/>
    <cellStyle name="Normal 47 2 2 5 2 4" xfId="41946" xr:uid="{00000000-0005-0000-0000-0000B5870000}"/>
    <cellStyle name="Normal 47 2 2 5 3" xfId="25564" xr:uid="{00000000-0005-0000-0000-0000B6870000}"/>
    <cellStyle name="Normal 47 2 2 5 4" xfId="32180" xr:uid="{00000000-0005-0000-0000-0000B7870000}"/>
    <cellStyle name="Normal 47 2 2 5 5" xfId="38738" xr:uid="{00000000-0005-0000-0000-0000B8870000}"/>
    <cellStyle name="Normal 47 2 2 6" xfId="13217" xr:uid="{00000000-0005-0000-0000-0000B9870000}"/>
    <cellStyle name="Normal 47 2 2 6 2" xfId="28821" xr:uid="{00000000-0005-0000-0000-0000BA870000}"/>
    <cellStyle name="Normal 47 2 2 6 3" xfId="35380" xr:uid="{00000000-0005-0000-0000-0000BB870000}"/>
    <cellStyle name="Normal 47 2 2 6 4" xfId="41938" xr:uid="{00000000-0005-0000-0000-0000BC870000}"/>
    <cellStyle name="Normal 47 2 2 7" xfId="25556" xr:uid="{00000000-0005-0000-0000-0000BD870000}"/>
    <cellStyle name="Normal 47 2 2 8" xfId="32172" xr:uid="{00000000-0005-0000-0000-0000BE870000}"/>
    <cellStyle name="Normal 47 2 2 9" xfId="38730" xr:uid="{00000000-0005-0000-0000-0000BF870000}"/>
    <cellStyle name="Normal 47 2 3" xfId="7911" xr:uid="{00000000-0005-0000-0000-0000C0870000}"/>
    <cellStyle name="Normal 47 2 3 2" xfId="7912" xr:uid="{00000000-0005-0000-0000-0000C1870000}"/>
    <cellStyle name="Normal 47 2 3 2 2" xfId="13227" xr:uid="{00000000-0005-0000-0000-0000C2870000}"/>
    <cellStyle name="Normal 47 2 3 2 2 2" xfId="28831" xr:uid="{00000000-0005-0000-0000-0000C3870000}"/>
    <cellStyle name="Normal 47 2 3 2 2 3" xfId="35390" xr:uid="{00000000-0005-0000-0000-0000C4870000}"/>
    <cellStyle name="Normal 47 2 3 2 2 4" xfId="41948" xr:uid="{00000000-0005-0000-0000-0000C5870000}"/>
    <cellStyle name="Normal 47 2 3 2 3" xfId="25566" xr:uid="{00000000-0005-0000-0000-0000C6870000}"/>
    <cellStyle name="Normal 47 2 3 2 4" xfId="32182" xr:uid="{00000000-0005-0000-0000-0000C7870000}"/>
    <cellStyle name="Normal 47 2 3 2 5" xfId="38740" xr:uid="{00000000-0005-0000-0000-0000C8870000}"/>
    <cellStyle name="Normal 47 2 3 3" xfId="7913" xr:uid="{00000000-0005-0000-0000-0000C9870000}"/>
    <cellStyle name="Normal 47 2 3 3 2" xfId="13228" xr:uid="{00000000-0005-0000-0000-0000CA870000}"/>
    <cellStyle name="Normal 47 2 3 3 2 2" xfId="28832" xr:uid="{00000000-0005-0000-0000-0000CB870000}"/>
    <cellStyle name="Normal 47 2 3 3 2 3" xfId="35391" xr:uid="{00000000-0005-0000-0000-0000CC870000}"/>
    <cellStyle name="Normal 47 2 3 3 2 4" xfId="41949" xr:uid="{00000000-0005-0000-0000-0000CD870000}"/>
    <cellStyle name="Normal 47 2 3 3 3" xfId="25567" xr:uid="{00000000-0005-0000-0000-0000CE870000}"/>
    <cellStyle name="Normal 47 2 3 3 4" xfId="32183" xr:uid="{00000000-0005-0000-0000-0000CF870000}"/>
    <cellStyle name="Normal 47 2 3 3 5" xfId="38741" xr:uid="{00000000-0005-0000-0000-0000D0870000}"/>
    <cellStyle name="Normal 47 2 3 4" xfId="13226" xr:uid="{00000000-0005-0000-0000-0000D1870000}"/>
    <cellStyle name="Normal 47 2 3 4 2" xfId="28830" xr:uid="{00000000-0005-0000-0000-0000D2870000}"/>
    <cellStyle name="Normal 47 2 3 4 3" xfId="35389" xr:uid="{00000000-0005-0000-0000-0000D3870000}"/>
    <cellStyle name="Normal 47 2 3 4 4" xfId="41947" xr:uid="{00000000-0005-0000-0000-0000D4870000}"/>
    <cellStyle name="Normal 47 2 3 5" xfId="25565" xr:uid="{00000000-0005-0000-0000-0000D5870000}"/>
    <cellStyle name="Normal 47 2 3 6" xfId="32181" xr:uid="{00000000-0005-0000-0000-0000D6870000}"/>
    <cellStyle name="Normal 47 2 3 7" xfId="38739" xr:uid="{00000000-0005-0000-0000-0000D7870000}"/>
    <cellStyle name="Normal 47 2 4" xfId="7914" xr:uid="{00000000-0005-0000-0000-0000D8870000}"/>
    <cellStyle name="Normal 47 2 4 2" xfId="7915" xr:uid="{00000000-0005-0000-0000-0000D9870000}"/>
    <cellStyle name="Normal 47 2 4 2 2" xfId="13230" xr:uid="{00000000-0005-0000-0000-0000DA870000}"/>
    <cellStyle name="Normal 47 2 4 2 2 2" xfId="28834" xr:uid="{00000000-0005-0000-0000-0000DB870000}"/>
    <cellStyle name="Normal 47 2 4 2 2 3" xfId="35393" xr:uid="{00000000-0005-0000-0000-0000DC870000}"/>
    <cellStyle name="Normal 47 2 4 2 2 4" xfId="41951" xr:uid="{00000000-0005-0000-0000-0000DD870000}"/>
    <cellStyle name="Normal 47 2 4 2 3" xfId="25569" xr:uid="{00000000-0005-0000-0000-0000DE870000}"/>
    <cellStyle name="Normal 47 2 4 2 4" xfId="32185" xr:uid="{00000000-0005-0000-0000-0000DF870000}"/>
    <cellStyle name="Normal 47 2 4 2 5" xfId="38743" xr:uid="{00000000-0005-0000-0000-0000E0870000}"/>
    <cellStyle name="Normal 47 2 4 3" xfId="7916" xr:uid="{00000000-0005-0000-0000-0000E1870000}"/>
    <cellStyle name="Normal 47 2 4 3 2" xfId="13231" xr:uid="{00000000-0005-0000-0000-0000E2870000}"/>
    <cellStyle name="Normal 47 2 4 3 2 2" xfId="28835" xr:uid="{00000000-0005-0000-0000-0000E3870000}"/>
    <cellStyle name="Normal 47 2 4 3 2 3" xfId="35394" xr:uid="{00000000-0005-0000-0000-0000E4870000}"/>
    <cellStyle name="Normal 47 2 4 3 2 4" xfId="41952" xr:uid="{00000000-0005-0000-0000-0000E5870000}"/>
    <cellStyle name="Normal 47 2 4 3 3" xfId="25570" xr:uid="{00000000-0005-0000-0000-0000E6870000}"/>
    <cellStyle name="Normal 47 2 4 3 4" xfId="32186" xr:uid="{00000000-0005-0000-0000-0000E7870000}"/>
    <cellStyle name="Normal 47 2 4 3 5" xfId="38744" xr:uid="{00000000-0005-0000-0000-0000E8870000}"/>
    <cellStyle name="Normal 47 2 4 4" xfId="13229" xr:uid="{00000000-0005-0000-0000-0000E9870000}"/>
    <cellStyle name="Normal 47 2 4 4 2" xfId="28833" xr:uid="{00000000-0005-0000-0000-0000EA870000}"/>
    <cellStyle name="Normal 47 2 4 4 3" xfId="35392" xr:uid="{00000000-0005-0000-0000-0000EB870000}"/>
    <cellStyle name="Normal 47 2 4 4 4" xfId="41950" xr:uid="{00000000-0005-0000-0000-0000EC870000}"/>
    <cellStyle name="Normal 47 2 4 5" xfId="25568" xr:uid="{00000000-0005-0000-0000-0000ED870000}"/>
    <cellStyle name="Normal 47 2 4 6" xfId="32184" xr:uid="{00000000-0005-0000-0000-0000EE870000}"/>
    <cellStyle name="Normal 47 2 4 7" xfId="38742" xr:uid="{00000000-0005-0000-0000-0000EF870000}"/>
    <cellStyle name="Normal 47 2 5" xfId="7917" xr:uid="{00000000-0005-0000-0000-0000F0870000}"/>
    <cellStyle name="Normal 47 2 5 2" xfId="13232" xr:uid="{00000000-0005-0000-0000-0000F1870000}"/>
    <cellStyle name="Normal 47 2 5 2 2" xfId="28836" xr:uid="{00000000-0005-0000-0000-0000F2870000}"/>
    <cellStyle name="Normal 47 2 5 2 3" xfId="35395" xr:uid="{00000000-0005-0000-0000-0000F3870000}"/>
    <cellStyle name="Normal 47 2 5 2 4" xfId="41953" xr:uid="{00000000-0005-0000-0000-0000F4870000}"/>
    <cellStyle name="Normal 47 2 5 3" xfId="25571" xr:uid="{00000000-0005-0000-0000-0000F5870000}"/>
    <cellStyle name="Normal 47 2 5 4" xfId="32187" xr:uid="{00000000-0005-0000-0000-0000F6870000}"/>
    <cellStyle name="Normal 47 2 5 5" xfId="38745" xr:uid="{00000000-0005-0000-0000-0000F7870000}"/>
    <cellStyle name="Normal 47 2 6" xfId="7918" xr:uid="{00000000-0005-0000-0000-0000F8870000}"/>
    <cellStyle name="Normal 47 2 6 2" xfId="13233" xr:uid="{00000000-0005-0000-0000-0000F9870000}"/>
    <cellStyle name="Normal 47 2 6 2 2" xfId="28837" xr:uid="{00000000-0005-0000-0000-0000FA870000}"/>
    <cellStyle name="Normal 47 2 6 2 3" xfId="35396" xr:uid="{00000000-0005-0000-0000-0000FB870000}"/>
    <cellStyle name="Normal 47 2 6 2 4" xfId="41954" xr:uid="{00000000-0005-0000-0000-0000FC870000}"/>
    <cellStyle name="Normal 47 2 6 3" xfId="25572" xr:uid="{00000000-0005-0000-0000-0000FD870000}"/>
    <cellStyle name="Normal 47 2 6 4" xfId="32188" xr:uid="{00000000-0005-0000-0000-0000FE870000}"/>
    <cellStyle name="Normal 47 2 6 5" xfId="38746" xr:uid="{00000000-0005-0000-0000-0000FF870000}"/>
    <cellStyle name="Normal 47 2 7" xfId="13216" xr:uid="{00000000-0005-0000-0000-000000880000}"/>
    <cellStyle name="Normal 47 2 7 2" xfId="28820" xr:uid="{00000000-0005-0000-0000-000001880000}"/>
    <cellStyle name="Normal 47 2 7 3" xfId="35379" xr:uid="{00000000-0005-0000-0000-000002880000}"/>
    <cellStyle name="Normal 47 2 7 4" xfId="41937" xr:uid="{00000000-0005-0000-0000-000003880000}"/>
    <cellStyle name="Normal 47 2 8" xfId="16631" xr:uid="{00000000-0005-0000-0000-000004880000}"/>
    <cellStyle name="Normal 47 2 8 2" xfId="29515" xr:uid="{00000000-0005-0000-0000-000005880000}"/>
    <cellStyle name="Normal 47 2 8 3" xfId="36074" xr:uid="{00000000-0005-0000-0000-000006880000}"/>
    <cellStyle name="Normal 47 2 8 4" xfId="42632" xr:uid="{00000000-0005-0000-0000-000007880000}"/>
    <cellStyle name="Normal 47 2 9" xfId="25555" xr:uid="{00000000-0005-0000-0000-000008880000}"/>
    <cellStyle name="Normal 47 3" xfId="7919" xr:uid="{00000000-0005-0000-0000-000009880000}"/>
    <cellStyle name="Normal 47 3 2" xfId="7920" xr:uid="{00000000-0005-0000-0000-00000A880000}"/>
    <cellStyle name="Normal 47 3 2 2" xfId="7921" xr:uid="{00000000-0005-0000-0000-00000B880000}"/>
    <cellStyle name="Normal 47 3 2 2 2" xfId="13236" xr:uid="{00000000-0005-0000-0000-00000C880000}"/>
    <cellStyle name="Normal 47 3 2 2 2 2" xfId="28840" xr:uid="{00000000-0005-0000-0000-00000D880000}"/>
    <cellStyle name="Normal 47 3 2 2 2 3" xfId="35399" xr:uid="{00000000-0005-0000-0000-00000E880000}"/>
    <cellStyle name="Normal 47 3 2 2 2 4" xfId="41957" xr:uid="{00000000-0005-0000-0000-00000F880000}"/>
    <cellStyle name="Normal 47 3 2 2 3" xfId="25575" xr:uid="{00000000-0005-0000-0000-000010880000}"/>
    <cellStyle name="Normal 47 3 2 2 4" xfId="32191" xr:uid="{00000000-0005-0000-0000-000011880000}"/>
    <cellStyle name="Normal 47 3 2 2 5" xfId="38749" xr:uid="{00000000-0005-0000-0000-000012880000}"/>
    <cellStyle name="Normal 47 3 2 3" xfId="7922" xr:uid="{00000000-0005-0000-0000-000013880000}"/>
    <cellStyle name="Normal 47 3 2 3 2" xfId="13237" xr:uid="{00000000-0005-0000-0000-000014880000}"/>
    <cellStyle name="Normal 47 3 2 3 2 2" xfId="28841" xr:uid="{00000000-0005-0000-0000-000015880000}"/>
    <cellStyle name="Normal 47 3 2 3 2 3" xfId="35400" xr:uid="{00000000-0005-0000-0000-000016880000}"/>
    <cellStyle name="Normal 47 3 2 3 2 4" xfId="41958" xr:uid="{00000000-0005-0000-0000-000017880000}"/>
    <cellStyle name="Normal 47 3 2 3 3" xfId="25576" xr:uid="{00000000-0005-0000-0000-000018880000}"/>
    <cellStyle name="Normal 47 3 2 3 4" xfId="32192" xr:uid="{00000000-0005-0000-0000-000019880000}"/>
    <cellStyle name="Normal 47 3 2 3 5" xfId="38750" xr:uid="{00000000-0005-0000-0000-00001A880000}"/>
    <cellStyle name="Normal 47 3 2 4" xfId="13235" xr:uid="{00000000-0005-0000-0000-00001B880000}"/>
    <cellStyle name="Normal 47 3 2 4 2" xfId="28839" xr:uid="{00000000-0005-0000-0000-00001C880000}"/>
    <cellStyle name="Normal 47 3 2 4 3" xfId="35398" xr:uid="{00000000-0005-0000-0000-00001D880000}"/>
    <cellStyle name="Normal 47 3 2 4 4" xfId="41956" xr:uid="{00000000-0005-0000-0000-00001E880000}"/>
    <cellStyle name="Normal 47 3 2 5" xfId="25574" xr:uid="{00000000-0005-0000-0000-00001F880000}"/>
    <cellStyle name="Normal 47 3 2 6" xfId="32190" xr:uid="{00000000-0005-0000-0000-000020880000}"/>
    <cellStyle name="Normal 47 3 2 7" xfId="38748" xr:uid="{00000000-0005-0000-0000-000021880000}"/>
    <cellStyle name="Normal 47 3 3" xfId="7923" xr:uid="{00000000-0005-0000-0000-000022880000}"/>
    <cellStyle name="Normal 47 3 3 2" xfId="7924" xr:uid="{00000000-0005-0000-0000-000023880000}"/>
    <cellStyle name="Normal 47 3 3 2 2" xfId="13239" xr:uid="{00000000-0005-0000-0000-000024880000}"/>
    <cellStyle name="Normal 47 3 3 2 2 2" xfId="28843" xr:uid="{00000000-0005-0000-0000-000025880000}"/>
    <cellStyle name="Normal 47 3 3 2 2 3" xfId="35402" xr:uid="{00000000-0005-0000-0000-000026880000}"/>
    <cellStyle name="Normal 47 3 3 2 2 4" xfId="41960" xr:uid="{00000000-0005-0000-0000-000027880000}"/>
    <cellStyle name="Normal 47 3 3 2 3" xfId="25578" xr:uid="{00000000-0005-0000-0000-000028880000}"/>
    <cellStyle name="Normal 47 3 3 2 4" xfId="32194" xr:uid="{00000000-0005-0000-0000-000029880000}"/>
    <cellStyle name="Normal 47 3 3 2 5" xfId="38752" xr:uid="{00000000-0005-0000-0000-00002A880000}"/>
    <cellStyle name="Normal 47 3 3 3" xfId="7925" xr:uid="{00000000-0005-0000-0000-00002B880000}"/>
    <cellStyle name="Normal 47 3 3 3 2" xfId="13240" xr:uid="{00000000-0005-0000-0000-00002C880000}"/>
    <cellStyle name="Normal 47 3 3 3 2 2" xfId="28844" xr:uid="{00000000-0005-0000-0000-00002D880000}"/>
    <cellStyle name="Normal 47 3 3 3 2 3" xfId="35403" xr:uid="{00000000-0005-0000-0000-00002E880000}"/>
    <cellStyle name="Normal 47 3 3 3 2 4" xfId="41961" xr:uid="{00000000-0005-0000-0000-00002F880000}"/>
    <cellStyle name="Normal 47 3 3 3 3" xfId="25579" xr:uid="{00000000-0005-0000-0000-000030880000}"/>
    <cellStyle name="Normal 47 3 3 3 4" xfId="32195" xr:uid="{00000000-0005-0000-0000-000031880000}"/>
    <cellStyle name="Normal 47 3 3 3 5" xfId="38753" xr:uid="{00000000-0005-0000-0000-000032880000}"/>
    <cellStyle name="Normal 47 3 3 4" xfId="13238" xr:uid="{00000000-0005-0000-0000-000033880000}"/>
    <cellStyle name="Normal 47 3 3 4 2" xfId="28842" xr:uid="{00000000-0005-0000-0000-000034880000}"/>
    <cellStyle name="Normal 47 3 3 4 3" xfId="35401" xr:uid="{00000000-0005-0000-0000-000035880000}"/>
    <cellStyle name="Normal 47 3 3 4 4" xfId="41959" xr:uid="{00000000-0005-0000-0000-000036880000}"/>
    <cellStyle name="Normal 47 3 3 5" xfId="25577" xr:uid="{00000000-0005-0000-0000-000037880000}"/>
    <cellStyle name="Normal 47 3 3 6" xfId="32193" xr:uid="{00000000-0005-0000-0000-000038880000}"/>
    <cellStyle name="Normal 47 3 3 7" xfId="38751" xr:uid="{00000000-0005-0000-0000-000039880000}"/>
    <cellStyle name="Normal 47 3 4" xfId="7926" xr:uid="{00000000-0005-0000-0000-00003A880000}"/>
    <cellStyle name="Normal 47 3 4 2" xfId="13241" xr:uid="{00000000-0005-0000-0000-00003B880000}"/>
    <cellStyle name="Normal 47 3 4 2 2" xfId="28845" xr:uid="{00000000-0005-0000-0000-00003C880000}"/>
    <cellStyle name="Normal 47 3 4 2 3" xfId="35404" xr:uid="{00000000-0005-0000-0000-00003D880000}"/>
    <cellStyle name="Normal 47 3 4 2 4" xfId="41962" xr:uid="{00000000-0005-0000-0000-00003E880000}"/>
    <cellStyle name="Normal 47 3 4 3" xfId="25580" xr:uid="{00000000-0005-0000-0000-00003F880000}"/>
    <cellStyle name="Normal 47 3 4 4" xfId="32196" xr:uid="{00000000-0005-0000-0000-000040880000}"/>
    <cellStyle name="Normal 47 3 4 5" xfId="38754" xr:uid="{00000000-0005-0000-0000-000041880000}"/>
    <cellStyle name="Normal 47 3 5" xfId="7927" xr:uid="{00000000-0005-0000-0000-000042880000}"/>
    <cellStyle name="Normal 47 3 5 2" xfId="13242" xr:uid="{00000000-0005-0000-0000-000043880000}"/>
    <cellStyle name="Normal 47 3 5 2 2" xfId="28846" xr:uid="{00000000-0005-0000-0000-000044880000}"/>
    <cellStyle name="Normal 47 3 5 2 3" xfId="35405" xr:uid="{00000000-0005-0000-0000-000045880000}"/>
    <cellStyle name="Normal 47 3 5 2 4" xfId="41963" xr:uid="{00000000-0005-0000-0000-000046880000}"/>
    <cellStyle name="Normal 47 3 5 3" xfId="25581" xr:uid="{00000000-0005-0000-0000-000047880000}"/>
    <cellStyle name="Normal 47 3 5 4" xfId="32197" xr:uid="{00000000-0005-0000-0000-000048880000}"/>
    <cellStyle name="Normal 47 3 5 5" xfId="38755" xr:uid="{00000000-0005-0000-0000-000049880000}"/>
    <cellStyle name="Normal 47 3 6" xfId="13234" xr:uid="{00000000-0005-0000-0000-00004A880000}"/>
    <cellStyle name="Normal 47 3 6 2" xfId="28838" xr:uid="{00000000-0005-0000-0000-00004B880000}"/>
    <cellStyle name="Normal 47 3 6 3" xfId="35397" xr:uid="{00000000-0005-0000-0000-00004C880000}"/>
    <cellStyle name="Normal 47 3 6 4" xfId="41955" xr:uid="{00000000-0005-0000-0000-00004D880000}"/>
    <cellStyle name="Normal 47 3 7" xfId="25573" xr:uid="{00000000-0005-0000-0000-00004E880000}"/>
    <cellStyle name="Normal 47 3 8" xfId="32189" xr:uid="{00000000-0005-0000-0000-00004F880000}"/>
    <cellStyle name="Normal 47 3 9" xfId="38747" xr:uid="{00000000-0005-0000-0000-000050880000}"/>
    <cellStyle name="Normal 47 4" xfId="7928" xr:uid="{00000000-0005-0000-0000-000051880000}"/>
    <cellStyle name="Normal 47 4 2" xfId="7929" xr:uid="{00000000-0005-0000-0000-000052880000}"/>
    <cellStyle name="Normal 47 4 2 2" xfId="13244" xr:uid="{00000000-0005-0000-0000-000053880000}"/>
    <cellStyle name="Normal 47 4 2 2 2" xfId="28848" xr:uid="{00000000-0005-0000-0000-000054880000}"/>
    <cellStyle name="Normal 47 4 2 2 3" xfId="35407" xr:uid="{00000000-0005-0000-0000-000055880000}"/>
    <cellStyle name="Normal 47 4 2 2 4" xfId="41965" xr:uid="{00000000-0005-0000-0000-000056880000}"/>
    <cellStyle name="Normal 47 4 2 3" xfId="25583" xr:uid="{00000000-0005-0000-0000-000057880000}"/>
    <cellStyle name="Normal 47 4 2 4" xfId="32199" xr:uid="{00000000-0005-0000-0000-000058880000}"/>
    <cellStyle name="Normal 47 4 2 5" xfId="38757" xr:uid="{00000000-0005-0000-0000-000059880000}"/>
    <cellStyle name="Normal 47 4 3" xfId="7930" xr:uid="{00000000-0005-0000-0000-00005A880000}"/>
    <cellStyle name="Normal 47 4 3 2" xfId="13245" xr:uid="{00000000-0005-0000-0000-00005B880000}"/>
    <cellStyle name="Normal 47 4 3 2 2" xfId="28849" xr:uid="{00000000-0005-0000-0000-00005C880000}"/>
    <cellStyle name="Normal 47 4 3 2 3" xfId="35408" xr:uid="{00000000-0005-0000-0000-00005D880000}"/>
    <cellStyle name="Normal 47 4 3 2 4" xfId="41966" xr:uid="{00000000-0005-0000-0000-00005E880000}"/>
    <cellStyle name="Normal 47 4 3 3" xfId="25584" xr:uid="{00000000-0005-0000-0000-00005F880000}"/>
    <cellStyle name="Normal 47 4 3 4" xfId="32200" xr:uid="{00000000-0005-0000-0000-000060880000}"/>
    <cellStyle name="Normal 47 4 3 5" xfId="38758" xr:uid="{00000000-0005-0000-0000-000061880000}"/>
    <cellStyle name="Normal 47 4 4" xfId="13243" xr:uid="{00000000-0005-0000-0000-000062880000}"/>
    <cellStyle name="Normal 47 4 4 2" xfId="28847" xr:uid="{00000000-0005-0000-0000-000063880000}"/>
    <cellStyle name="Normal 47 4 4 3" xfId="35406" xr:uid="{00000000-0005-0000-0000-000064880000}"/>
    <cellStyle name="Normal 47 4 4 4" xfId="41964" xr:uid="{00000000-0005-0000-0000-000065880000}"/>
    <cellStyle name="Normal 47 4 5" xfId="25582" xr:uid="{00000000-0005-0000-0000-000066880000}"/>
    <cellStyle name="Normal 47 4 6" xfId="32198" xr:uid="{00000000-0005-0000-0000-000067880000}"/>
    <cellStyle name="Normal 47 4 7" xfId="38756" xr:uid="{00000000-0005-0000-0000-000068880000}"/>
    <cellStyle name="Normal 47 5" xfId="7931" xr:uid="{00000000-0005-0000-0000-000069880000}"/>
    <cellStyle name="Normal 47 5 2" xfId="7932" xr:uid="{00000000-0005-0000-0000-00006A880000}"/>
    <cellStyle name="Normal 47 5 2 2" xfId="13247" xr:uid="{00000000-0005-0000-0000-00006B880000}"/>
    <cellStyle name="Normal 47 5 2 2 2" xfId="28851" xr:uid="{00000000-0005-0000-0000-00006C880000}"/>
    <cellStyle name="Normal 47 5 2 2 3" xfId="35410" xr:uid="{00000000-0005-0000-0000-00006D880000}"/>
    <cellStyle name="Normal 47 5 2 2 4" xfId="41968" xr:uid="{00000000-0005-0000-0000-00006E880000}"/>
    <cellStyle name="Normal 47 5 2 3" xfId="25586" xr:uid="{00000000-0005-0000-0000-00006F880000}"/>
    <cellStyle name="Normal 47 5 2 4" xfId="32202" xr:uid="{00000000-0005-0000-0000-000070880000}"/>
    <cellStyle name="Normal 47 5 2 5" xfId="38760" xr:uid="{00000000-0005-0000-0000-000071880000}"/>
    <cellStyle name="Normal 47 5 3" xfId="7933" xr:uid="{00000000-0005-0000-0000-000072880000}"/>
    <cellStyle name="Normal 47 5 3 2" xfId="13248" xr:uid="{00000000-0005-0000-0000-000073880000}"/>
    <cellStyle name="Normal 47 5 3 2 2" xfId="28852" xr:uid="{00000000-0005-0000-0000-000074880000}"/>
    <cellStyle name="Normal 47 5 3 2 3" xfId="35411" xr:uid="{00000000-0005-0000-0000-000075880000}"/>
    <cellStyle name="Normal 47 5 3 2 4" xfId="41969" xr:uid="{00000000-0005-0000-0000-000076880000}"/>
    <cellStyle name="Normal 47 5 3 3" xfId="25587" xr:uid="{00000000-0005-0000-0000-000077880000}"/>
    <cellStyle name="Normal 47 5 3 4" xfId="32203" xr:uid="{00000000-0005-0000-0000-000078880000}"/>
    <cellStyle name="Normal 47 5 3 5" xfId="38761" xr:uid="{00000000-0005-0000-0000-000079880000}"/>
    <cellStyle name="Normal 47 5 4" xfId="13246" xr:uid="{00000000-0005-0000-0000-00007A880000}"/>
    <cellStyle name="Normal 47 5 4 2" xfId="28850" xr:uid="{00000000-0005-0000-0000-00007B880000}"/>
    <cellStyle name="Normal 47 5 4 3" xfId="35409" xr:uid="{00000000-0005-0000-0000-00007C880000}"/>
    <cellStyle name="Normal 47 5 4 4" xfId="41967" xr:uid="{00000000-0005-0000-0000-00007D880000}"/>
    <cellStyle name="Normal 47 5 5" xfId="25585" xr:uid="{00000000-0005-0000-0000-00007E880000}"/>
    <cellStyle name="Normal 47 5 6" xfId="32201" xr:uid="{00000000-0005-0000-0000-00007F880000}"/>
    <cellStyle name="Normal 47 5 7" xfId="38759" xr:uid="{00000000-0005-0000-0000-000080880000}"/>
    <cellStyle name="Normal 47 6" xfId="7934" xr:uid="{00000000-0005-0000-0000-000081880000}"/>
    <cellStyle name="Normal 47 6 2" xfId="13249" xr:uid="{00000000-0005-0000-0000-000082880000}"/>
    <cellStyle name="Normal 47 6 2 2" xfId="28853" xr:uid="{00000000-0005-0000-0000-000083880000}"/>
    <cellStyle name="Normal 47 6 2 3" xfId="35412" xr:uid="{00000000-0005-0000-0000-000084880000}"/>
    <cellStyle name="Normal 47 6 2 4" xfId="41970" xr:uid="{00000000-0005-0000-0000-000085880000}"/>
    <cellStyle name="Normal 47 6 3" xfId="25588" xr:uid="{00000000-0005-0000-0000-000086880000}"/>
    <cellStyle name="Normal 47 6 4" xfId="32204" xr:uid="{00000000-0005-0000-0000-000087880000}"/>
    <cellStyle name="Normal 47 6 5" xfId="38762" xr:uid="{00000000-0005-0000-0000-000088880000}"/>
    <cellStyle name="Normal 47 7" xfId="7935" xr:uid="{00000000-0005-0000-0000-000089880000}"/>
    <cellStyle name="Normal 47 7 2" xfId="13250" xr:uid="{00000000-0005-0000-0000-00008A880000}"/>
    <cellStyle name="Normal 47 7 2 2" xfId="28854" xr:uid="{00000000-0005-0000-0000-00008B880000}"/>
    <cellStyle name="Normal 47 7 2 3" xfId="35413" xr:uid="{00000000-0005-0000-0000-00008C880000}"/>
    <cellStyle name="Normal 47 7 2 4" xfId="41971" xr:uid="{00000000-0005-0000-0000-00008D880000}"/>
    <cellStyle name="Normal 47 7 3" xfId="25589" xr:uid="{00000000-0005-0000-0000-00008E880000}"/>
    <cellStyle name="Normal 47 7 4" xfId="32205" xr:uid="{00000000-0005-0000-0000-00008F880000}"/>
    <cellStyle name="Normal 47 7 5" xfId="38763" xr:uid="{00000000-0005-0000-0000-000090880000}"/>
    <cellStyle name="Normal 47 8" xfId="2609" xr:uid="{00000000-0005-0000-0000-000091880000}"/>
    <cellStyle name="Normal 47 8 2" xfId="10617" xr:uid="{00000000-0005-0000-0000-000092880000}"/>
    <cellStyle name="Normal 47 8 2 2" xfId="26307" xr:uid="{00000000-0005-0000-0000-000093880000}"/>
    <cellStyle name="Normal 47 8 2 3" xfId="32866" xr:uid="{00000000-0005-0000-0000-000094880000}"/>
    <cellStyle name="Normal 47 8 2 4" xfId="39424" xr:uid="{00000000-0005-0000-0000-000095880000}"/>
    <cellStyle name="Normal 47 8 3" xfId="23037" xr:uid="{00000000-0005-0000-0000-000096880000}"/>
    <cellStyle name="Normal 47 8 4" xfId="29658" xr:uid="{00000000-0005-0000-0000-000097880000}"/>
    <cellStyle name="Normal 47 8 5" xfId="36216" xr:uid="{00000000-0005-0000-0000-000098880000}"/>
    <cellStyle name="Normal 47 9" xfId="10528" xr:uid="{00000000-0005-0000-0000-000099880000}"/>
    <cellStyle name="Normal 47 9 2" xfId="26285" xr:uid="{00000000-0005-0000-0000-00009A880000}"/>
    <cellStyle name="Normal 47 9 3" xfId="32844" xr:uid="{00000000-0005-0000-0000-00009B880000}"/>
    <cellStyle name="Normal 47 9 4" xfId="39402" xr:uid="{00000000-0005-0000-0000-00009C880000}"/>
    <cellStyle name="Normal 48" xfId="1378" xr:uid="{00000000-0005-0000-0000-00009D880000}"/>
    <cellStyle name="Normal 48 10" xfId="36191" xr:uid="{00000000-0005-0000-0000-00009E880000}"/>
    <cellStyle name="Normal 48 2" xfId="7936" xr:uid="{00000000-0005-0000-0000-00009F880000}"/>
    <cellStyle name="Normal 48 2 2" xfId="16632" xr:uid="{00000000-0005-0000-0000-0000A0880000}"/>
    <cellStyle name="Normal 48 2 2 2" xfId="29516" xr:uid="{00000000-0005-0000-0000-0000A1880000}"/>
    <cellStyle name="Normal 48 2 2 3" xfId="36075" xr:uid="{00000000-0005-0000-0000-0000A2880000}"/>
    <cellStyle name="Normal 48 2 2 4" xfId="42633" xr:uid="{00000000-0005-0000-0000-0000A3880000}"/>
    <cellStyle name="Normal 48 3" xfId="7937" xr:uid="{00000000-0005-0000-0000-0000A4880000}"/>
    <cellStyle name="Normal 48 4" xfId="7938" xr:uid="{00000000-0005-0000-0000-0000A5880000}"/>
    <cellStyle name="Normal 48 4 2" xfId="13251" xr:uid="{00000000-0005-0000-0000-0000A6880000}"/>
    <cellStyle name="Normal 48 4 2 2" xfId="28855" xr:uid="{00000000-0005-0000-0000-0000A7880000}"/>
    <cellStyle name="Normal 48 4 2 3" xfId="35414" xr:uid="{00000000-0005-0000-0000-0000A8880000}"/>
    <cellStyle name="Normal 48 4 2 4" xfId="41972" xr:uid="{00000000-0005-0000-0000-0000A9880000}"/>
    <cellStyle name="Normal 48 4 3" xfId="25590" xr:uid="{00000000-0005-0000-0000-0000AA880000}"/>
    <cellStyle name="Normal 48 4 4" xfId="32206" xr:uid="{00000000-0005-0000-0000-0000AB880000}"/>
    <cellStyle name="Normal 48 4 5" xfId="38764" xr:uid="{00000000-0005-0000-0000-0000AC880000}"/>
    <cellStyle name="Normal 48 5" xfId="2610" xr:uid="{00000000-0005-0000-0000-0000AD880000}"/>
    <cellStyle name="Normal 48 5 2" xfId="10618" xr:uid="{00000000-0005-0000-0000-0000AE880000}"/>
    <cellStyle name="Normal 48 5 2 2" xfId="26308" xr:uid="{00000000-0005-0000-0000-0000AF880000}"/>
    <cellStyle name="Normal 48 5 2 3" xfId="32867" xr:uid="{00000000-0005-0000-0000-0000B0880000}"/>
    <cellStyle name="Normal 48 5 2 4" xfId="39425" xr:uid="{00000000-0005-0000-0000-0000B1880000}"/>
    <cellStyle name="Normal 48 5 3" xfId="23038" xr:uid="{00000000-0005-0000-0000-0000B2880000}"/>
    <cellStyle name="Normal 48 5 4" xfId="29659" xr:uid="{00000000-0005-0000-0000-0000B3880000}"/>
    <cellStyle name="Normal 48 5 5" xfId="36217" xr:uid="{00000000-0005-0000-0000-0000B4880000}"/>
    <cellStyle name="Normal 48 6" xfId="10529" xr:uid="{00000000-0005-0000-0000-0000B5880000}"/>
    <cellStyle name="Normal 48 6 2" xfId="26286" xr:uid="{00000000-0005-0000-0000-0000B6880000}"/>
    <cellStyle name="Normal 48 6 3" xfId="32845" xr:uid="{00000000-0005-0000-0000-0000B7880000}"/>
    <cellStyle name="Normal 48 6 4" xfId="39403" xr:uid="{00000000-0005-0000-0000-0000B8880000}"/>
    <cellStyle name="Normal 48 7" xfId="15542" xr:uid="{00000000-0005-0000-0000-0000B9880000}"/>
    <cellStyle name="Normal 48 7 2" xfId="29494" xr:uid="{00000000-0005-0000-0000-0000BA880000}"/>
    <cellStyle name="Normal 48 7 3" xfId="36053" xr:uid="{00000000-0005-0000-0000-0000BB880000}"/>
    <cellStyle name="Normal 48 7 4" xfId="42611" xr:uid="{00000000-0005-0000-0000-0000BC880000}"/>
    <cellStyle name="Normal 48 8" xfId="22965" xr:uid="{00000000-0005-0000-0000-0000BD880000}"/>
    <cellStyle name="Normal 48 9" xfId="29633" xr:uid="{00000000-0005-0000-0000-0000BE880000}"/>
    <cellStyle name="Normal 49" xfId="1379" xr:uid="{00000000-0005-0000-0000-0000BF880000}"/>
    <cellStyle name="Normal 49 10" xfId="36192" xr:uid="{00000000-0005-0000-0000-0000C0880000}"/>
    <cellStyle name="Normal 49 2" xfId="7939" xr:uid="{00000000-0005-0000-0000-0000C1880000}"/>
    <cellStyle name="Normal 49 2 2" xfId="16633" xr:uid="{00000000-0005-0000-0000-0000C2880000}"/>
    <cellStyle name="Normal 49 2 2 2" xfId="29517" xr:uid="{00000000-0005-0000-0000-0000C3880000}"/>
    <cellStyle name="Normal 49 2 2 3" xfId="36076" xr:uid="{00000000-0005-0000-0000-0000C4880000}"/>
    <cellStyle name="Normal 49 2 2 4" xfId="42634" xr:uid="{00000000-0005-0000-0000-0000C5880000}"/>
    <cellStyle name="Normal 49 3" xfId="7940" xr:uid="{00000000-0005-0000-0000-0000C6880000}"/>
    <cellStyle name="Normal 49 4" xfId="7941" xr:uid="{00000000-0005-0000-0000-0000C7880000}"/>
    <cellStyle name="Normal 49 4 2" xfId="13252" xr:uid="{00000000-0005-0000-0000-0000C8880000}"/>
    <cellStyle name="Normal 49 4 2 2" xfId="28856" xr:uid="{00000000-0005-0000-0000-0000C9880000}"/>
    <cellStyle name="Normal 49 4 2 3" xfId="35415" xr:uid="{00000000-0005-0000-0000-0000CA880000}"/>
    <cellStyle name="Normal 49 4 2 4" xfId="41973" xr:uid="{00000000-0005-0000-0000-0000CB880000}"/>
    <cellStyle name="Normal 49 4 3" xfId="25591" xr:uid="{00000000-0005-0000-0000-0000CC880000}"/>
    <cellStyle name="Normal 49 4 4" xfId="32207" xr:uid="{00000000-0005-0000-0000-0000CD880000}"/>
    <cellStyle name="Normal 49 4 5" xfId="38765" xr:uid="{00000000-0005-0000-0000-0000CE880000}"/>
    <cellStyle name="Normal 49 5" xfId="2611" xr:uid="{00000000-0005-0000-0000-0000CF880000}"/>
    <cellStyle name="Normal 49 5 2" xfId="10619" xr:uid="{00000000-0005-0000-0000-0000D0880000}"/>
    <cellStyle name="Normal 49 5 2 2" xfId="26309" xr:uid="{00000000-0005-0000-0000-0000D1880000}"/>
    <cellStyle name="Normal 49 5 2 3" xfId="32868" xr:uid="{00000000-0005-0000-0000-0000D2880000}"/>
    <cellStyle name="Normal 49 5 2 4" xfId="39426" xr:uid="{00000000-0005-0000-0000-0000D3880000}"/>
    <cellStyle name="Normal 49 5 3" xfId="23039" xr:uid="{00000000-0005-0000-0000-0000D4880000}"/>
    <cellStyle name="Normal 49 5 4" xfId="29660" xr:uid="{00000000-0005-0000-0000-0000D5880000}"/>
    <cellStyle name="Normal 49 5 5" xfId="36218" xr:uid="{00000000-0005-0000-0000-0000D6880000}"/>
    <cellStyle name="Normal 49 6" xfId="10530" xr:uid="{00000000-0005-0000-0000-0000D7880000}"/>
    <cellStyle name="Normal 49 6 2" xfId="26287" xr:uid="{00000000-0005-0000-0000-0000D8880000}"/>
    <cellStyle name="Normal 49 6 3" xfId="32846" xr:uid="{00000000-0005-0000-0000-0000D9880000}"/>
    <cellStyle name="Normal 49 6 4" xfId="39404" xr:uid="{00000000-0005-0000-0000-0000DA880000}"/>
    <cellStyle name="Normal 49 7" xfId="15543" xr:uid="{00000000-0005-0000-0000-0000DB880000}"/>
    <cellStyle name="Normal 49 7 2" xfId="29495" xr:uid="{00000000-0005-0000-0000-0000DC880000}"/>
    <cellStyle name="Normal 49 7 3" xfId="36054" xr:uid="{00000000-0005-0000-0000-0000DD880000}"/>
    <cellStyle name="Normal 49 7 4" xfId="42612" xr:uid="{00000000-0005-0000-0000-0000DE880000}"/>
    <cellStyle name="Normal 49 8" xfId="22966" xr:uid="{00000000-0005-0000-0000-0000DF880000}"/>
    <cellStyle name="Normal 49 9" xfId="29634" xr:uid="{00000000-0005-0000-0000-0000E0880000}"/>
    <cellStyle name="Normal 5" xfId="1380" xr:uid="{00000000-0005-0000-0000-0000E1880000}"/>
    <cellStyle name="Normal 5 10" xfId="7942" xr:uid="{00000000-0005-0000-0000-0000E2880000}"/>
    <cellStyle name="Normal 5 11" xfId="2612" xr:uid="{00000000-0005-0000-0000-0000E3880000}"/>
    <cellStyle name="Normal 5 2" xfId="7943" xr:uid="{00000000-0005-0000-0000-0000E4880000}"/>
    <cellStyle name="Normal 5 2 10" xfId="16634" xr:uid="{00000000-0005-0000-0000-0000E5880000}"/>
    <cellStyle name="Normal 5 2 11" xfId="25592" xr:uid="{00000000-0005-0000-0000-0000E6880000}"/>
    <cellStyle name="Normal 5 2 12" xfId="32208" xr:uid="{00000000-0005-0000-0000-0000E7880000}"/>
    <cellStyle name="Normal 5 2 13" xfId="38766" xr:uid="{00000000-0005-0000-0000-0000E8880000}"/>
    <cellStyle name="Normal 5 2 2" xfId="7944" xr:uid="{00000000-0005-0000-0000-0000E9880000}"/>
    <cellStyle name="Normal 5 2 2 10" xfId="32209" xr:uid="{00000000-0005-0000-0000-0000EA880000}"/>
    <cellStyle name="Normal 5 2 2 11" xfId="38767" xr:uid="{00000000-0005-0000-0000-0000EB880000}"/>
    <cellStyle name="Normal 5 2 2 2" xfId="7945" xr:uid="{00000000-0005-0000-0000-0000EC880000}"/>
    <cellStyle name="Normal 5 2 2 2 10" xfId="38768" xr:uid="{00000000-0005-0000-0000-0000ED880000}"/>
    <cellStyle name="Normal 5 2 2 2 2" xfId="7946" xr:uid="{00000000-0005-0000-0000-0000EE880000}"/>
    <cellStyle name="Normal 5 2 2 2 2 2" xfId="7947" xr:uid="{00000000-0005-0000-0000-0000EF880000}"/>
    <cellStyle name="Normal 5 2 2 2 2 2 2" xfId="7948" xr:uid="{00000000-0005-0000-0000-0000F0880000}"/>
    <cellStyle name="Normal 5 2 2 2 2 2 2 2" xfId="13258" xr:uid="{00000000-0005-0000-0000-0000F1880000}"/>
    <cellStyle name="Normal 5 2 2 2 2 2 2 2 2" xfId="28862" xr:uid="{00000000-0005-0000-0000-0000F2880000}"/>
    <cellStyle name="Normal 5 2 2 2 2 2 2 2 3" xfId="35421" xr:uid="{00000000-0005-0000-0000-0000F3880000}"/>
    <cellStyle name="Normal 5 2 2 2 2 2 2 2 4" xfId="41979" xr:uid="{00000000-0005-0000-0000-0000F4880000}"/>
    <cellStyle name="Normal 5 2 2 2 2 2 2 3" xfId="25597" xr:uid="{00000000-0005-0000-0000-0000F5880000}"/>
    <cellStyle name="Normal 5 2 2 2 2 2 2 4" xfId="32213" xr:uid="{00000000-0005-0000-0000-0000F6880000}"/>
    <cellStyle name="Normal 5 2 2 2 2 2 2 5" xfId="38771" xr:uid="{00000000-0005-0000-0000-0000F7880000}"/>
    <cellStyle name="Normal 5 2 2 2 2 2 3" xfId="7949" xr:uid="{00000000-0005-0000-0000-0000F8880000}"/>
    <cellStyle name="Normal 5 2 2 2 2 2 3 2" xfId="13259" xr:uid="{00000000-0005-0000-0000-0000F9880000}"/>
    <cellStyle name="Normal 5 2 2 2 2 2 3 2 2" xfId="28863" xr:uid="{00000000-0005-0000-0000-0000FA880000}"/>
    <cellStyle name="Normal 5 2 2 2 2 2 3 2 3" xfId="35422" xr:uid="{00000000-0005-0000-0000-0000FB880000}"/>
    <cellStyle name="Normal 5 2 2 2 2 2 3 2 4" xfId="41980" xr:uid="{00000000-0005-0000-0000-0000FC880000}"/>
    <cellStyle name="Normal 5 2 2 2 2 2 3 3" xfId="25598" xr:uid="{00000000-0005-0000-0000-0000FD880000}"/>
    <cellStyle name="Normal 5 2 2 2 2 2 3 4" xfId="32214" xr:uid="{00000000-0005-0000-0000-0000FE880000}"/>
    <cellStyle name="Normal 5 2 2 2 2 2 3 5" xfId="38772" xr:uid="{00000000-0005-0000-0000-0000FF880000}"/>
    <cellStyle name="Normal 5 2 2 2 2 2 4" xfId="13257" xr:uid="{00000000-0005-0000-0000-000000890000}"/>
    <cellStyle name="Normal 5 2 2 2 2 2 4 2" xfId="28861" xr:uid="{00000000-0005-0000-0000-000001890000}"/>
    <cellStyle name="Normal 5 2 2 2 2 2 4 3" xfId="35420" xr:uid="{00000000-0005-0000-0000-000002890000}"/>
    <cellStyle name="Normal 5 2 2 2 2 2 4 4" xfId="41978" xr:uid="{00000000-0005-0000-0000-000003890000}"/>
    <cellStyle name="Normal 5 2 2 2 2 2 5" xfId="25596" xr:uid="{00000000-0005-0000-0000-000004890000}"/>
    <cellStyle name="Normal 5 2 2 2 2 2 6" xfId="32212" xr:uid="{00000000-0005-0000-0000-000005890000}"/>
    <cellStyle name="Normal 5 2 2 2 2 2 7" xfId="38770" xr:uid="{00000000-0005-0000-0000-000006890000}"/>
    <cellStyle name="Normal 5 2 2 2 2 3" xfId="7950" xr:uid="{00000000-0005-0000-0000-000007890000}"/>
    <cellStyle name="Normal 5 2 2 2 2 3 2" xfId="7951" xr:uid="{00000000-0005-0000-0000-000008890000}"/>
    <cellStyle name="Normal 5 2 2 2 2 3 2 2" xfId="13261" xr:uid="{00000000-0005-0000-0000-000009890000}"/>
    <cellStyle name="Normal 5 2 2 2 2 3 2 2 2" xfId="28865" xr:uid="{00000000-0005-0000-0000-00000A890000}"/>
    <cellStyle name="Normal 5 2 2 2 2 3 2 2 3" xfId="35424" xr:uid="{00000000-0005-0000-0000-00000B890000}"/>
    <cellStyle name="Normal 5 2 2 2 2 3 2 2 4" xfId="41982" xr:uid="{00000000-0005-0000-0000-00000C890000}"/>
    <cellStyle name="Normal 5 2 2 2 2 3 2 3" xfId="25600" xr:uid="{00000000-0005-0000-0000-00000D890000}"/>
    <cellStyle name="Normal 5 2 2 2 2 3 2 4" xfId="32216" xr:uid="{00000000-0005-0000-0000-00000E890000}"/>
    <cellStyle name="Normal 5 2 2 2 2 3 2 5" xfId="38774" xr:uid="{00000000-0005-0000-0000-00000F890000}"/>
    <cellStyle name="Normal 5 2 2 2 2 3 3" xfId="7952" xr:uid="{00000000-0005-0000-0000-000010890000}"/>
    <cellStyle name="Normal 5 2 2 2 2 3 3 2" xfId="13262" xr:uid="{00000000-0005-0000-0000-000011890000}"/>
    <cellStyle name="Normal 5 2 2 2 2 3 3 2 2" xfId="28866" xr:uid="{00000000-0005-0000-0000-000012890000}"/>
    <cellStyle name="Normal 5 2 2 2 2 3 3 2 3" xfId="35425" xr:uid="{00000000-0005-0000-0000-000013890000}"/>
    <cellStyle name="Normal 5 2 2 2 2 3 3 2 4" xfId="41983" xr:uid="{00000000-0005-0000-0000-000014890000}"/>
    <cellStyle name="Normal 5 2 2 2 2 3 3 3" xfId="25601" xr:uid="{00000000-0005-0000-0000-000015890000}"/>
    <cellStyle name="Normal 5 2 2 2 2 3 3 4" xfId="32217" xr:uid="{00000000-0005-0000-0000-000016890000}"/>
    <cellStyle name="Normal 5 2 2 2 2 3 3 5" xfId="38775" xr:uid="{00000000-0005-0000-0000-000017890000}"/>
    <cellStyle name="Normal 5 2 2 2 2 3 4" xfId="13260" xr:uid="{00000000-0005-0000-0000-000018890000}"/>
    <cellStyle name="Normal 5 2 2 2 2 3 4 2" xfId="28864" xr:uid="{00000000-0005-0000-0000-000019890000}"/>
    <cellStyle name="Normal 5 2 2 2 2 3 4 3" xfId="35423" xr:uid="{00000000-0005-0000-0000-00001A890000}"/>
    <cellStyle name="Normal 5 2 2 2 2 3 4 4" xfId="41981" xr:uid="{00000000-0005-0000-0000-00001B890000}"/>
    <cellStyle name="Normal 5 2 2 2 2 3 5" xfId="25599" xr:uid="{00000000-0005-0000-0000-00001C890000}"/>
    <cellStyle name="Normal 5 2 2 2 2 3 6" xfId="32215" xr:uid="{00000000-0005-0000-0000-00001D890000}"/>
    <cellStyle name="Normal 5 2 2 2 2 3 7" xfId="38773" xr:uid="{00000000-0005-0000-0000-00001E890000}"/>
    <cellStyle name="Normal 5 2 2 2 2 4" xfId="7953" xr:uid="{00000000-0005-0000-0000-00001F890000}"/>
    <cellStyle name="Normal 5 2 2 2 2 4 2" xfId="13263" xr:uid="{00000000-0005-0000-0000-000020890000}"/>
    <cellStyle name="Normal 5 2 2 2 2 4 2 2" xfId="28867" xr:uid="{00000000-0005-0000-0000-000021890000}"/>
    <cellStyle name="Normal 5 2 2 2 2 4 2 3" xfId="35426" xr:uid="{00000000-0005-0000-0000-000022890000}"/>
    <cellStyle name="Normal 5 2 2 2 2 4 2 4" xfId="41984" xr:uid="{00000000-0005-0000-0000-000023890000}"/>
    <cellStyle name="Normal 5 2 2 2 2 4 3" xfId="25602" xr:uid="{00000000-0005-0000-0000-000024890000}"/>
    <cellStyle name="Normal 5 2 2 2 2 4 4" xfId="32218" xr:uid="{00000000-0005-0000-0000-000025890000}"/>
    <cellStyle name="Normal 5 2 2 2 2 4 5" xfId="38776" xr:uid="{00000000-0005-0000-0000-000026890000}"/>
    <cellStyle name="Normal 5 2 2 2 2 5" xfId="7954" xr:uid="{00000000-0005-0000-0000-000027890000}"/>
    <cellStyle name="Normal 5 2 2 2 2 5 2" xfId="13264" xr:uid="{00000000-0005-0000-0000-000028890000}"/>
    <cellStyle name="Normal 5 2 2 2 2 5 2 2" xfId="28868" xr:uid="{00000000-0005-0000-0000-000029890000}"/>
    <cellStyle name="Normal 5 2 2 2 2 5 2 3" xfId="35427" xr:uid="{00000000-0005-0000-0000-00002A890000}"/>
    <cellStyle name="Normal 5 2 2 2 2 5 2 4" xfId="41985" xr:uid="{00000000-0005-0000-0000-00002B890000}"/>
    <cellStyle name="Normal 5 2 2 2 2 5 3" xfId="25603" xr:uid="{00000000-0005-0000-0000-00002C890000}"/>
    <cellStyle name="Normal 5 2 2 2 2 5 4" xfId="32219" xr:uid="{00000000-0005-0000-0000-00002D890000}"/>
    <cellStyle name="Normal 5 2 2 2 2 5 5" xfId="38777" xr:uid="{00000000-0005-0000-0000-00002E890000}"/>
    <cellStyle name="Normal 5 2 2 2 2 6" xfId="13256" xr:uid="{00000000-0005-0000-0000-00002F890000}"/>
    <cellStyle name="Normal 5 2 2 2 2 6 2" xfId="28860" xr:uid="{00000000-0005-0000-0000-000030890000}"/>
    <cellStyle name="Normal 5 2 2 2 2 6 3" xfId="35419" xr:uid="{00000000-0005-0000-0000-000031890000}"/>
    <cellStyle name="Normal 5 2 2 2 2 6 4" xfId="41977" xr:uid="{00000000-0005-0000-0000-000032890000}"/>
    <cellStyle name="Normal 5 2 2 2 2 7" xfId="25595" xr:uid="{00000000-0005-0000-0000-000033890000}"/>
    <cellStyle name="Normal 5 2 2 2 2 8" xfId="32211" xr:uid="{00000000-0005-0000-0000-000034890000}"/>
    <cellStyle name="Normal 5 2 2 2 2 9" xfId="38769" xr:uid="{00000000-0005-0000-0000-000035890000}"/>
    <cellStyle name="Normal 5 2 2 2 3" xfId="7955" xr:uid="{00000000-0005-0000-0000-000036890000}"/>
    <cellStyle name="Normal 5 2 2 2 3 2" xfId="7956" xr:uid="{00000000-0005-0000-0000-000037890000}"/>
    <cellStyle name="Normal 5 2 2 2 3 2 2" xfId="13266" xr:uid="{00000000-0005-0000-0000-000038890000}"/>
    <cellStyle name="Normal 5 2 2 2 3 2 2 2" xfId="28870" xr:uid="{00000000-0005-0000-0000-000039890000}"/>
    <cellStyle name="Normal 5 2 2 2 3 2 2 3" xfId="35429" xr:uid="{00000000-0005-0000-0000-00003A890000}"/>
    <cellStyle name="Normal 5 2 2 2 3 2 2 4" xfId="41987" xr:uid="{00000000-0005-0000-0000-00003B890000}"/>
    <cellStyle name="Normal 5 2 2 2 3 2 3" xfId="25605" xr:uid="{00000000-0005-0000-0000-00003C890000}"/>
    <cellStyle name="Normal 5 2 2 2 3 2 4" xfId="32221" xr:uid="{00000000-0005-0000-0000-00003D890000}"/>
    <cellStyle name="Normal 5 2 2 2 3 2 5" xfId="38779" xr:uid="{00000000-0005-0000-0000-00003E890000}"/>
    <cellStyle name="Normal 5 2 2 2 3 3" xfId="7957" xr:uid="{00000000-0005-0000-0000-00003F890000}"/>
    <cellStyle name="Normal 5 2 2 2 3 3 2" xfId="13267" xr:uid="{00000000-0005-0000-0000-000040890000}"/>
    <cellStyle name="Normal 5 2 2 2 3 3 2 2" xfId="28871" xr:uid="{00000000-0005-0000-0000-000041890000}"/>
    <cellStyle name="Normal 5 2 2 2 3 3 2 3" xfId="35430" xr:uid="{00000000-0005-0000-0000-000042890000}"/>
    <cellStyle name="Normal 5 2 2 2 3 3 2 4" xfId="41988" xr:uid="{00000000-0005-0000-0000-000043890000}"/>
    <cellStyle name="Normal 5 2 2 2 3 3 3" xfId="25606" xr:uid="{00000000-0005-0000-0000-000044890000}"/>
    <cellStyle name="Normal 5 2 2 2 3 3 4" xfId="32222" xr:uid="{00000000-0005-0000-0000-000045890000}"/>
    <cellStyle name="Normal 5 2 2 2 3 3 5" xfId="38780" xr:uid="{00000000-0005-0000-0000-000046890000}"/>
    <cellStyle name="Normal 5 2 2 2 3 4" xfId="13265" xr:uid="{00000000-0005-0000-0000-000047890000}"/>
    <cellStyle name="Normal 5 2 2 2 3 4 2" xfId="28869" xr:uid="{00000000-0005-0000-0000-000048890000}"/>
    <cellStyle name="Normal 5 2 2 2 3 4 3" xfId="35428" xr:uid="{00000000-0005-0000-0000-000049890000}"/>
    <cellStyle name="Normal 5 2 2 2 3 4 4" xfId="41986" xr:uid="{00000000-0005-0000-0000-00004A890000}"/>
    <cellStyle name="Normal 5 2 2 2 3 5" xfId="25604" xr:uid="{00000000-0005-0000-0000-00004B890000}"/>
    <cellStyle name="Normal 5 2 2 2 3 6" xfId="32220" xr:uid="{00000000-0005-0000-0000-00004C890000}"/>
    <cellStyle name="Normal 5 2 2 2 3 7" xfId="38778" xr:uid="{00000000-0005-0000-0000-00004D890000}"/>
    <cellStyle name="Normal 5 2 2 2 4" xfId="7958" xr:uid="{00000000-0005-0000-0000-00004E890000}"/>
    <cellStyle name="Normal 5 2 2 2 4 2" xfId="7959" xr:uid="{00000000-0005-0000-0000-00004F890000}"/>
    <cellStyle name="Normal 5 2 2 2 4 2 2" xfId="13269" xr:uid="{00000000-0005-0000-0000-000050890000}"/>
    <cellStyle name="Normal 5 2 2 2 4 2 2 2" xfId="28873" xr:uid="{00000000-0005-0000-0000-000051890000}"/>
    <cellStyle name="Normal 5 2 2 2 4 2 2 3" xfId="35432" xr:uid="{00000000-0005-0000-0000-000052890000}"/>
    <cellStyle name="Normal 5 2 2 2 4 2 2 4" xfId="41990" xr:uid="{00000000-0005-0000-0000-000053890000}"/>
    <cellStyle name="Normal 5 2 2 2 4 2 3" xfId="25608" xr:uid="{00000000-0005-0000-0000-000054890000}"/>
    <cellStyle name="Normal 5 2 2 2 4 2 4" xfId="32224" xr:uid="{00000000-0005-0000-0000-000055890000}"/>
    <cellStyle name="Normal 5 2 2 2 4 2 5" xfId="38782" xr:uid="{00000000-0005-0000-0000-000056890000}"/>
    <cellStyle name="Normal 5 2 2 2 4 3" xfId="7960" xr:uid="{00000000-0005-0000-0000-000057890000}"/>
    <cellStyle name="Normal 5 2 2 2 4 3 2" xfId="13270" xr:uid="{00000000-0005-0000-0000-000058890000}"/>
    <cellStyle name="Normal 5 2 2 2 4 3 2 2" xfId="28874" xr:uid="{00000000-0005-0000-0000-000059890000}"/>
    <cellStyle name="Normal 5 2 2 2 4 3 2 3" xfId="35433" xr:uid="{00000000-0005-0000-0000-00005A890000}"/>
    <cellStyle name="Normal 5 2 2 2 4 3 2 4" xfId="41991" xr:uid="{00000000-0005-0000-0000-00005B890000}"/>
    <cellStyle name="Normal 5 2 2 2 4 3 3" xfId="25609" xr:uid="{00000000-0005-0000-0000-00005C890000}"/>
    <cellStyle name="Normal 5 2 2 2 4 3 4" xfId="32225" xr:uid="{00000000-0005-0000-0000-00005D890000}"/>
    <cellStyle name="Normal 5 2 2 2 4 3 5" xfId="38783" xr:uid="{00000000-0005-0000-0000-00005E890000}"/>
    <cellStyle name="Normal 5 2 2 2 4 4" xfId="13268" xr:uid="{00000000-0005-0000-0000-00005F890000}"/>
    <cellStyle name="Normal 5 2 2 2 4 4 2" xfId="28872" xr:uid="{00000000-0005-0000-0000-000060890000}"/>
    <cellStyle name="Normal 5 2 2 2 4 4 3" xfId="35431" xr:uid="{00000000-0005-0000-0000-000061890000}"/>
    <cellStyle name="Normal 5 2 2 2 4 4 4" xfId="41989" xr:uid="{00000000-0005-0000-0000-000062890000}"/>
    <cellStyle name="Normal 5 2 2 2 4 5" xfId="25607" xr:uid="{00000000-0005-0000-0000-000063890000}"/>
    <cellStyle name="Normal 5 2 2 2 4 6" xfId="32223" xr:uid="{00000000-0005-0000-0000-000064890000}"/>
    <cellStyle name="Normal 5 2 2 2 4 7" xfId="38781" xr:uid="{00000000-0005-0000-0000-000065890000}"/>
    <cellStyle name="Normal 5 2 2 2 5" xfId="7961" xr:uid="{00000000-0005-0000-0000-000066890000}"/>
    <cellStyle name="Normal 5 2 2 2 5 2" xfId="13271" xr:uid="{00000000-0005-0000-0000-000067890000}"/>
    <cellStyle name="Normal 5 2 2 2 5 2 2" xfId="28875" xr:uid="{00000000-0005-0000-0000-000068890000}"/>
    <cellStyle name="Normal 5 2 2 2 5 2 3" xfId="35434" xr:uid="{00000000-0005-0000-0000-000069890000}"/>
    <cellStyle name="Normal 5 2 2 2 5 2 4" xfId="41992" xr:uid="{00000000-0005-0000-0000-00006A890000}"/>
    <cellStyle name="Normal 5 2 2 2 5 3" xfId="25610" xr:uid="{00000000-0005-0000-0000-00006B890000}"/>
    <cellStyle name="Normal 5 2 2 2 5 4" xfId="32226" xr:uid="{00000000-0005-0000-0000-00006C890000}"/>
    <cellStyle name="Normal 5 2 2 2 5 5" xfId="38784" xr:uid="{00000000-0005-0000-0000-00006D890000}"/>
    <cellStyle name="Normal 5 2 2 2 6" xfId="7962" xr:uid="{00000000-0005-0000-0000-00006E890000}"/>
    <cellStyle name="Normal 5 2 2 2 6 2" xfId="13272" xr:uid="{00000000-0005-0000-0000-00006F890000}"/>
    <cellStyle name="Normal 5 2 2 2 6 2 2" xfId="28876" xr:uid="{00000000-0005-0000-0000-000070890000}"/>
    <cellStyle name="Normal 5 2 2 2 6 2 3" xfId="35435" xr:uid="{00000000-0005-0000-0000-000071890000}"/>
    <cellStyle name="Normal 5 2 2 2 6 2 4" xfId="41993" xr:uid="{00000000-0005-0000-0000-000072890000}"/>
    <cellStyle name="Normal 5 2 2 2 6 3" xfId="25611" xr:uid="{00000000-0005-0000-0000-000073890000}"/>
    <cellStyle name="Normal 5 2 2 2 6 4" xfId="32227" xr:uid="{00000000-0005-0000-0000-000074890000}"/>
    <cellStyle name="Normal 5 2 2 2 6 5" xfId="38785" xr:uid="{00000000-0005-0000-0000-000075890000}"/>
    <cellStyle name="Normal 5 2 2 2 7" xfId="13255" xr:uid="{00000000-0005-0000-0000-000076890000}"/>
    <cellStyle name="Normal 5 2 2 2 7 2" xfId="28859" xr:uid="{00000000-0005-0000-0000-000077890000}"/>
    <cellStyle name="Normal 5 2 2 2 7 3" xfId="35418" xr:uid="{00000000-0005-0000-0000-000078890000}"/>
    <cellStyle name="Normal 5 2 2 2 7 4" xfId="41976" xr:uid="{00000000-0005-0000-0000-000079890000}"/>
    <cellStyle name="Normal 5 2 2 2 8" xfId="25594" xr:uid="{00000000-0005-0000-0000-00007A890000}"/>
    <cellStyle name="Normal 5 2 2 2 9" xfId="32210" xr:uid="{00000000-0005-0000-0000-00007B890000}"/>
    <cellStyle name="Normal 5 2 2 3" xfId="7963" xr:uid="{00000000-0005-0000-0000-00007C890000}"/>
    <cellStyle name="Normal 5 2 2 3 2" xfId="7964" xr:uid="{00000000-0005-0000-0000-00007D890000}"/>
    <cellStyle name="Normal 5 2 2 3 2 2" xfId="7965" xr:uid="{00000000-0005-0000-0000-00007E890000}"/>
    <cellStyle name="Normal 5 2 2 3 2 2 2" xfId="13275" xr:uid="{00000000-0005-0000-0000-00007F890000}"/>
    <cellStyle name="Normal 5 2 2 3 2 2 2 2" xfId="28879" xr:uid="{00000000-0005-0000-0000-000080890000}"/>
    <cellStyle name="Normal 5 2 2 3 2 2 2 3" xfId="35438" xr:uid="{00000000-0005-0000-0000-000081890000}"/>
    <cellStyle name="Normal 5 2 2 3 2 2 2 4" xfId="41996" xr:uid="{00000000-0005-0000-0000-000082890000}"/>
    <cellStyle name="Normal 5 2 2 3 2 2 3" xfId="25614" xr:uid="{00000000-0005-0000-0000-000083890000}"/>
    <cellStyle name="Normal 5 2 2 3 2 2 4" xfId="32230" xr:uid="{00000000-0005-0000-0000-000084890000}"/>
    <cellStyle name="Normal 5 2 2 3 2 2 5" xfId="38788" xr:uid="{00000000-0005-0000-0000-000085890000}"/>
    <cellStyle name="Normal 5 2 2 3 2 3" xfId="7966" xr:uid="{00000000-0005-0000-0000-000086890000}"/>
    <cellStyle name="Normal 5 2 2 3 2 3 2" xfId="13276" xr:uid="{00000000-0005-0000-0000-000087890000}"/>
    <cellStyle name="Normal 5 2 2 3 2 3 2 2" xfId="28880" xr:uid="{00000000-0005-0000-0000-000088890000}"/>
    <cellStyle name="Normal 5 2 2 3 2 3 2 3" xfId="35439" xr:uid="{00000000-0005-0000-0000-000089890000}"/>
    <cellStyle name="Normal 5 2 2 3 2 3 2 4" xfId="41997" xr:uid="{00000000-0005-0000-0000-00008A890000}"/>
    <cellStyle name="Normal 5 2 2 3 2 3 3" xfId="25615" xr:uid="{00000000-0005-0000-0000-00008B890000}"/>
    <cellStyle name="Normal 5 2 2 3 2 3 4" xfId="32231" xr:uid="{00000000-0005-0000-0000-00008C890000}"/>
    <cellStyle name="Normal 5 2 2 3 2 3 5" xfId="38789" xr:uid="{00000000-0005-0000-0000-00008D890000}"/>
    <cellStyle name="Normal 5 2 2 3 2 4" xfId="13274" xr:uid="{00000000-0005-0000-0000-00008E890000}"/>
    <cellStyle name="Normal 5 2 2 3 2 4 2" xfId="28878" xr:uid="{00000000-0005-0000-0000-00008F890000}"/>
    <cellStyle name="Normal 5 2 2 3 2 4 3" xfId="35437" xr:uid="{00000000-0005-0000-0000-000090890000}"/>
    <cellStyle name="Normal 5 2 2 3 2 4 4" xfId="41995" xr:uid="{00000000-0005-0000-0000-000091890000}"/>
    <cellStyle name="Normal 5 2 2 3 2 5" xfId="25613" xr:uid="{00000000-0005-0000-0000-000092890000}"/>
    <cellStyle name="Normal 5 2 2 3 2 6" xfId="32229" xr:uid="{00000000-0005-0000-0000-000093890000}"/>
    <cellStyle name="Normal 5 2 2 3 2 7" xfId="38787" xr:uid="{00000000-0005-0000-0000-000094890000}"/>
    <cellStyle name="Normal 5 2 2 3 3" xfId="7967" xr:uid="{00000000-0005-0000-0000-000095890000}"/>
    <cellStyle name="Normal 5 2 2 3 3 2" xfId="7968" xr:uid="{00000000-0005-0000-0000-000096890000}"/>
    <cellStyle name="Normal 5 2 2 3 3 2 2" xfId="13278" xr:uid="{00000000-0005-0000-0000-000097890000}"/>
    <cellStyle name="Normal 5 2 2 3 3 2 2 2" xfId="28882" xr:uid="{00000000-0005-0000-0000-000098890000}"/>
    <cellStyle name="Normal 5 2 2 3 3 2 2 3" xfId="35441" xr:uid="{00000000-0005-0000-0000-000099890000}"/>
    <cellStyle name="Normal 5 2 2 3 3 2 2 4" xfId="41999" xr:uid="{00000000-0005-0000-0000-00009A890000}"/>
    <cellStyle name="Normal 5 2 2 3 3 2 3" xfId="25617" xr:uid="{00000000-0005-0000-0000-00009B890000}"/>
    <cellStyle name="Normal 5 2 2 3 3 2 4" xfId="32233" xr:uid="{00000000-0005-0000-0000-00009C890000}"/>
    <cellStyle name="Normal 5 2 2 3 3 2 5" xfId="38791" xr:uid="{00000000-0005-0000-0000-00009D890000}"/>
    <cellStyle name="Normal 5 2 2 3 3 3" xfId="7969" xr:uid="{00000000-0005-0000-0000-00009E890000}"/>
    <cellStyle name="Normal 5 2 2 3 3 3 2" xfId="13279" xr:uid="{00000000-0005-0000-0000-00009F890000}"/>
    <cellStyle name="Normal 5 2 2 3 3 3 2 2" xfId="28883" xr:uid="{00000000-0005-0000-0000-0000A0890000}"/>
    <cellStyle name="Normal 5 2 2 3 3 3 2 3" xfId="35442" xr:uid="{00000000-0005-0000-0000-0000A1890000}"/>
    <cellStyle name="Normal 5 2 2 3 3 3 2 4" xfId="42000" xr:uid="{00000000-0005-0000-0000-0000A2890000}"/>
    <cellStyle name="Normal 5 2 2 3 3 3 3" xfId="25618" xr:uid="{00000000-0005-0000-0000-0000A3890000}"/>
    <cellStyle name="Normal 5 2 2 3 3 3 4" xfId="32234" xr:uid="{00000000-0005-0000-0000-0000A4890000}"/>
    <cellStyle name="Normal 5 2 2 3 3 3 5" xfId="38792" xr:uid="{00000000-0005-0000-0000-0000A5890000}"/>
    <cellStyle name="Normal 5 2 2 3 3 4" xfId="13277" xr:uid="{00000000-0005-0000-0000-0000A6890000}"/>
    <cellStyle name="Normal 5 2 2 3 3 4 2" xfId="28881" xr:uid="{00000000-0005-0000-0000-0000A7890000}"/>
    <cellStyle name="Normal 5 2 2 3 3 4 3" xfId="35440" xr:uid="{00000000-0005-0000-0000-0000A8890000}"/>
    <cellStyle name="Normal 5 2 2 3 3 4 4" xfId="41998" xr:uid="{00000000-0005-0000-0000-0000A9890000}"/>
    <cellStyle name="Normal 5 2 2 3 3 5" xfId="25616" xr:uid="{00000000-0005-0000-0000-0000AA890000}"/>
    <cellStyle name="Normal 5 2 2 3 3 6" xfId="32232" xr:uid="{00000000-0005-0000-0000-0000AB890000}"/>
    <cellStyle name="Normal 5 2 2 3 3 7" xfId="38790" xr:uid="{00000000-0005-0000-0000-0000AC890000}"/>
    <cellStyle name="Normal 5 2 2 3 4" xfId="7970" xr:uid="{00000000-0005-0000-0000-0000AD890000}"/>
    <cellStyle name="Normal 5 2 2 3 4 2" xfId="13280" xr:uid="{00000000-0005-0000-0000-0000AE890000}"/>
    <cellStyle name="Normal 5 2 2 3 4 2 2" xfId="28884" xr:uid="{00000000-0005-0000-0000-0000AF890000}"/>
    <cellStyle name="Normal 5 2 2 3 4 2 3" xfId="35443" xr:uid="{00000000-0005-0000-0000-0000B0890000}"/>
    <cellStyle name="Normal 5 2 2 3 4 2 4" xfId="42001" xr:uid="{00000000-0005-0000-0000-0000B1890000}"/>
    <cellStyle name="Normal 5 2 2 3 4 3" xfId="25619" xr:uid="{00000000-0005-0000-0000-0000B2890000}"/>
    <cellStyle name="Normal 5 2 2 3 4 4" xfId="32235" xr:uid="{00000000-0005-0000-0000-0000B3890000}"/>
    <cellStyle name="Normal 5 2 2 3 4 5" xfId="38793" xr:uid="{00000000-0005-0000-0000-0000B4890000}"/>
    <cellStyle name="Normal 5 2 2 3 5" xfId="7971" xr:uid="{00000000-0005-0000-0000-0000B5890000}"/>
    <cellStyle name="Normal 5 2 2 3 5 2" xfId="13281" xr:uid="{00000000-0005-0000-0000-0000B6890000}"/>
    <cellStyle name="Normal 5 2 2 3 5 2 2" xfId="28885" xr:uid="{00000000-0005-0000-0000-0000B7890000}"/>
    <cellStyle name="Normal 5 2 2 3 5 2 3" xfId="35444" xr:uid="{00000000-0005-0000-0000-0000B8890000}"/>
    <cellStyle name="Normal 5 2 2 3 5 2 4" xfId="42002" xr:uid="{00000000-0005-0000-0000-0000B9890000}"/>
    <cellStyle name="Normal 5 2 2 3 5 3" xfId="25620" xr:uid="{00000000-0005-0000-0000-0000BA890000}"/>
    <cellStyle name="Normal 5 2 2 3 5 4" xfId="32236" xr:uid="{00000000-0005-0000-0000-0000BB890000}"/>
    <cellStyle name="Normal 5 2 2 3 5 5" xfId="38794" xr:uid="{00000000-0005-0000-0000-0000BC890000}"/>
    <cellStyle name="Normal 5 2 2 3 6" xfId="13273" xr:uid="{00000000-0005-0000-0000-0000BD890000}"/>
    <cellStyle name="Normal 5 2 2 3 6 2" xfId="28877" xr:uid="{00000000-0005-0000-0000-0000BE890000}"/>
    <cellStyle name="Normal 5 2 2 3 6 3" xfId="35436" xr:uid="{00000000-0005-0000-0000-0000BF890000}"/>
    <cellStyle name="Normal 5 2 2 3 6 4" xfId="41994" xr:uid="{00000000-0005-0000-0000-0000C0890000}"/>
    <cellStyle name="Normal 5 2 2 3 7" xfId="25612" xr:uid="{00000000-0005-0000-0000-0000C1890000}"/>
    <cellStyle name="Normal 5 2 2 3 8" xfId="32228" xr:uid="{00000000-0005-0000-0000-0000C2890000}"/>
    <cellStyle name="Normal 5 2 2 3 9" xfId="38786" xr:uid="{00000000-0005-0000-0000-0000C3890000}"/>
    <cellStyle name="Normal 5 2 2 4" xfId="7972" xr:uid="{00000000-0005-0000-0000-0000C4890000}"/>
    <cellStyle name="Normal 5 2 2 4 2" xfId="7973" xr:uid="{00000000-0005-0000-0000-0000C5890000}"/>
    <cellStyle name="Normal 5 2 2 4 2 2" xfId="13283" xr:uid="{00000000-0005-0000-0000-0000C6890000}"/>
    <cellStyle name="Normal 5 2 2 4 2 2 2" xfId="28887" xr:uid="{00000000-0005-0000-0000-0000C7890000}"/>
    <cellStyle name="Normal 5 2 2 4 2 2 3" xfId="35446" xr:uid="{00000000-0005-0000-0000-0000C8890000}"/>
    <cellStyle name="Normal 5 2 2 4 2 2 4" xfId="42004" xr:uid="{00000000-0005-0000-0000-0000C9890000}"/>
    <cellStyle name="Normal 5 2 2 4 2 3" xfId="25622" xr:uid="{00000000-0005-0000-0000-0000CA890000}"/>
    <cellStyle name="Normal 5 2 2 4 2 4" xfId="32238" xr:uid="{00000000-0005-0000-0000-0000CB890000}"/>
    <cellStyle name="Normal 5 2 2 4 2 5" xfId="38796" xr:uid="{00000000-0005-0000-0000-0000CC890000}"/>
    <cellStyle name="Normal 5 2 2 4 3" xfId="7974" xr:uid="{00000000-0005-0000-0000-0000CD890000}"/>
    <cellStyle name="Normal 5 2 2 4 3 2" xfId="13284" xr:uid="{00000000-0005-0000-0000-0000CE890000}"/>
    <cellStyle name="Normal 5 2 2 4 3 2 2" xfId="28888" xr:uid="{00000000-0005-0000-0000-0000CF890000}"/>
    <cellStyle name="Normal 5 2 2 4 3 2 3" xfId="35447" xr:uid="{00000000-0005-0000-0000-0000D0890000}"/>
    <cellStyle name="Normal 5 2 2 4 3 2 4" xfId="42005" xr:uid="{00000000-0005-0000-0000-0000D1890000}"/>
    <cellStyle name="Normal 5 2 2 4 3 3" xfId="25623" xr:uid="{00000000-0005-0000-0000-0000D2890000}"/>
    <cellStyle name="Normal 5 2 2 4 3 4" xfId="32239" xr:uid="{00000000-0005-0000-0000-0000D3890000}"/>
    <cellStyle name="Normal 5 2 2 4 3 5" xfId="38797" xr:uid="{00000000-0005-0000-0000-0000D4890000}"/>
    <cellStyle name="Normal 5 2 2 4 4" xfId="13282" xr:uid="{00000000-0005-0000-0000-0000D5890000}"/>
    <cellStyle name="Normal 5 2 2 4 4 2" xfId="28886" xr:uid="{00000000-0005-0000-0000-0000D6890000}"/>
    <cellStyle name="Normal 5 2 2 4 4 3" xfId="35445" xr:uid="{00000000-0005-0000-0000-0000D7890000}"/>
    <cellStyle name="Normal 5 2 2 4 4 4" xfId="42003" xr:uid="{00000000-0005-0000-0000-0000D8890000}"/>
    <cellStyle name="Normal 5 2 2 4 5" xfId="25621" xr:uid="{00000000-0005-0000-0000-0000D9890000}"/>
    <cellStyle name="Normal 5 2 2 4 6" xfId="32237" xr:uid="{00000000-0005-0000-0000-0000DA890000}"/>
    <cellStyle name="Normal 5 2 2 4 7" xfId="38795" xr:uid="{00000000-0005-0000-0000-0000DB890000}"/>
    <cellStyle name="Normal 5 2 2 5" xfId="7975" xr:uid="{00000000-0005-0000-0000-0000DC890000}"/>
    <cellStyle name="Normal 5 2 2 5 2" xfId="7976" xr:uid="{00000000-0005-0000-0000-0000DD890000}"/>
    <cellStyle name="Normal 5 2 2 5 2 2" xfId="13286" xr:uid="{00000000-0005-0000-0000-0000DE890000}"/>
    <cellStyle name="Normal 5 2 2 5 2 2 2" xfId="28890" xr:uid="{00000000-0005-0000-0000-0000DF890000}"/>
    <cellStyle name="Normal 5 2 2 5 2 2 3" xfId="35449" xr:uid="{00000000-0005-0000-0000-0000E0890000}"/>
    <cellStyle name="Normal 5 2 2 5 2 2 4" xfId="42007" xr:uid="{00000000-0005-0000-0000-0000E1890000}"/>
    <cellStyle name="Normal 5 2 2 5 2 3" xfId="25625" xr:uid="{00000000-0005-0000-0000-0000E2890000}"/>
    <cellStyle name="Normal 5 2 2 5 2 4" xfId="32241" xr:uid="{00000000-0005-0000-0000-0000E3890000}"/>
    <cellStyle name="Normal 5 2 2 5 2 5" xfId="38799" xr:uid="{00000000-0005-0000-0000-0000E4890000}"/>
    <cellStyle name="Normal 5 2 2 5 3" xfId="7977" xr:uid="{00000000-0005-0000-0000-0000E5890000}"/>
    <cellStyle name="Normal 5 2 2 5 3 2" xfId="13287" xr:uid="{00000000-0005-0000-0000-0000E6890000}"/>
    <cellStyle name="Normal 5 2 2 5 3 2 2" xfId="28891" xr:uid="{00000000-0005-0000-0000-0000E7890000}"/>
    <cellStyle name="Normal 5 2 2 5 3 2 3" xfId="35450" xr:uid="{00000000-0005-0000-0000-0000E8890000}"/>
    <cellStyle name="Normal 5 2 2 5 3 2 4" xfId="42008" xr:uid="{00000000-0005-0000-0000-0000E9890000}"/>
    <cellStyle name="Normal 5 2 2 5 3 3" xfId="25626" xr:uid="{00000000-0005-0000-0000-0000EA890000}"/>
    <cellStyle name="Normal 5 2 2 5 3 4" xfId="32242" xr:uid="{00000000-0005-0000-0000-0000EB890000}"/>
    <cellStyle name="Normal 5 2 2 5 3 5" xfId="38800" xr:uid="{00000000-0005-0000-0000-0000EC890000}"/>
    <cellStyle name="Normal 5 2 2 5 4" xfId="13285" xr:uid="{00000000-0005-0000-0000-0000ED890000}"/>
    <cellStyle name="Normal 5 2 2 5 4 2" xfId="28889" xr:uid="{00000000-0005-0000-0000-0000EE890000}"/>
    <cellStyle name="Normal 5 2 2 5 4 3" xfId="35448" xr:uid="{00000000-0005-0000-0000-0000EF890000}"/>
    <cellStyle name="Normal 5 2 2 5 4 4" xfId="42006" xr:uid="{00000000-0005-0000-0000-0000F0890000}"/>
    <cellStyle name="Normal 5 2 2 5 5" xfId="25624" xr:uid="{00000000-0005-0000-0000-0000F1890000}"/>
    <cellStyle name="Normal 5 2 2 5 6" xfId="32240" xr:uid="{00000000-0005-0000-0000-0000F2890000}"/>
    <cellStyle name="Normal 5 2 2 5 7" xfId="38798" xr:uid="{00000000-0005-0000-0000-0000F3890000}"/>
    <cellStyle name="Normal 5 2 2 6" xfId="7978" xr:uid="{00000000-0005-0000-0000-0000F4890000}"/>
    <cellStyle name="Normal 5 2 2 6 2" xfId="13288" xr:uid="{00000000-0005-0000-0000-0000F5890000}"/>
    <cellStyle name="Normal 5 2 2 6 2 2" xfId="28892" xr:uid="{00000000-0005-0000-0000-0000F6890000}"/>
    <cellStyle name="Normal 5 2 2 6 2 3" xfId="35451" xr:uid="{00000000-0005-0000-0000-0000F7890000}"/>
    <cellStyle name="Normal 5 2 2 6 2 4" xfId="42009" xr:uid="{00000000-0005-0000-0000-0000F8890000}"/>
    <cellStyle name="Normal 5 2 2 6 3" xfId="25627" xr:uid="{00000000-0005-0000-0000-0000F9890000}"/>
    <cellStyle name="Normal 5 2 2 6 4" xfId="32243" xr:uid="{00000000-0005-0000-0000-0000FA890000}"/>
    <cellStyle name="Normal 5 2 2 6 5" xfId="38801" xr:uid="{00000000-0005-0000-0000-0000FB890000}"/>
    <cellStyle name="Normal 5 2 2 7" xfId="7979" xr:uid="{00000000-0005-0000-0000-0000FC890000}"/>
    <cellStyle name="Normal 5 2 2 7 2" xfId="13289" xr:uid="{00000000-0005-0000-0000-0000FD890000}"/>
    <cellStyle name="Normal 5 2 2 7 2 2" xfId="28893" xr:uid="{00000000-0005-0000-0000-0000FE890000}"/>
    <cellStyle name="Normal 5 2 2 7 2 3" xfId="35452" xr:uid="{00000000-0005-0000-0000-0000FF890000}"/>
    <cellStyle name="Normal 5 2 2 7 2 4" xfId="42010" xr:uid="{00000000-0005-0000-0000-0000008A0000}"/>
    <cellStyle name="Normal 5 2 2 7 3" xfId="25628" xr:uid="{00000000-0005-0000-0000-0000018A0000}"/>
    <cellStyle name="Normal 5 2 2 7 4" xfId="32244" xr:uid="{00000000-0005-0000-0000-0000028A0000}"/>
    <cellStyle name="Normal 5 2 2 7 5" xfId="38802" xr:uid="{00000000-0005-0000-0000-0000038A0000}"/>
    <cellStyle name="Normal 5 2 2 8" xfId="13254" xr:uid="{00000000-0005-0000-0000-0000048A0000}"/>
    <cellStyle name="Normal 5 2 2 8 2" xfId="28858" xr:uid="{00000000-0005-0000-0000-0000058A0000}"/>
    <cellStyle name="Normal 5 2 2 8 3" xfId="35417" xr:uid="{00000000-0005-0000-0000-0000068A0000}"/>
    <cellStyle name="Normal 5 2 2 8 4" xfId="41975" xr:uid="{00000000-0005-0000-0000-0000078A0000}"/>
    <cellStyle name="Normal 5 2 2 9" xfId="25593" xr:uid="{00000000-0005-0000-0000-0000088A0000}"/>
    <cellStyle name="Normal 5 2 3" xfId="7980" xr:uid="{00000000-0005-0000-0000-0000098A0000}"/>
    <cellStyle name="Normal 5 2 3 10" xfId="38803" xr:uid="{00000000-0005-0000-0000-00000A8A0000}"/>
    <cellStyle name="Normal 5 2 3 2" xfId="7981" xr:uid="{00000000-0005-0000-0000-00000B8A0000}"/>
    <cellStyle name="Normal 5 2 3 2 2" xfId="7982" xr:uid="{00000000-0005-0000-0000-00000C8A0000}"/>
    <cellStyle name="Normal 5 2 3 2 2 2" xfId="7983" xr:uid="{00000000-0005-0000-0000-00000D8A0000}"/>
    <cellStyle name="Normal 5 2 3 2 2 2 2" xfId="13293" xr:uid="{00000000-0005-0000-0000-00000E8A0000}"/>
    <cellStyle name="Normal 5 2 3 2 2 2 2 2" xfId="28897" xr:uid="{00000000-0005-0000-0000-00000F8A0000}"/>
    <cellStyle name="Normal 5 2 3 2 2 2 2 3" xfId="35456" xr:uid="{00000000-0005-0000-0000-0000108A0000}"/>
    <cellStyle name="Normal 5 2 3 2 2 2 2 4" xfId="42014" xr:uid="{00000000-0005-0000-0000-0000118A0000}"/>
    <cellStyle name="Normal 5 2 3 2 2 2 3" xfId="25632" xr:uid="{00000000-0005-0000-0000-0000128A0000}"/>
    <cellStyle name="Normal 5 2 3 2 2 2 4" xfId="32248" xr:uid="{00000000-0005-0000-0000-0000138A0000}"/>
    <cellStyle name="Normal 5 2 3 2 2 2 5" xfId="38806" xr:uid="{00000000-0005-0000-0000-0000148A0000}"/>
    <cellStyle name="Normal 5 2 3 2 2 3" xfId="7984" xr:uid="{00000000-0005-0000-0000-0000158A0000}"/>
    <cellStyle name="Normal 5 2 3 2 2 3 2" xfId="13294" xr:uid="{00000000-0005-0000-0000-0000168A0000}"/>
    <cellStyle name="Normal 5 2 3 2 2 3 2 2" xfId="28898" xr:uid="{00000000-0005-0000-0000-0000178A0000}"/>
    <cellStyle name="Normal 5 2 3 2 2 3 2 3" xfId="35457" xr:uid="{00000000-0005-0000-0000-0000188A0000}"/>
    <cellStyle name="Normal 5 2 3 2 2 3 2 4" xfId="42015" xr:uid="{00000000-0005-0000-0000-0000198A0000}"/>
    <cellStyle name="Normal 5 2 3 2 2 3 3" xfId="25633" xr:uid="{00000000-0005-0000-0000-00001A8A0000}"/>
    <cellStyle name="Normal 5 2 3 2 2 3 4" xfId="32249" xr:uid="{00000000-0005-0000-0000-00001B8A0000}"/>
    <cellStyle name="Normal 5 2 3 2 2 3 5" xfId="38807" xr:uid="{00000000-0005-0000-0000-00001C8A0000}"/>
    <cellStyle name="Normal 5 2 3 2 2 4" xfId="13292" xr:uid="{00000000-0005-0000-0000-00001D8A0000}"/>
    <cellStyle name="Normal 5 2 3 2 2 4 2" xfId="28896" xr:uid="{00000000-0005-0000-0000-00001E8A0000}"/>
    <cellStyle name="Normal 5 2 3 2 2 4 3" xfId="35455" xr:uid="{00000000-0005-0000-0000-00001F8A0000}"/>
    <cellStyle name="Normal 5 2 3 2 2 4 4" xfId="42013" xr:uid="{00000000-0005-0000-0000-0000208A0000}"/>
    <cellStyle name="Normal 5 2 3 2 2 5" xfId="25631" xr:uid="{00000000-0005-0000-0000-0000218A0000}"/>
    <cellStyle name="Normal 5 2 3 2 2 6" xfId="32247" xr:uid="{00000000-0005-0000-0000-0000228A0000}"/>
    <cellStyle name="Normal 5 2 3 2 2 7" xfId="38805" xr:uid="{00000000-0005-0000-0000-0000238A0000}"/>
    <cellStyle name="Normal 5 2 3 2 3" xfId="7985" xr:uid="{00000000-0005-0000-0000-0000248A0000}"/>
    <cellStyle name="Normal 5 2 3 2 3 2" xfId="7986" xr:uid="{00000000-0005-0000-0000-0000258A0000}"/>
    <cellStyle name="Normal 5 2 3 2 3 2 2" xfId="13296" xr:uid="{00000000-0005-0000-0000-0000268A0000}"/>
    <cellStyle name="Normal 5 2 3 2 3 2 2 2" xfId="28900" xr:uid="{00000000-0005-0000-0000-0000278A0000}"/>
    <cellStyle name="Normal 5 2 3 2 3 2 2 3" xfId="35459" xr:uid="{00000000-0005-0000-0000-0000288A0000}"/>
    <cellStyle name="Normal 5 2 3 2 3 2 2 4" xfId="42017" xr:uid="{00000000-0005-0000-0000-0000298A0000}"/>
    <cellStyle name="Normal 5 2 3 2 3 2 3" xfId="25635" xr:uid="{00000000-0005-0000-0000-00002A8A0000}"/>
    <cellStyle name="Normal 5 2 3 2 3 2 4" xfId="32251" xr:uid="{00000000-0005-0000-0000-00002B8A0000}"/>
    <cellStyle name="Normal 5 2 3 2 3 2 5" xfId="38809" xr:uid="{00000000-0005-0000-0000-00002C8A0000}"/>
    <cellStyle name="Normal 5 2 3 2 3 3" xfId="7987" xr:uid="{00000000-0005-0000-0000-00002D8A0000}"/>
    <cellStyle name="Normal 5 2 3 2 3 3 2" xfId="13297" xr:uid="{00000000-0005-0000-0000-00002E8A0000}"/>
    <cellStyle name="Normal 5 2 3 2 3 3 2 2" xfId="28901" xr:uid="{00000000-0005-0000-0000-00002F8A0000}"/>
    <cellStyle name="Normal 5 2 3 2 3 3 2 3" xfId="35460" xr:uid="{00000000-0005-0000-0000-0000308A0000}"/>
    <cellStyle name="Normal 5 2 3 2 3 3 2 4" xfId="42018" xr:uid="{00000000-0005-0000-0000-0000318A0000}"/>
    <cellStyle name="Normal 5 2 3 2 3 3 3" xfId="25636" xr:uid="{00000000-0005-0000-0000-0000328A0000}"/>
    <cellStyle name="Normal 5 2 3 2 3 3 4" xfId="32252" xr:uid="{00000000-0005-0000-0000-0000338A0000}"/>
    <cellStyle name="Normal 5 2 3 2 3 3 5" xfId="38810" xr:uid="{00000000-0005-0000-0000-0000348A0000}"/>
    <cellStyle name="Normal 5 2 3 2 3 4" xfId="13295" xr:uid="{00000000-0005-0000-0000-0000358A0000}"/>
    <cellStyle name="Normal 5 2 3 2 3 4 2" xfId="28899" xr:uid="{00000000-0005-0000-0000-0000368A0000}"/>
    <cellStyle name="Normal 5 2 3 2 3 4 3" xfId="35458" xr:uid="{00000000-0005-0000-0000-0000378A0000}"/>
    <cellStyle name="Normal 5 2 3 2 3 4 4" xfId="42016" xr:uid="{00000000-0005-0000-0000-0000388A0000}"/>
    <cellStyle name="Normal 5 2 3 2 3 5" xfId="25634" xr:uid="{00000000-0005-0000-0000-0000398A0000}"/>
    <cellStyle name="Normal 5 2 3 2 3 6" xfId="32250" xr:uid="{00000000-0005-0000-0000-00003A8A0000}"/>
    <cellStyle name="Normal 5 2 3 2 3 7" xfId="38808" xr:uid="{00000000-0005-0000-0000-00003B8A0000}"/>
    <cellStyle name="Normal 5 2 3 2 4" xfId="7988" xr:uid="{00000000-0005-0000-0000-00003C8A0000}"/>
    <cellStyle name="Normal 5 2 3 2 4 2" xfId="13298" xr:uid="{00000000-0005-0000-0000-00003D8A0000}"/>
    <cellStyle name="Normal 5 2 3 2 4 2 2" xfId="28902" xr:uid="{00000000-0005-0000-0000-00003E8A0000}"/>
    <cellStyle name="Normal 5 2 3 2 4 2 3" xfId="35461" xr:uid="{00000000-0005-0000-0000-00003F8A0000}"/>
    <cellStyle name="Normal 5 2 3 2 4 2 4" xfId="42019" xr:uid="{00000000-0005-0000-0000-0000408A0000}"/>
    <cellStyle name="Normal 5 2 3 2 4 3" xfId="25637" xr:uid="{00000000-0005-0000-0000-0000418A0000}"/>
    <cellStyle name="Normal 5 2 3 2 4 4" xfId="32253" xr:uid="{00000000-0005-0000-0000-0000428A0000}"/>
    <cellStyle name="Normal 5 2 3 2 4 5" xfId="38811" xr:uid="{00000000-0005-0000-0000-0000438A0000}"/>
    <cellStyle name="Normal 5 2 3 2 5" xfId="7989" xr:uid="{00000000-0005-0000-0000-0000448A0000}"/>
    <cellStyle name="Normal 5 2 3 2 5 2" xfId="13299" xr:uid="{00000000-0005-0000-0000-0000458A0000}"/>
    <cellStyle name="Normal 5 2 3 2 5 2 2" xfId="28903" xr:uid="{00000000-0005-0000-0000-0000468A0000}"/>
    <cellStyle name="Normal 5 2 3 2 5 2 3" xfId="35462" xr:uid="{00000000-0005-0000-0000-0000478A0000}"/>
    <cellStyle name="Normal 5 2 3 2 5 2 4" xfId="42020" xr:uid="{00000000-0005-0000-0000-0000488A0000}"/>
    <cellStyle name="Normal 5 2 3 2 5 3" xfId="25638" xr:uid="{00000000-0005-0000-0000-0000498A0000}"/>
    <cellStyle name="Normal 5 2 3 2 5 4" xfId="32254" xr:uid="{00000000-0005-0000-0000-00004A8A0000}"/>
    <cellStyle name="Normal 5 2 3 2 5 5" xfId="38812" xr:uid="{00000000-0005-0000-0000-00004B8A0000}"/>
    <cellStyle name="Normal 5 2 3 2 6" xfId="13291" xr:uid="{00000000-0005-0000-0000-00004C8A0000}"/>
    <cellStyle name="Normal 5 2 3 2 6 2" xfId="28895" xr:uid="{00000000-0005-0000-0000-00004D8A0000}"/>
    <cellStyle name="Normal 5 2 3 2 6 3" xfId="35454" xr:uid="{00000000-0005-0000-0000-00004E8A0000}"/>
    <cellStyle name="Normal 5 2 3 2 6 4" xfId="42012" xr:uid="{00000000-0005-0000-0000-00004F8A0000}"/>
    <cellStyle name="Normal 5 2 3 2 7" xfId="25630" xr:uid="{00000000-0005-0000-0000-0000508A0000}"/>
    <cellStyle name="Normal 5 2 3 2 8" xfId="32246" xr:uid="{00000000-0005-0000-0000-0000518A0000}"/>
    <cellStyle name="Normal 5 2 3 2 9" xfId="38804" xr:uid="{00000000-0005-0000-0000-0000528A0000}"/>
    <cellStyle name="Normal 5 2 3 3" xfId="7990" xr:uid="{00000000-0005-0000-0000-0000538A0000}"/>
    <cellStyle name="Normal 5 2 3 3 2" xfId="7991" xr:uid="{00000000-0005-0000-0000-0000548A0000}"/>
    <cellStyle name="Normal 5 2 3 3 2 2" xfId="13301" xr:uid="{00000000-0005-0000-0000-0000558A0000}"/>
    <cellStyle name="Normal 5 2 3 3 2 2 2" xfId="28905" xr:uid="{00000000-0005-0000-0000-0000568A0000}"/>
    <cellStyle name="Normal 5 2 3 3 2 2 3" xfId="35464" xr:uid="{00000000-0005-0000-0000-0000578A0000}"/>
    <cellStyle name="Normal 5 2 3 3 2 2 4" xfId="42022" xr:uid="{00000000-0005-0000-0000-0000588A0000}"/>
    <cellStyle name="Normal 5 2 3 3 2 3" xfId="25640" xr:uid="{00000000-0005-0000-0000-0000598A0000}"/>
    <cellStyle name="Normal 5 2 3 3 2 4" xfId="32256" xr:uid="{00000000-0005-0000-0000-00005A8A0000}"/>
    <cellStyle name="Normal 5 2 3 3 2 5" xfId="38814" xr:uid="{00000000-0005-0000-0000-00005B8A0000}"/>
    <cellStyle name="Normal 5 2 3 3 3" xfId="7992" xr:uid="{00000000-0005-0000-0000-00005C8A0000}"/>
    <cellStyle name="Normal 5 2 3 3 3 2" xfId="13302" xr:uid="{00000000-0005-0000-0000-00005D8A0000}"/>
    <cellStyle name="Normal 5 2 3 3 3 2 2" xfId="28906" xr:uid="{00000000-0005-0000-0000-00005E8A0000}"/>
    <cellStyle name="Normal 5 2 3 3 3 2 3" xfId="35465" xr:uid="{00000000-0005-0000-0000-00005F8A0000}"/>
    <cellStyle name="Normal 5 2 3 3 3 2 4" xfId="42023" xr:uid="{00000000-0005-0000-0000-0000608A0000}"/>
    <cellStyle name="Normal 5 2 3 3 3 3" xfId="25641" xr:uid="{00000000-0005-0000-0000-0000618A0000}"/>
    <cellStyle name="Normal 5 2 3 3 3 4" xfId="32257" xr:uid="{00000000-0005-0000-0000-0000628A0000}"/>
    <cellStyle name="Normal 5 2 3 3 3 5" xfId="38815" xr:uid="{00000000-0005-0000-0000-0000638A0000}"/>
    <cellStyle name="Normal 5 2 3 3 4" xfId="13300" xr:uid="{00000000-0005-0000-0000-0000648A0000}"/>
    <cellStyle name="Normal 5 2 3 3 4 2" xfId="28904" xr:uid="{00000000-0005-0000-0000-0000658A0000}"/>
    <cellStyle name="Normal 5 2 3 3 4 3" xfId="35463" xr:uid="{00000000-0005-0000-0000-0000668A0000}"/>
    <cellStyle name="Normal 5 2 3 3 4 4" xfId="42021" xr:uid="{00000000-0005-0000-0000-0000678A0000}"/>
    <cellStyle name="Normal 5 2 3 3 5" xfId="25639" xr:uid="{00000000-0005-0000-0000-0000688A0000}"/>
    <cellStyle name="Normal 5 2 3 3 6" xfId="32255" xr:uid="{00000000-0005-0000-0000-0000698A0000}"/>
    <cellStyle name="Normal 5 2 3 3 7" xfId="38813" xr:uid="{00000000-0005-0000-0000-00006A8A0000}"/>
    <cellStyle name="Normal 5 2 3 4" xfId="7993" xr:uid="{00000000-0005-0000-0000-00006B8A0000}"/>
    <cellStyle name="Normal 5 2 3 4 2" xfId="7994" xr:uid="{00000000-0005-0000-0000-00006C8A0000}"/>
    <cellStyle name="Normal 5 2 3 4 2 2" xfId="13304" xr:uid="{00000000-0005-0000-0000-00006D8A0000}"/>
    <cellStyle name="Normal 5 2 3 4 2 2 2" xfId="28908" xr:uid="{00000000-0005-0000-0000-00006E8A0000}"/>
    <cellStyle name="Normal 5 2 3 4 2 2 3" xfId="35467" xr:uid="{00000000-0005-0000-0000-00006F8A0000}"/>
    <cellStyle name="Normal 5 2 3 4 2 2 4" xfId="42025" xr:uid="{00000000-0005-0000-0000-0000708A0000}"/>
    <cellStyle name="Normal 5 2 3 4 2 3" xfId="25643" xr:uid="{00000000-0005-0000-0000-0000718A0000}"/>
    <cellStyle name="Normal 5 2 3 4 2 4" xfId="32259" xr:uid="{00000000-0005-0000-0000-0000728A0000}"/>
    <cellStyle name="Normal 5 2 3 4 2 5" xfId="38817" xr:uid="{00000000-0005-0000-0000-0000738A0000}"/>
    <cellStyle name="Normal 5 2 3 4 3" xfId="7995" xr:uid="{00000000-0005-0000-0000-0000748A0000}"/>
    <cellStyle name="Normal 5 2 3 4 3 2" xfId="13305" xr:uid="{00000000-0005-0000-0000-0000758A0000}"/>
    <cellStyle name="Normal 5 2 3 4 3 2 2" xfId="28909" xr:uid="{00000000-0005-0000-0000-0000768A0000}"/>
    <cellStyle name="Normal 5 2 3 4 3 2 3" xfId="35468" xr:uid="{00000000-0005-0000-0000-0000778A0000}"/>
    <cellStyle name="Normal 5 2 3 4 3 2 4" xfId="42026" xr:uid="{00000000-0005-0000-0000-0000788A0000}"/>
    <cellStyle name="Normal 5 2 3 4 3 3" xfId="25644" xr:uid="{00000000-0005-0000-0000-0000798A0000}"/>
    <cellStyle name="Normal 5 2 3 4 3 4" xfId="32260" xr:uid="{00000000-0005-0000-0000-00007A8A0000}"/>
    <cellStyle name="Normal 5 2 3 4 3 5" xfId="38818" xr:uid="{00000000-0005-0000-0000-00007B8A0000}"/>
    <cellStyle name="Normal 5 2 3 4 4" xfId="13303" xr:uid="{00000000-0005-0000-0000-00007C8A0000}"/>
    <cellStyle name="Normal 5 2 3 4 4 2" xfId="28907" xr:uid="{00000000-0005-0000-0000-00007D8A0000}"/>
    <cellStyle name="Normal 5 2 3 4 4 3" xfId="35466" xr:uid="{00000000-0005-0000-0000-00007E8A0000}"/>
    <cellStyle name="Normal 5 2 3 4 4 4" xfId="42024" xr:uid="{00000000-0005-0000-0000-00007F8A0000}"/>
    <cellStyle name="Normal 5 2 3 4 5" xfId="25642" xr:uid="{00000000-0005-0000-0000-0000808A0000}"/>
    <cellStyle name="Normal 5 2 3 4 6" xfId="32258" xr:uid="{00000000-0005-0000-0000-0000818A0000}"/>
    <cellStyle name="Normal 5 2 3 4 7" xfId="38816" xr:uid="{00000000-0005-0000-0000-0000828A0000}"/>
    <cellStyle name="Normal 5 2 3 5" xfId="7996" xr:uid="{00000000-0005-0000-0000-0000838A0000}"/>
    <cellStyle name="Normal 5 2 3 5 2" xfId="13306" xr:uid="{00000000-0005-0000-0000-0000848A0000}"/>
    <cellStyle name="Normal 5 2 3 5 2 2" xfId="28910" xr:uid="{00000000-0005-0000-0000-0000858A0000}"/>
    <cellStyle name="Normal 5 2 3 5 2 3" xfId="35469" xr:uid="{00000000-0005-0000-0000-0000868A0000}"/>
    <cellStyle name="Normal 5 2 3 5 2 4" xfId="42027" xr:uid="{00000000-0005-0000-0000-0000878A0000}"/>
    <cellStyle name="Normal 5 2 3 5 3" xfId="25645" xr:uid="{00000000-0005-0000-0000-0000888A0000}"/>
    <cellStyle name="Normal 5 2 3 5 4" xfId="32261" xr:uid="{00000000-0005-0000-0000-0000898A0000}"/>
    <cellStyle name="Normal 5 2 3 5 5" xfId="38819" xr:uid="{00000000-0005-0000-0000-00008A8A0000}"/>
    <cellStyle name="Normal 5 2 3 6" xfId="7997" xr:uid="{00000000-0005-0000-0000-00008B8A0000}"/>
    <cellStyle name="Normal 5 2 3 6 2" xfId="13307" xr:uid="{00000000-0005-0000-0000-00008C8A0000}"/>
    <cellStyle name="Normal 5 2 3 6 2 2" xfId="28911" xr:uid="{00000000-0005-0000-0000-00008D8A0000}"/>
    <cellStyle name="Normal 5 2 3 6 2 3" xfId="35470" xr:uid="{00000000-0005-0000-0000-00008E8A0000}"/>
    <cellStyle name="Normal 5 2 3 6 2 4" xfId="42028" xr:uid="{00000000-0005-0000-0000-00008F8A0000}"/>
    <cellStyle name="Normal 5 2 3 6 3" xfId="25646" xr:uid="{00000000-0005-0000-0000-0000908A0000}"/>
    <cellStyle name="Normal 5 2 3 6 4" xfId="32262" xr:uid="{00000000-0005-0000-0000-0000918A0000}"/>
    <cellStyle name="Normal 5 2 3 6 5" xfId="38820" xr:uid="{00000000-0005-0000-0000-0000928A0000}"/>
    <cellStyle name="Normal 5 2 3 7" xfId="13290" xr:uid="{00000000-0005-0000-0000-0000938A0000}"/>
    <cellStyle name="Normal 5 2 3 7 2" xfId="28894" xr:uid="{00000000-0005-0000-0000-0000948A0000}"/>
    <cellStyle name="Normal 5 2 3 7 3" xfId="35453" xr:uid="{00000000-0005-0000-0000-0000958A0000}"/>
    <cellStyle name="Normal 5 2 3 7 4" xfId="42011" xr:uid="{00000000-0005-0000-0000-0000968A0000}"/>
    <cellStyle name="Normal 5 2 3 8" xfId="25629" xr:uid="{00000000-0005-0000-0000-0000978A0000}"/>
    <cellStyle name="Normal 5 2 3 9" xfId="32245" xr:uid="{00000000-0005-0000-0000-0000988A0000}"/>
    <cellStyle name="Normal 5 2 4" xfId="7998" xr:uid="{00000000-0005-0000-0000-0000998A0000}"/>
    <cellStyle name="Normal 5 2 4 2" xfId="7999" xr:uid="{00000000-0005-0000-0000-00009A8A0000}"/>
    <cellStyle name="Normal 5 2 4 2 2" xfId="8000" xr:uid="{00000000-0005-0000-0000-00009B8A0000}"/>
    <cellStyle name="Normal 5 2 4 2 2 2" xfId="13310" xr:uid="{00000000-0005-0000-0000-00009C8A0000}"/>
    <cellStyle name="Normal 5 2 4 2 2 2 2" xfId="28914" xr:uid="{00000000-0005-0000-0000-00009D8A0000}"/>
    <cellStyle name="Normal 5 2 4 2 2 2 3" xfId="35473" xr:uid="{00000000-0005-0000-0000-00009E8A0000}"/>
    <cellStyle name="Normal 5 2 4 2 2 2 4" xfId="42031" xr:uid="{00000000-0005-0000-0000-00009F8A0000}"/>
    <cellStyle name="Normal 5 2 4 2 2 3" xfId="25649" xr:uid="{00000000-0005-0000-0000-0000A08A0000}"/>
    <cellStyle name="Normal 5 2 4 2 2 4" xfId="32265" xr:uid="{00000000-0005-0000-0000-0000A18A0000}"/>
    <cellStyle name="Normal 5 2 4 2 2 5" xfId="38823" xr:uid="{00000000-0005-0000-0000-0000A28A0000}"/>
    <cellStyle name="Normal 5 2 4 2 3" xfId="8001" xr:uid="{00000000-0005-0000-0000-0000A38A0000}"/>
    <cellStyle name="Normal 5 2 4 2 3 2" xfId="13311" xr:uid="{00000000-0005-0000-0000-0000A48A0000}"/>
    <cellStyle name="Normal 5 2 4 2 3 2 2" xfId="28915" xr:uid="{00000000-0005-0000-0000-0000A58A0000}"/>
    <cellStyle name="Normal 5 2 4 2 3 2 3" xfId="35474" xr:uid="{00000000-0005-0000-0000-0000A68A0000}"/>
    <cellStyle name="Normal 5 2 4 2 3 2 4" xfId="42032" xr:uid="{00000000-0005-0000-0000-0000A78A0000}"/>
    <cellStyle name="Normal 5 2 4 2 3 3" xfId="25650" xr:uid="{00000000-0005-0000-0000-0000A88A0000}"/>
    <cellStyle name="Normal 5 2 4 2 3 4" xfId="32266" xr:uid="{00000000-0005-0000-0000-0000A98A0000}"/>
    <cellStyle name="Normal 5 2 4 2 3 5" xfId="38824" xr:uid="{00000000-0005-0000-0000-0000AA8A0000}"/>
    <cellStyle name="Normal 5 2 4 2 4" xfId="13309" xr:uid="{00000000-0005-0000-0000-0000AB8A0000}"/>
    <cellStyle name="Normal 5 2 4 2 4 2" xfId="28913" xr:uid="{00000000-0005-0000-0000-0000AC8A0000}"/>
    <cellStyle name="Normal 5 2 4 2 4 3" xfId="35472" xr:uid="{00000000-0005-0000-0000-0000AD8A0000}"/>
    <cellStyle name="Normal 5 2 4 2 4 4" xfId="42030" xr:uid="{00000000-0005-0000-0000-0000AE8A0000}"/>
    <cellStyle name="Normal 5 2 4 2 5" xfId="25648" xr:uid="{00000000-0005-0000-0000-0000AF8A0000}"/>
    <cellStyle name="Normal 5 2 4 2 6" xfId="32264" xr:uid="{00000000-0005-0000-0000-0000B08A0000}"/>
    <cellStyle name="Normal 5 2 4 2 7" xfId="38822" xr:uid="{00000000-0005-0000-0000-0000B18A0000}"/>
    <cellStyle name="Normal 5 2 4 3" xfId="8002" xr:uid="{00000000-0005-0000-0000-0000B28A0000}"/>
    <cellStyle name="Normal 5 2 4 3 2" xfId="8003" xr:uid="{00000000-0005-0000-0000-0000B38A0000}"/>
    <cellStyle name="Normal 5 2 4 3 2 2" xfId="13313" xr:uid="{00000000-0005-0000-0000-0000B48A0000}"/>
    <cellStyle name="Normal 5 2 4 3 2 2 2" xfId="28917" xr:uid="{00000000-0005-0000-0000-0000B58A0000}"/>
    <cellStyle name="Normal 5 2 4 3 2 2 3" xfId="35476" xr:uid="{00000000-0005-0000-0000-0000B68A0000}"/>
    <cellStyle name="Normal 5 2 4 3 2 2 4" xfId="42034" xr:uid="{00000000-0005-0000-0000-0000B78A0000}"/>
    <cellStyle name="Normal 5 2 4 3 2 3" xfId="25652" xr:uid="{00000000-0005-0000-0000-0000B88A0000}"/>
    <cellStyle name="Normal 5 2 4 3 2 4" xfId="32268" xr:uid="{00000000-0005-0000-0000-0000B98A0000}"/>
    <cellStyle name="Normal 5 2 4 3 2 5" xfId="38826" xr:uid="{00000000-0005-0000-0000-0000BA8A0000}"/>
    <cellStyle name="Normal 5 2 4 3 3" xfId="8004" xr:uid="{00000000-0005-0000-0000-0000BB8A0000}"/>
    <cellStyle name="Normal 5 2 4 3 3 2" xfId="13314" xr:uid="{00000000-0005-0000-0000-0000BC8A0000}"/>
    <cellStyle name="Normal 5 2 4 3 3 2 2" xfId="28918" xr:uid="{00000000-0005-0000-0000-0000BD8A0000}"/>
    <cellStyle name="Normal 5 2 4 3 3 2 3" xfId="35477" xr:uid="{00000000-0005-0000-0000-0000BE8A0000}"/>
    <cellStyle name="Normal 5 2 4 3 3 2 4" xfId="42035" xr:uid="{00000000-0005-0000-0000-0000BF8A0000}"/>
    <cellStyle name="Normal 5 2 4 3 3 3" xfId="25653" xr:uid="{00000000-0005-0000-0000-0000C08A0000}"/>
    <cellStyle name="Normal 5 2 4 3 3 4" xfId="32269" xr:uid="{00000000-0005-0000-0000-0000C18A0000}"/>
    <cellStyle name="Normal 5 2 4 3 3 5" xfId="38827" xr:uid="{00000000-0005-0000-0000-0000C28A0000}"/>
    <cellStyle name="Normal 5 2 4 3 4" xfId="13312" xr:uid="{00000000-0005-0000-0000-0000C38A0000}"/>
    <cellStyle name="Normal 5 2 4 3 4 2" xfId="28916" xr:uid="{00000000-0005-0000-0000-0000C48A0000}"/>
    <cellStyle name="Normal 5 2 4 3 4 3" xfId="35475" xr:uid="{00000000-0005-0000-0000-0000C58A0000}"/>
    <cellStyle name="Normal 5 2 4 3 4 4" xfId="42033" xr:uid="{00000000-0005-0000-0000-0000C68A0000}"/>
    <cellStyle name="Normal 5 2 4 3 5" xfId="25651" xr:uid="{00000000-0005-0000-0000-0000C78A0000}"/>
    <cellStyle name="Normal 5 2 4 3 6" xfId="32267" xr:uid="{00000000-0005-0000-0000-0000C88A0000}"/>
    <cellStyle name="Normal 5 2 4 3 7" xfId="38825" xr:uid="{00000000-0005-0000-0000-0000C98A0000}"/>
    <cellStyle name="Normal 5 2 4 4" xfId="8005" xr:uid="{00000000-0005-0000-0000-0000CA8A0000}"/>
    <cellStyle name="Normal 5 2 4 4 2" xfId="13315" xr:uid="{00000000-0005-0000-0000-0000CB8A0000}"/>
    <cellStyle name="Normal 5 2 4 4 2 2" xfId="28919" xr:uid="{00000000-0005-0000-0000-0000CC8A0000}"/>
    <cellStyle name="Normal 5 2 4 4 2 3" xfId="35478" xr:uid="{00000000-0005-0000-0000-0000CD8A0000}"/>
    <cellStyle name="Normal 5 2 4 4 2 4" xfId="42036" xr:uid="{00000000-0005-0000-0000-0000CE8A0000}"/>
    <cellStyle name="Normal 5 2 4 4 3" xfId="25654" xr:uid="{00000000-0005-0000-0000-0000CF8A0000}"/>
    <cellStyle name="Normal 5 2 4 4 4" xfId="32270" xr:uid="{00000000-0005-0000-0000-0000D08A0000}"/>
    <cellStyle name="Normal 5 2 4 4 5" xfId="38828" xr:uid="{00000000-0005-0000-0000-0000D18A0000}"/>
    <cellStyle name="Normal 5 2 4 5" xfId="8006" xr:uid="{00000000-0005-0000-0000-0000D28A0000}"/>
    <cellStyle name="Normal 5 2 4 5 2" xfId="13316" xr:uid="{00000000-0005-0000-0000-0000D38A0000}"/>
    <cellStyle name="Normal 5 2 4 5 2 2" xfId="28920" xr:uid="{00000000-0005-0000-0000-0000D48A0000}"/>
    <cellStyle name="Normal 5 2 4 5 2 3" xfId="35479" xr:uid="{00000000-0005-0000-0000-0000D58A0000}"/>
    <cellStyle name="Normal 5 2 4 5 2 4" xfId="42037" xr:uid="{00000000-0005-0000-0000-0000D68A0000}"/>
    <cellStyle name="Normal 5 2 4 5 3" xfId="25655" xr:uid="{00000000-0005-0000-0000-0000D78A0000}"/>
    <cellStyle name="Normal 5 2 4 5 4" xfId="32271" xr:uid="{00000000-0005-0000-0000-0000D88A0000}"/>
    <cellStyle name="Normal 5 2 4 5 5" xfId="38829" xr:uid="{00000000-0005-0000-0000-0000D98A0000}"/>
    <cellStyle name="Normal 5 2 4 6" xfId="13308" xr:uid="{00000000-0005-0000-0000-0000DA8A0000}"/>
    <cellStyle name="Normal 5 2 4 6 2" xfId="28912" xr:uid="{00000000-0005-0000-0000-0000DB8A0000}"/>
    <cellStyle name="Normal 5 2 4 6 3" xfId="35471" xr:uid="{00000000-0005-0000-0000-0000DC8A0000}"/>
    <cellStyle name="Normal 5 2 4 6 4" xfId="42029" xr:uid="{00000000-0005-0000-0000-0000DD8A0000}"/>
    <cellStyle name="Normal 5 2 4 7" xfId="25647" xr:uid="{00000000-0005-0000-0000-0000DE8A0000}"/>
    <cellStyle name="Normal 5 2 4 8" xfId="32263" xr:uid="{00000000-0005-0000-0000-0000DF8A0000}"/>
    <cellStyle name="Normal 5 2 4 9" xfId="38821" xr:uid="{00000000-0005-0000-0000-0000E08A0000}"/>
    <cellStyle name="Normal 5 2 5" xfId="8007" xr:uid="{00000000-0005-0000-0000-0000E18A0000}"/>
    <cellStyle name="Normal 5 2 5 2" xfId="8008" xr:uid="{00000000-0005-0000-0000-0000E28A0000}"/>
    <cellStyle name="Normal 5 2 5 2 2" xfId="13318" xr:uid="{00000000-0005-0000-0000-0000E38A0000}"/>
    <cellStyle name="Normal 5 2 5 2 2 2" xfId="28922" xr:uid="{00000000-0005-0000-0000-0000E48A0000}"/>
    <cellStyle name="Normal 5 2 5 2 2 3" xfId="35481" xr:uid="{00000000-0005-0000-0000-0000E58A0000}"/>
    <cellStyle name="Normal 5 2 5 2 2 4" xfId="42039" xr:uid="{00000000-0005-0000-0000-0000E68A0000}"/>
    <cellStyle name="Normal 5 2 5 2 3" xfId="25657" xr:uid="{00000000-0005-0000-0000-0000E78A0000}"/>
    <cellStyle name="Normal 5 2 5 2 4" xfId="32273" xr:uid="{00000000-0005-0000-0000-0000E88A0000}"/>
    <cellStyle name="Normal 5 2 5 2 5" xfId="38831" xr:uid="{00000000-0005-0000-0000-0000E98A0000}"/>
    <cellStyle name="Normal 5 2 5 3" xfId="8009" xr:uid="{00000000-0005-0000-0000-0000EA8A0000}"/>
    <cellStyle name="Normal 5 2 5 3 2" xfId="13319" xr:uid="{00000000-0005-0000-0000-0000EB8A0000}"/>
    <cellStyle name="Normal 5 2 5 3 2 2" xfId="28923" xr:uid="{00000000-0005-0000-0000-0000EC8A0000}"/>
    <cellStyle name="Normal 5 2 5 3 2 3" xfId="35482" xr:uid="{00000000-0005-0000-0000-0000ED8A0000}"/>
    <cellStyle name="Normal 5 2 5 3 2 4" xfId="42040" xr:uid="{00000000-0005-0000-0000-0000EE8A0000}"/>
    <cellStyle name="Normal 5 2 5 3 3" xfId="25658" xr:uid="{00000000-0005-0000-0000-0000EF8A0000}"/>
    <cellStyle name="Normal 5 2 5 3 4" xfId="32274" xr:uid="{00000000-0005-0000-0000-0000F08A0000}"/>
    <cellStyle name="Normal 5 2 5 3 5" xfId="38832" xr:uid="{00000000-0005-0000-0000-0000F18A0000}"/>
    <cellStyle name="Normal 5 2 5 4" xfId="13317" xr:uid="{00000000-0005-0000-0000-0000F28A0000}"/>
    <cellStyle name="Normal 5 2 5 4 2" xfId="28921" xr:uid="{00000000-0005-0000-0000-0000F38A0000}"/>
    <cellStyle name="Normal 5 2 5 4 3" xfId="35480" xr:uid="{00000000-0005-0000-0000-0000F48A0000}"/>
    <cellStyle name="Normal 5 2 5 4 4" xfId="42038" xr:uid="{00000000-0005-0000-0000-0000F58A0000}"/>
    <cellStyle name="Normal 5 2 5 5" xfId="25656" xr:uid="{00000000-0005-0000-0000-0000F68A0000}"/>
    <cellStyle name="Normal 5 2 5 6" xfId="32272" xr:uid="{00000000-0005-0000-0000-0000F78A0000}"/>
    <cellStyle name="Normal 5 2 5 7" xfId="38830" xr:uid="{00000000-0005-0000-0000-0000F88A0000}"/>
    <cellStyle name="Normal 5 2 6" xfId="8010" xr:uid="{00000000-0005-0000-0000-0000F98A0000}"/>
    <cellStyle name="Normal 5 2 6 2" xfId="8011" xr:uid="{00000000-0005-0000-0000-0000FA8A0000}"/>
    <cellStyle name="Normal 5 2 6 2 2" xfId="13321" xr:uid="{00000000-0005-0000-0000-0000FB8A0000}"/>
    <cellStyle name="Normal 5 2 6 2 2 2" xfId="28925" xr:uid="{00000000-0005-0000-0000-0000FC8A0000}"/>
    <cellStyle name="Normal 5 2 6 2 2 3" xfId="35484" xr:uid="{00000000-0005-0000-0000-0000FD8A0000}"/>
    <cellStyle name="Normal 5 2 6 2 2 4" xfId="42042" xr:uid="{00000000-0005-0000-0000-0000FE8A0000}"/>
    <cellStyle name="Normal 5 2 6 2 3" xfId="25660" xr:uid="{00000000-0005-0000-0000-0000FF8A0000}"/>
    <cellStyle name="Normal 5 2 6 2 4" xfId="32276" xr:uid="{00000000-0005-0000-0000-0000008B0000}"/>
    <cellStyle name="Normal 5 2 6 2 5" xfId="38834" xr:uid="{00000000-0005-0000-0000-0000018B0000}"/>
    <cellStyle name="Normal 5 2 6 3" xfId="8012" xr:uid="{00000000-0005-0000-0000-0000028B0000}"/>
    <cellStyle name="Normal 5 2 6 3 2" xfId="13322" xr:uid="{00000000-0005-0000-0000-0000038B0000}"/>
    <cellStyle name="Normal 5 2 6 3 2 2" xfId="28926" xr:uid="{00000000-0005-0000-0000-0000048B0000}"/>
    <cellStyle name="Normal 5 2 6 3 2 3" xfId="35485" xr:uid="{00000000-0005-0000-0000-0000058B0000}"/>
    <cellStyle name="Normal 5 2 6 3 2 4" xfId="42043" xr:uid="{00000000-0005-0000-0000-0000068B0000}"/>
    <cellStyle name="Normal 5 2 6 3 3" xfId="25661" xr:uid="{00000000-0005-0000-0000-0000078B0000}"/>
    <cellStyle name="Normal 5 2 6 3 4" xfId="32277" xr:uid="{00000000-0005-0000-0000-0000088B0000}"/>
    <cellStyle name="Normal 5 2 6 3 5" xfId="38835" xr:uid="{00000000-0005-0000-0000-0000098B0000}"/>
    <cellStyle name="Normal 5 2 6 4" xfId="13320" xr:uid="{00000000-0005-0000-0000-00000A8B0000}"/>
    <cellStyle name="Normal 5 2 6 4 2" xfId="28924" xr:uid="{00000000-0005-0000-0000-00000B8B0000}"/>
    <cellStyle name="Normal 5 2 6 4 3" xfId="35483" xr:uid="{00000000-0005-0000-0000-00000C8B0000}"/>
    <cellStyle name="Normal 5 2 6 4 4" xfId="42041" xr:uid="{00000000-0005-0000-0000-00000D8B0000}"/>
    <cellStyle name="Normal 5 2 6 5" xfId="25659" xr:uid="{00000000-0005-0000-0000-00000E8B0000}"/>
    <cellStyle name="Normal 5 2 6 6" xfId="32275" xr:uid="{00000000-0005-0000-0000-00000F8B0000}"/>
    <cellStyle name="Normal 5 2 6 7" xfId="38833" xr:uid="{00000000-0005-0000-0000-0000108B0000}"/>
    <cellStyle name="Normal 5 2 7" xfId="8013" xr:uid="{00000000-0005-0000-0000-0000118B0000}"/>
    <cellStyle name="Normal 5 2 7 2" xfId="13323" xr:uid="{00000000-0005-0000-0000-0000128B0000}"/>
    <cellStyle name="Normal 5 2 7 2 2" xfId="28927" xr:uid="{00000000-0005-0000-0000-0000138B0000}"/>
    <cellStyle name="Normal 5 2 7 2 3" xfId="35486" xr:uid="{00000000-0005-0000-0000-0000148B0000}"/>
    <cellStyle name="Normal 5 2 7 2 4" xfId="42044" xr:uid="{00000000-0005-0000-0000-0000158B0000}"/>
    <cellStyle name="Normal 5 2 7 3" xfId="25662" xr:uid="{00000000-0005-0000-0000-0000168B0000}"/>
    <cellStyle name="Normal 5 2 7 4" xfId="32278" xr:uid="{00000000-0005-0000-0000-0000178B0000}"/>
    <cellStyle name="Normal 5 2 7 5" xfId="38836" xr:uid="{00000000-0005-0000-0000-0000188B0000}"/>
    <cellStyle name="Normal 5 2 8" xfId="8014" xr:uid="{00000000-0005-0000-0000-0000198B0000}"/>
    <cellStyle name="Normal 5 2 8 2" xfId="13324" xr:uid="{00000000-0005-0000-0000-00001A8B0000}"/>
    <cellStyle name="Normal 5 2 8 2 2" xfId="28928" xr:uid="{00000000-0005-0000-0000-00001B8B0000}"/>
    <cellStyle name="Normal 5 2 8 2 3" xfId="35487" xr:uid="{00000000-0005-0000-0000-00001C8B0000}"/>
    <cellStyle name="Normal 5 2 8 2 4" xfId="42045" xr:uid="{00000000-0005-0000-0000-00001D8B0000}"/>
    <cellStyle name="Normal 5 2 8 3" xfId="25663" xr:uid="{00000000-0005-0000-0000-00001E8B0000}"/>
    <cellStyle name="Normal 5 2 8 4" xfId="32279" xr:uid="{00000000-0005-0000-0000-00001F8B0000}"/>
    <cellStyle name="Normal 5 2 8 5" xfId="38837" xr:uid="{00000000-0005-0000-0000-0000208B0000}"/>
    <cellStyle name="Normal 5 2 9" xfId="13253" xr:uid="{00000000-0005-0000-0000-0000218B0000}"/>
    <cellStyle name="Normal 5 2 9 2" xfId="28857" xr:uid="{00000000-0005-0000-0000-0000228B0000}"/>
    <cellStyle name="Normal 5 2 9 3" xfId="35416" xr:uid="{00000000-0005-0000-0000-0000238B0000}"/>
    <cellStyle name="Normal 5 2 9 4" xfId="41974" xr:uid="{00000000-0005-0000-0000-0000248B0000}"/>
    <cellStyle name="Normal 5 3" xfId="8015" xr:uid="{00000000-0005-0000-0000-0000258B0000}"/>
    <cellStyle name="Normal 5 3 10" xfId="32280" xr:uid="{00000000-0005-0000-0000-0000268B0000}"/>
    <cellStyle name="Normal 5 3 11" xfId="38838" xr:uid="{00000000-0005-0000-0000-0000278B0000}"/>
    <cellStyle name="Normal 5 3 2" xfId="8016" xr:uid="{00000000-0005-0000-0000-0000288B0000}"/>
    <cellStyle name="Normal 5 3 2 10" xfId="38839" xr:uid="{00000000-0005-0000-0000-0000298B0000}"/>
    <cellStyle name="Normal 5 3 2 2" xfId="8017" xr:uid="{00000000-0005-0000-0000-00002A8B0000}"/>
    <cellStyle name="Normal 5 3 2 2 2" xfId="8018" xr:uid="{00000000-0005-0000-0000-00002B8B0000}"/>
    <cellStyle name="Normal 5 3 2 2 2 2" xfId="8019" xr:uid="{00000000-0005-0000-0000-00002C8B0000}"/>
    <cellStyle name="Normal 5 3 2 2 2 2 2" xfId="13329" xr:uid="{00000000-0005-0000-0000-00002D8B0000}"/>
    <cellStyle name="Normal 5 3 2 2 2 2 2 2" xfId="28933" xr:uid="{00000000-0005-0000-0000-00002E8B0000}"/>
    <cellStyle name="Normal 5 3 2 2 2 2 2 3" xfId="35492" xr:uid="{00000000-0005-0000-0000-00002F8B0000}"/>
    <cellStyle name="Normal 5 3 2 2 2 2 2 4" xfId="42050" xr:uid="{00000000-0005-0000-0000-0000308B0000}"/>
    <cellStyle name="Normal 5 3 2 2 2 2 3" xfId="25668" xr:uid="{00000000-0005-0000-0000-0000318B0000}"/>
    <cellStyle name="Normal 5 3 2 2 2 2 4" xfId="32284" xr:uid="{00000000-0005-0000-0000-0000328B0000}"/>
    <cellStyle name="Normal 5 3 2 2 2 2 5" xfId="38842" xr:uid="{00000000-0005-0000-0000-0000338B0000}"/>
    <cellStyle name="Normal 5 3 2 2 2 3" xfId="8020" xr:uid="{00000000-0005-0000-0000-0000348B0000}"/>
    <cellStyle name="Normal 5 3 2 2 2 3 2" xfId="13330" xr:uid="{00000000-0005-0000-0000-0000358B0000}"/>
    <cellStyle name="Normal 5 3 2 2 2 3 2 2" xfId="28934" xr:uid="{00000000-0005-0000-0000-0000368B0000}"/>
    <cellStyle name="Normal 5 3 2 2 2 3 2 3" xfId="35493" xr:uid="{00000000-0005-0000-0000-0000378B0000}"/>
    <cellStyle name="Normal 5 3 2 2 2 3 2 4" xfId="42051" xr:uid="{00000000-0005-0000-0000-0000388B0000}"/>
    <cellStyle name="Normal 5 3 2 2 2 3 3" xfId="25669" xr:uid="{00000000-0005-0000-0000-0000398B0000}"/>
    <cellStyle name="Normal 5 3 2 2 2 3 4" xfId="32285" xr:uid="{00000000-0005-0000-0000-00003A8B0000}"/>
    <cellStyle name="Normal 5 3 2 2 2 3 5" xfId="38843" xr:uid="{00000000-0005-0000-0000-00003B8B0000}"/>
    <cellStyle name="Normal 5 3 2 2 2 4" xfId="13328" xr:uid="{00000000-0005-0000-0000-00003C8B0000}"/>
    <cellStyle name="Normal 5 3 2 2 2 4 2" xfId="28932" xr:uid="{00000000-0005-0000-0000-00003D8B0000}"/>
    <cellStyle name="Normal 5 3 2 2 2 4 3" xfId="35491" xr:uid="{00000000-0005-0000-0000-00003E8B0000}"/>
    <cellStyle name="Normal 5 3 2 2 2 4 4" xfId="42049" xr:uid="{00000000-0005-0000-0000-00003F8B0000}"/>
    <cellStyle name="Normal 5 3 2 2 2 5" xfId="25667" xr:uid="{00000000-0005-0000-0000-0000408B0000}"/>
    <cellStyle name="Normal 5 3 2 2 2 6" xfId="32283" xr:uid="{00000000-0005-0000-0000-0000418B0000}"/>
    <cellStyle name="Normal 5 3 2 2 2 7" xfId="38841" xr:uid="{00000000-0005-0000-0000-0000428B0000}"/>
    <cellStyle name="Normal 5 3 2 2 3" xfId="8021" xr:uid="{00000000-0005-0000-0000-0000438B0000}"/>
    <cellStyle name="Normal 5 3 2 2 3 2" xfId="8022" xr:uid="{00000000-0005-0000-0000-0000448B0000}"/>
    <cellStyle name="Normal 5 3 2 2 3 2 2" xfId="13332" xr:uid="{00000000-0005-0000-0000-0000458B0000}"/>
    <cellStyle name="Normal 5 3 2 2 3 2 2 2" xfId="28936" xr:uid="{00000000-0005-0000-0000-0000468B0000}"/>
    <cellStyle name="Normal 5 3 2 2 3 2 2 3" xfId="35495" xr:uid="{00000000-0005-0000-0000-0000478B0000}"/>
    <cellStyle name="Normal 5 3 2 2 3 2 2 4" xfId="42053" xr:uid="{00000000-0005-0000-0000-0000488B0000}"/>
    <cellStyle name="Normal 5 3 2 2 3 2 3" xfId="25671" xr:uid="{00000000-0005-0000-0000-0000498B0000}"/>
    <cellStyle name="Normal 5 3 2 2 3 2 4" xfId="32287" xr:uid="{00000000-0005-0000-0000-00004A8B0000}"/>
    <cellStyle name="Normal 5 3 2 2 3 2 5" xfId="38845" xr:uid="{00000000-0005-0000-0000-00004B8B0000}"/>
    <cellStyle name="Normal 5 3 2 2 3 3" xfId="8023" xr:uid="{00000000-0005-0000-0000-00004C8B0000}"/>
    <cellStyle name="Normal 5 3 2 2 3 3 2" xfId="13333" xr:uid="{00000000-0005-0000-0000-00004D8B0000}"/>
    <cellStyle name="Normal 5 3 2 2 3 3 2 2" xfId="28937" xr:uid="{00000000-0005-0000-0000-00004E8B0000}"/>
    <cellStyle name="Normal 5 3 2 2 3 3 2 3" xfId="35496" xr:uid="{00000000-0005-0000-0000-00004F8B0000}"/>
    <cellStyle name="Normal 5 3 2 2 3 3 2 4" xfId="42054" xr:uid="{00000000-0005-0000-0000-0000508B0000}"/>
    <cellStyle name="Normal 5 3 2 2 3 3 3" xfId="25672" xr:uid="{00000000-0005-0000-0000-0000518B0000}"/>
    <cellStyle name="Normal 5 3 2 2 3 3 4" xfId="32288" xr:uid="{00000000-0005-0000-0000-0000528B0000}"/>
    <cellStyle name="Normal 5 3 2 2 3 3 5" xfId="38846" xr:uid="{00000000-0005-0000-0000-0000538B0000}"/>
    <cellStyle name="Normal 5 3 2 2 3 4" xfId="13331" xr:uid="{00000000-0005-0000-0000-0000548B0000}"/>
    <cellStyle name="Normal 5 3 2 2 3 4 2" xfId="28935" xr:uid="{00000000-0005-0000-0000-0000558B0000}"/>
    <cellStyle name="Normal 5 3 2 2 3 4 3" xfId="35494" xr:uid="{00000000-0005-0000-0000-0000568B0000}"/>
    <cellStyle name="Normal 5 3 2 2 3 4 4" xfId="42052" xr:uid="{00000000-0005-0000-0000-0000578B0000}"/>
    <cellStyle name="Normal 5 3 2 2 3 5" xfId="25670" xr:uid="{00000000-0005-0000-0000-0000588B0000}"/>
    <cellStyle name="Normal 5 3 2 2 3 6" xfId="32286" xr:uid="{00000000-0005-0000-0000-0000598B0000}"/>
    <cellStyle name="Normal 5 3 2 2 3 7" xfId="38844" xr:uid="{00000000-0005-0000-0000-00005A8B0000}"/>
    <cellStyle name="Normal 5 3 2 2 4" xfId="8024" xr:uid="{00000000-0005-0000-0000-00005B8B0000}"/>
    <cellStyle name="Normal 5 3 2 2 4 2" xfId="13334" xr:uid="{00000000-0005-0000-0000-00005C8B0000}"/>
    <cellStyle name="Normal 5 3 2 2 4 2 2" xfId="28938" xr:uid="{00000000-0005-0000-0000-00005D8B0000}"/>
    <cellStyle name="Normal 5 3 2 2 4 2 3" xfId="35497" xr:uid="{00000000-0005-0000-0000-00005E8B0000}"/>
    <cellStyle name="Normal 5 3 2 2 4 2 4" xfId="42055" xr:uid="{00000000-0005-0000-0000-00005F8B0000}"/>
    <cellStyle name="Normal 5 3 2 2 4 3" xfId="25673" xr:uid="{00000000-0005-0000-0000-0000608B0000}"/>
    <cellStyle name="Normal 5 3 2 2 4 4" xfId="32289" xr:uid="{00000000-0005-0000-0000-0000618B0000}"/>
    <cellStyle name="Normal 5 3 2 2 4 5" xfId="38847" xr:uid="{00000000-0005-0000-0000-0000628B0000}"/>
    <cellStyle name="Normal 5 3 2 2 5" xfId="8025" xr:uid="{00000000-0005-0000-0000-0000638B0000}"/>
    <cellStyle name="Normal 5 3 2 2 5 2" xfId="13335" xr:uid="{00000000-0005-0000-0000-0000648B0000}"/>
    <cellStyle name="Normal 5 3 2 2 5 2 2" xfId="28939" xr:uid="{00000000-0005-0000-0000-0000658B0000}"/>
    <cellStyle name="Normal 5 3 2 2 5 2 3" xfId="35498" xr:uid="{00000000-0005-0000-0000-0000668B0000}"/>
    <cellStyle name="Normal 5 3 2 2 5 2 4" xfId="42056" xr:uid="{00000000-0005-0000-0000-0000678B0000}"/>
    <cellStyle name="Normal 5 3 2 2 5 3" xfId="25674" xr:uid="{00000000-0005-0000-0000-0000688B0000}"/>
    <cellStyle name="Normal 5 3 2 2 5 4" xfId="32290" xr:uid="{00000000-0005-0000-0000-0000698B0000}"/>
    <cellStyle name="Normal 5 3 2 2 5 5" xfId="38848" xr:uid="{00000000-0005-0000-0000-00006A8B0000}"/>
    <cellStyle name="Normal 5 3 2 2 6" xfId="13327" xr:uid="{00000000-0005-0000-0000-00006B8B0000}"/>
    <cellStyle name="Normal 5 3 2 2 6 2" xfId="28931" xr:uid="{00000000-0005-0000-0000-00006C8B0000}"/>
    <cellStyle name="Normal 5 3 2 2 6 3" xfId="35490" xr:uid="{00000000-0005-0000-0000-00006D8B0000}"/>
    <cellStyle name="Normal 5 3 2 2 6 4" xfId="42048" xr:uid="{00000000-0005-0000-0000-00006E8B0000}"/>
    <cellStyle name="Normal 5 3 2 2 7" xfId="25666" xr:uid="{00000000-0005-0000-0000-00006F8B0000}"/>
    <cellStyle name="Normal 5 3 2 2 8" xfId="32282" xr:uid="{00000000-0005-0000-0000-0000708B0000}"/>
    <cellStyle name="Normal 5 3 2 2 9" xfId="38840" xr:uid="{00000000-0005-0000-0000-0000718B0000}"/>
    <cellStyle name="Normal 5 3 2 3" xfId="8026" xr:uid="{00000000-0005-0000-0000-0000728B0000}"/>
    <cellStyle name="Normal 5 3 2 3 2" xfId="8027" xr:uid="{00000000-0005-0000-0000-0000738B0000}"/>
    <cellStyle name="Normal 5 3 2 3 2 2" xfId="13337" xr:uid="{00000000-0005-0000-0000-0000748B0000}"/>
    <cellStyle name="Normal 5 3 2 3 2 2 2" xfId="28941" xr:uid="{00000000-0005-0000-0000-0000758B0000}"/>
    <cellStyle name="Normal 5 3 2 3 2 2 3" xfId="35500" xr:uid="{00000000-0005-0000-0000-0000768B0000}"/>
    <cellStyle name="Normal 5 3 2 3 2 2 4" xfId="42058" xr:uid="{00000000-0005-0000-0000-0000778B0000}"/>
    <cellStyle name="Normal 5 3 2 3 2 3" xfId="25676" xr:uid="{00000000-0005-0000-0000-0000788B0000}"/>
    <cellStyle name="Normal 5 3 2 3 2 4" xfId="32292" xr:uid="{00000000-0005-0000-0000-0000798B0000}"/>
    <cellStyle name="Normal 5 3 2 3 2 5" xfId="38850" xr:uid="{00000000-0005-0000-0000-00007A8B0000}"/>
    <cellStyle name="Normal 5 3 2 3 3" xfId="8028" xr:uid="{00000000-0005-0000-0000-00007B8B0000}"/>
    <cellStyle name="Normal 5 3 2 3 3 2" xfId="13338" xr:uid="{00000000-0005-0000-0000-00007C8B0000}"/>
    <cellStyle name="Normal 5 3 2 3 3 2 2" xfId="28942" xr:uid="{00000000-0005-0000-0000-00007D8B0000}"/>
    <cellStyle name="Normal 5 3 2 3 3 2 3" xfId="35501" xr:uid="{00000000-0005-0000-0000-00007E8B0000}"/>
    <cellStyle name="Normal 5 3 2 3 3 2 4" xfId="42059" xr:uid="{00000000-0005-0000-0000-00007F8B0000}"/>
    <cellStyle name="Normal 5 3 2 3 3 3" xfId="25677" xr:uid="{00000000-0005-0000-0000-0000808B0000}"/>
    <cellStyle name="Normal 5 3 2 3 3 4" xfId="32293" xr:uid="{00000000-0005-0000-0000-0000818B0000}"/>
    <cellStyle name="Normal 5 3 2 3 3 5" xfId="38851" xr:uid="{00000000-0005-0000-0000-0000828B0000}"/>
    <cellStyle name="Normal 5 3 2 3 4" xfId="13336" xr:uid="{00000000-0005-0000-0000-0000838B0000}"/>
    <cellStyle name="Normal 5 3 2 3 4 2" xfId="28940" xr:uid="{00000000-0005-0000-0000-0000848B0000}"/>
    <cellStyle name="Normal 5 3 2 3 4 3" xfId="35499" xr:uid="{00000000-0005-0000-0000-0000858B0000}"/>
    <cellStyle name="Normal 5 3 2 3 4 4" xfId="42057" xr:uid="{00000000-0005-0000-0000-0000868B0000}"/>
    <cellStyle name="Normal 5 3 2 3 5" xfId="25675" xr:uid="{00000000-0005-0000-0000-0000878B0000}"/>
    <cellStyle name="Normal 5 3 2 3 6" xfId="32291" xr:uid="{00000000-0005-0000-0000-0000888B0000}"/>
    <cellStyle name="Normal 5 3 2 3 7" xfId="38849" xr:uid="{00000000-0005-0000-0000-0000898B0000}"/>
    <cellStyle name="Normal 5 3 2 4" xfId="8029" xr:uid="{00000000-0005-0000-0000-00008A8B0000}"/>
    <cellStyle name="Normal 5 3 2 4 2" xfId="8030" xr:uid="{00000000-0005-0000-0000-00008B8B0000}"/>
    <cellStyle name="Normal 5 3 2 4 2 2" xfId="13340" xr:uid="{00000000-0005-0000-0000-00008C8B0000}"/>
    <cellStyle name="Normal 5 3 2 4 2 2 2" xfId="28944" xr:uid="{00000000-0005-0000-0000-00008D8B0000}"/>
    <cellStyle name="Normal 5 3 2 4 2 2 3" xfId="35503" xr:uid="{00000000-0005-0000-0000-00008E8B0000}"/>
    <cellStyle name="Normal 5 3 2 4 2 2 4" xfId="42061" xr:uid="{00000000-0005-0000-0000-00008F8B0000}"/>
    <cellStyle name="Normal 5 3 2 4 2 3" xfId="25679" xr:uid="{00000000-0005-0000-0000-0000908B0000}"/>
    <cellStyle name="Normal 5 3 2 4 2 4" xfId="32295" xr:uid="{00000000-0005-0000-0000-0000918B0000}"/>
    <cellStyle name="Normal 5 3 2 4 2 5" xfId="38853" xr:uid="{00000000-0005-0000-0000-0000928B0000}"/>
    <cellStyle name="Normal 5 3 2 4 3" xfId="8031" xr:uid="{00000000-0005-0000-0000-0000938B0000}"/>
    <cellStyle name="Normal 5 3 2 4 3 2" xfId="13341" xr:uid="{00000000-0005-0000-0000-0000948B0000}"/>
    <cellStyle name="Normal 5 3 2 4 3 2 2" xfId="28945" xr:uid="{00000000-0005-0000-0000-0000958B0000}"/>
    <cellStyle name="Normal 5 3 2 4 3 2 3" xfId="35504" xr:uid="{00000000-0005-0000-0000-0000968B0000}"/>
    <cellStyle name="Normal 5 3 2 4 3 2 4" xfId="42062" xr:uid="{00000000-0005-0000-0000-0000978B0000}"/>
    <cellStyle name="Normal 5 3 2 4 3 3" xfId="25680" xr:uid="{00000000-0005-0000-0000-0000988B0000}"/>
    <cellStyle name="Normal 5 3 2 4 3 4" xfId="32296" xr:uid="{00000000-0005-0000-0000-0000998B0000}"/>
    <cellStyle name="Normal 5 3 2 4 3 5" xfId="38854" xr:uid="{00000000-0005-0000-0000-00009A8B0000}"/>
    <cellStyle name="Normal 5 3 2 4 4" xfId="13339" xr:uid="{00000000-0005-0000-0000-00009B8B0000}"/>
    <cellStyle name="Normal 5 3 2 4 4 2" xfId="28943" xr:uid="{00000000-0005-0000-0000-00009C8B0000}"/>
    <cellStyle name="Normal 5 3 2 4 4 3" xfId="35502" xr:uid="{00000000-0005-0000-0000-00009D8B0000}"/>
    <cellStyle name="Normal 5 3 2 4 4 4" xfId="42060" xr:uid="{00000000-0005-0000-0000-00009E8B0000}"/>
    <cellStyle name="Normal 5 3 2 4 5" xfId="25678" xr:uid="{00000000-0005-0000-0000-00009F8B0000}"/>
    <cellStyle name="Normal 5 3 2 4 6" xfId="32294" xr:uid="{00000000-0005-0000-0000-0000A08B0000}"/>
    <cellStyle name="Normal 5 3 2 4 7" xfId="38852" xr:uid="{00000000-0005-0000-0000-0000A18B0000}"/>
    <cellStyle name="Normal 5 3 2 5" xfId="8032" xr:uid="{00000000-0005-0000-0000-0000A28B0000}"/>
    <cellStyle name="Normal 5 3 2 5 2" xfId="13342" xr:uid="{00000000-0005-0000-0000-0000A38B0000}"/>
    <cellStyle name="Normal 5 3 2 5 2 2" xfId="28946" xr:uid="{00000000-0005-0000-0000-0000A48B0000}"/>
    <cellStyle name="Normal 5 3 2 5 2 3" xfId="35505" xr:uid="{00000000-0005-0000-0000-0000A58B0000}"/>
    <cellStyle name="Normal 5 3 2 5 2 4" xfId="42063" xr:uid="{00000000-0005-0000-0000-0000A68B0000}"/>
    <cellStyle name="Normal 5 3 2 5 3" xfId="25681" xr:uid="{00000000-0005-0000-0000-0000A78B0000}"/>
    <cellStyle name="Normal 5 3 2 5 4" xfId="32297" xr:uid="{00000000-0005-0000-0000-0000A88B0000}"/>
    <cellStyle name="Normal 5 3 2 5 5" xfId="38855" xr:uid="{00000000-0005-0000-0000-0000A98B0000}"/>
    <cellStyle name="Normal 5 3 2 6" xfId="8033" xr:uid="{00000000-0005-0000-0000-0000AA8B0000}"/>
    <cellStyle name="Normal 5 3 2 6 2" xfId="13343" xr:uid="{00000000-0005-0000-0000-0000AB8B0000}"/>
    <cellStyle name="Normal 5 3 2 6 2 2" xfId="28947" xr:uid="{00000000-0005-0000-0000-0000AC8B0000}"/>
    <cellStyle name="Normal 5 3 2 6 2 3" xfId="35506" xr:uid="{00000000-0005-0000-0000-0000AD8B0000}"/>
    <cellStyle name="Normal 5 3 2 6 2 4" xfId="42064" xr:uid="{00000000-0005-0000-0000-0000AE8B0000}"/>
    <cellStyle name="Normal 5 3 2 6 3" xfId="25682" xr:uid="{00000000-0005-0000-0000-0000AF8B0000}"/>
    <cellStyle name="Normal 5 3 2 6 4" xfId="32298" xr:uid="{00000000-0005-0000-0000-0000B08B0000}"/>
    <cellStyle name="Normal 5 3 2 6 5" xfId="38856" xr:uid="{00000000-0005-0000-0000-0000B18B0000}"/>
    <cellStyle name="Normal 5 3 2 7" xfId="13326" xr:uid="{00000000-0005-0000-0000-0000B28B0000}"/>
    <cellStyle name="Normal 5 3 2 7 2" xfId="28930" xr:uid="{00000000-0005-0000-0000-0000B38B0000}"/>
    <cellStyle name="Normal 5 3 2 7 3" xfId="35489" xr:uid="{00000000-0005-0000-0000-0000B48B0000}"/>
    <cellStyle name="Normal 5 3 2 7 4" xfId="42047" xr:uid="{00000000-0005-0000-0000-0000B58B0000}"/>
    <cellStyle name="Normal 5 3 2 8" xfId="25665" xr:uid="{00000000-0005-0000-0000-0000B68B0000}"/>
    <cellStyle name="Normal 5 3 2 9" xfId="32281" xr:uid="{00000000-0005-0000-0000-0000B78B0000}"/>
    <cellStyle name="Normal 5 3 3" xfId="8034" xr:uid="{00000000-0005-0000-0000-0000B88B0000}"/>
    <cellStyle name="Normal 5 3 3 2" xfId="8035" xr:uid="{00000000-0005-0000-0000-0000B98B0000}"/>
    <cellStyle name="Normal 5 3 3 2 2" xfId="8036" xr:uid="{00000000-0005-0000-0000-0000BA8B0000}"/>
    <cellStyle name="Normal 5 3 3 2 2 2" xfId="13346" xr:uid="{00000000-0005-0000-0000-0000BB8B0000}"/>
    <cellStyle name="Normal 5 3 3 2 2 2 2" xfId="28950" xr:uid="{00000000-0005-0000-0000-0000BC8B0000}"/>
    <cellStyle name="Normal 5 3 3 2 2 2 3" xfId="35509" xr:uid="{00000000-0005-0000-0000-0000BD8B0000}"/>
    <cellStyle name="Normal 5 3 3 2 2 2 4" xfId="42067" xr:uid="{00000000-0005-0000-0000-0000BE8B0000}"/>
    <cellStyle name="Normal 5 3 3 2 2 3" xfId="25685" xr:uid="{00000000-0005-0000-0000-0000BF8B0000}"/>
    <cellStyle name="Normal 5 3 3 2 2 4" xfId="32301" xr:uid="{00000000-0005-0000-0000-0000C08B0000}"/>
    <cellStyle name="Normal 5 3 3 2 2 5" xfId="38859" xr:uid="{00000000-0005-0000-0000-0000C18B0000}"/>
    <cellStyle name="Normal 5 3 3 2 3" xfId="8037" xr:uid="{00000000-0005-0000-0000-0000C28B0000}"/>
    <cellStyle name="Normal 5 3 3 2 3 2" xfId="13347" xr:uid="{00000000-0005-0000-0000-0000C38B0000}"/>
    <cellStyle name="Normal 5 3 3 2 3 2 2" xfId="28951" xr:uid="{00000000-0005-0000-0000-0000C48B0000}"/>
    <cellStyle name="Normal 5 3 3 2 3 2 3" xfId="35510" xr:uid="{00000000-0005-0000-0000-0000C58B0000}"/>
    <cellStyle name="Normal 5 3 3 2 3 2 4" xfId="42068" xr:uid="{00000000-0005-0000-0000-0000C68B0000}"/>
    <cellStyle name="Normal 5 3 3 2 3 3" xfId="25686" xr:uid="{00000000-0005-0000-0000-0000C78B0000}"/>
    <cellStyle name="Normal 5 3 3 2 3 4" xfId="32302" xr:uid="{00000000-0005-0000-0000-0000C88B0000}"/>
    <cellStyle name="Normal 5 3 3 2 3 5" xfId="38860" xr:uid="{00000000-0005-0000-0000-0000C98B0000}"/>
    <cellStyle name="Normal 5 3 3 2 4" xfId="13345" xr:uid="{00000000-0005-0000-0000-0000CA8B0000}"/>
    <cellStyle name="Normal 5 3 3 2 4 2" xfId="28949" xr:uid="{00000000-0005-0000-0000-0000CB8B0000}"/>
    <cellStyle name="Normal 5 3 3 2 4 3" xfId="35508" xr:uid="{00000000-0005-0000-0000-0000CC8B0000}"/>
    <cellStyle name="Normal 5 3 3 2 4 4" xfId="42066" xr:uid="{00000000-0005-0000-0000-0000CD8B0000}"/>
    <cellStyle name="Normal 5 3 3 2 5" xfId="25684" xr:uid="{00000000-0005-0000-0000-0000CE8B0000}"/>
    <cellStyle name="Normal 5 3 3 2 6" xfId="32300" xr:uid="{00000000-0005-0000-0000-0000CF8B0000}"/>
    <cellStyle name="Normal 5 3 3 2 7" xfId="38858" xr:uid="{00000000-0005-0000-0000-0000D08B0000}"/>
    <cellStyle name="Normal 5 3 3 3" xfId="8038" xr:uid="{00000000-0005-0000-0000-0000D18B0000}"/>
    <cellStyle name="Normal 5 3 3 3 2" xfId="8039" xr:uid="{00000000-0005-0000-0000-0000D28B0000}"/>
    <cellStyle name="Normal 5 3 3 3 2 2" xfId="13349" xr:uid="{00000000-0005-0000-0000-0000D38B0000}"/>
    <cellStyle name="Normal 5 3 3 3 2 2 2" xfId="28953" xr:uid="{00000000-0005-0000-0000-0000D48B0000}"/>
    <cellStyle name="Normal 5 3 3 3 2 2 3" xfId="35512" xr:uid="{00000000-0005-0000-0000-0000D58B0000}"/>
    <cellStyle name="Normal 5 3 3 3 2 2 4" xfId="42070" xr:uid="{00000000-0005-0000-0000-0000D68B0000}"/>
    <cellStyle name="Normal 5 3 3 3 2 3" xfId="25688" xr:uid="{00000000-0005-0000-0000-0000D78B0000}"/>
    <cellStyle name="Normal 5 3 3 3 2 4" xfId="32304" xr:uid="{00000000-0005-0000-0000-0000D88B0000}"/>
    <cellStyle name="Normal 5 3 3 3 2 5" xfId="38862" xr:uid="{00000000-0005-0000-0000-0000D98B0000}"/>
    <cellStyle name="Normal 5 3 3 3 3" xfId="8040" xr:uid="{00000000-0005-0000-0000-0000DA8B0000}"/>
    <cellStyle name="Normal 5 3 3 3 3 2" xfId="13350" xr:uid="{00000000-0005-0000-0000-0000DB8B0000}"/>
    <cellStyle name="Normal 5 3 3 3 3 2 2" xfId="28954" xr:uid="{00000000-0005-0000-0000-0000DC8B0000}"/>
    <cellStyle name="Normal 5 3 3 3 3 2 3" xfId="35513" xr:uid="{00000000-0005-0000-0000-0000DD8B0000}"/>
    <cellStyle name="Normal 5 3 3 3 3 2 4" xfId="42071" xr:uid="{00000000-0005-0000-0000-0000DE8B0000}"/>
    <cellStyle name="Normal 5 3 3 3 3 3" xfId="25689" xr:uid="{00000000-0005-0000-0000-0000DF8B0000}"/>
    <cellStyle name="Normal 5 3 3 3 3 4" xfId="32305" xr:uid="{00000000-0005-0000-0000-0000E08B0000}"/>
    <cellStyle name="Normal 5 3 3 3 3 5" xfId="38863" xr:uid="{00000000-0005-0000-0000-0000E18B0000}"/>
    <cellStyle name="Normal 5 3 3 3 4" xfId="13348" xr:uid="{00000000-0005-0000-0000-0000E28B0000}"/>
    <cellStyle name="Normal 5 3 3 3 4 2" xfId="28952" xr:uid="{00000000-0005-0000-0000-0000E38B0000}"/>
    <cellStyle name="Normal 5 3 3 3 4 3" xfId="35511" xr:uid="{00000000-0005-0000-0000-0000E48B0000}"/>
    <cellStyle name="Normal 5 3 3 3 4 4" xfId="42069" xr:uid="{00000000-0005-0000-0000-0000E58B0000}"/>
    <cellStyle name="Normal 5 3 3 3 5" xfId="25687" xr:uid="{00000000-0005-0000-0000-0000E68B0000}"/>
    <cellStyle name="Normal 5 3 3 3 6" xfId="32303" xr:uid="{00000000-0005-0000-0000-0000E78B0000}"/>
    <cellStyle name="Normal 5 3 3 3 7" xfId="38861" xr:uid="{00000000-0005-0000-0000-0000E88B0000}"/>
    <cellStyle name="Normal 5 3 3 4" xfId="8041" xr:uid="{00000000-0005-0000-0000-0000E98B0000}"/>
    <cellStyle name="Normal 5 3 3 4 2" xfId="13351" xr:uid="{00000000-0005-0000-0000-0000EA8B0000}"/>
    <cellStyle name="Normal 5 3 3 4 2 2" xfId="28955" xr:uid="{00000000-0005-0000-0000-0000EB8B0000}"/>
    <cellStyle name="Normal 5 3 3 4 2 3" xfId="35514" xr:uid="{00000000-0005-0000-0000-0000EC8B0000}"/>
    <cellStyle name="Normal 5 3 3 4 2 4" xfId="42072" xr:uid="{00000000-0005-0000-0000-0000ED8B0000}"/>
    <cellStyle name="Normal 5 3 3 4 3" xfId="25690" xr:uid="{00000000-0005-0000-0000-0000EE8B0000}"/>
    <cellStyle name="Normal 5 3 3 4 4" xfId="32306" xr:uid="{00000000-0005-0000-0000-0000EF8B0000}"/>
    <cellStyle name="Normal 5 3 3 4 5" xfId="38864" xr:uid="{00000000-0005-0000-0000-0000F08B0000}"/>
    <cellStyle name="Normal 5 3 3 5" xfId="8042" xr:uid="{00000000-0005-0000-0000-0000F18B0000}"/>
    <cellStyle name="Normal 5 3 3 5 2" xfId="13352" xr:uid="{00000000-0005-0000-0000-0000F28B0000}"/>
    <cellStyle name="Normal 5 3 3 5 2 2" xfId="28956" xr:uid="{00000000-0005-0000-0000-0000F38B0000}"/>
    <cellStyle name="Normal 5 3 3 5 2 3" xfId="35515" xr:uid="{00000000-0005-0000-0000-0000F48B0000}"/>
    <cellStyle name="Normal 5 3 3 5 2 4" xfId="42073" xr:uid="{00000000-0005-0000-0000-0000F58B0000}"/>
    <cellStyle name="Normal 5 3 3 5 3" xfId="25691" xr:uid="{00000000-0005-0000-0000-0000F68B0000}"/>
    <cellStyle name="Normal 5 3 3 5 4" xfId="32307" xr:uid="{00000000-0005-0000-0000-0000F78B0000}"/>
    <cellStyle name="Normal 5 3 3 5 5" xfId="38865" xr:uid="{00000000-0005-0000-0000-0000F88B0000}"/>
    <cellStyle name="Normal 5 3 3 6" xfId="13344" xr:uid="{00000000-0005-0000-0000-0000F98B0000}"/>
    <cellStyle name="Normal 5 3 3 6 2" xfId="28948" xr:uid="{00000000-0005-0000-0000-0000FA8B0000}"/>
    <cellStyle name="Normal 5 3 3 6 3" xfId="35507" xr:uid="{00000000-0005-0000-0000-0000FB8B0000}"/>
    <cellStyle name="Normal 5 3 3 6 4" xfId="42065" xr:uid="{00000000-0005-0000-0000-0000FC8B0000}"/>
    <cellStyle name="Normal 5 3 3 7" xfId="25683" xr:uid="{00000000-0005-0000-0000-0000FD8B0000}"/>
    <cellStyle name="Normal 5 3 3 8" xfId="32299" xr:uid="{00000000-0005-0000-0000-0000FE8B0000}"/>
    <cellStyle name="Normal 5 3 3 9" xfId="38857" xr:uid="{00000000-0005-0000-0000-0000FF8B0000}"/>
    <cellStyle name="Normal 5 3 4" xfId="8043" xr:uid="{00000000-0005-0000-0000-0000008C0000}"/>
    <cellStyle name="Normal 5 3 4 2" xfId="8044" xr:uid="{00000000-0005-0000-0000-0000018C0000}"/>
    <cellStyle name="Normal 5 3 4 2 2" xfId="13354" xr:uid="{00000000-0005-0000-0000-0000028C0000}"/>
    <cellStyle name="Normal 5 3 4 2 2 2" xfId="28958" xr:uid="{00000000-0005-0000-0000-0000038C0000}"/>
    <cellStyle name="Normal 5 3 4 2 2 3" xfId="35517" xr:uid="{00000000-0005-0000-0000-0000048C0000}"/>
    <cellStyle name="Normal 5 3 4 2 2 4" xfId="42075" xr:uid="{00000000-0005-0000-0000-0000058C0000}"/>
    <cellStyle name="Normal 5 3 4 2 3" xfId="25693" xr:uid="{00000000-0005-0000-0000-0000068C0000}"/>
    <cellStyle name="Normal 5 3 4 2 4" xfId="32309" xr:uid="{00000000-0005-0000-0000-0000078C0000}"/>
    <cellStyle name="Normal 5 3 4 2 5" xfId="38867" xr:uid="{00000000-0005-0000-0000-0000088C0000}"/>
    <cellStyle name="Normal 5 3 4 3" xfId="8045" xr:uid="{00000000-0005-0000-0000-0000098C0000}"/>
    <cellStyle name="Normal 5 3 4 3 2" xfId="13355" xr:uid="{00000000-0005-0000-0000-00000A8C0000}"/>
    <cellStyle name="Normal 5 3 4 3 2 2" xfId="28959" xr:uid="{00000000-0005-0000-0000-00000B8C0000}"/>
    <cellStyle name="Normal 5 3 4 3 2 3" xfId="35518" xr:uid="{00000000-0005-0000-0000-00000C8C0000}"/>
    <cellStyle name="Normal 5 3 4 3 2 4" xfId="42076" xr:uid="{00000000-0005-0000-0000-00000D8C0000}"/>
    <cellStyle name="Normal 5 3 4 3 3" xfId="25694" xr:uid="{00000000-0005-0000-0000-00000E8C0000}"/>
    <cellStyle name="Normal 5 3 4 3 4" xfId="32310" xr:uid="{00000000-0005-0000-0000-00000F8C0000}"/>
    <cellStyle name="Normal 5 3 4 3 5" xfId="38868" xr:uid="{00000000-0005-0000-0000-0000108C0000}"/>
    <cellStyle name="Normal 5 3 4 4" xfId="13353" xr:uid="{00000000-0005-0000-0000-0000118C0000}"/>
    <cellStyle name="Normal 5 3 4 4 2" xfId="28957" xr:uid="{00000000-0005-0000-0000-0000128C0000}"/>
    <cellStyle name="Normal 5 3 4 4 3" xfId="35516" xr:uid="{00000000-0005-0000-0000-0000138C0000}"/>
    <cellStyle name="Normal 5 3 4 4 4" xfId="42074" xr:uid="{00000000-0005-0000-0000-0000148C0000}"/>
    <cellStyle name="Normal 5 3 4 5" xfId="25692" xr:uid="{00000000-0005-0000-0000-0000158C0000}"/>
    <cellStyle name="Normal 5 3 4 6" xfId="32308" xr:uid="{00000000-0005-0000-0000-0000168C0000}"/>
    <cellStyle name="Normal 5 3 4 7" xfId="38866" xr:uid="{00000000-0005-0000-0000-0000178C0000}"/>
    <cellStyle name="Normal 5 3 5" xfId="8046" xr:uid="{00000000-0005-0000-0000-0000188C0000}"/>
    <cellStyle name="Normal 5 3 5 2" xfId="8047" xr:uid="{00000000-0005-0000-0000-0000198C0000}"/>
    <cellStyle name="Normal 5 3 5 2 2" xfId="13357" xr:uid="{00000000-0005-0000-0000-00001A8C0000}"/>
    <cellStyle name="Normal 5 3 5 2 2 2" xfId="28961" xr:uid="{00000000-0005-0000-0000-00001B8C0000}"/>
    <cellStyle name="Normal 5 3 5 2 2 3" xfId="35520" xr:uid="{00000000-0005-0000-0000-00001C8C0000}"/>
    <cellStyle name="Normal 5 3 5 2 2 4" xfId="42078" xr:uid="{00000000-0005-0000-0000-00001D8C0000}"/>
    <cellStyle name="Normal 5 3 5 2 3" xfId="25696" xr:uid="{00000000-0005-0000-0000-00001E8C0000}"/>
    <cellStyle name="Normal 5 3 5 2 4" xfId="32312" xr:uid="{00000000-0005-0000-0000-00001F8C0000}"/>
    <cellStyle name="Normal 5 3 5 2 5" xfId="38870" xr:uid="{00000000-0005-0000-0000-0000208C0000}"/>
    <cellStyle name="Normal 5 3 5 3" xfId="8048" xr:uid="{00000000-0005-0000-0000-0000218C0000}"/>
    <cellStyle name="Normal 5 3 5 3 2" xfId="13358" xr:uid="{00000000-0005-0000-0000-0000228C0000}"/>
    <cellStyle name="Normal 5 3 5 3 2 2" xfId="28962" xr:uid="{00000000-0005-0000-0000-0000238C0000}"/>
    <cellStyle name="Normal 5 3 5 3 2 3" xfId="35521" xr:uid="{00000000-0005-0000-0000-0000248C0000}"/>
    <cellStyle name="Normal 5 3 5 3 2 4" xfId="42079" xr:uid="{00000000-0005-0000-0000-0000258C0000}"/>
    <cellStyle name="Normal 5 3 5 3 3" xfId="25697" xr:uid="{00000000-0005-0000-0000-0000268C0000}"/>
    <cellStyle name="Normal 5 3 5 3 4" xfId="32313" xr:uid="{00000000-0005-0000-0000-0000278C0000}"/>
    <cellStyle name="Normal 5 3 5 3 5" xfId="38871" xr:uid="{00000000-0005-0000-0000-0000288C0000}"/>
    <cellStyle name="Normal 5 3 5 4" xfId="13356" xr:uid="{00000000-0005-0000-0000-0000298C0000}"/>
    <cellStyle name="Normal 5 3 5 4 2" xfId="28960" xr:uid="{00000000-0005-0000-0000-00002A8C0000}"/>
    <cellStyle name="Normal 5 3 5 4 3" xfId="35519" xr:uid="{00000000-0005-0000-0000-00002B8C0000}"/>
    <cellStyle name="Normal 5 3 5 4 4" xfId="42077" xr:uid="{00000000-0005-0000-0000-00002C8C0000}"/>
    <cellStyle name="Normal 5 3 5 5" xfId="25695" xr:uid="{00000000-0005-0000-0000-00002D8C0000}"/>
    <cellStyle name="Normal 5 3 5 6" xfId="32311" xr:uid="{00000000-0005-0000-0000-00002E8C0000}"/>
    <cellStyle name="Normal 5 3 5 7" xfId="38869" xr:uid="{00000000-0005-0000-0000-00002F8C0000}"/>
    <cellStyle name="Normal 5 3 6" xfId="8049" xr:uid="{00000000-0005-0000-0000-0000308C0000}"/>
    <cellStyle name="Normal 5 3 6 2" xfId="13359" xr:uid="{00000000-0005-0000-0000-0000318C0000}"/>
    <cellStyle name="Normal 5 3 6 2 2" xfId="28963" xr:uid="{00000000-0005-0000-0000-0000328C0000}"/>
    <cellStyle name="Normal 5 3 6 2 3" xfId="35522" xr:uid="{00000000-0005-0000-0000-0000338C0000}"/>
    <cellStyle name="Normal 5 3 6 2 4" xfId="42080" xr:uid="{00000000-0005-0000-0000-0000348C0000}"/>
    <cellStyle name="Normal 5 3 6 3" xfId="25698" xr:uid="{00000000-0005-0000-0000-0000358C0000}"/>
    <cellStyle name="Normal 5 3 6 4" xfId="32314" xr:uid="{00000000-0005-0000-0000-0000368C0000}"/>
    <cellStyle name="Normal 5 3 6 5" xfId="38872" xr:uid="{00000000-0005-0000-0000-0000378C0000}"/>
    <cellStyle name="Normal 5 3 7" xfId="8050" xr:uid="{00000000-0005-0000-0000-0000388C0000}"/>
    <cellStyle name="Normal 5 3 7 2" xfId="13360" xr:uid="{00000000-0005-0000-0000-0000398C0000}"/>
    <cellStyle name="Normal 5 3 7 2 2" xfId="28964" xr:uid="{00000000-0005-0000-0000-00003A8C0000}"/>
    <cellStyle name="Normal 5 3 7 2 3" xfId="35523" xr:uid="{00000000-0005-0000-0000-00003B8C0000}"/>
    <cellStyle name="Normal 5 3 7 2 4" xfId="42081" xr:uid="{00000000-0005-0000-0000-00003C8C0000}"/>
    <cellStyle name="Normal 5 3 7 3" xfId="25699" xr:uid="{00000000-0005-0000-0000-00003D8C0000}"/>
    <cellStyle name="Normal 5 3 7 4" xfId="32315" xr:uid="{00000000-0005-0000-0000-00003E8C0000}"/>
    <cellStyle name="Normal 5 3 7 5" xfId="38873" xr:uid="{00000000-0005-0000-0000-00003F8C0000}"/>
    <cellStyle name="Normal 5 3 8" xfId="13325" xr:uid="{00000000-0005-0000-0000-0000408C0000}"/>
    <cellStyle name="Normal 5 3 8 2" xfId="28929" xr:uid="{00000000-0005-0000-0000-0000418C0000}"/>
    <cellStyle name="Normal 5 3 8 3" xfId="35488" xr:uid="{00000000-0005-0000-0000-0000428C0000}"/>
    <cellStyle name="Normal 5 3 8 4" xfId="42046" xr:uid="{00000000-0005-0000-0000-0000438C0000}"/>
    <cellStyle name="Normal 5 3 9" xfId="25664" xr:uid="{00000000-0005-0000-0000-0000448C0000}"/>
    <cellStyle name="Normal 5 4" xfId="8051" xr:uid="{00000000-0005-0000-0000-0000458C0000}"/>
    <cellStyle name="Normal 5 4 10" xfId="38874" xr:uid="{00000000-0005-0000-0000-0000468C0000}"/>
    <cellStyle name="Normal 5 4 2" xfId="8052" xr:uid="{00000000-0005-0000-0000-0000478C0000}"/>
    <cellStyle name="Normal 5 4 2 2" xfId="8053" xr:uid="{00000000-0005-0000-0000-0000488C0000}"/>
    <cellStyle name="Normal 5 4 2 2 2" xfId="8054" xr:uid="{00000000-0005-0000-0000-0000498C0000}"/>
    <cellStyle name="Normal 5 4 2 2 2 2" xfId="13364" xr:uid="{00000000-0005-0000-0000-00004A8C0000}"/>
    <cellStyle name="Normal 5 4 2 2 2 2 2" xfId="28968" xr:uid="{00000000-0005-0000-0000-00004B8C0000}"/>
    <cellStyle name="Normal 5 4 2 2 2 2 3" xfId="35527" xr:uid="{00000000-0005-0000-0000-00004C8C0000}"/>
    <cellStyle name="Normal 5 4 2 2 2 2 4" xfId="42085" xr:uid="{00000000-0005-0000-0000-00004D8C0000}"/>
    <cellStyle name="Normal 5 4 2 2 2 3" xfId="25703" xr:uid="{00000000-0005-0000-0000-00004E8C0000}"/>
    <cellStyle name="Normal 5 4 2 2 2 4" xfId="32319" xr:uid="{00000000-0005-0000-0000-00004F8C0000}"/>
    <cellStyle name="Normal 5 4 2 2 2 5" xfId="38877" xr:uid="{00000000-0005-0000-0000-0000508C0000}"/>
    <cellStyle name="Normal 5 4 2 2 3" xfId="8055" xr:uid="{00000000-0005-0000-0000-0000518C0000}"/>
    <cellStyle name="Normal 5 4 2 2 3 2" xfId="13365" xr:uid="{00000000-0005-0000-0000-0000528C0000}"/>
    <cellStyle name="Normal 5 4 2 2 3 2 2" xfId="28969" xr:uid="{00000000-0005-0000-0000-0000538C0000}"/>
    <cellStyle name="Normal 5 4 2 2 3 2 3" xfId="35528" xr:uid="{00000000-0005-0000-0000-0000548C0000}"/>
    <cellStyle name="Normal 5 4 2 2 3 2 4" xfId="42086" xr:uid="{00000000-0005-0000-0000-0000558C0000}"/>
    <cellStyle name="Normal 5 4 2 2 3 3" xfId="25704" xr:uid="{00000000-0005-0000-0000-0000568C0000}"/>
    <cellStyle name="Normal 5 4 2 2 3 4" xfId="32320" xr:uid="{00000000-0005-0000-0000-0000578C0000}"/>
    <cellStyle name="Normal 5 4 2 2 3 5" xfId="38878" xr:uid="{00000000-0005-0000-0000-0000588C0000}"/>
    <cellStyle name="Normal 5 4 2 2 4" xfId="13363" xr:uid="{00000000-0005-0000-0000-0000598C0000}"/>
    <cellStyle name="Normal 5 4 2 2 4 2" xfId="28967" xr:uid="{00000000-0005-0000-0000-00005A8C0000}"/>
    <cellStyle name="Normal 5 4 2 2 4 3" xfId="35526" xr:uid="{00000000-0005-0000-0000-00005B8C0000}"/>
    <cellStyle name="Normal 5 4 2 2 4 4" xfId="42084" xr:uid="{00000000-0005-0000-0000-00005C8C0000}"/>
    <cellStyle name="Normal 5 4 2 2 5" xfId="25702" xr:uid="{00000000-0005-0000-0000-00005D8C0000}"/>
    <cellStyle name="Normal 5 4 2 2 6" xfId="32318" xr:uid="{00000000-0005-0000-0000-00005E8C0000}"/>
    <cellStyle name="Normal 5 4 2 2 7" xfId="38876" xr:uid="{00000000-0005-0000-0000-00005F8C0000}"/>
    <cellStyle name="Normal 5 4 2 3" xfId="8056" xr:uid="{00000000-0005-0000-0000-0000608C0000}"/>
    <cellStyle name="Normal 5 4 2 3 2" xfId="8057" xr:uid="{00000000-0005-0000-0000-0000618C0000}"/>
    <cellStyle name="Normal 5 4 2 3 2 2" xfId="13367" xr:uid="{00000000-0005-0000-0000-0000628C0000}"/>
    <cellStyle name="Normal 5 4 2 3 2 2 2" xfId="28971" xr:uid="{00000000-0005-0000-0000-0000638C0000}"/>
    <cellStyle name="Normal 5 4 2 3 2 2 3" xfId="35530" xr:uid="{00000000-0005-0000-0000-0000648C0000}"/>
    <cellStyle name="Normal 5 4 2 3 2 2 4" xfId="42088" xr:uid="{00000000-0005-0000-0000-0000658C0000}"/>
    <cellStyle name="Normal 5 4 2 3 2 3" xfId="25706" xr:uid="{00000000-0005-0000-0000-0000668C0000}"/>
    <cellStyle name="Normal 5 4 2 3 2 4" xfId="32322" xr:uid="{00000000-0005-0000-0000-0000678C0000}"/>
    <cellStyle name="Normal 5 4 2 3 2 5" xfId="38880" xr:uid="{00000000-0005-0000-0000-0000688C0000}"/>
    <cellStyle name="Normal 5 4 2 3 3" xfId="8058" xr:uid="{00000000-0005-0000-0000-0000698C0000}"/>
    <cellStyle name="Normal 5 4 2 3 3 2" xfId="13368" xr:uid="{00000000-0005-0000-0000-00006A8C0000}"/>
    <cellStyle name="Normal 5 4 2 3 3 2 2" xfId="28972" xr:uid="{00000000-0005-0000-0000-00006B8C0000}"/>
    <cellStyle name="Normal 5 4 2 3 3 2 3" xfId="35531" xr:uid="{00000000-0005-0000-0000-00006C8C0000}"/>
    <cellStyle name="Normal 5 4 2 3 3 2 4" xfId="42089" xr:uid="{00000000-0005-0000-0000-00006D8C0000}"/>
    <cellStyle name="Normal 5 4 2 3 3 3" xfId="25707" xr:uid="{00000000-0005-0000-0000-00006E8C0000}"/>
    <cellStyle name="Normal 5 4 2 3 3 4" xfId="32323" xr:uid="{00000000-0005-0000-0000-00006F8C0000}"/>
    <cellStyle name="Normal 5 4 2 3 3 5" xfId="38881" xr:uid="{00000000-0005-0000-0000-0000708C0000}"/>
    <cellStyle name="Normal 5 4 2 3 4" xfId="13366" xr:uid="{00000000-0005-0000-0000-0000718C0000}"/>
    <cellStyle name="Normal 5 4 2 3 4 2" xfId="28970" xr:uid="{00000000-0005-0000-0000-0000728C0000}"/>
    <cellStyle name="Normal 5 4 2 3 4 3" xfId="35529" xr:uid="{00000000-0005-0000-0000-0000738C0000}"/>
    <cellStyle name="Normal 5 4 2 3 4 4" xfId="42087" xr:uid="{00000000-0005-0000-0000-0000748C0000}"/>
    <cellStyle name="Normal 5 4 2 3 5" xfId="25705" xr:uid="{00000000-0005-0000-0000-0000758C0000}"/>
    <cellStyle name="Normal 5 4 2 3 6" xfId="32321" xr:uid="{00000000-0005-0000-0000-0000768C0000}"/>
    <cellStyle name="Normal 5 4 2 3 7" xfId="38879" xr:uid="{00000000-0005-0000-0000-0000778C0000}"/>
    <cellStyle name="Normal 5 4 2 4" xfId="8059" xr:uid="{00000000-0005-0000-0000-0000788C0000}"/>
    <cellStyle name="Normal 5 4 2 4 2" xfId="13369" xr:uid="{00000000-0005-0000-0000-0000798C0000}"/>
    <cellStyle name="Normal 5 4 2 4 2 2" xfId="28973" xr:uid="{00000000-0005-0000-0000-00007A8C0000}"/>
    <cellStyle name="Normal 5 4 2 4 2 3" xfId="35532" xr:uid="{00000000-0005-0000-0000-00007B8C0000}"/>
    <cellStyle name="Normal 5 4 2 4 2 4" xfId="42090" xr:uid="{00000000-0005-0000-0000-00007C8C0000}"/>
    <cellStyle name="Normal 5 4 2 4 3" xfId="25708" xr:uid="{00000000-0005-0000-0000-00007D8C0000}"/>
    <cellStyle name="Normal 5 4 2 4 4" xfId="32324" xr:uid="{00000000-0005-0000-0000-00007E8C0000}"/>
    <cellStyle name="Normal 5 4 2 4 5" xfId="38882" xr:uid="{00000000-0005-0000-0000-00007F8C0000}"/>
    <cellStyle name="Normal 5 4 2 5" xfId="8060" xr:uid="{00000000-0005-0000-0000-0000808C0000}"/>
    <cellStyle name="Normal 5 4 2 5 2" xfId="13370" xr:uid="{00000000-0005-0000-0000-0000818C0000}"/>
    <cellStyle name="Normal 5 4 2 5 2 2" xfId="28974" xr:uid="{00000000-0005-0000-0000-0000828C0000}"/>
    <cellStyle name="Normal 5 4 2 5 2 3" xfId="35533" xr:uid="{00000000-0005-0000-0000-0000838C0000}"/>
    <cellStyle name="Normal 5 4 2 5 2 4" xfId="42091" xr:uid="{00000000-0005-0000-0000-0000848C0000}"/>
    <cellStyle name="Normal 5 4 2 5 3" xfId="25709" xr:uid="{00000000-0005-0000-0000-0000858C0000}"/>
    <cellStyle name="Normal 5 4 2 5 4" xfId="32325" xr:uid="{00000000-0005-0000-0000-0000868C0000}"/>
    <cellStyle name="Normal 5 4 2 5 5" xfId="38883" xr:uid="{00000000-0005-0000-0000-0000878C0000}"/>
    <cellStyle name="Normal 5 4 2 6" xfId="13362" xr:uid="{00000000-0005-0000-0000-0000888C0000}"/>
    <cellStyle name="Normal 5 4 2 6 2" xfId="28966" xr:uid="{00000000-0005-0000-0000-0000898C0000}"/>
    <cellStyle name="Normal 5 4 2 6 3" xfId="35525" xr:uid="{00000000-0005-0000-0000-00008A8C0000}"/>
    <cellStyle name="Normal 5 4 2 6 4" xfId="42083" xr:uid="{00000000-0005-0000-0000-00008B8C0000}"/>
    <cellStyle name="Normal 5 4 2 7" xfId="25701" xr:uid="{00000000-0005-0000-0000-00008C8C0000}"/>
    <cellStyle name="Normal 5 4 2 8" xfId="32317" xr:uid="{00000000-0005-0000-0000-00008D8C0000}"/>
    <cellStyle name="Normal 5 4 2 9" xfId="38875" xr:uid="{00000000-0005-0000-0000-00008E8C0000}"/>
    <cellStyle name="Normal 5 4 3" xfId="8061" xr:uid="{00000000-0005-0000-0000-00008F8C0000}"/>
    <cellStyle name="Normal 5 4 3 2" xfId="8062" xr:uid="{00000000-0005-0000-0000-0000908C0000}"/>
    <cellStyle name="Normal 5 4 3 2 2" xfId="13372" xr:uid="{00000000-0005-0000-0000-0000918C0000}"/>
    <cellStyle name="Normal 5 4 3 2 2 2" xfId="28976" xr:uid="{00000000-0005-0000-0000-0000928C0000}"/>
    <cellStyle name="Normal 5 4 3 2 2 3" xfId="35535" xr:uid="{00000000-0005-0000-0000-0000938C0000}"/>
    <cellStyle name="Normal 5 4 3 2 2 4" xfId="42093" xr:uid="{00000000-0005-0000-0000-0000948C0000}"/>
    <cellStyle name="Normal 5 4 3 2 3" xfId="25711" xr:uid="{00000000-0005-0000-0000-0000958C0000}"/>
    <cellStyle name="Normal 5 4 3 2 4" xfId="32327" xr:uid="{00000000-0005-0000-0000-0000968C0000}"/>
    <cellStyle name="Normal 5 4 3 2 5" xfId="38885" xr:uid="{00000000-0005-0000-0000-0000978C0000}"/>
    <cellStyle name="Normal 5 4 3 3" xfId="8063" xr:uid="{00000000-0005-0000-0000-0000988C0000}"/>
    <cellStyle name="Normal 5 4 3 3 2" xfId="13373" xr:uid="{00000000-0005-0000-0000-0000998C0000}"/>
    <cellStyle name="Normal 5 4 3 3 2 2" xfId="28977" xr:uid="{00000000-0005-0000-0000-00009A8C0000}"/>
    <cellStyle name="Normal 5 4 3 3 2 3" xfId="35536" xr:uid="{00000000-0005-0000-0000-00009B8C0000}"/>
    <cellStyle name="Normal 5 4 3 3 2 4" xfId="42094" xr:uid="{00000000-0005-0000-0000-00009C8C0000}"/>
    <cellStyle name="Normal 5 4 3 3 3" xfId="25712" xr:uid="{00000000-0005-0000-0000-00009D8C0000}"/>
    <cellStyle name="Normal 5 4 3 3 4" xfId="32328" xr:uid="{00000000-0005-0000-0000-00009E8C0000}"/>
    <cellStyle name="Normal 5 4 3 3 5" xfId="38886" xr:uid="{00000000-0005-0000-0000-00009F8C0000}"/>
    <cellStyle name="Normal 5 4 3 4" xfId="13371" xr:uid="{00000000-0005-0000-0000-0000A08C0000}"/>
    <cellStyle name="Normal 5 4 3 4 2" xfId="28975" xr:uid="{00000000-0005-0000-0000-0000A18C0000}"/>
    <cellStyle name="Normal 5 4 3 4 3" xfId="35534" xr:uid="{00000000-0005-0000-0000-0000A28C0000}"/>
    <cellStyle name="Normal 5 4 3 4 4" xfId="42092" xr:uid="{00000000-0005-0000-0000-0000A38C0000}"/>
    <cellStyle name="Normal 5 4 3 5" xfId="25710" xr:uid="{00000000-0005-0000-0000-0000A48C0000}"/>
    <cellStyle name="Normal 5 4 3 6" xfId="32326" xr:uid="{00000000-0005-0000-0000-0000A58C0000}"/>
    <cellStyle name="Normal 5 4 3 7" xfId="38884" xr:uid="{00000000-0005-0000-0000-0000A68C0000}"/>
    <cellStyle name="Normal 5 4 4" xfId="8064" xr:uid="{00000000-0005-0000-0000-0000A78C0000}"/>
    <cellStyle name="Normal 5 4 4 2" xfId="8065" xr:uid="{00000000-0005-0000-0000-0000A88C0000}"/>
    <cellStyle name="Normal 5 4 4 2 2" xfId="13375" xr:uid="{00000000-0005-0000-0000-0000A98C0000}"/>
    <cellStyle name="Normal 5 4 4 2 2 2" xfId="28979" xr:uid="{00000000-0005-0000-0000-0000AA8C0000}"/>
    <cellStyle name="Normal 5 4 4 2 2 3" xfId="35538" xr:uid="{00000000-0005-0000-0000-0000AB8C0000}"/>
    <cellStyle name="Normal 5 4 4 2 2 4" xfId="42096" xr:uid="{00000000-0005-0000-0000-0000AC8C0000}"/>
    <cellStyle name="Normal 5 4 4 2 3" xfId="25714" xr:uid="{00000000-0005-0000-0000-0000AD8C0000}"/>
    <cellStyle name="Normal 5 4 4 2 4" xfId="32330" xr:uid="{00000000-0005-0000-0000-0000AE8C0000}"/>
    <cellStyle name="Normal 5 4 4 2 5" xfId="38888" xr:uid="{00000000-0005-0000-0000-0000AF8C0000}"/>
    <cellStyle name="Normal 5 4 4 3" xfId="8066" xr:uid="{00000000-0005-0000-0000-0000B08C0000}"/>
    <cellStyle name="Normal 5 4 4 3 2" xfId="13376" xr:uid="{00000000-0005-0000-0000-0000B18C0000}"/>
    <cellStyle name="Normal 5 4 4 3 2 2" xfId="28980" xr:uid="{00000000-0005-0000-0000-0000B28C0000}"/>
    <cellStyle name="Normal 5 4 4 3 2 3" xfId="35539" xr:uid="{00000000-0005-0000-0000-0000B38C0000}"/>
    <cellStyle name="Normal 5 4 4 3 2 4" xfId="42097" xr:uid="{00000000-0005-0000-0000-0000B48C0000}"/>
    <cellStyle name="Normal 5 4 4 3 3" xfId="25715" xr:uid="{00000000-0005-0000-0000-0000B58C0000}"/>
    <cellStyle name="Normal 5 4 4 3 4" xfId="32331" xr:uid="{00000000-0005-0000-0000-0000B68C0000}"/>
    <cellStyle name="Normal 5 4 4 3 5" xfId="38889" xr:uid="{00000000-0005-0000-0000-0000B78C0000}"/>
    <cellStyle name="Normal 5 4 4 4" xfId="13374" xr:uid="{00000000-0005-0000-0000-0000B88C0000}"/>
    <cellStyle name="Normal 5 4 4 4 2" xfId="28978" xr:uid="{00000000-0005-0000-0000-0000B98C0000}"/>
    <cellStyle name="Normal 5 4 4 4 3" xfId="35537" xr:uid="{00000000-0005-0000-0000-0000BA8C0000}"/>
    <cellStyle name="Normal 5 4 4 4 4" xfId="42095" xr:uid="{00000000-0005-0000-0000-0000BB8C0000}"/>
    <cellStyle name="Normal 5 4 4 5" xfId="25713" xr:uid="{00000000-0005-0000-0000-0000BC8C0000}"/>
    <cellStyle name="Normal 5 4 4 6" xfId="32329" xr:uid="{00000000-0005-0000-0000-0000BD8C0000}"/>
    <cellStyle name="Normal 5 4 4 7" xfId="38887" xr:uid="{00000000-0005-0000-0000-0000BE8C0000}"/>
    <cellStyle name="Normal 5 4 5" xfId="8067" xr:uid="{00000000-0005-0000-0000-0000BF8C0000}"/>
    <cellStyle name="Normal 5 4 5 2" xfId="13377" xr:uid="{00000000-0005-0000-0000-0000C08C0000}"/>
    <cellStyle name="Normal 5 4 5 2 2" xfId="28981" xr:uid="{00000000-0005-0000-0000-0000C18C0000}"/>
    <cellStyle name="Normal 5 4 5 2 3" xfId="35540" xr:uid="{00000000-0005-0000-0000-0000C28C0000}"/>
    <cellStyle name="Normal 5 4 5 2 4" xfId="42098" xr:uid="{00000000-0005-0000-0000-0000C38C0000}"/>
    <cellStyle name="Normal 5 4 5 3" xfId="25716" xr:uid="{00000000-0005-0000-0000-0000C48C0000}"/>
    <cellStyle name="Normal 5 4 5 4" xfId="32332" xr:uid="{00000000-0005-0000-0000-0000C58C0000}"/>
    <cellStyle name="Normal 5 4 5 5" xfId="38890" xr:uid="{00000000-0005-0000-0000-0000C68C0000}"/>
    <cellStyle name="Normal 5 4 6" xfId="8068" xr:uid="{00000000-0005-0000-0000-0000C78C0000}"/>
    <cellStyle name="Normal 5 4 6 2" xfId="13378" xr:uid="{00000000-0005-0000-0000-0000C88C0000}"/>
    <cellStyle name="Normal 5 4 6 2 2" xfId="28982" xr:uid="{00000000-0005-0000-0000-0000C98C0000}"/>
    <cellStyle name="Normal 5 4 6 2 3" xfId="35541" xr:uid="{00000000-0005-0000-0000-0000CA8C0000}"/>
    <cellStyle name="Normal 5 4 6 2 4" xfId="42099" xr:uid="{00000000-0005-0000-0000-0000CB8C0000}"/>
    <cellStyle name="Normal 5 4 6 3" xfId="25717" xr:uid="{00000000-0005-0000-0000-0000CC8C0000}"/>
    <cellStyle name="Normal 5 4 6 4" xfId="32333" xr:uid="{00000000-0005-0000-0000-0000CD8C0000}"/>
    <cellStyle name="Normal 5 4 6 5" xfId="38891" xr:uid="{00000000-0005-0000-0000-0000CE8C0000}"/>
    <cellStyle name="Normal 5 4 7" xfId="13361" xr:uid="{00000000-0005-0000-0000-0000CF8C0000}"/>
    <cellStyle name="Normal 5 4 7 2" xfId="28965" xr:uid="{00000000-0005-0000-0000-0000D08C0000}"/>
    <cellStyle name="Normal 5 4 7 3" xfId="35524" xr:uid="{00000000-0005-0000-0000-0000D18C0000}"/>
    <cellStyle name="Normal 5 4 7 4" xfId="42082" xr:uid="{00000000-0005-0000-0000-0000D28C0000}"/>
    <cellStyle name="Normal 5 4 8" xfId="25700" xr:uid="{00000000-0005-0000-0000-0000D38C0000}"/>
    <cellStyle name="Normal 5 4 9" xfId="32316" xr:uid="{00000000-0005-0000-0000-0000D48C0000}"/>
    <cellStyle name="Normal 5 5" xfId="8069" xr:uid="{00000000-0005-0000-0000-0000D58C0000}"/>
    <cellStyle name="Normal 5 5 2" xfId="8070" xr:uid="{00000000-0005-0000-0000-0000D68C0000}"/>
    <cellStyle name="Normal 5 5 2 2" xfId="8071" xr:uid="{00000000-0005-0000-0000-0000D78C0000}"/>
    <cellStyle name="Normal 5 5 2 2 2" xfId="13381" xr:uid="{00000000-0005-0000-0000-0000D88C0000}"/>
    <cellStyle name="Normal 5 5 2 2 2 2" xfId="28985" xr:uid="{00000000-0005-0000-0000-0000D98C0000}"/>
    <cellStyle name="Normal 5 5 2 2 2 3" xfId="35544" xr:uid="{00000000-0005-0000-0000-0000DA8C0000}"/>
    <cellStyle name="Normal 5 5 2 2 2 4" xfId="42102" xr:uid="{00000000-0005-0000-0000-0000DB8C0000}"/>
    <cellStyle name="Normal 5 5 2 2 3" xfId="25720" xr:uid="{00000000-0005-0000-0000-0000DC8C0000}"/>
    <cellStyle name="Normal 5 5 2 2 4" xfId="32336" xr:uid="{00000000-0005-0000-0000-0000DD8C0000}"/>
    <cellStyle name="Normal 5 5 2 2 5" xfId="38894" xr:uid="{00000000-0005-0000-0000-0000DE8C0000}"/>
    <cellStyle name="Normal 5 5 2 3" xfId="8072" xr:uid="{00000000-0005-0000-0000-0000DF8C0000}"/>
    <cellStyle name="Normal 5 5 2 3 2" xfId="13382" xr:uid="{00000000-0005-0000-0000-0000E08C0000}"/>
    <cellStyle name="Normal 5 5 2 3 2 2" xfId="28986" xr:uid="{00000000-0005-0000-0000-0000E18C0000}"/>
    <cellStyle name="Normal 5 5 2 3 2 3" xfId="35545" xr:uid="{00000000-0005-0000-0000-0000E28C0000}"/>
    <cellStyle name="Normal 5 5 2 3 2 4" xfId="42103" xr:uid="{00000000-0005-0000-0000-0000E38C0000}"/>
    <cellStyle name="Normal 5 5 2 3 3" xfId="25721" xr:uid="{00000000-0005-0000-0000-0000E48C0000}"/>
    <cellStyle name="Normal 5 5 2 3 4" xfId="32337" xr:uid="{00000000-0005-0000-0000-0000E58C0000}"/>
    <cellStyle name="Normal 5 5 2 3 5" xfId="38895" xr:uid="{00000000-0005-0000-0000-0000E68C0000}"/>
    <cellStyle name="Normal 5 5 2 4" xfId="13380" xr:uid="{00000000-0005-0000-0000-0000E78C0000}"/>
    <cellStyle name="Normal 5 5 2 4 2" xfId="28984" xr:uid="{00000000-0005-0000-0000-0000E88C0000}"/>
    <cellStyle name="Normal 5 5 2 4 3" xfId="35543" xr:uid="{00000000-0005-0000-0000-0000E98C0000}"/>
    <cellStyle name="Normal 5 5 2 4 4" xfId="42101" xr:uid="{00000000-0005-0000-0000-0000EA8C0000}"/>
    <cellStyle name="Normal 5 5 2 5" xfId="25719" xr:uid="{00000000-0005-0000-0000-0000EB8C0000}"/>
    <cellStyle name="Normal 5 5 2 6" xfId="32335" xr:uid="{00000000-0005-0000-0000-0000EC8C0000}"/>
    <cellStyle name="Normal 5 5 2 7" xfId="38893" xr:uid="{00000000-0005-0000-0000-0000ED8C0000}"/>
    <cellStyle name="Normal 5 5 3" xfId="8073" xr:uid="{00000000-0005-0000-0000-0000EE8C0000}"/>
    <cellStyle name="Normal 5 5 3 2" xfId="8074" xr:uid="{00000000-0005-0000-0000-0000EF8C0000}"/>
    <cellStyle name="Normal 5 5 3 2 2" xfId="13384" xr:uid="{00000000-0005-0000-0000-0000F08C0000}"/>
    <cellStyle name="Normal 5 5 3 2 2 2" xfId="28988" xr:uid="{00000000-0005-0000-0000-0000F18C0000}"/>
    <cellStyle name="Normal 5 5 3 2 2 3" xfId="35547" xr:uid="{00000000-0005-0000-0000-0000F28C0000}"/>
    <cellStyle name="Normal 5 5 3 2 2 4" xfId="42105" xr:uid="{00000000-0005-0000-0000-0000F38C0000}"/>
    <cellStyle name="Normal 5 5 3 2 3" xfId="25723" xr:uid="{00000000-0005-0000-0000-0000F48C0000}"/>
    <cellStyle name="Normal 5 5 3 2 4" xfId="32339" xr:uid="{00000000-0005-0000-0000-0000F58C0000}"/>
    <cellStyle name="Normal 5 5 3 2 5" xfId="38897" xr:uid="{00000000-0005-0000-0000-0000F68C0000}"/>
    <cellStyle name="Normal 5 5 3 3" xfId="8075" xr:uid="{00000000-0005-0000-0000-0000F78C0000}"/>
    <cellStyle name="Normal 5 5 3 3 2" xfId="13385" xr:uid="{00000000-0005-0000-0000-0000F88C0000}"/>
    <cellStyle name="Normal 5 5 3 3 2 2" xfId="28989" xr:uid="{00000000-0005-0000-0000-0000F98C0000}"/>
    <cellStyle name="Normal 5 5 3 3 2 3" xfId="35548" xr:uid="{00000000-0005-0000-0000-0000FA8C0000}"/>
    <cellStyle name="Normal 5 5 3 3 2 4" xfId="42106" xr:uid="{00000000-0005-0000-0000-0000FB8C0000}"/>
    <cellStyle name="Normal 5 5 3 3 3" xfId="25724" xr:uid="{00000000-0005-0000-0000-0000FC8C0000}"/>
    <cellStyle name="Normal 5 5 3 3 4" xfId="32340" xr:uid="{00000000-0005-0000-0000-0000FD8C0000}"/>
    <cellStyle name="Normal 5 5 3 3 5" xfId="38898" xr:uid="{00000000-0005-0000-0000-0000FE8C0000}"/>
    <cellStyle name="Normal 5 5 3 4" xfId="13383" xr:uid="{00000000-0005-0000-0000-0000FF8C0000}"/>
    <cellStyle name="Normal 5 5 3 4 2" xfId="28987" xr:uid="{00000000-0005-0000-0000-0000008D0000}"/>
    <cellStyle name="Normal 5 5 3 4 3" xfId="35546" xr:uid="{00000000-0005-0000-0000-0000018D0000}"/>
    <cellStyle name="Normal 5 5 3 4 4" xfId="42104" xr:uid="{00000000-0005-0000-0000-0000028D0000}"/>
    <cellStyle name="Normal 5 5 3 5" xfId="25722" xr:uid="{00000000-0005-0000-0000-0000038D0000}"/>
    <cellStyle name="Normal 5 5 3 6" xfId="32338" xr:uid="{00000000-0005-0000-0000-0000048D0000}"/>
    <cellStyle name="Normal 5 5 3 7" xfId="38896" xr:uid="{00000000-0005-0000-0000-0000058D0000}"/>
    <cellStyle name="Normal 5 5 4" xfId="8076" xr:uid="{00000000-0005-0000-0000-0000068D0000}"/>
    <cellStyle name="Normal 5 5 4 2" xfId="13386" xr:uid="{00000000-0005-0000-0000-0000078D0000}"/>
    <cellStyle name="Normal 5 5 4 2 2" xfId="28990" xr:uid="{00000000-0005-0000-0000-0000088D0000}"/>
    <cellStyle name="Normal 5 5 4 2 3" xfId="35549" xr:uid="{00000000-0005-0000-0000-0000098D0000}"/>
    <cellStyle name="Normal 5 5 4 2 4" xfId="42107" xr:uid="{00000000-0005-0000-0000-00000A8D0000}"/>
    <cellStyle name="Normal 5 5 4 3" xfId="25725" xr:uid="{00000000-0005-0000-0000-00000B8D0000}"/>
    <cellStyle name="Normal 5 5 4 4" xfId="32341" xr:uid="{00000000-0005-0000-0000-00000C8D0000}"/>
    <cellStyle name="Normal 5 5 4 5" xfId="38899" xr:uid="{00000000-0005-0000-0000-00000D8D0000}"/>
    <cellStyle name="Normal 5 5 5" xfId="8077" xr:uid="{00000000-0005-0000-0000-00000E8D0000}"/>
    <cellStyle name="Normal 5 5 5 2" xfId="13387" xr:uid="{00000000-0005-0000-0000-00000F8D0000}"/>
    <cellStyle name="Normal 5 5 5 2 2" xfId="28991" xr:uid="{00000000-0005-0000-0000-0000108D0000}"/>
    <cellStyle name="Normal 5 5 5 2 3" xfId="35550" xr:uid="{00000000-0005-0000-0000-0000118D0000}"/>
    <cellStyle name="Normal 5 5 5 2 4" xfId="42108" xr:uid="{00000000-0005-0000-0000-0000128D0000}"/>
    <cellStyle name="Normal 5 5 5 3" xfId="25726" xr:uid="{00000000-0005-0000-0000-0000138D0000}"/>
    <cellStyle name="Normal 5 5 5 4" xfId="32342" xr:uid="{00000000-0005-0000-0000-0000148D0000}"/>
    <cellStyle name="Normal 5 5 5 5" xfId="38900" xr:uid="{00000000-0005-0000-0000-0000158D0000}"/>
    <cellStyle name="Normal 5 5 6" xfId="13379" xr:uid="{00000000-0005-0000-0000-0000168D0000}"/>
    <cellStyle name="Normal 5 5 6 2" xfId="28983" xr:uid="{00000000-0005-0000-0000-0000178D0000}"/>
    <cellStyle name="Normal 5 5 6 3" xfId="35542" xr:uid="{00000000-0005-0000-0000-0000188D0000}"/>
    <cellStyle name="Normal 5 5 6 4" xfId="42100" xr:uid="{00000000-0005-0000-0000-0000198D0000}"/>
    <cellStyle name="Normal 5 5 7" xfId="25718" xr:uid="{00000000-0005-0000-0000-00001A8D0000}"/>
    <cellStyle name="Normal 5 5 8" xfId="32334" xr:uid="{00000000-0005-0000-0000-00001B8D0000}"/>
    <cellStyle name="Normal 5 5 9" xfId="38892" xr:uid="{00000000-0005-0000-0000-00001C8D0000}"/>
    <cellStyle name="Normal 5 6" xfId="8078" xr:uid="{00000000-0005-0000-0000-00001D8D0000}"/>
    <cellStyle name="Normal 5 6 2" xfId="8079" xr:uid="{00000000-0005-0000-0000-00001E8D0000}"/>
    <cellStyle name="Normal 5 6 2 2" xfId="13389" xr:uid="{00000000-0005-0000-0000-00001F8D0000}"/>
    <cellStyle name="Normal 5 6 2 2 2" xfId="28993" xr:uid="{00000000-0005-0000-0000-0000208D0000}"/>
    <cellStyle name="Normal 5 6 2 2 3" xfId="35552" xr:uid="{00000000-0005-0000-0000-0000218D0000}"/>
    <cellStyle name="Normal 5 6 2 2 4" xfId="42110" xr:uid="{00000000-0005-0000-0000-0000228D0000}"/>
    <cellStyle name="Normal 5 6 2 3" xfId="25728" xr:uid="{00000000-0005-0000-0000-0000238D0000}"/>
    <cellStyle name="Normal 5 6 2 4" xfId="32344" xr:uid="{00000000-0005-0000-0000-0000248D0000}"/>
    <cellStyle name="Normal 5 6 2 5" xfId="38902" xr:uid="{00000000-0005-0000-0000-0000258D0000}"/>
    <cellStyle name="Normal 5 6 3" xfId="8080" xr:uid="{00000000-0005-0000-0000-0000268D0000}"/>
    <cellStyle name="Normal 5 6 3 2" xfId="13390" xr:uid="{00000000-0005-0000-0000-0000278D0000}"/>
    <cellStyle name="Normal 5 6 3 2 2" xfId="28994" xr:uid="{00000000-0005-0000-0000-0000288D0000}"/>
    <cellStyle name="Normal 5 6 3 2 3" xfId="35553" xr:uid="{00000000-0005-0000-0000-0000298D0000}"/>
    <cellStyle name="Normal 5 6 3 2 4" xfId="42111" xr:uid="{00000000-0005-0000-0000-00002A8D0000}"/>
    <cellStyle name="Normal 5 6 3 3" xfId="25729" xr:uid="{00000000-0005-0000-0000-00002B8D0000}"/>
    <cellStyle name="Normal 5 6 3 4" xfId="32345" xr:uid="{00000000-0005-0000-0000-00002C8D0000}"/>
    <cellStyle name="Normal 5 6 3 5" xfId="38903" xr:uid="{00000000-0005-0000-0000-00002D8D0000}"/>
    <cellStyle name="Normal 5 6 4" xfId="13388" xr:uid="{00000000-0005-0000-0000-00002E8D0000}"/>
    <cellStyle name="Normal 5 6 4 2" xfId="28992" xr:uid="{00000000-0005-0000-0000-00002F8D0000}"/>
    <cellStyle name="Normal 5 6 4 3" xfId="35551" xr:uid="{00000000-0005-0000-0000-0000308D0000}"/>
    <cellStyle name="Normal 5 6 4 4" xfId="42109" xr:uid="{00000000-0005-0000-0000-0000318D0000}"/>
    <cellStyle name="Normal 5 6 5" xfId="25727" xr:uid="{00000000-0005-0000-0000-0000328D0000}"/>
    <cellStyle name="Normal 5 6 6" xfId="32343" xr:uid="{00000000-0005-0000-0000-0000338D0000}"/>
    <cellStyle name="Normal 5 6 7" xfId="38901" xr:uid="{00000000-0005-0000-0000-0000348D0000}"/>
    <cellStyle name="Normal 5 7" xfId="8081" xr:uid="{00000000-0005-0000-0000-0000358D0000}"/>
    <cellStyle name="Normal 5 7 2" xfId="8082" xr:uid="{00000000-0005-0000-0000-0000368D0000}"/>
    <cellStyle name="Normal 5 7 2 2" xfId="13392" xr:uid="{00000000-0005-0000-0000-0000378D0000}"/>
    <cellStyle name="Normal 5 7 2 2 2" xfId="28996" xr:uid="{00000000-0005-0000-0000-0000388D0000}"/>
    <cellStyle name="Normal 5 7 2 2 3" xfId="35555" xr:uid="{00000000-0005-0000-0000-0000398D0000}"/>
    <cellStyle name="Normal 5 7 2 2 4" xfId="42113" xr:uid="{00000000-0005-0000-0000-00003A8D0000}"/>
    <cellStyle name="Normal 5 7 2 3" xfId="25731" xr:uid="{00000000-0005-0000-0000-00003B8D0000}"/>
    <cellStyle name="Normal 5 7 2 4" xfId="32347" xr:uid="{00000000-0005-0000-0000-00003C8D0000}"/>
    <cellStyle name="Normal 5 7 2 5" xfId="38905" xr:uid="{00000000-0005-0000-0000-00003D8D0000}"/>
    <cellStyle name="Normal 5 7 3" xfId="8083" xr:uid="{00000000-0005-0000-0000-00003E8D0000}"/>
    <cellStyle name="Normal 5 7 3 2" xfId="13393" xr:uid="{00000000-0005-0000-0000-00003F8D0000}"/>
    <cellStyle name="Normal 5 7 3 2 2" xfId="28997" xr:uid="{00000000-0005-0000-0000-0000408D0000}"/>
    <cellStyle name="Normal 5 7 3 2 3" xfId="35556" xr:uid="{00000000-0005-0000-0000-0000418D0000}"/>
    <cellStyle name="Normal 5 7 3 2 4" xfId="42114" xr:uid="{00000000-0005-0000-0000-0000428D0000}"/>
    <cellStyle name="Normal 5 7 3 3" xfId="25732" xr:uid="{00000000-0005-0000-0000-0000438D0000}"/>
    <cellStyle name="Normal 5 7 3 4" xfId="32348" xr:uid="{00000000-0005-0000-0000-0000448D0000}"/>
    <cellStyle name="Normal 5 7 3 5" xfId="38906" xr:uid="{00000000-0005-0000-0000-0000458D0000}"/>
    <cellStyle name="Normal 5 7 4" xfId="13391" xr:uid="{00000000-0005-0000-0000-0000468D0000}"/>
    <cellStyle name="Normal 5 7 4 2" xfId="28995" xr:uid="{00000000-0005-0000-0000-0000478D0000}"/>
    <cellStyle name="Normal 5 7 4 3" xfId="35554" xr:uid="{00000000-0005-0000-0000-0000488D0000}"/>
    <cellStyle name="Normal 5 7 4 4" xfId="42112" xr:uid="{00000000-0005-0000-0000-0000498D0000}"/>
    <cellStyle name="Normal 5 7 5" xfId="25730" xr:uid="{00000000-0005-0000-0000-00004A8D0000}"/>
    <cellStyle name="Normal 5 7 6" xfId="32346" xr:uid="{00000000-0005-0000-0000-00004B8D0000}"/>
    <cellStyle name="Normal 5 7 7" xfId="38904" xr:uid="{00000000-0005-0000-0000-00004C8D0000}"/>
    <cellStyle name="Normal 5 8" xfId="8084" xr:uid="{00000000-0005-0000-0000-00004D8D0000}"/>
    <cellStyle name="Normal 5 8 2" xfId="13394" xr:uid="{00000000-0005-0000-0000-00004E8D0000}"/>
    <cellStyle name="Normal 5 8 2 2" xfId="28998" xr:uid="{00000000-0005-0000-0000-00004F8D0000}"/>
    <cellStyle name="Normal 5 8 2 3" xfId="35557" xr:uid="{00000000-0005-0000-0000-0000508D0000}"/>
    <cellStyle name="Normal 5 8 2 4" xfId="42115" xr:uid="{00000000-0005-0000-0000-0000518D0000}"/>
    <cellStyle name="Normal 5 8 3" xfId="25733" xr:uid="{00000000-0005-0000-0000-0000528D0000}"/>
    <cellStyle name="Normal 5 8 4" xfId="32349" xr:uid="{00000000-0005-0000-0000-0000538D0000}"/>
    <cellStyle name="Normal 5 8 5" xfId="38907" xr:uid="{00000000-0005-0000-0000-0000548D0000}"/>
    <cellStyle name="Normal 5 9" xfId="8085" xr:uid="{00000000-0005-0000-0000-0000558D0000}"/>
    <cellStyle name="Normal 5 9 2" xfId="13395" xr:uid="{00000000-0005-0000-0000-0000568D0000}"/>
    <cellStyle name="Normal 5 9 2 2" xfId="28999" xr:uid="{00000000-0005-0000-0000-0000578D0000}"/>
    <cellStyle name="Normal 5 9 2 3" xfId="35558" xr:uid="{00000000-0005-0000-0000-0000588D0000}"/>
    <cellStyle name="Normal 5 9 2 4" xfId="42116" xr:uid="{00000000-0005-0000-0000-0000598D0000}"/>
    <cellStyle name="Normal 5 9 3" xfId="25734" xr:uid="{00000000-0005-0000-0000-00005A8D0000}"/>
    <cellStyle name="Normal 5 9 4" xfId="32350" xr:uid="{00000000-0005-0000-0000-00005B8D0000}"/>
    <cellStyle name="Normal 5 9 5" xfId="38908" xr:uid="{00000000-0005-0000-0000-00005C8D0000}"/>
    <cellStyle name="Normal 50" xfId="1381" xr:uid="{00000000-0005-0000-0000-00005D8D0000}"/>
    <cellStyle name="Normal 50 10" xfId="36193" xr:uid="{00000000-0005-0000-0000-00005E8D0000}"/>
    <cellStyle name="Normal 50 2" xfId="8086" xr:uid="{00000000-0005-0000-0000-00005F8D0000}"/>
    <cellStyle name="Normal 50 2 2" xfId="16635" xr:uid="{00000000-0005-0000-0000-0000608D0000}"/>
    <cellStyle name="Normal 50 2 2 2" xfId="29518" xr:uid="{00000000-0005-0000-0000-0000618D0000}"/>
    <cellStyle name="Normal 50 2 2 3" xfId="36077" xr:uid="{00000000-0005-0000-0000-0000628D0000}"/>
    <cellStyle name="Normal 50 2 2 4" xfId="42635" xr:uid="{00000000-0005-0000-0000-0000638D0000}"/>
    <cellStyle name="Normal 50 3" xfId="8087" xr:uid="{00000000-0005-0000-0000-0000648D0000}"/>
    <cellStyle name="Normal 50 4" xfId="8088" xr:uid="{00000000-0005-0000-0000-0000658D0000}"/>
    <cellStyle name="Normal 50 4 2" xfId="13396" xr:uid="{00000000-0005-0000-0000-0000668D0000}"/>
    <cellStyle name="Normal 50 4 2 2" xfId="29000" xr:uid="{00000000-0005-0000-0000-0000678D0000}"/>
    <cellStyle name="Normal 50 4 2 3" xfId="35559" xr:uid="{00000000-0005-0000-0000-0000688D0000}"/>
    <cellStyle name="Normal 50 4 2 4" xfId="42117" xr:uid="{00000000-0005-0000-0000-0000698D0000}"/>
    <cellStyle name="Normal 50 4 3" xfId="25735" xr:uid="{00000000-0005-0000-0000-00006A8D0000}"/>
    <cellStyle name="Normal 50 4 4" xfId="32351" xr:uid="{00000000-0005-0000-0000-00006B8D0000}"/>
    <cellStyle name="Normal 50 4 5" xfId="38909" xr:uid="{00000000-0005-0000-0000-00006C8D0000}"/>
    <cellStyle name="Normal 50 5" xfId="2613" xr:uid="{00000000-0005-0000-0000-00006D8D0000}"/>
    <cellStyle name="Normal 50 5 2" xfId="10620" xr:uid="{00000000-0005-0000-0000-00006E8D0000}"/>
    <cellStyle name="Normal 50 5 2 2" xfId="26310" xr:uid="{00000000-0005-0000-0000-00006F8D0000}"/>
    <cellStyle name="Normal 50 5 2 3" xfId="32869" xr:uid="{00000000-0005-0000-0000-0000708D0000}"/>
    <cellStyle name="Normal 50 5 2 4" xfId="39427" xr:uid="{00000000-0005-0000-0000-0000718D0000}"/>
    <cellStyle name="Normal 50 5 3" xfId="23040" xr:uid="{00000000-0005-0000-0000-0000728D0000}"/>
    <cellStyle name="Normal 50 5 4" xfId="29661" xr:uid="{00000000-0005-0000-0000-0000738D0000}"/>
    <cellStyle name="Normal 50 5 5" xfId="36219" xr:uid="{00000000-0005-0000-0000-0000748D0000}"/>
    <cellStyle name="Normal 50 6" xfId="10531" xr:uid="{00000000-0005-0000-0000-0000758D0000}"/>
    <cellStyle name="Normal 50 6 2" xfId="26288" xr:uid="{00000000-0005-0000-0000-0000768D0000}"/>
    <cellStyle name="Normal 50 6 3" xfId="32847" xr:uid="{00000000-0005-0000-0000-0000778D0000}"/>
    <cellStyle name="Normal 50 6 4" xfId="39405" xr:uid="{00000000-0005-0000-0000-0000788D0000}"/>
    <cellStyle name="Normal 50 7" xfId="15545" xr:uid="{00000000-0005-0000-0000-0000798D0000}"/>
    <cellStyle name="Normal 50 7 2" xfId="29496" xr:uid="{00000000-0005-0000-0000-00007A8D0000}"/>
    <cellStyle name="Normal 50 7 3" xfId="36055" xr:uid="{00000000-0005-0000-0000-00007B8D0000}"/>
    <cellStyle name="Normal 50 7 4" xfId="42613" xr:uid="{00000000-0005-0000-0000-00007C8D0000}"/>
    <cellStyle name="Normal 50 8" xfId="22967" xr:uid="{00000000-0005-0000-0000-00007D8D0000}"/>
    <cellStyle name="Normal 50 9" xfId="29635" xr:uid="{00000000-0005-0000-0000-00007E8D0000}"/>
    <cellStyle name="Normal 51" xfId="1382" xr:uid="{00000000-0005-0000-0000-00007F8D0000}"/>
    <cellStyle name="Normal 51 10" xfId="36194" xr:uid="{00000000-0005-0000-0000-0000808D0000}"/>
    <cellStyle name="Normal 51 2" xfId="8089" xr:uid="{00000000-0005-0000-0000-0000818D0000}"/>
    <cellStyle name="Normal 51 2 2" xfId="16636" xr:uid="{00000000-0005-0000-0000-0000828D0000}"/>
    <cellStyle name="Normal 51 2 2 2" xfId="29519" xr:uid="{00000000-0005-0000-0000-0000838D0000}"/>
    <cellStyle name="Normal 51 2 2 3" xfId="36078" xr:uid="{00000000-0005-0000-0000-0000848D0000}"/>
    <cellStyle name="Normal 51 2 2 4" xfId="42636" xr:uid="{00000000-0005-0000-0000-0000858D0000}"/>
    <cellStyle name="Normal 51 3" xfId="8090" xr:uid="{00000000-0005-0000-0000-0000868D0000}"/>
    <cellStyle name="Normal 51 4" xfId="8091" xr:uid="{00000000-0005-0000-0000-0000878D0000}"/>
    <cellStyle name="Normal 51 4 2" xfId="13397" xr:uid="{00000000-0005-0000-0000-0000888D0000}"/>
    <cellStyle name="Normal 51 4 2 2" xfId="29001" xr:uid="{00000000-0005-0000-0000-0000898D0000}"/>
    <cellStyle name="Normal 51 4 2 3" xfId="35560" xr:uid="{00000000-0005-0000-0000-00008A8D0000}"/>
    <cellStyle name="Normal 51 4 2 4" xfId="42118" xr:uid="{00000000-0005-0000-0000-00008B8D0000}"/>
    <cellStyle name="Normal 51 4 3" xfId="25736" xr:uid="{00000000-0005-0000-0000-00008C8D0000}"/>
    <cellStyle name="Normal 51 4 4" xfId="32352" xr:uid="{00000000-0005-0000-0000-00008D8D0000}"/>
    <cellStyle name="Normal 51 4 5" xfId="38910" xr:uid="{00000000-0005-0000-0000-00008E8D0000}"/>
    <cellStyle name="Normal 51 5" xfId="2614" xr:uid="{00000000-0005-0000-0000-00008F8D0000}"/>
    <cellStyle name="Normal 51 5 2" xfId="10621" xr:uid="{00000000-0005-0000-0000-0000908D0000}"/>
    <cellStyle name="Normal 51 5 2 2" xfId="26311" xr:uid="{00000000-0005-0000-0000-0000918D0000}"/>
    <cellStyle name="Normal 51 5 2 3" xfId="32870" xr:uid="{00000000-0005-0000-0000-0000928D0000}"/>
    <cellStyle name="Normal 51 5 2 4" xfId="39428" xr:uid="{00000000-0005-0000-0000-0000938D0000}"/>
    <cellStyle name="Normal 51 5 3" xfId="23041" xr:uid="{00000000-0005-0000-0000-0000948D0000}"/>
    <cellStyle name="Normal 51 5 4" xfId="29662" xr:uid="{00000000-0005-0000-0000-0000958D0000}"/>
    <cellStyle name="Normal 51 5 5" xfId="36220" xr:uid="{00000000-0005-0000-0000-0000968D0000}"/>
    <cellStyle name="Normal 51 6" xfId="10532" xr:uid="{00000000-0005-0000-0000-0000978D0000}"/>
    <cellStyle name="Normal 51 6 2" xfId="26289" xr:uid="{00000000-0005-0000-0000-0000988D0000}"/>
    <cellStyle name="Normal 51 6 3" xfId="32848" xr:uid="{00000000-0005-0000-0000-0000998D0000}"/>
    <cellStyle name="Normal 51 6 4" xfId="39406" xr:uid="{00000000-0005-0000-0000-00009A8D0000}"/>
    <cellStyle name="Normal 51 7" xfId="15546" xr:uid="{00000000-0005-0000-0000-00009B8D0000}"/>
    <cellStyle name="Normal 51 7 2" xfId="29497" xr:uid="{00000000-0005-0000-0000-00009C8D0000}"/>
    <cellStyle name="Normal 51 7 3" xfId="36056" xr:uid="{00000000-0005-0000-0000-00009D8D0000}"/>
    <cellStyle name="Normal 51 7 4" xfId="42614" xr:uid="{00000000-0005-0000-0000-00009E8D0000}"/>
    <cellStyle name="Normal 51 8" xfId="22968" xr:uid="{00000000-0005-0000-0000-00009F8D0000}"/>
    <cellStyle name="Normal 51 9" xfId="29636" xr:uid="{00000000-0005-0000-0000-0000A08D0000}"/>
    <cellStyle name="Normal 52" xfId="1383" xr:uid="{00000000-0005-0000-0000-0000A18D0000}"/>
    <cellStyle name="Normal 52 10" xfId="36195" xr:uid="{00000000-0005-0000-0000-0000A28D0000}"/>
    <cellStyle name="Normal 52 2" xfId="8092" xr:uid="{00000000-0005-0000-0000-0000A38D0000}"/>
    <cellStyle name="Normal 52 2 2" xfId="16637" xr:uid="{00000000-0005-0000-0000-0000A48D0000}"/>
    <cellStyle name="Normal 52 2 2 2" xfId="29520" xr:uid="{00000000-0005-0000-0000-0000A58D0000}"/>
    <cellStyle name="Normal 52 2 2 3" xfId="36079" xr:uid="{00000000-0005-0000-0000-0000A68D0000}"/>
    <cellStyle name="Normal 52 2 2 4" xfId="42637" xr:uid="{00000000-0005-0000-0000-0000A78D0000}"/>
    <cellStyle name="Normal 52 3" xfId="8093" xr:uid="{00000000-0005-0000-0000-0000A88D0000}"/>
    <cellStyle name="Normal 52 4" xfId="8094" xr:uid="{00000000-0005-0000-0000-0000A98D0000}"/>
    <cellStyle name="Normal 52 4 2" xfId="13398" xr:uid="{00000000-0005-0000-0000-0000AA8D0000}"/>
    <cellStyle name="Normal 52 4 2 2" xfId="29002" xr:uid="{00000000-0005-0000-0000-0000AB8D0000}"/>
    <cellStyle name="Normal 52 4 2 3" xfId="35561" xr:uid="{00000000-0005-0000-0000-0000AC8D0000}"/>
    <cellStyle name="Normal 52 4 2 4" xfId="42119" xr:uid="{00000000-0005-0000-0000-0000AD8D0000}"/>
    <cellStyle name="Normal 52 4 3" xfId="25737" xr:uid="{00000000-0005-0000-0000-0000AE8D0000}"/>
    <cellStyle name="Normal 52 4 4" xfId="32353" xr:uid="{00000000-0005-0000-0000-0000AF8D0000}"/>
    <cellStyle name="Normal 52 4 5" xfId="38911" xr:uid="{00000000-0005-0000-0000-0000B08D0000}"/>
    <cellStyle name="Normal 52 5" xfId="2615" xr:uid="{00000000-0005-0000-0000-0000B18D0000}"/>
    <cellStyle name="Normal 52 5 2" xfId="10622" xr:uid="{00000000-0005-0000-0000-0000B28D0000}"/>
    <cellStyle name="Normal 52 5 2 2" xfId="26312" xr:uid="{00000000-0005-0000-0000-0000B38D0000}"/>
    <cellStyle name="Normal 52 5 2 3" xfId="32871" xr:uid="{00000000-0005-0000-0000-0000B48D0000}"/>
    <cellStyle name="Normal 52 5 2 4" xfId="39429" xr:uid="{00000000-0005-0000-0000-0000B58D0000}"/>
    <cellStyle name="Normal 52 5 3" xfId="23042" xr:uid="{00000000-0005-0000-0000-0000B68D0000}"/>
    <cellStyle name="Normal 52 5 4" xfId="29663" xr:uid="{00000000-0005-0000-0000-0000B78D0000}"/>
    <cellStyle name="Normal 52 5 5" xfId="36221" xr:uid="{00000000-0005-0000-0000-0000B88D0000}"/>
    <cellStyle name="Normal 52 6" xfId="10533" xr:uid="{00000000-0005-0000-0000-0000B98D0000}"/>
    <cellStyle name="Normal 52 6 2" xfId="26290" xr:uid="{00000000-0005-0000-0000-0000BA8D0000}"/>
    <cellStyle name="Normal 52 6 3" xfId="32849" xr:uid="{00000000-0005-0000-0000-0000BB8D0000}"/>
    <cellStyle name="Normal 52 6 4" xfId="39407" xr:uid="{00000000-0005-0000-0000-0000BC8D0000}"/>
    <cellStyle name="Normal 52 7" xfId="15547" xr:uid="{00000000-0005-0000-0000-0000BD8D0000}"/>
    <cellStyle name="Normal 52 7 2" xfId="29498" xr:uid="{00000000-0005-0000-0000-0000BE8D0000}"/>
    <cellStyle name="Normal 52 7 3" xfId="36057" xr:uid="{00000000-0005-0000-0000-0000BF8D0000}"/>
    <cellStyle name="Normal 52 7 4" xfId="42615" xr:uid="{00000000-0005-0000-0000-0000C08D0000}"/>
    <cellStyle name="Normal 52 8" xfId="22969" xr:uid="{00000000-0005-0000-0000-0000C18D0000}"/>
    <cellStyle name="Normal 52 9" xfId="29637" xr:uid="{00000000-0005-0000-0000-0000C28D0000}"/>
    <cellStyle name="Normal 53" xfId="1384" xr:uid="{00000000-0005-0000-0000-0000C38D0000}"/>
    <cellStyle name="Normal 53 10" xfId="36196" xr:uid="{00000000-0005-0000-0000-0000C48D0000}"/>
    <cellStyle name="Normal 53 2" xfId="8095" xr:uid="{00000000-0005-0000-0000-0000C58D0000}"/>
    <cellStyle name="Normal 53 2 2" xfId="16638" xr:uid="{00000000-0005-0000-0000-0000C68D0000}"/>
    <cellStyle name="Normal 53 2 2 2" xfId="29521" xr:uid="{00000000-0005-0000-0000-0000C78D0000}"/>
    <cellStyle name="Normal 53 2 2 3" xfId="36080" xr:uid="{00000000-0005-0000-0000-0000C88D0000}"/>
    <cellStyle name="Normal 53 2 2 4" xfId="42638" xr:uid="{00000000-0005-0000-0000-0000C98D0000}"/>
    <cellStyle name="Normal 53 3" xfId="8096" xr:uid="{00000000-0005-0000-0000-0000CA8D0000}"/>
    <cellStyle name="Normal 53 4" xfId="8097" xr:uid="{00000000-0005-0000-0000-0000CB8D0000}"/>
    <cellStyle name="Normal 53 4 2" xfId="13399" xr:uid="{00000000-0005-0000-0000-0000CC8D0000}"/>
    <cellStyle name="Normal 53 4 2 2" xfId="29003" xr:uid="{00000000-0005-0000-0000-0000CD8D0000}"/>
    <cellStyle name="Normal 53 4 2 3" xfId="35562" xr:uid="{00000000-0005-0000-0000-0000CE8D0000}"/>
    <cellStyle name="Normal 53 4 2 4" xfId="42120" xr:uid="{00000000-0005-0000-0000-0000CF8D0000}"/>
    <cellStyle name="Normal 53 4 3" xfId="25738" xr:uid="{00000000-0005-0000-0000-0000D08D0000}"/>
    <cellStyle name="Normal 53 4 4" xfId="32354" xr:uid="{00000000-0005-0000-0000-0000D18D0000}"/>
    <cellStyle name="Normal 53 4 5" xfId="38912" xr:uid="{00000000-0005-0000-0000-0000D28D0000}"/>
    <cellStyle name="Normal 53 5" xfId="2616" xr:uid="{00000000-0005-0000-0000-0000D38D0000}"/>
    <cellStyle name="Normal 53 5 2" xfId="10623" xr:uid="{00000000-0005-0000-0000-0000D48D0000}"/>
    <cellStyle name="Normal 53 5 2 2" xfId="26313" xr:uid="{00000000-0005-0000-0000-0000D58D0000}"/>
    <cellStyle name="Normal 53 5 2 3" xfId="32872" xr:uid="{00000000-0005-0000-0000-0000D68D0000}"/>
    <cellStyle name="Normal 53 5 2 4" xfId="39430" xr:uid="{00000000-0005-0000-0000-0000D78D0000}"/>
    <cellStyle name="Normal 53 5 3" xfId="23043" xr:uid="{00000000-0005-0000-0000-0000D88D0000}"/>
    <cellStyle name="Normal 53 5 4" xfId="29664" xr:uid="{00000000-0005-0000-0000-0000D98D0000}"/>
    <cellStyle name="Normal 53 5 5" xfId="36222" xr:uid="{00000000-0005-0000-0000-0000DA8D0000}"/>
    <cellStyle name="Normal 53 6" xfId="10534" xr:uid="{00000000-0005-0000-0000-0000DB8D0000}"/>
    <cellStyle name="Normal 53 6 2" xfId="26291" xr:uid="{00000000-0005-0000-0000-0000DC8D0000}"/>
    <cellStyle name="Normal 53 6 3" xfId="32850" xr:uid="{00000000-0005-0000-0000-0000DD8D0000}"/>
    <cellStyle name="Normal 53 6 4" xfId="39408" xr:uid="{00000000-0005-0000-0000-0000DE8D0000}"/>
    <cellStyle name="Normal 53 7" xfId="15548" xr:uid="{00000000-0005-0000-0000-0000DF8D0000}"/>
    <cellStyle name="Normal 53 7 2" xfId="29499" xr:uid="{00000000-0005-0000-0000-0000E08D0000}"/>
    <cellStyle name="Normal 53 7 3" xfId="36058" xr:uid="{00000000-0005-0000-0000-0000E18D0000}"/>
    <cellStyle name="Normal 53 7 4" xfId="42616" xr:uid="{00000000-0005-0000-0000-0000E28D0000}"/>
    <cellStyle name="Normal 53 8" xfId="22970" xr:uid="{00000000-0005-0000-0000-0000E38D0000}"/>
    <cellStyle name="Normal 53 9" xfId="29638" xr:uid="{00000000-0005-0000-0000-0000E48D0000}"/>
    <cellStyle name="Normal 54" xfId="1385" xr:uid="{00000000-0005-0000-0000-0000E58D0000}"/>
    <cellStyle name="Normal 54 10" xfId="36197" xr:uid="{00000000-0005-0000-0000-0000E68D0000}"/>
    <cellStyle name="Normal 54 2" xfId="8098" xr:uid="{00000000-0005-0000-0000-0000E78D0000}"/>
    <cellStyle name="Normal 54 2 2" xfId="16639" xr:uid="{00000000-0005-0000-0000-0000E88D0000}"/>
    <cellStyle name="Normal 54 2 2 2" xfId="29522" xr:uid="{00000000-0005-0000-0000-0000E98D0000}"/>
    <cellStyle name="Normal 54 2 2 3" xfId="36081" xr:uid="{00000000-0005-0000-0000-0000EA8D0000}"/>
    <cellStyle name="Normal 54 2 2 4" xfId="42639" xr:uid="{00000000-0005-0000-0000-0000EB8D0000}"/>
    <cellStyle name="Normal 54 3" xfId="8099" xr:uid="{00000000-0005-0000-0000-0000EC8D0000}"/>
    <cellStyle name="Normal 54 4" xfId="8100" xr:uid="{00000000-0005-0000-0000-0000ED8D0000}"/>
    <cellStyle name="Normal 54 4 2" xfId="13401" xr:uid="{00000000-0005-0000-0000-0000EE8D0000}"/>
    <cellStyle name="Normal 54 4 2 2" xfId="29004" xr:uid="{00000000-0005-0000-0000-0000EF8D0000}"/>
    <cellStyle name="Normal 54 4 2 3" xfId="35563" xr:uid="{00000000-0005-0000-0000-0000F08D0000}"/>
    <cellStyle name="Normal 54 4 2 4" xfId="42121" xr:uid="{00000000-0005-0000-0000-0000F18D0000}"/>
    <cellStyle name="Normal 54 4 3" xfId="25739" xr:uid="{00000000-0005-0000-0000-0000F28D0000}"/>
    <cellStyle name="Normal 54 4 4" xfId="32355" xr:uid="{00000000-0005-0000-0000-0000F38D0000}"/>
    <cellStyle name="Normal 54 4 5" xfId="38913" xr:uid="{00000000-0005-0000-0000-0000F48D0000}"/>
    <cellStyle name="Normal 54 5" xfId="2617" xr:uid="{00000000-0005-0000-0000-0000F58D0000}"/>
    <cellStyle name="Normal 54 5 2" xfId="10624" xr:uid="{00000000-0005-0000-0000-0000F68D0000}"/>
    <cellStyle name="Normal 54 5 2 2" xfId="26314" xr:uid="{00000000-0005-0000-0000-0000F78D0000}"/>
    <cellStyle name="Normal 54 5 2 3" xfId="32873" xr:uid="{00000000-0005-0000-0000-0000F88D0000}"/>
    <cellStyle name="Normal 54 5 2 4" xfId="39431" xr:uid="{00000000-0005-0000-0000-0000F98D0000}"/>
    <cellStyle name="Normal 54 5 3" xfId="23044" xr:uid="{00000000-0005-0000-0000-0000FA8D0000}"/>
    <cellStyle name="Normal 54 5 4" xfId="29665" xr:uid="{00000000-0005-0000-0000-0000FB8D0000}"/>
    <cellStyle name="Normal 54 5 5" xfId="36223" xr:uid="{00000000-0005-0000-0000-0000FC8D0000}"/>
    <cellStyle name="Normal 54 6" xfId="10535" xr:uid="{00000000-0005-0000-0000-0000FD8D0000}"/>
    <cellStyle name="Normal 54 6 2" xfId="26292" xr:uid="{00000000-0005-0000-0000-0000FE8D0000}"/>
    <cellStyle name="Normal 54 6 3" xfId="32851" xr:uid="{00000000-0005-0000-0000-0000FF8D0000}"/>
    <cellStyle name="Normal 54 6 4" xfId="39409" xr:uid="{00000000-0005-0000-0000-0000008E0000}"/>
    <cellStyle name="Normal 54 7" xfId="15549" xr:uid="{00000000-0005-0000-0000-0000018E0000}"/>
    <cellStyle name="Normal 54 7 2" xfId="29500" xr:uid="{00000000-0005-0000-0000-0000028E0000}"/>
    <cellStyle name="Normal 54 7 3" xfId="36059" xr:uid="{00000000-0005-0000-0000-0000038E0000}"/>
    <cellStyle name="Normal 54 7 4" xfId="42617" xr:uid="{00000000-0005-0000-0000-0000048E0000}"/>
    <cellStyle name="Normal 54 8" xfId="22971" xr:uid="{00000000-0005-0000-0000-0000058E0000}"/>
    <cellStyle name="Normal 54 9" xfId="29639" xr:uid="{00000000-0005-0000-0000-0000068E0000}"/>
    <cellStyle name="Normal 55" xfId="1386" xr:uid="{00000000-0005-0000-0000-0000078E0000}"/>
    <cellStyle name="Normal 55 10" xfId="36198" xr:uid="{00000000-0005-0000-0000-0000088E0000}"/>
    <cellStyle name="Normal 55 2" xfId="8101" xr:uid="{00000000-0005-0000-0000-0000098E0000}"/>
    <cellStyle name="Normal 55 2 2" xfId="16640" xr:uid="{00000000-0005-0000-0000-00000A8E0000}"/>
    <cellStyle name="Normal 55 2 2 2" xfId="29523" xr:uid="{00000000-0005-0000-0000-00000B8E0000}"/>
    <cellStyle name="Normal 55 2 2 3" xfId="36082" xr:uid="{00000000-0005-0000-0000-00000C8E0000}"/>
    <cellStyle name="Normal 55 2 2 4" xfId="42640" xr:uid="{00000000-0005-0000-0000-00000D8E0000}"/>
    <cellStyle name="Normal 55 3" xfId="8102" xr:uid="{00000000-0005-0000-0000-00000E8E0000}"/>
    <cellStyle name="Normal 55 4" xfId="8103" xr:uid="{00000000-0005-0000-0000-00000F8E0000}"/>
    <cellStyle name="Normal 55 4 2" xfId="13402" xr:uid="{00000000-0005-0000-0000-0000108E0000}"/>
    <cellStyle name="Normal 55 4 2 2" xfId="29005" xr:uid="{00000000-0005-0000-0000-0000118E0000}"/>
    <cellStyle name="Normal 55 4 2 3" xfId="35564" xr:uid="{00000000-0005-0000-0000-0000128E0000}"/>
    <cellStyle name="Normal 55 4 2 4" xfId="42122" xr:uid="{00000000-0005-0000-0000-0000138E0000}"/>
    <cellStyle name="Normal 55 4 3" xfId="25740" xr:uid="{00000000-0005-0000-0000-0000148E0000}"/>
    <cellStyle name="Normal 55 4 4" xfId="32356" xr:uid="{00000000-0005-0000-0000-0000158E0000}"/>
    <cellStyle name="Normal 55 4 5" xfId="38914" xr:uid="{00000000-0005-0000-0000-0000168E0000}"/>
    <cellStyle name="Normal 55 5" xfId="2618" xr:uid="{00000000-0005-0000-0000-0000178E0000}"/>
    <cellStyle name="Normal 55 5 2" xfId="10625" xr:uid="{00000000-0005-0000-0000-0000188E0000}"/>
    <cellStyle name="Normal 55 5 2 2" xfId="26315" xr:uid="{00000000-0005-0000-0000-0000198E0000}"/>
    <cellStyle name="Normal 55 5 2 3" xfId="32874" xr:uid="{00000000-0005-0000-0000-00001A8E0000}"/>
    <cellStyle name="Normal 55 5 2 4" xfId="39432" xr:uid="{00000000-0005-0000-0000-00001B8E0000}"/>
    <cellStyle name="Normal 55 5 3" xfId="23045" xr:uid="{00000000-0005-0000-0000-00001C8E0000}"/>
    <cellStyle name="Normal 55 5 4" xfId="29666" xr:uid="{00000000-0005-0000-0000-00001D8E0000}"/>
    <cellStyle name="Normal 55 5 5" xfId="36224" xr:uid="{00000000-0005-0000-0000-00001E8E0000}"/>
    <cellStyle name="Normal 55 6" xfId="10536" xr:uid="{00000000-0005-0000-0000-00001F8E0000}"/>
    <cellStyle name="Normal 55 6 2" xfId="26293" xr:uid="{00000000-0005-0000-0000-0000208E0000}"/>
    <cellStyle name="Normal 55 6 3" xfId="32852" xr:uid="{00000000-0005-0000-0000-0000218E0000}"/>
    <cellStyle name="Normal 55 6 4" xfId="39410" xr:uid="{00000000-0005-0000-0000-0000228E0000}"/>
    <cellStyle name="Normal 55 7" xfId="15550" xr:uid="{00000000-0005-0000-0000-0000238E0000}"/>
    <cellStyle name="Normal 55 7 2" xfId="29501" xr:uid="{00000000-0005-0000-0000-0000248E0000}"/>
    <cellStyle name="Normal 55 7 3" xfId="36060" xr:uid="{00000000-0005-0000-0000-0000258E0000}"/>
    <cellStyle name="Normal 55 7 4" xfId="42618" xr:uid="{00000000-0005-0000-0000-0000268E0000}"/>
    <cellStyle name="Normal 55 8" xfId="22972" xr:uid="{00000000-0005-0000-0000-0000278E0000}"/>
    <cellStyle name="Normal 55 9" xfId="29640" xr:uid="{00000000-0005-0000-0000-0000288E0000}"/>
    <cellStyle name="Normal 56" xfId="1387" xr:uid="{00000000-0005-0000-0000-0000298E0000}"/>
    <cellStyle name="Normal 56 10" xfId="36199" xr:uid="{00000000-0005-0000-0000-00002A8E0000}"/>
    <cellStyle name="Normal 56 2" xfId="8104" xr:uid="{00000000-0005-0000-0000-00002B8E0000}"/>
    <cellStyle name="Normal 56 2 2" xfId="16641" xr:uid="{00000000-0005-0000-0000-00002C8E0000}"/>
    <cellStyle name="Normal 56 2 2 2" xfId="29524" xr:uid="{00000000-0005-0000-0000-00002D8E0000}"/>
    <cellStyle name="Normal 56 2 2 3" xfId="36083" xr:uid="{00000000-0005-0000-0000-00002E8E0000}"/>
    <cellStyle name="Normal 56 2 2 4" xfId="42641" xr:uid="{00000000-0005-0000-0000-00002F8E0000}"/>
    <cellStyle name="Normal 56 3" xfId="8105" xr:uid="{00000000-0005-0000-0000-0000308E0000}"/>
    <cellStyle name="Normal 56 4" xfId="8106" xr:uid="{00000000-0005-0000-0000-0000318E0000}"/>
    <cellStyle name="Normal 56 4 2" xfId="13403" xr:uid="{00000000-0005-0000-0000-0000328E0000}"/>
    <cellStyle name="Normal 56 4 2 2" xfId="29006" xr:uid="{00000000-0005-0000-0000-0000338E0000}"/>
    <cellStyle name="Normal 56 4 2 3" xfId="35565" xr:uid="{00000000-0005-0000-0000-0000348E0000}"/>
    <cellStyle name="Normal 56 4 2 4" xfId="42123" xr:uid="{00000000-0005-0000-0000-0000358E0000}"/>
    <cellStyle name="Normal 56 4 3" xfId="25741" xr:uid="{00000000-0005-0000-0000-0000368E0000}"/>
    <cellStyle name="Normal 56 4 4" xfId="32357" xr:uid="{00000000-0005-0000-0000-0000378E0000}"/>
    <cellStyle name="Normal 56 4 5" xfId="38915" xr:uid="{00000000-0005-0000-0000-0000388E0000}"/>
    <cellStyle name="Normal 56 5" xfId="2619" xr:uid="{00000000-0005-0000-0000-0000398E0000}"/>
    <cellStyle name="Normal 56 5 2" xfId="10626" xr:uid="{00000000-0005-0000-0000-00003A8E0000}"/>
    <cellStyle name="Normal 56 5 2 2" xfId="26316" xr:uid="{00000000-0005-0000-0000-00003B8E0000}"/>
    <cellStyle name="Normal 56 5 2 3" xfId="32875" xr:uid="{00000000-0005-0000-0000-00003C8E0000}"/>
    <cellStyle name="Normal 56 5 2 4" xfId="39433" xr:uid="{00000000-0005-0000-0000-00003D8E0000}"/>
    <cellStyle name="Normal 56 5 3" xfId="23046" xr:uid="{00000000-0005-0000-0000-00003E8E0000}"/>
    <cellStyle name="Normal 56 5 4" xfId="29667" xr:uid="{00000000-0005-0000-0000-00003F8E0000}"/>
    <cellStyle name="Normal 56 5 5" xfId="36225" xr:uid="{00000000-0005-0000-0000-0000408E0000}"/>
    <cellStyle name="Normal 56 6" xfId="10537" xr:uid="{00000000-0005-0000-0000-0000418E0000}"/>
    <cellStyle name="Normal 56 6 2" xfId="26294" xr:uid="{00000000-0005-0000-0000-0000428E0000}"/>
    <cellStyle name="Normal 56 6 3" xfId="32853" xr:uid="{00000000-0005-0000-0000-0000438E0000}"/>
    <cellStyle name="Normal 56 6 4" xfId="39411" xr:uid="{00000000-0005-0000-0000-0000448E0000}"/>
    <cellStyle name="Normal 56 7" xfId="15551" xr:uid="{00000000-0005-0000-0000-0000458E0000}"/>
    <cellStyle name="Normal 56 7 2" xfId="29502" xr:uid="{00000000-0005-0000-0000-0000468E0000}"/>
    <cellStyle name="Normal 56 7 3" xfId="36061" xr:uid="{00000000-0005-0000-0000-0000478E0000}"/>
    <cellStyle name="Normal 56 7 4" xfId="42619" xr:uid="{00000000-0005-0000-0000-0000488E0000}"/>
    <cellStyle name="Normal 56 8" xfId="22973" xr:uid="{00000000-0005-0000-0000-0000498E0000}"/>
    <cellStyle name="Normal 56 9" xfId="29641" xr:uid="{00000000-0005-0000-0000-00004A8E0000}"/>
    <cellStyle name="Normal 57" xfId="1388" xr:uid="{00000000-0005-0000-0000-00004B8E0000}"/>
    <cellStyle name="Normal 57 10" xfId="36200" xr:uid="{00000000-0005-0000-0000-00004C8E0000}"/>
    <cellStyle name="Normal 57 2" xfId="8107" xr:uid="{00000000-0005-0000-0000-00004D8E0000}"/>
    <cellStyle name="Normal 57 2 2" xfId="16642" xr:uid="{00000000-0005-0000-0000-00004E8E0000}"/>
    <cellStyle name="Normal 57 2 2 2" xfId="29525" xr:uid="{00000000-0005-0000-0000-00004F8E0000}"/>
    <cellStyle name="Normal 57 2 2 3" xfId="36084" xr:uid="{00000000-0005-0000-0000-0000508E0000}"/>
    <cellStyle name="Normal 57 2 2 4" xfId="42642" xr:uid="{00000000-0005-0000-0000-0000518E0000}"/>
    <cellStyle name="Normal 57 3" xfId="8108" xr:uid="{00000000-0005-0000-0000-0000528E0000}"/>
    <cellStyle name="Normal 57 4" xfId="8109" xr:uid="{00000000-0005-0000-0000-0000538E0000}"/>
    <cellStyle name="Normal 57 4 2" xfId="13404" xr:uid="{00000000-0005-0000-0000-0000548E0000}"/>
    <cellStyle name="Normal 57 4 2 2" xfId="29007" xr:uid="{00000000-0005-0000-0000-0000558E0000}"/>
    <cellStyle name="Normal 57 4 2 3" xfId="35566" xr:uid="{00000000-0005-0000-0000-0000568E0000}"/>
    <cellStyle name="Normal 57 4 2 4" xfId="42124" xr:uid="{00000000-0005-0000-0000-0000578E0000}"/>
    <cellStyle name="Normal 57 4 3" xfId="25742" xr:uid="{00000000-0005-0000-0000-0000588E0000}"/>
    <cellStyle name="Normal 57 4 4" xfId="32358" xr:uid="{00000000-0005-0000-0000-0000598E0000}"/>
    <cellStyle name="Normal 57 4 5" xfId="38916" xr:uid="{00000000-0005-0000-0000-00005A8E0000}"/>
    <cellStyle name="Normal 57 5" xfId="2620" xr:uid="{00000000-0005-0000-0000-00005B8E0000}"/>
    <cellStyle name="Normal 57 5 2" xfId="10627" xr:uid="{00000000-0005-0000-0000-00005C8E0000}"/>
    <cellStyle name="Normal 57 5 2 2" xfId="26317" xr:uid="{00000000-0005-0000-0000-00005D8E0000}"/>
    <cellStyle name="Normal 57 5 2 3" xfId="32876" xr:uid="{00000000-0005-0000-0000-00005E8E0000}"/>
    <cellStyle name="Normal 57 5 2 4" xfId="39434" xr:uid="{00000000-0005-0000-0000-00005F8E0000}"/>
    <cellStyle name="Normal 57 5 3" xfId="23047" xr:uid="{00000000-0005-0000-0000-0000608E0000}"/>
    <cellStyle name="Normal 57 5 4" xfId="29668" xr:uid="{00000000-0005-0000-0000-0000618E0000}"/>
    <cellStyle name="Normal 57 5 5" xfId="36226" xr:uid="{00000000-0005-0000-0000-0000628E0000}"/>
    <cellStyle name="Normal 57 6" xfId="10538" xr:uid="{00000000-0005-0000-0000-0000638E0000}"/>
    <cellStyle name="Normal 57 6 2" xfId="26295" xr:uid="{00000000-0005-0000-0000-0000648E0000}"/>
    <cellStyle name="Normal 57 6 3" xfId="32854" xr:uid="{00000000-0005-0000-0000-0000658E0000}"/>
    <cellStyle name="Normal 57 6 4" xfId="39412" xr:uid="{00000000-0005-0000-0000-0000668E0000}"/>
    <cellStyle name="Normal 57 7" xfId="15552" xr:uid="{00000000-0005-0000-0000-0000678E0000}"/>
    <cellStyle name="Normal 57 7 2" xfId="29503" xr:uid="{00000000-0005-0000-0000-0000688E0000}"/>
    <cellStyle name="Normal 57 7 3" xfId="36062" xr:uid="{00000000-0005-0000-0000-0000698E0000}"/>
    <cellStyle name="Normal 57 7 4" xfId="42620" xr:uid="{00000000-0005-0000-0000-00006A8E0000}"/>
    <cellStyle name="Normal 57 8" xfId="22974" xr:uid="{00000000-0005-0000-0000-00006B8E0000}"/>
    <cellStyle name="Normal 57 9" xfId="29642" xr:uid="{00000000-0005-0000-0000-00006C8E0000}"/>
    <cellStyle name="Normal 58" xfId="1389" xr:uid="{00000000-0005-0000-0000-00006D8E0000}"/>
    <cellStyle name="Normal 58 10" xfId="36201" xr:uid="{00000000-0005-0000-0000-00006E8E0000}"/>
    <cellStyle name="Normal 58 2" xfId="8110" xr:uid="{00000000-0005-0000-0000-00006F8E0000}"/>
    <cellStyle name="Normal 58 2 2" xfId="16643" xr:uid="{00000000-0005-0000-0000-0000708E0000}"/>
    <cellStyle name="Normal 58 2 2 2" xfId="29526" xr:uid="{00000000-0005-0000-0000-0000718E0000}"/>
    <cellStyle name="Normal 58 2 2 3" xfId="36085" xr:uid="{00000000-0005-0000-0000-0000728E0000}"/>
    <cellStyle name="Normal 58 2 2 4" xfId="42643" xr:uid="{00000000-0005-0000-0000-0000738E0000}"/>
    <cellStyle name="Normal 58 3" xfId="8111" xr:uid="{00000000-0005-0000-0000-0000748E0000}"/>
    <cellStyle name="Normal 58 4" xfId="8112" xr:uid="{00000000-0005-0000-0000-0000758E0000}"/>
    <cellStyle name="Normal 58 4 2" xfId="13405" xr:uid="{00000000-0005-0000-0000-0000768E0000}"/>
    <cellStyle name="Normal 58 4 2 2" xfId="29008" xr:uid="{00000000-0005-0000-0000-0000778E0000}"/>
    <cellStyle name="Normal 58 4 2 3" xfId="35567" xr:uid="{00000000-0005-0000-0000-0000788E0000}"/>
    <cellStyle name="Normal 58 4 2 4" xfId="42125" xr:uid="{00000000-0005-0000-0000-0000798E0000}"/>
    <cellStyle name="Normal 58 4 3" xfId="25743" xr:uid="{00000000-0005-0000-0000-00007A8E0000}"/>
    <cellStyle name="Normal 58 4 4" xfId="32359" xr:uid="{00000000-0005-0000-0000-00007B8E0000}"/>
    <cellStyle name="Normal 58 4 5" xfId="38917" xr:uid="{00000000-0005-0000-0000-00007C8E0000}"/>
    <cellStyle name="Normal 58 5" xfId="2621" xr:uid="{00000000-0005-0000-0000-00007D8E0000}"/>
    <cellStyle name="Normal 58 5 2" xfId="10628" xr:uid="{00000000-0005-0000-0000-00007E8E0000}"/>
    <cellStyle name="Normal 58 5 2 2" xfId="26318" xr:uid="{00000000-0005-0000-0000-00007F8E0000}"/>
    <cellStyle name="Normal 58 5 2 3" xfId="32877" xr:uid="{00000000-0005-0000-0000-0000808E0000}"/>
    <cellStyle name="Normal 58 5 2 4" xfId="39435" xr:uid="{00000000-0005-0000-0000-0000818E0000}"/>
    <cellStyle name="Normal 58 5 3" xfId="23048" xr:uid="{00000000-0005-0000-0000-0000828E0000}"/>
    <cellStyle name="Normal 58 5 4" xfId="29669" xr:uid="{00000000-0005-0000-0000-0000838E0000}"/>
    <cellStyle name="Normal 58 5 5" xfId="36227" xr:uid="{00000000-0005-0000-0000-0000848E0000}"/>
    <cellStyle name="Normal 58 6" xfId="10539" xr:uid="{00000000-0005-0000-0000-0000858E0000}"/>
    <cellStyle name="Normal 58 6 2" xfId="26296" xr:uid="{00000000-0005-0000-0000-0000868E0000}"/>
    <cellStyle name="Normal 58 6 3" xfId="32855" xr:uid="{00000000-0005-0000-0000-0000878E0000}"/>
    <cellStyle name="Normal 58 6 4" xfId="39413" xr:uid="{00000000-0005-0000-0000-0000888E0000}"/>
    <cellStyle name="Normal 58 7" xfId="15553" xr:uid="{00000000-0005-0000-0000-0000898E0000}"/>
    <cellStyle name="Normal 58 7 2" xfId="29504" xr:uid="{00000000-0005-0000-0000-00008A8E0000}"/>
    <cellStyle name="Normal 58 7 3" xfId="36063" xr:uid="{00000000-0005-0000-0000-00008B8E0000}"/>
    <cellStyle name="Normal 58 7 4" xfId="42621" xr:uid="{00000000-0005-0000-0000-00008C8E0000}"/>
    <cellStyle name="Normal 58 8" xfId="22975" xr:uid="{00000000-0005-0000-0000-00008D8E0000}"/>
    <cellStyle name="Normal 58 9" xfId="29643" xr:uid="{00000000-0005-0000-0000-00008E8E0000}"/>
    <cellStyle name="Normal 59" xfId="1390" xr:uid="{00000000-0005-0000-0000-00008F8E0000}"/>
    <cellStyle name="Normal 59 10" xfId="29644" xr:uid="{00000000-0005-0000-0000-0000908E0000}"/>
    <cellStyle name="Normal 59 11" xfId="36202" xr:uid="{00000000-0005-0000-0000-0000918E0000}"/>
    <cellStyle name="Normal 59 2" xfId="8113" xr:uid="{00000000-0005-0000-0000-0000928E0000}"/>
    <cellStyle name="Normal 59 2 2" xfId="8114" xr:uid="{00000000-0005-0000-0000-0000938E0000}"/>
    <cellStyle name="Normal 59 2 2 2" xfId="13407" xr:uid="{00000000-0005-0000-0000-0000948E0000}"/>
    <cellStyle name="Normal 59 2 2 2 2" xfId="29010" xr:uid="{00000000-0005-0000-0000-0000958E0000}"/>
    <cellStyle name="Normal 59 2 2 2 3" xfId="35569" xr:uid="{00000000-0005-0000-0000-0000968E0000}"/>
    <cellStyle name="Normal 59 2 2 2 4" xfId="42127" xr:uid="{00000000-0005-0000-0000-0000978E0000}"/>
    <cellStyle name="Normal 59 2 2 3" xfId="25745" xr:uid="{00000000-0005-0000-0000-0000988E0000}"/>
    <cellStyle name="Normal 59 2 2 4" xfId="32361" xr:uid="{00000000-0005-0000-0000-0000998E0000}"/>
    <cellStyle name="Normal 59 2 2 5" xfId="38919" xr:uid="{00000000-0005-0000-0000-00009A8E0000}"/>
    <cellStyle name="Normal 59 2 3" xfId="8115" xr:uid="{00000000-0005-0000-0000-00009B8E0000}"/>
    <cellStyle name="Normal 59 2 3 2" xfId="13408" xr:uid="{00000000-0005-0000-0000-00009C8E0000}"/>
    <cellStyle name="Normal 59 2 3 2 2" xfId="29011" xr:uid="{00000000-0005-0000-0000-00009D8E0000}"/>
    <cellStyle name="Normal 59 2 3 2 3" xfId="35570" xr:uid="{00000000-0005-0000-0000-00009E8E0000}"/>
    <cellStyle name="Normal 59 2 3 2 4" xfId="42128" xr:uid="{00000000-0005-0000-0000-00009F8E0000}"/>
    <cellStyle name="Normal 59 2 3 3" xfId="25746" xr:uid="{00000000-0005-0000-0000-0000A08E0000}"/>
    <cellStyle name="Normal 59 2 3 4" xfId="32362" xr:uid="{00000000-0005-0000-0000-0000A18E0000}"/>
    <cellStyle name="Normal 59 2 3 5" xfId="38920" xr:uid="{00000000-0005-0000-0000-0000A28E0000}"/>
    <cellStyle name="Normal 59 2 4" xfId="13406" xr:uid="{00000000-0005-0000-0000-0000A38E0000}"/>
    <cellStyle name="Normal 59 2 4 2" xfId="29009" xr:uid="{00000000-0005-0000-0000-0000A48E0000}"/>
    <cellStyle name="Normal 59 2 4 3" xfId="35568" xr:uid="{00000000-0005-0000-0000-0000A58E0000}"/>
    <cellStyle name="Normal 59 2 4 4" xfId="42126" xr:uid="{00000000-0005-0000-0000-0000A68E0000}"/>
    <cellStyle name="Normal 59 2 5" xfId="16644" xr:uid="{00000000-0005-0000-0000-0000A78E0000}"/>
    <cellStyle name="Normal 59 2 5 2" xfId="29527" xr:uid="{00000000-0005-0000-0000-0000A88E0000}"/>
    <cellStyle name="Normal 59 2 5 3" xfId="36086" xr:uid="{00000000-0005-0000-0000-0000A98E0000}"/>
    <cellStyle name="Normal 59 2 5 4" xfId="42644" xr:uid="{00000000-0005-0000-0000-0000AA8E0000}"/>
    <cellStyle name="Normal 59 2 6" xfId="25744" xr:uid="{00000000-0005-0000-0000-0000AB8E0000}"/>
    <cellStyle name="Normal 59 2 7" xfId="32360" xr:uid="{00000000-0005-0000-0000-0000AC8E0000}"/>
    <cellStyle name="Normal 59 2 8" xfId="38918" xr:uid="{00000000-0005-0000-0000-0000AD8E0000}"/>
    <cellStyle name="Normal 59 3" xfId="8116" xr:uid="{00000000-0005-0000-0000-0000AE8E0000}"/>
    <cellStyle name="Normal 59 3 2" xfId="8117" xr:uid="{00000000-0005-0000-0000-0000AF8E0000}"/>
    <cellStyle name="Normal 59 3 2 2" xfId="13410" xr:uid="{00000000-0005-0000-0000-0000B08E0000}"/>
    <cellStyle name="Normal 59 3 2 2 2" xfId="29013" xr:uid="{00000000-0005-0000-0000-0000B18E0000}"/>
    <cellStyle name="Normal 59 3 2 2 3" xfId="35572" xr:uid="{00000000-0005-0000-0000-0000B28E0000}"/>
    <cellStyle name="Normal 59 3 2 2 4" xfId="42130" xr:uid="{00000000-0005-0000-0000-0000B38E0000}"/>
    <cellStyle name="Normal 59 3 2 3" xfId="25748" xr:uid="{00000000-0005-0000-0000-0000B48E0000}"/>
    <cellStyle name="Normal 59 3 2 4" xfId="32364" xr:uid="{00000000-0005-0000-0000-0000B58E0000}"/>
    <cellStyle name="Normal 59 3 2 5" xfId="38922" xr:uid="{00000000-0005-0000-0000-0000B68E0000}"/>
    <cellStyle name="Normal 59 3 3" xfId="8118" xr:uid="{00000000-0005-0000-0000-0000B78E0000}"/>
    <cellStyle name="Normal 59 3 3 2" xfId="13411" xr:uid="{00000000-0005-0000-0000-0000B88E0000}"/>
    <cellStyle name="Normal 59 3 3 2 2" xfId="29014" xr:uid="{00000000-0005-0000-0000-0000B98E0000}"/>
    <cellStyle name="Normal 59 3 3 2 3" xfId="35573" xr:uid="{00000000-0005-0000-0000-0000BA8E0000}"/>
    <cellStyle name="Normal 59 3 3 2 4" xfId="42131" xr:uid="{00000000-0005-0000-0000-0000BB8E0000}"/>
    <cellStyle name="Normal 59 3 3 3" xfId="25749" xr:uid="{00000000-0005-0000-0000-0000BC8E0000}"/>
    <cellStyle name="Normal 59 3 3 4" xfId="32365" xr:uid="{00000000-0005-0000-0000-0000BD8E0000}"/>
    <cellStyle name="Normal 59 3 3 5" xfId="38923" xr:uid="{00000000-0005-0000-0000-0000BE8E0000}"/>
    <cellStyle name="Normal 59 3 4" xfId="13409" xr:uid="{00000000-0005-0000-0000-0000BF8E0000}"/>
    <cellStyle name="Normal 59 3 4 2" xfId="29012" xr:uid="{00000000-0005-0000-0000-0000C08E0000}"/>
    <cellStyle name="Normal 59 3 4 3" xfId="35571" xr:uid="{00000000-0005-0000-0000-0000C18E0000}"/>
    <cellStyle name="Normal 59 3 4 4" xfId="42129" xr:uid="{00000000-0005-0000-0000-0000C28E0000}"/>
    <cellStyle name="Normal 59 3 5" xfId="25747" xr:uid="{00000000-0005-0000-0000-0000C38E0000}"/>
    <cellStyle name="Normal 59 3 6" xfId="32363" xr:uid="{00000000-0005-0000-0000-0000C48E0000}"/>
    <cellStyle name="Normal 59 3 7" xfId="38921" xr:uid="{00000000-0005-0000-0000-0000C58E0000}"/>
    <cellStyle name="Normal 59 4" xfId="8119" xr:uid="{00000000-0005-0000-0000-0000C68E0000}"/>
    <cellStyle name="Normal 59 4 2" xfId="13412" xr:uid="{00000000-0005-0000-0000-0000C78E0000}"/>
    <cellStyle name="Normal 59 4 2 2" xfId="29015" xr:uid="{00000000-0005-0000-0000-0000C88E0000}"/>
    <cellStyle name="Normal 59 4 2 3" xfId="35574" xr:uid="{00000000-0005-0000-0000-0000C98E0000}"/>
    <cellStyle name="Normal 59 4 2 4" xfId="42132" xr:uid="{00000000-0005-0000-0000-0000CA8E0000}"/>
    <cellStyle name="Normal 59 4 3" xfId="25750" xr:uid="{00000000-0005-0000-0000-0000CB8E0000}"/>
    <cellStyle name="Normal 59 4 4" xfId="32366" xr:uid="{00000000-0005-0000-0000-0000CC8E0000}"/>
    <cellStyle name="Normal 59 4 5" xfId="38924" xr:uid="{00000000-0005-0000-0000-0000CD8E0000}"/>
    <cellStyle name="Normal 59 5" xfId="8120" xr:uid="{00000000-0005-0000-0000-0000CE8E0000}"/>
    <cellStyle name="Normal 59 5 2" xfId="13413" xr:uid="{00000000-0005-0000-0000-0000CF8E0000}"/>
    <cellStyle name="Normal 59 5 2 2" xfId="29016" xr:uid="{00000000-0005-0000-0000-0000D08E0000}"/>
    <cellStyle name="Normal 59 5 2 3" xfId="35575" xr:uid="{00000000-0005-0000-0000-0000D18E0000}"/>
    <cellStyle name="Normal 59 5 2 4" xfId="42133" xr:uid="{00000000-0005-0000-0000-0000D28E0000}"/>
    <cellStyle name="Normal 59 5 3" xfId="25751" xr:uid="{00000000-0005-0000-0000-0000D38E0000}"/>
    <cellStyle name="Normal 59 5 4" xfId="32367" xr:uid="{00000000-0005-0000-0000-0000D48E0000}"/>
    <cellStyle name="Normal 59 5 5" xfId="38925" xr:uid="{00000000-0005-0000-0000-0000D58E0000}"/>
    <cellStyle name="Normal 59 6" xfId="2622" xr:uid="{00000000-0005-0000-0000-0000D68E0000}"/>
    <cellStyle name="Normal 59 6 2" xfId="10629" xr:uid="{00000000-0005-0000-0000-0000D78E0000}"/>
    <cellStyle name="Normal 59 6 2 2" xfId="26319" xr:uid="{00000000-0005-0000-0000-0000D88E0000}"/>
    <cellStyle name="Normal 59 6 2 3" xfId="32878" xr:uid="{00000000-0005-0000-0000-0000D98E0000}"/>
    <cellStyle name="Normal 59 6 2 4" xfId="39436" xr:uid="{00000000-0005-0000-0000-0000DA8E0000}"/>
    <cellStyle name="Normal 59 6 3" xfId="23049" xr:uid="{00000000-0005-0000-0000-0000DB8E0000}"/>
    <cellStyle name="Normal 59 6 4" xfId="29670" xr:uid="{00000000-0005-0000-0000-0000DC8E0000}"/>
    <cellStyle name="Normal 59 6 5" xfId="36228" xr:uid="{00000000-0005-0000-0000-0000DD8E0000}"/>
    <cellStyle name="Normal 59 7" xfId="10540" xr:uid="{00000000-0005-0000-0000-0000DE8E0000}"/>
    <cellStyle name="Normal 59 7 2" xfId="26297" xr:uid="{00000000-0005-0000-0000-0000DF8E0000}"/>
    <cellStyle name="Normal 59 7 3" xfId="32856" xr:uid="{00000000-0005-0000-0000-0000E08E0000}"/>
    <cellStyle name="Normal 59 7 4" xfId="39414" xr:uid="{00000000-0005-0000-0000-0000E18E0000}"/>
    <cellStyle name="Normal 59 8" xfId="15554" xr:uid="{00000000-0005-0000-0000-0000E28E0000}"/>
    <cellStyle name="Normal 59 8 2" xfId="29505" xr:uid="{00000000-0005-0000-0000-0000E38E0000}"/>
    <cellStyle name="Normal 59 8 3" xfId="36064" xr:uid="{00000000-0005-0000-0000-0000E48E0000}"/>
    <cellStyle name="Normal 59 8 4" xfId="42622" xr:uid="{00000000-0005-0000-0000-0000E58E0000}"/>
    <cellStyle name="Normal 59 9" xfId="22976" xr:uid="{00000000-0005-0000-0000-0000E68E0000}"/>
    <cellStyle name="Normal 6" xfId="1391" xr:uid="{00000000-0005-0000-0000-0000E78E0000}"/>
    <cellStyle name="Normal 6 10" xfId="8121" xr:uid="{00000000-0005-0000-0000-0000E88E0000}"/>
    <cellStyle name="Normal 6 11" xfId="2623" xr:uid="{00000000-0005-0000-0000-0000E98E0000}"/>
    <cellStyle name="Normal 6 2" xfId="8122" xr:uid="{00000000-0005-0000-0000-0000EA8E0000}"/>
    <cellStyle name="Normal 6 2 10" xfId="16645" xr:uid="{00000000-0005-0000-0000-0000EB8E0000}"/>
    <cellStyle name="Normal 6 2 11" xfId="25752" xr:uid="{00000000-0005-0000-0000-0000EC8E0000}"/>
    <cellStyle name="Normal 6 2 12" xfId="32368" xr:uid="{00000000-0005-0000-0000-0000ED8E0000}"/>
    <cellStyle name="Normal 6 2 13" xfId="38926" xr:uid="{00000000-0005-0000-0000-0000EE8E0000}"/>
    <cellStyle name="Normal 6 2 2" xfId="8123" xr:uid="{00000000-0005-0000-0000-0000EF8E0000}"/>
    <cellStyle name="Normal 6 2 2 10" xfId="32369" xr:uid="{00000000-0005-0000-0000-0000F08E0000}"/>
    <cellStyle name="Normal 6 2 2 11" xfId="38927" xr:uid="{00000000-0005-0000-0000-0000F18E0000}"/>
    <cellStyle name="Normal 6 2 2 2" xfId="8124" xr:uid="{00000000-0005-0000-0000-0000F28E0000}"/>
    <cellStyle name="Normal 6 2 2 2 10" xfId="38928" xr:uid="{00000000-0005-0000-0000-0000F38E0000}"/>
    <cellStyle name="Normal 6 2 2 2 2" xfId="8125" xr:uid="{00000000-0005-0000-0000-0000F48E0000}"/>
    <cellStyle name="Normal 6 2 2 2 2 2" xfId="8126" xr:uid="{00000000-0005-0000-0000-0000F58E0000}"/>
    <cellStyle name="Normal 6 2 2 2 2 2 2" xfId="8127" xr:uid="{00000000-0005-0000-0000-0000F68E0000}"/>
    <cellStyle name="Normal 6 2 2 2 2 2 2 2" xfId="13419" xr:uid="{00000000-0005-0000-0000-0000F78E0000}"/>
    <cellStyle name="Normal 6 2 2 2 2 2 2 2 2" xfId="29022" xr:uid="{00000000-0005-0000-0000-0000F88E0000}"/>
    <cellStyle name="Normal 6 2 2 2 2 2 2 2 3" xfId="35581" xr:uid="{00000000-0005-0000-0000-0000F98E0000}"/>
    <cellStyle name="Normal 6 2 2 2 2 2 2 2 4" xfId="42139" xr:uid="{00000000-0005-0000-0000-0000FA8E0000}"/>
    <cellStyle name="Normal 6 2 2 2 2 2 2 3" xfId="25757" xr:uid="{00000000-0005-0000-0000-0000FB8E0000}"/>
    <cellStyle name="Normal 6 2 2 2 2 2 2 4" xfId="32373" xr:uid="{00000000-0005-0000-0000-0000FC8E0000}"/>
    <cellStyle name="Normal 6 2 2 2 2 2 2 5" xfId="38931" xr:uid="{00000000-0005-0000-0000-0000FD8E0000}"/>
    <cellStyle name="Normal 6 2 2 2 2 2 3" xfId="8128" xr:uid="{00000000-0005-0000-0000-0000FE8E0000}"/>
    <cellStyle name="Normal 6 2 2 2 2 2 3 2" xfId="13420" xr:uid="{00000000-0005-0000-0000-0000FF8E0000}"/>
    <cellStyle name="Normal 6 2 2 2 2 2 3 2 2" xfId="29023" xr:uid="{00000000-0005-0000-0000-0000008F0000}"/>
    <cellStyle name="Normal 6 2 2 2 2 2 3 2 3" xfId="35582" xr:uid="{00000000-0005-0000-0000-0000018F0000}"/>
    <cellStyle name="Normal 6 2 2 2 2 2 3 2 4" xfId="42140" xr:uid="{00000000-0005-0000-0000-0000028F0000}"/>
    <cellStyle name="Normal 6 2 2 2 2 2 3 3" xfId="25758" xr:uid="{00000000-0005-0000-0000-0000038F0000}"/>
    <cellStyle name="Normal 6 2 2 2 2 2 3 4" xfId="32374" xr:uid="{00000000-0005-0000-0000-0000048F0000}"/>
    <cellStyle name="Normal 6 2 2 2 2 2 3 5" xfId="38932" xr:uid="{00000000-0005-0000-0000-0000058F0000}"/>
    <cellStyle name="Normal 6 2 2 2 2 2 4" xfId="13418" xr:uid="{00000000-0005-0000-0000-0000068F0000}"/>
    <cellStyle name="Normal 6 2 2 2 2 2 4 2" xfId="29021" xr:uid="{00000000-0005-0000-0000-0000078F0000}"/>
    <cellStyle name="Normal 6 2 2 2 2 2 4 3" xfId="35580" xr:uid="{00000000-0005-0000-0000-0000088F0000}"/>
    <cellStyle name="Normal 6 2 2 2 2 2 4 4" xfId="42138" xr:uid="{00000000-0005-0000-0000-0000098F0000}"/>
    <cellStyle name="Normal 6 2 2 2 2 2 5" xfId="25756" xr:uid="{00000000-0005-0000-0000-00000A8F0000}"/>
    <cellStyle name="Normal 6 2 2 2 2 2 6" xfId="32372" xr:uid="{00000000-0005-0000-0000-00000B8F0000}"/>
    <cellStyle name="Normal 6 2 2 2 2 2 7" xfId="38930" xr:uid="{00000000-0005-0000-0000-00000C8F0000}"/>
    <cellStyle name="Normal 6 2 2 2 2 3" xfId="8129" xr:uid="{00000000-0005-0000-0000-00000D8F0000}"/>
    <cellStyle name="Normal 6 2 2 2 2 3 2" xfId="8130" xr:uid="{00000000-0005-0000-0000-00000E8F0000}"/>
    <cellStyle name="Normal 6 2 2 2 2 3 2 2" xfId="13422" xr:uid="{00000000-0005-0000-0000-00000F8F0000}"/>
    <cellStyle name="Normal 6 2 2 2 2 3 2 2 2" xfId="29025" xr:uid="{00000000-0005-0000-0000-0000108F0000}"/>
    <cellStyle name="Normal 6 2 2 2 2 3 2 2 3" xfId="35584" xr:uid="{00000000-0005-0000-0000-0000118F0000}"/>
    <cellStyle name="Normal 6 2 2 2 2 3 2 2 4" xfId="42142" xr:uid="{00000000-0005-0000-0000-0000128F0000}"/>
    <cellStyle name="Normal 6 2 2 2 2 3 2 3" xfId="25760" xr:uid="{00000000-0005-0000-0000-0000138F0000}"/>
    <cellStyle name="Normal 6 2 2 2 2 3 2 4" xfId="32376" xr:uid="{00000000-0005-0000-0000-0000148F0000}"/>
    <cellStyle name="Normal 6 2 2 2 2 3 2 5" xfId="38934" xr:uid="{00000000-0005-0000-0000-0000158F0000}"/>
    <cellStyle name="Normal 6 2 2 2 2 3 3" xfId="8131" xr:uid="{00000000-0005-0000-0000-0000168F0000}"/>
    <cellStyle name="Normal 6 2 2 2 2 3 3 2" xfId="13423" xr:uid="{00000000-0005-0000-0000-0000178F0000}"/>
    <cellStyle name="Normal 6 2 2 2 2 3 3 2 2" xfId="29026" xr:uid="{00000000-0005-0000-0000-0000188F0000}"/>
    <cellStyle name="Normal 6 2 2 2 2 3 3 2 3" xfId="35585" xr:uid="{00000000-0005-0000-0000-0000198F0000}"/>
    <cellStyle name="Normal 6 2 2 2 2 3 3 2 4" xfId="42143" xr:uid="{00000000-0005-0000-0000-00001A8F0000}"/>
    <cellStyle name="Normal 6 2 2 2 2 3 3 3" xfId="25761" xr:uid="{00000000-0005-0000-0000-00001B8F0000}"/>
    <cellStyle name="Normal 6 2 2 2 2 3 3 4" xfId="32377" xr:uid="{00000000-0005-0000-0000-00001C8F0000}"/>
    <cellStyle name="Normal 6 2 2 2 2 3 3 5" xfId="38935" xr:uid="{00000000-0005-0000-0000-00001D8F0000}"/>
    <cellStyle name="Normal 6 2 2 2 2 3 4" xfId="13421" xr:uid="{00000000-0005-0000-0000-00001E8F0000}"/>
    <cellStyle name="Normal 6 2 2 2 2 3 4 2" xfId="29024" xr:uid="{00000000-0005-0000-0000-00001F8F0000}"/>
    <cellStyle name="Normal 6 2 2 2 2 3 4 3" xfId="35583" xr:uid="{00000000-0005-0000-0000-0000208F0000}"/>
    <cellStyle name="Normal 6 2 2 2 2 3 4 4" xfId="42141" xr:uid="{00000000-0005-0000-0000-0000218F0000}"/>
    <cellStyle name="Normal 6 2 2 2 2 3 5" xfId="25759" xr:uid="{00000000-0005-0000-0000-0000228F0000}"/>
    <cellStyle name="Normal 6 2 2 2 2 3 6" xfId="32375" xr:uid="{00000000-0005-0000-0000-0000238F0000}"/>
    <cellStyle name="Normal 6 2 2 2 2 3 7" xfId="38933" xr:uid="{00000000-0005-0000-0000-0000248F0000}"/>
    <cellStyle name="Normal 6 2 2 2 2 4" xfId="8132" xr:uid="{00000000-0005-0000-0000-0000258F0000}"/>
    <cellStyle name="Normal 6 2 2 2 2 4 2" xfId="13424" xr:uid="{00000000-0005-0000-0000-0000268F0000}"/>
    <cellStyle name="Normal 6 2 2 2 2 4 2 2" xfId="29027" xr:uid="{00000000-0005-0000-0000-0000278F0000}"/>
    <cellStyle name="Normal 6 2 2 2 2 4 2 3" xfId="35586" xr:uid="{00000000-0005-0000-0000-0000288F0000}"/>
    <cellStyle name="Normal 6 2 2 2 2 4 2 4" xfId="42144" xr:uid="{00000000-0005-0000-0000-0000298F0000}"/>
    <cellStyle name="Normal 6 2 2 2 2 4 3" xfId="25762" xr:uid="{00000000-0005-0000-0000-00002A8F0000}"/>
    <cellStyle name="Normal 6 2 2 2 2 4 4" xfId="32378" xr:uid="{00000000-0005-0000-0000-00002B8F0000}"/>
    <cellStyle name="Normal 6 2 2 2 2 4 5" xfId="38936" xr:uid="{00000000-0005-0000-0000-00002C8F0000}"/>
    <cellStyle name="Normal 6 2 2 2 2 5" xfId="8133" xr:uid="{00000000-0005-0000-0000-00002D8F0000}"/>
    <cellStyle name="Normal 6 2 2 2 2 5 2" xfId="13425" xr:uid="{00000000-0005-0000-0000-00002E8F0000}"/>
    <cellStyle name="Normal 6 2 2 2 2 5 2 2" xfId="29028" xr:uid="{00000000-0005-0000-0000-00002F8F0000}"/>
    <cellStyle name="Normal 6 2 2 2 2 5 2 3" xfId="35587" xr:uid="{00000000-0005-0000-0000-0000308F0000}"/>
    <cellStyle name="Normal 6 2 2 2 2 5 2 4" xfId="42145" xr:uid="{00000000-0005-0000-0000-0000318F0000}"/>
    <cellStyle name="Normal 6 2 2 2 2 5 3" xfId="25763" xr:uid="{00000000-0005-0000-0000-0000328F0000}"/>
    <cellStyle name="Normal 6 2 2 2 2 5 4" xfId="32379" xr:uid="{00000000-0005-0000-0000-0000338F0000}"/>
    <cellStyle name="Normal 6 2 2 2 2 5 5" xfId="38937" xr:uid="{00000000-0005-0000-0000-0000348F0000}"/>
    <cellStyle name="Normal 6 2 2 2 2 6" xfId="13417" xr:uid="{00000000-0005-0000-0000-0000358F0000}"/>
    <cellStyle name="Normal 6 2 2 2 2 6 2" xfId="29020" xr:uid="{00000000-0005-0000-0000-0000368F0000}"/>
    <cellStyle name="Normal 6 2 2 2 2 6 3" xfId="35579" xr:uid="{00000000-0005-0000-0000-0000378F0000}"/>
    <cellStyle name="Normal 6 2 2 2 2 6 4" xfId="42137" xr:uid="{00000000-0005-0000-0000-0000388F0000}"/>
    <cellStyle name="Normal 6 2 2 2 2 7" xfId="25755" xr:uid="{00000000-0005-0000-0000-0000398F0000}"/>
    <cellStyle name="Normal 6 2 2 2 2 8" xfId="32371" xr:uid="{00000000-0005-0000-0000-00003A8F0000}"/>
    <cellStyle name="Normal 6 2 2 2 2 9" xfId="38929" xr:uid="{00000000-0005-0000-0000-00003B8F0000}"/>
    <cellStyle name="Normal 6 2 2 2 3" xfId="8134" xr:uid="{00000000-0005-0000-0000-00003C8F0000}"/>
    <cellStyle name="Normal 6 2 2 2 3 2" xfId="8135" xr:uid="{00000000-0005-0000-0000-00003D8F0000}"/>
    <cellStyle name="Normal 6 2 2 2 3 2 2" xfId="13427" xr:uid="{00000000-0005-0000-0000-00003E8F0000}"/>
    <cellStyle name="Normal 6 2 2 2 3 2 2 2" xfId="29030" xr:uid="{00000000-0005-0000-0000-00003F8F0000}"/>
    <cellStyle name="Normal 6 2 2 2 3 2 2 3" xfId="35589" xr:uid="{00000000-0005-0000-0000-0000408F0000}"/>
    <cellStyle name="Normal 6 2 2 2 3 2 2 4" xfId="42147" xr:uid="{00000000-0005-0000-0000-0000418F0000}"/>
    <cellStyle name="Normal 6 2 2 2 3 2 3" xfId="25765" xr:uid="{00000000-0005-0000-0000-0000428F0000}"/>
    <cellStyle name="Normal 6 2 2 2 3 2 4" xfId="32381" xr:uid="{00000000-0005-0000-0000-0000438F0000}"/>
    <cellStyle name="Normal 6 2 2 2 3 2 5" xfId="38939" xr:uid="{00000000-0005-0000-0000-0000448F0000}"/>
    <cellStyle name="Normal 6 2 2 2 3 3" xfId="8136" xr:uid="{00000000-0005-0000-0000-0000458F0000}"/>
    <cellStyle name="Normal 6 2 2 2 3 3 2" xfId="13428" xr:uid="{00000000-0005-0000-0000-0000468F0000}"/>
    <cellStyle name="Normal 6 2 2 2 3 3 2 2" xfId="29031" xr:uid="{00000000-0005-0000-0000-0000478F0000}"/>
    <cellStyle name="Normal 6 2 2 2 3 3 2 3" xfId="35590" xr:uid="{00000000-0005-0000-0000-0000488F0000}"/>
    <cellStyle name="Normal 6 2 2 2 3 3 2 4" xfId="42148" xr:uid="{00000000-0005-0000-0000-0000498F0000}"/>
    <cellStyle name="Normal 6 2 2 2 3 3 3" xfId="25766" xr:uid="{00000000-0005-0000-0000-00004A8F0000}"/>
    <cellStyle name="Normal 6 2 2 2 3 3 4" xfId="32382" xr:uid="{00000000-0005-0000-0000-00004B8F0000}"/>
    <cellStyle name="Normal 6 2 2 2 3 3 5" xfId="38940" xr:uid="{00000000-0005-0000-0000-00004C8F0000}"/>
    <cellStyle name="Normal 6 2 2 2 3 4" xfId="13426" xr:uid="{00000000-0005-0000-0000-00004D8F0000}"/>
    <cellStyle name="Normal 6 2 2 2 3 4 2" xfId="29029" xr:uid="{00000000-0005-0000-0000-00004E8F0000}"/>
    <cellStyle name="Normal 6 2 2 2 3 4 3" xfId="35588" xr:uid="{00000000-0005-0000-0000-00004F8F0000}"/>
    <cellStyle name="Normal 6 2 2 2 3 4 4" xfId="42146" xr:uid="{00000000-0005-0000-0000-0000508F0000}"/>
    <cellStyle name="Normal 6 2 2 2 3 5" xfId="25764" xr:uid="{00000000-0005-0000-0000-0000518F0000}"/>
    <cellStyle name="Normal 6 2 2 2 3 6" xfId="32380" xr:uid="{00000000-0005-0000-0000-0000528F0000}"/>
    <cellStyle name="Normal 6 2 2 2 3 7" xfId="38938" xr:uid="{00000000-0005-0000-0000-0000538F0000}"/>
    <cellStyle name="Normal 6 2 2 2 4" xfId="8137" xr:uid="{00000000-0005-0000-0000-0000548F0000}"/>
    <cellStyle name="Normal 6 2 2 2 4 2" xfId="8138" xr:uid="{00000000-0005-0000-0000-0000558F0000}"/>
    <cellStyle name="Normal 6 2 2 2 4 2 2" xfId="13430" xr:uid="{00000000-0005-0000-0000-0000568F0000}"/>
    <cellStyle name="Normal 6 2 2 2 4 2 2 2" xfId="29033" xr:uid="{00000000-0005-0000-0000-0000578F0000}"/>
    <cellStyle name="Normal 6 2 2 2 4 2 2 3" xfId="35592" xr:uid="{00000000-0005-0000-0000-0000588F0000}"/>
    <cellStyle name="Normal 6 2 2 2 4 2 2 4" xfId="42150" xr:uid="{00000000-0005-0000-0000-0000598F0000}"/>
    <cellStyle name="Normal 6 2 2 2 4 2 3" xfId="25768" xr:uid="{00000000-0005-0000-0000-00005A8F0000}"/>
    <cellStyle name="Normal 6 2 2 2 4 2 4" xfId="32384" xr:uid="{00000000-0005-0000-0000-00005B8F0000}"/>
    <cellStyle name="Normal 6 2 2 2 4 2 5" xfId="38942" xr:uid="{00000000-0005-0000-0000-00005C8F0000}"/>
    <cellStyle name="Normal 6 2 2 2 4 3" xfId="8139" xr:uid="{00000000-0005-0000-0000-00005D8F0000}"/>
    <cellStyle name="Normal 6 2 2 2 4 3 2" xfId="13431" xr:uid="{00000000-0005-0000-0000-00005E8F0000}"/>
    <cellStyle name="Normal 6 2 2 2 4 3 2 2" xfId="29034" xr:uid="{00000000-0005-0000-0000-00005F8F0000}"/>
    <cellStyle name="Normal 6 2 2 2 4 3 2 3" xfId="35593" xr:uid="{00000000-0005-0000-0000-0000608F0000}"/>
    <cellStyle name="Normal 6 2 2 2 4 3 2 4" xfId="42151" xr:uid="{00000000-0005-0000-0000-0000618F0000}"/>
    <cellStyle name="Normal 6 2 2 2 4 3 3" xfId="25769" xr:uid="{00000000-0005-0000-0000-0000628F0000}"/>
    <cellStyle name="Normal 6 2 2 2 4 3 4" xfId="32385" xr:uid="{00000000-0005-0000-0000-0000638F0000}"/>
    <cellStyle name="Normal 6 2 2 2 4 3 5" xfId="38943" xr:uid="{00000000-0005-0000-0000-0000648F0000}"/>
    <cellStyle name="Normal 6 2 2 2 4 4" xfId="13429" xr:uid="{00000000-0005-0000-0000-0000658F0000}"/>
    <cellStyle name="Normal 6 2 2 2 4 4 2" xfId="29032" xr:uid="{00000000-0005-0000-0000-0000668F0000}"/>
    <cellStyle name="Normal 6 2 2 2 4 4 3" xfId="35591" xr:uid="{00000000-0005-0000-0000-0000678F0000}"/>
    <cellStyle name="Normal 6 2 2 2 4 4 4" xfId="42149" xr:uid="{00000000-0005-0000-0000-0000688F0000}"/>
    <cellStyle name="Normal 6 2 2 2 4 5" xfId="25767" xr:uid="{00000000-0005-0000-0000-0000698F0000}"/>
    <cellStyle name="Normal 6 2 2 2 4 6" xfId="32383" xr:uid="{00000000-0005-0000-0000-00006A8F0000}"/>
    <cellStyle name="Normal 6 2 2 2 4 7" xfId="38941" xr:uid="{00000000-0005-0000-0000-00006B8F0000}"/>
    <cellStyle name="Normal 6 2 2 2 5" xfId="8140" xr:uid="{00000000-0005-0000-0000-00006C8F0000}"/>
    <cellStyle name="Normal 6 2 2 2 5 2" xfId="13432" xr:uid="{00000000-0005-0000-0000-00006D8F0000}"/>
    <cellStyle name="Normal 6 2 2 2 5 2 2" xfId="29035" xr:uid="{00000000-0005-0000-0000-00006E8F0000}"/>
    <cellStyle name="Normal 6 2 2 2 5 2 3" xfId="35594" xr:uid="{00000000-0005-0000-0000-00006F8F0000}"/>
    <cellStyle name="Normal 6 2 2 2 5 2 4" xfId="42152" xr:uid="{00000000-0005-0000-0000-0000708F0000}"/>
    <cellStyle name="Normal 6 2 2 2 5 3" xfId="25770" xr:uid="{00000000-0005-0000-0000-0000718F0000}"/>
    <cellStyle name="Normal 6 2 2 2 5 4" xfId="32386" xr:uid="{00000000-0005-0000-0000-0000728F0000}"/>
    <cellStyle name="Normal 6 2 2 2 5 5" xfId="38944" xr:uid="{00000000-0005-0000-0000-0000738F0000}"/>
    <cellStyle name="Normal 6 2 2 2 6" xfId="8141" xr:uid="{00000000-0005-0000-0000-0000748F0000}"/>
    <cellStyle name="Normal 6 2 2 2 6 2" xfId="13433" xr:uid="{00000000-0005-0000-0000-0000758F0000}"/>
    <cellStyle name="Normal 6 2 2 2 6 2 2" xfId="29036" xr:uid="{00000000-0005-0000-0000-0000768F0000}"/>
    <cellStyle name="Normal 6 2 2 2 6 2 3" xfId="35595" xr:uid="{00000000-0005-0000-0000-0000778F0000}"/>
    <cellStyle name="Normal 6 2 2 2 6 2 4" xfId="42153" xr:uid="{00000000-0005-0000-0000-0000788F0000}"/>
    <cellStyle name="Normal 6 2 2 2 6 3" xfId="25771" xr:uid="{00000000-0005-0000-0000-0000798F0000}"/>
    <cellStyle name="Normal 6 2 2 2 6 4" xfId="32387" xr:uid="{00000000-0005-0000-0000-00007A8F0000}"/>
    <cellStyle name="Normal 6 2 2 2 6 5" xfId="38945" xr:uid="{00000000-0005-0000-0000-00007B8F0000}"/>
    <cellStyle name="Normal 6 2 2 2 7" xfId="13416" xr:uid="{00000000-0005-0000-0000-00007C8F0000}"/>
    <cellStyle name="Normal 6 2 2 2 7 2" xfId="29019" xr:uid="{00000000-0005-0000-0000-00007D8F0000}"/>
    <cellStyle name="Normal 6 2 2 2 7 3" xfId="35578" xr:uid="{00000000-0005-0000-0000-00007E8F0000}"/>
    <cellStyle name="Normal 6 2 2 2 7 4" xfId="42136" xr:uid="{00000000-0005-0000-0000-00007F8F0000}"/>
    <cellStyle name="Normal 6 2 2 2 8" xfId="25754" xr:uid="{00000000-0005-0000-0000-0000808F0000}"/>
    <cellStyle name="Normal 6 2 2 2 9" xfId="32370" xr:uid="{00000000-0005-0000-0000-0000818F0000}"/>
    <cellStyle name="Normal 6 2 2 3" xfId="8142" xr:uid="{00000000-0005-0000-0000-0000828F0000}"/>
    <cellStyle name="Normal 6 2 2 3 2" xfId="8143" xr:uid="{00000000-0005-0000-0000-0000838F0000}"/>
    <cellStyle name="Normal 6 2 2 3 2 2" xfId="8144" xr:uid="{00000000-0005-0000-0000-0000848F0000}"/>
    <cellStyle name="Normal 6 2 2 3 2 2 2" xfId="13436" xr:uid="{00000000-0005-0000-0000-0000858F0000}"/>
    <cellStyle name="Normal 6 2 2 3 2 2 2 2" xfId="29039" xr:uid="{00000000-0005-0000-0000-0000868F0000}"/>
    <cellStyle name="Normal 6 2 2 3 2 2 2 3" xfId="35598" xr:uid="{00000000-0005-0000-0000-0000878F0000}"/>
    <cellStyle name="Normal 6 2 2 3 2 2 2 4" xfId="42156" xr:uid="{00000000-0005-0000-0000-0000888F0000}"/>
    <cellStyle name="Normal 6 2 2 3 2 2 3" xfId="25774" xr:uid="{00000000-0005-0000-0000-0000898F0000}"/>
    <cellStyle name="Normal 6 2 2 3 2 2 4" xfId="32390" xr:uid="{00000000-0005-0000-0000-00008A8F0000}"/>
    <cellStyle name="Normal 6 2 2 3 2 2 5" xfId="38948" xr:uid="{00000000-0005-0000-0000-00008B8F0000}"/>
    <cellStyle name="Normal 6 2 2 3 2 3" xfId="8145" xr:uid="{00000000-0005-0000-0000-00008C8F0000}"/>
    <cellStyle name="Normal 6 2 2 3 2 3 2" xfId="13437" xr:uid="{00000000-0005-0000-0000-00008D8F0000}"/>
    <cellStyle name="Normal 6 2 2 3 2 3 2 2" xfId="29040" xr:uid="{00000000-0005-0000-0000-00008E8F0000}"/>
    <cellStyle name="Normal 6 2 2 3 2 3 2 3" xfId="35599" xr:uid="{00000000-0005-0000-0000-00008F8F0000}"/>
    <cellStyle name="Normal 6 2 2 3 2 3 2 4" xfId="42157" xr:uid="{00000000-0005-0000-0000-0000908F0000}"/>
    <cellStyle name="Normal 6 2 2 3 2 3 3" xfId="25775" xr:uid="{00000000-0005-0000-0000-0000918F0000}"/>
    <cellStyle name="Normal 6 2 2 3 2 3 4" xfId="32391" xr:uid="{00000000-0005-0000-0000-0000928F0000}"/>
    <cellStyle name="Normal 6 2 2 3 2 3 5" xfId="38949" xr:uid="{00000000-0005-0000-0000-0000938F0000}"/>
    <cellStyle name="Normal 6 2 2 3 2 4" xfId="13435" xr:uid="{00000000-0005-0000-0000-0000948F0000}"/>
    <cellStyle name="Normal 6 2 2 3 2 4 2" xfId="29038" xr:uid="{00000000-0005-0000-0000-0000958F0000}"/>
    <cellStyle name="Normal 6 2 2 3 2 4 3" xfId="35597" xr:uid="{00000000-0005-0000-0000-0000968F0000}"/>
    <cellStyle name="Normal 6 2 2 3 2 4 4" xfId="42155" xr:uid="{00000000-0005-0000-0000-0000978F0000}"/>
    <cellStyle name="Normal 6 2 2 3 2 5" xfId="25773" xr:uid="{00000000-0005-0000-0000-0000988F0000}"/>
    <cellStyle name="Normal 6 2 2 3 2 6" xfId="32389" xr:uid="{00000000-0005-0000-0000-0000998F0000}"/>
    <cellStyle name="Normal 6 2 2 3 2 7" xfId="38947" xr:uid="{00000000-0005-0000-0000-00009A8F0000}"/>
    <cellStyle name="Normal 6 2 2 3 3" xfId="8146" xr:uid="{00000000-0005-0000-0000-00009B8F0000}"/>
    <cellStyle name="Normal 6 2 2 3 3 2" xfId="8147" xr:uid="{00000000-0005-0000-0000-00009C8F0000}"/>
    <cellStyle name="Normal 6 2 2 3 3 2 2" xfId="13439" xr:uid="{00000000-0005-0000-0000-00009D8F0000}"/>
    <cellStyle name="Normal 6 2 2 3 3 2 2 2" xfId="29042" xr:uid="{00000000-0005-0000-0000-00009E8F0000}"/>
    <cellStyle name="Normal 6 2 2 3 3 2 2 3" xfId="35601" xr:uid="{00000000-0005-0000-0000-00009F8F0000}"/>
    <cellStyle name="Normal 6 2 2 3 3 2 2 4" xfId="42159" xr:uid="{00000000-0005-0000-0000-0000A08F0000}"/>
    <cellStyle name="Normal 6 2 2 3 3 2 3" xfId="25777" xr:uid="{00000000-0005-0000-0000-0000A18F0000}"/>
    <cellStyle name="Normal 6 2 2 3 3 2 4" xfId="32393" xr:uid="{00000000-0005-0000-0000-0000A28F0000}"/>
    <cellStyle name="Normal 6 2 2 3 3 2 5" xfId="38951" xr:uid="{00000000-0005-0000-0000-0000A38F0000}"/>
    <cellStyle name="Normal 6 2 2 3 3 3" xfId="8148" xr:uid="{00000000-0005-0000-0000-0000A48F0000}"/>
    <cellStyle name="Normal 6 2 2 3 3 3 2" xfId="13440" xr:uid="{00000000-0005-0000-0000-0000A58F0000}"/>
    <cellStyle name="Normal 6 2 2 3 3 3 2 2" xfId="29043" xr:uid="{00000000-0005-0000-0000-0000A68F0000}"/>
    <cellStyle name="Normal 6 2 2 3 3 3 2 3" xfId="35602" xr:uid="{00000000-0005-0000-0000-0000A78F0000}"/>
    <cellStyle name="Normal 6 2 2 3 3 3 2 4" xfId="42160" xr:uid="{00000000-0005-0000-0000-0000A88F0000}"/>
    <cellStyle name="Normal 6 2 2 3 3 3 3" xfId="25778" xr:uid="{00000000-0005-0000-0000-0000A98F0000}"/>
    <cellStyle name="Normal 6 2 2 3 3 3 4" xfId="32394" xr:uid="{00000000-0005-0000-0000-0000AA8F0000}"/>
    <cellStyle name="Normal 6 2 2 3 3 3 5" xfId="38952" xr:uid="{00000000-0005-0000-0000-0000AB8F0000}"/>
    <cellStyle name="Normal 6 2 2 3 3 4" xfId="13438" xr:uid="{00000000-0005-0000-0000-0000AC8F0000}"/>
    <cellStyle name="Normal 6 2 2 3 3 4 2" xfId="29041" xr:uid="{00000000-0005-0000-0000-0000AD8F0000}"/>
    <cellStyle name="Normal 6 2 2 3 3 4 3" xfId="35600" xr:uid="{00000000-0005-0000-0000-0000AE8F0000}"/>
    <cellStyle name="Normal 6 2 2 3 3 4 4" xfId="42158" xr:uid="{00000000-0005-0000-0000-0000AF8F0000}"/>
    <cellStyle name="Normal 6 2 2 3 3 5" xfId="25776" xr:uid="{00000000-0005-0000-0000-0000B08F0000}"/>
    <cellStyle name="Normal 6 2 2 3 3 6" xfId="32392" xr:uid="{00000000-0005-0000-0000-0000B18F0000}"/>
    <cellStyle name="Normal 6 2 2 3 3 7" xfId="38950" xr:uid="{00000000-0005-0000-0000-0000B28F0000}"/>
    <cellStyle name="Normal 6 2 2 3 4" xfId="8149" xr:uid="{00000000-0005-0000-0000-0000B38F0000}"/>
    <cellStyle name="Normal 6 2 2 3 4 2" xfId="13441" xr:uid="{00000000-0005-0000-0000-0000B48F0000}"/>
    <cellStyle name="Normal 6 2 2 3 4 2 2" xfId="29044" xr:uid="{00000000-0005-0000-0000-0000B58F0000}"/>
    <cellStyle name="Normal 6 2 2 3 4 2 3" xfId="35603" xr:uid="{00000000-0005-0000-0000-0000B68F0000}"/>
    <cellStyle name="Normal 6 2 2 3 4 2 4" xfId="42161" xr:uid="{00000000-0005-0000-0000-0000B78F0000}"/>
    <cellStyle name="Normal 6 2 2 3 4 3" xfId="25779" xr:uid="{00000000-0005-0000-0000-0000B88F0000}"/>
    <cellStyle name="Normal 6 2 2 3 4 4" xfId="32395" xr:uid="{00000000-0005-0000-0000-0000B98F0000}"/>
    <cellStyle name="Normal 6 2 2 3 4 5" xfId="38953" xr:uid="{00000000-0005-0000-0000-0000BA8F0000}"/>
    <cellStyle name="Normal 6 2 2 3 5" xfId="8150" xr:uid="{00000000-0005-0000-0000-0000BB8F0000}"/>
    <cellStyle name="Normal 6 2 2 3 5 2" xfId="13442" xr:uid="{00000000-0005-0000-0000-0000BC8F0000}"/>
    <cellStyle name="Normal 6 2 2 3 5 2 2" xfId="29045" xr:uid="{00000000-0005-0000-0000-0000BD8F0000}"/>
    <cellStyle name="Normal 6 2 2 3 5 2 3" xfId="35604" xr:uid="{00000000-0005-0000-0000-0000BE8F0000}"/>
    <cellStyle name="Normal 6 2 2 3 5 2 4" xfId="42162" xr:uid="{00000000-0005-0000-0000-0000BF8F0000}"/>
    <cellStyle name="Normal 6 2 2 3 5 3" xfId="25780" xr:uid="{00000000-0005-0000-0000-0000C08F0000}"/>
    <cellStyle name="Normal 6 2 2 3 5 4" xfId="32396" xr:uid="{00000000-0005-0000-0000-0000C18F0000}"/>
    <cellStyle name="Normal 6 2 2 3 5 5" xfId="38954" xr:uid="{00000000-0005-0000-0000-0000C28F0000}"/>
    <cellStyle name="Normal 6 2 2 3 6" xfId="13434" xr:uid="{00000000-0005-0000-0000-0000C38F0000}"/>
    <cellStyle name="Normal 6 2 2 3 6 2" xfId="29037" xr:uid="{00000000-0005-0000-0000-0000C48F0000}"/>
    <cellStyle name="Normal 6 2 2 3 6 3" xfId="35596" xr:uid="{00000000-0005-0000-0000-0000C58F0000}"/>
    <cellStyle name="Normal 6 2 2 3 6 4" xfId="42154" xr:uid="{00000000-0005-0000-0000-0000C68F0000}"/>
    <cellStyle name="Normal 6 2 2 3 7" xfId="25772" xr:uid="{00000000-0005-0000-0000-0000C78F0000}"/>
    <cellStyle name="Normal 6 2 2 3 8" xfId="32388" xr:uid="{00000000-0005-0000-0000-0000C88F0000}"/>
    <cellStyle name="Normal 6 2 2 3 9" xfId="38946" xr:uid="{00000000-0005-0000-0000-0000C98F0000}"/>
    <cellStyle name="Normal 6 2 2 4" xfId="8151" xr:uid="{00000000-0005-0000-0000-0000CA8F0000}"/>
    <cellStyle name="Normal 6 2 2 4 2" xfId="8152" xr:uid="{00000000-0005-0000-0000-0000CB8F0000}"/>
    <cellStyle name="Normal 6 2 2 4 2 2" xfId="13444" xr:uid="{00000000-0005-0000-0000-0000CC8F0000}"/>
    <cellStyle name="Normal 6 2 2 4 2 2 2" xfId="29047" xr:uid="{00000000-0005-0000-0000-0000CD8F0000}"/>
    <cellStyle name="Normal 6 2 2 4 2 2 3" xfId="35606" xr:uid="{00000000-0005-0000-0000-0000CE8F0000}"/>
    <cellStyle name="Normal 6 2 2 4 2 2 4" xfId="42164" xr:uid="{00000000-0005-0000-0000-0000CF8F0000}"/>
    <cellStyle name="Normal 6 2 2 4 2 3" xfId="25782" xr:uid="{00000000-0005-0000-0000-0000D08F0000}"/>
    <cellStyle name="Normal 6 2 2 4 2 4" xfId="32398" xr:uid="{00000000-0005-0000-0000-0000D18F0000}"/>
    <cellStyle name="Normal 6 2 2 4 2 5" xfId="38956" xr:uid="{00000000-0005-0000-0000-0000D28F0000}"/>
    <cellStyle name="Normal 6 2 2 4 3" xfId="8153" xr:uid="{00000000-0005-0000-0000-0000D38F0000}"/>
    <cellStyle name="Normal 6 2 2 4 3 2" xfId="13445" xr:uid="{00000000-0005-0000-0000-0000D48F0000}"/>
    <cellStyle name="Normal 6 2 2 4 3 2 2" xfId="29048" xr:uid="{00000000-0005-0000-0000-0000D58F0000}"/>
    <cellStyle name="Normal 6 2 2 4 3 2 3" xfId="35607" xr:uid="{00000000-0005-0000-0000-0000D68F0000}"/>
    <cellStyle name="Normal 6 2 2 4 3 2 4" xfId="42165" xr:uid="{00000000-0005-0000-0000-0000D78F0000}"/>
    <cellStyle name="Normal 6 2 2 4 3 3" xfId="25783" xr:uid="{00000000-0005-0000-0000-0000D88F0000}"/>
    <cellStyle name="Normal 6 2 2 4 3 4" xfId="32399" xr:uid="{00000000-0005-0000-0000-0000D98F0000}"/>
    <cellStyle name="Normal 6 2 2 4 3 5" xfId="38957" xr:uid="{00000000-0005-0000-0000-0000DA8F0000}"/>
    <cellStyle name="Normal 6 2 2 4 4" xfId="13443" xr:uid="{00000000-0005-0000-0000-0000DB8F0000}"/>
    <cellStyle name="Normal 6 2 2 4 4 2" xfId="29046" xr:uid="{00000000-0005-0000-0000-0000DC8F0000}"/>
    <cellStyle name="Normal 6 2 2 4 4 3" xfId="35605" xr:uid="{00000000-0005-0000-0000-0000DD8F0000}"/>
    <cellStyle name="Normal 6 2 2 4 4 4" xfId="42163" xr:uid="{00000000-0005-0000-0000-0000DE8F0000}"/>
    <cellStyle name="Normal 6 2 2 4 5" xfId="25781" xr:uid="{00000000-0005-0000-0000-0000DF8F0000}"/>
    <cellStyle name="Normal 6 2 2 4 6" xfId="32397" xr:uid="{00000000-0005-0000-0000-0000E08F0000}"/>
    <cellStyle name="Normal 6 2 2 4 7" xfId="38955" xr:uid="{00000000-0005-0000-0000-0000E18F0000}"/>
    <cellStyle name="Normal 6 2 2 5" xfId="8154" xr:uid="{00000000-0005-0000-0000-0000E28F0000}"/>
    <cellStyle name="Normal 6 2 2 5 2" xfId="8155" xr:uid="{00000000-0005-0000-0000-0000E38F0000}"/>
    <cellStyle name="Normal 6 2 2 5 2 2" xfId="13447" xr:uid="{00000000-0005-0000-0000-0000E48F0000}"/>
    <cellStyle name="Normal 6 2 2 5 2 2 2" xfId="29050" xr:uid="{00000000-0005-0000-0000-0000E58F0000}"/>
    <cellStyle name="Normal 6 2 2 5 2 2 3" xfId="35609" xr:uid="{00000000-0005-0000-0000-0000E68F0000}"/>
    <cellStyle name="Normal 6 2 2 5 2 2 4" xfId="42167" xr:uid="{00000000-0005-0000-0000-0000E78F0000}"/>
    <cellStyle name="Normal 6 2 2 5 2 3" xfId="25785" xr:uid="{00000000-0005-0000-0000-0000E88F0000}"/>
    <cellStyle name="Normal 6 2 2 5 2 4" xfId="32401" xr:uid="{00000000-0005-0000-0000-0000E98F0000}"/>
    <cellStyle name="Normal 6 2 2 5 2 5" xfId="38959" xr:uid="{00000000-0005-0000-0000-0000EA8F0000}"/>
    <cellStyle name="Normal 6 2 2 5 3" xfId="8156" xr:uid="{00000000-0005-0000-0000-0000EB8F0000}"/>
    <cellStyle name="Normal 6 2 2 5 3 2" xfId="13448" xr:uid="{00000000-0005-0000-0000-0000EC8F0000}"/>
    <cellStyle name="Normal 6 2 2 5 3 2 2" xfId="29051" xr:uid="{00000000-0005-0000-0000-0000ED8F0000}"/>
    <cellStyle name="Normal 6 2 2 5 3 2 3" xfId="35610" xr:uid="{00000000-0005-0000-0000-0000EE8F0000}"/>
    <cellStyle name="Normal 6 2 2 5 3 2 4" xfId="42168" xr:uid="{00000000-0005-0000-0000-0000EF8F0000}"/>
    <cellStyle name="Normal 6 2 2 5 3 3" xfId="25786" xr:uid="{00000000-0005-0000-0000-0000F08F0000}"/>
    <cellStyle name="Normal 6 2 2 5 3 4" xfId="32402" xr:uid="{00000000-0005-0000-0000-0000F18F0000}"/>
    <cellStyle name="Normal 6 2 2 5 3 5" xfId="38960" xr:uid="{00000000-0005-0000-0000-0000F28F0000}"/>
    <cellStyle name="Normal 6 2 2 5 4" xfId="13446" xr:uid="{00000000-0005-0000-0000-0000F38F0000}"/>
    <cellStyle name="Normal 6 2 2 5 4 2" xfId="29049" xr:uid="{00000000-0005-0000-0000-0000F48F0000}"/>
    <cellStyle name="Normal 6 2 2 5 4 3" xfId="35608" xr:uid="{00000000-0005-0000-0000-0000F58F0000}"/>
    <cellStyle name="Normal 6 2 2 5 4 4" xfId="42166" xr:uid="{00000000-0005-0000-0000-0000F68F0000}"/>
    <cellStyle name="Normal 6 2 2 5 5" xfId="25784" xr:uid="{00000000-0005-0000-0000-0000F78F0000}"/>
    <cellStyle name="Normal 6 2 2 5 6" xfId="32400" xr:uid="{00000000-0005-0000-0000-0000F88F0000}"/>
    <cellStyle name="Normal 6 2 2 5 7" xfId="38958" xr:uid="{00000000-0005-0000-0000-0000F98F0000}"/>
    <cellStyle name="Normal 6 2 2 6" xfId="8157" xr:uid="{00000000-0005-0000-0000-0000FA8F0000}"/>
    <cellStyle name="Normal 6 2 2 6 2" xfId="13449" xr:uid="{00000000-0005-0000-0000-0000FB8F0000}"/>
    <cellStyle name="Normal 6 2 2 6 2 2" xfId="29052" xr:uid="{00000000-0005-0000-0000-0000FC8F0000}"/>
    <cellStyle name="Normal 6 2 2 6 2 3" xfId="35611" xr:uid="{00000000-0005-0000-0000-0000FD8F0000}"/>
    <cellStyle name="Normal 6 2 2 6 2 4" xfId="42169" xr:uid="{00000000-0005-0000-0000-0000FE8F0000}"/>
    <cellStyle name="Normal 6 2 2 6 3" xfId="25787" xr:uid="{00000000-0005-0000-0000-0000FF8F0000}"/>
    <cellStyle name="Normal 6 2 2 6 4" xfId="32403" xr:uid="{00000000-0005-0000-0000-000000900000}"/>
    <cellStyle name="Normal 6 2 2 6 5" xfId="38961" xr:uid="{00000000-0005-0000-0000-000001900000}"/>
    <cellStyle name="Normal 6 2 2 7" xfId="8158" xr:uid="{00000000-0005-0000-0000-000002900000}"/>
    <cellStyle name="Normal 6 2 2 7 2" xfId="13450" xr:uid="{00000000-0005-0000-0000-000003900000}"/>
    <cellStyle name="Normal 6 2 2 7 2 2" xfId="29053" xr:uid="{00000000-0005-0000-0000-000004900000}"/>
    <cellStyle name="Normal 6 2 2 7 2 3" xfId="35612" xr:uid="{00000000-0005-0000-0000-000005900000}"/>
    <cellStyle name="Normal 6 2 2 7 2 4" xfId="42170" xr:uid="{00000000-0005-0000-0000-000006900000}"/>
    <cellStyle name="Normal 6 2 2 7 3" xfId="25788" xr:uid="{00000000-0005-0000-0000-000007900000}"/>
    <cellStyle name="Normal 6 2 2 7 4" xfId="32404" xr:uid="{00000000-0005-0000-0000-000008900000}"/>
    <cellStyle name="Normal 6 2 2 7 5" xfId="38962" xr:uid="{00000000-0005-0000-0000-000009900000}"/>
    <cellStyle name="Normal 6 2 2 8" xfId="13415" xr:uid="{00000000-0005-0000-0000-00000A900000}"/>
    <cellStyle name="Normal 6 2 2 8 2" xfId="29018" xr:uid="{00000000-0005-0000-0000-00000B900000}"/>
    <cellStyle name="Normal 6 2 2 8 3" xfId="35577" xr:uid="{00000000-0005-0000-0000-00000C900000}"/>
    <cellStyle name="Normal 6 2 2 8 4" xfId="42135" xr:uid="{00000000-0005-0000-0000-00000D900000}"/>
    <cellStyle name="Normal 6 2 2 9" xfId="25753" xr:uid="{00000000-0005-0000-0000-00000E900000}"/>
    <cellStyle name="Normal 6 2 3" xfId="8159" xr:uid="{00000000-0005-0000-0000-00000F900000}"/>
    <cellStyle name="Normal 6 2 3 10" xfId="38963" xr:uid="{00000000-0005-0000-0000-000010900000}"/>
    <cellStyle name="Normal 6 2 3 2" xfId="8160" xr:uid="{00000000-0005-0000-0000-000011900000}"/>
    <cellStyle name="Normal 6 2 3 2 2" xfId="8161" xr:uid="{00000000-0005-0000-0000-000012900000}"/>
    <cellStyle name="Normal 6 2 3 2 2 2" xfId="8162" xr:uid="{00000000-0005-0000-0000-000013900000}"/>
    <cellStyle name="Normal 6 2 3 2 2 2 2" xfId="13454" xr:uid="{00000000-0005-0000-0000-000014900000}"/>
    <cellStyle name="Normal 6 2 3 2 2 2 2 2" xfId="29057" xr:uid="{00000000-0005-0000-0000-000015900000}"/>
    <cellStyle name="Normal 6 2 3 2 2 2 2 3" xfId="35616" xr:uid="{00000000-0005-0000-0000-000016900000}"/>
    <cellStyle name="Normal 6 2 3 2 2 2 2 4" xfId="42174" xr:uid="{00000000-0005-0000-0000-000017900000}"/>
    <cellStyle name="Normal 6 2 3 2 2 2 3" xfId="25792" xr:uid="{00000000-0005-0000-0000-000018900000}"/>
    <cellStyle name="Normal 6 2 3 2 2 2 4" xfId="32408" xr:uid="{00000000-0005-0000-0000-000019900000}"/>
    <cellStyle name="Normal 6 2 3 2 2 2 5" xfId="38966" xr:uid="{00000000-0005-0000-0000-00001A900000}"/>
    <cellStyle name="Normal 6 2 3 2 2 3" xfId="8163" xr:uid="{00000000-0005-0000-0000-00001B900000}"/>
    <cellStyle name="Normal 6 2 3 2 2 3 2" xfId="13455" xr:uid="{00000000-0005-0000-0000-00001C900000}"/>
    <cellStyle name="Normal 6 2 3 2 2 3 2 2" xfId="29058" xr:uid="{00000000-0005-0000-0000-00001D900000}"/>
    <cellStyle name="Normal 6 2 3 2 2 3 2 3" xfId="35617" xr:uid="{00000000-0005-0000-0000-00001E900000}"/>
    <cellStyle name="Normal 6 2 3 2 2 3 2 4" xfId="42175" xr:uid="{00000000-0005-0000-0000-00001F900000}"/>
    <cellStyle name="Normal 6 2 3 2 2 3 3" xfId="25793" xr:uid="{00000000-0005-0000-0000-000020900000}"/>
    <cellStyle name="Normal 6 2 3 2 2 3 4" xfId="32409" xr:uid="{00000000-0005-0000-0000-000021900000}"/>
    <cellStyle name="Normal 6 2 3 2 2 3 5" xfId="38967" xr:uid="{00000000-0005-0000-0000-000022900000}"/>
    <cellStyle name="Normal 6 2 3 2 2 4" xfId="13453" xr:uid="{00000000-0005-0000-0000-000023900000}"/>
    <cellStyle name="Normal 6 2 3 2 2 4 2" xfId="29056" xr:uid="{00000000-0005-0000-0000-000024900000}"/>
    <cellStyle name="Normal 6 2 3 2 2 4 3" xfId="35615" xr:uid="{00000000-0005-0000-0000-000025900000}"/>
    <cellStyle name="Normal 6 2 3 2 2 4 4" xfId="42173" xr:uid="{00000000-0005-0000-0000-000026900000}"/>
    <cellStyle name="Normal 6 2 3 2 2 5" xfId="25791" xr:uid="{00000000-0005-0000-0000-000027900000}"/>
    <cellStyle name="Normal 6 2 3 2 2 6" xfId="32407" xr:uid="{00000000-0005-0000-0000-000028900000}"/>
    <cellStyle name="Normal 6 2 3 2 2 7" xfId="38965" xr:uid="{00000000-0005-0000-0000-000029900000}"/>
    <cellStyle name="Normal 6 2 3 2 3" xfId="8164" xr:uid="{00000000-0005-0000-0000-00002A900000}"/>
    <cellStyle name="Normal 6 2 3 2 3 2" xfId="8165" xr:uid="{00000000-0005-0000-0000-00002B900000}"/>
    <cellStyle name="Normal 6 2 3 2 3 2 2" xfId="13457" xr:uid="{00000000-0005-0000-0000-00002C900000}"/>
    <cellStyle name="Normal 6 2 3 2 3 2 2 2" xfId="29060" xr:uid="{00000000-0005-0000-0000-00002D900000}"/>
    <cellStyle name="Normal 6 2 3 2 3 2 2 3" xfId="35619" xr:uid="{00000000-0005-0000-0000-00002E900000}"/>
    <cellStyle name="Normal 6 2 3 2 3 2 2 4" xfId="42177" xr:uid="{00000000-0005-0000-0000-00002F900000}"/>
    <cellStyle name="Normal 6 2 3 2 3 2 3" xfId="25795" xr:uid="{00000000-0005-0000-0000-000030900000}"/>
    <cellStyle name="Normal 6 2 3 2 3 2 4" xfId="32411" xr:uid="{00000000-0005-0000-0000-000031900000}"/>
    <cellStyle name="Normal 6 2 3 2 3 2 5" xfId="38969" xr:uid="{00000000-0005-0000-0000-000032900000}"/>
    <cellStyle name="Normal 6 2 3 2 3 3" xfId="8166" xr:uid="{00000000-0005-0000-0000-000033900000}"/>
    <cellStyle name="Normal 6 2 3 2 3 3 2" xfId="13458" xr:uid="{00000000-0005-0000-0000-000034900000}"/>
    <cellStyle name="Normal 6 2 3 2 3 3 2 2" xfId="29061" xr:uid="{00000000-0005-0000-0000-000035900000}"/>
    <cellStyle name="Normal 6 2 3 2 3 3 2 3" xfId="35620" xr:uid="{00000000-0005-0000-0000-000036900000}"/>
    <cellStyle name="Normal 6 2 3 2 3 3 2 4" xfId="42178" xr:uid="{00000000-0005-0000-0000-000037900000}"/>
    <cellStyle name="Normal 6 2 3 2 3 3 3" xfId="25796" xr:uid="{00000000-0005-0000-0000-000038900000}"/>
    <cellStyle name="Normal 6 2 3 2 3 3 4" xfId="32412" xr:uid="{00000000-0005-0000-0000-000039900000}"/>
    <cellStyle name="Normal 6 2 3 2 3 3 5" xfId="38970" xr:uid="{00000000-0005-0000-0000-00003A900000}"/>
    <cellStyle name="Normal 6 2 3 2 3 4" xfId="13456" xr:uid="{00000000-0005-0000-0000-00003B900000}"/>
    <cellStyle name="Normal 6 2 3 2 3 4 2" xfId="29059" xr:uid="{00000000-0005-0000-0000-00003C900000}"/>
    <cellStyle name="Normal 6 2 3 2 3 4 3" xfId="35618" xr:uid="{00000000-0005-0000-0000-00003D900000}"/>
    <cellStyle name="Normal 6 2 3 2 3 4 4" xfId="42176" xr:uid="{00000000-0005-0000-0000-00003E900000}"/>
    <cellStyle name="Normal 6 2 3 2 3 5" xfId="25794" xr:uid="{00000000-0005-0000-0000-00003F900000}"/>
    <cellStyle name="Normal 6 2 3 2 3 6" xfId="32410" xr:uid="{00000000-0005-0000-0000-000040900000}"/>
    <cellStyle name="Normal 6 2 3 2 3 7" xfId="38968" xr:uid="{00000000-0005-0000-0000-000041900000}"/>
    <cellStyle name="Normal 6 2 3 2 4" xfId="8167" xr:uid="{00000000-0005-0000-0000-000042900000}"/>
    <cellStyle name="Normal 6 2 3 2 4 2" xfId="13459" xr:uid="{00000000-0005-0000-0000-000043900000}"/>
    <cellStyle name="Normal 6 2 3 2 4 2 2" xfId="29062" xr:uid="{00000000-0005-0000-0000-000044900000}"/>
    <cellStyle name="Normal 6 2 3 2 4 2 3" xfId="35621" xr:uid="{00000000-0005-0000-0000-000045900000}"/>
    <cellStyle name="Normal 6 2 3 2 4 2 4" xfId="42179" xr:uid="{00000000-0005-0000-0000-000046900000}"/>
    <cellStyle name="Normal 6 2 3 2 4 3" xfId="25797" xr:uid="{00000000-0005-0000-0000-000047900000}"/>
    <cellStyle name="Normal 6 2 3 2 4 4" xfId="32413" xr:uid="{00000000-0005-0000-0000-000048900000}"/>
    <cellStyle name="Normal 6 2 3 2 4 5" xfId="38971" xr:uid="{00000000-0005-0000-0000-000049900000}"/>
    <cellStyle name="Normal 6 2 3 2 5" xfId="8168" xr:uid="{00000000-0005-0000-0000-00004A900000}"/>
    <cellStyle name="Normal 6 2 3 2 5 2" xfId="13460" xr:uid="{00000000-0005-0000-0000-00004B900000}"/>
    <cellStyle name="Normal 6 2 3 2 5 2 2" xfId="29063" xr:uid="{00000000-0005-0000-0000-00004C900000}"/>
    <cellStyle name="Normal 6 2 3 2 5 2 3" xfId="35622" xr:uid="{00000000-0005-0000-0000-00004D900000}"/>
    <cellStyle name="Normal 6 2 3 2 5 2 4" xfId="42180" xr:uid="{00000000-0005-0000-0000-00004E900000}"/>
    <cellStyle name="Normal 6 2 3 2 5 3" xfId="25798" xr:uid="{00000000-0005-0000-0000-00004F900000}"/>
    <cellStyle name="Normal 6 2 3 2 5 4" xfId="32414" xr:uid="{00000000-0005-0000-0000-000050900000}"/>
    <cellStyle name="Normal 6 2 3 2 5 5" xfId="38972" xr:uid="{00000000-0005-0000-0000-000051900000}"/>
    <cellStyle name="Normal 6 2 3 2 6" xfId="13452" xr:uid="{00000000-0005-0000-0000-000052900000}"/>
    <cellStyle name="Normal 6 2 3 2 6 2" xfId="29055" xr:uid="{00000000-0005-0000-0000-000053900000}"/>
    <cellStyle name="Normal 6 2 3 2 6 3" xfId="35614" xr:uid="{00000000-0005-0000-0000-000054900000}"/>
    <cellStyle name="Normal 6 2 3 2 6 4" xfId="42172" xr:uid="{00000000-0005-0000-0000-000055900000}"/>
    <cellStyle name="Normal 6 2 3 2 7" xfId="25790" xr:uid="{00000000-0005-0000-0000-000056900000}"/>
    <cellStyle name="Normal 6 2 3 2 8" xfId="32406" xr:uid="{00000000-0005-0000-0000-000057900000}"/>
    <cellStyle name="Normal 6 2 3 2 9" xfId="38964" xr:uid="{00000000-0005-0000-0000-000058900000}"/>
    <cellStyle name="Normal 6 2 3 3" xfId="8169" xr:uid="{00000000-0005-0000-0000-000059900000}"/>
    <cellStyle name="Normal 6 2 3 3 2" xfId="8170" xr:uid="{00000000-0005-0000-0000-00005A900000}"/>
    <cellStyle name="Normal 6 2 3 3 2 2" xfId="13462" xr:uid="{00000000-0005-0000-0000-00005B900000}"/>
    <cellStyle name="Normal 6 2 3 3 2 2 2" xfId="29065" xr:uid="{00000000-0005-0000-0000-00005C900000}"/>
    <cellStyle name="Normal 6 2 3 3 2 2 3" xfId="35624" xr:uid="{00000000-0005-0000-0000-00005D900000}"/>
    <cellStyle name="Normal 6 2 3 3 2 2 4" xfId="42182" xr:uid="{00000000-0005-0000-0000-00005E900000}"/>
    <cellStyle name="Normal 6 2 3 3 2 3" xfId="25800" xr:uid="{00000000-0005-0000-0000-00005F900000}"/>
    <cellStyle name="Normal 6 2 3 3 2 4" xfId="32416" xr:uid="{00000000-0005-0000-0000-000060900000}"/>
    <cellStyle name="Normal 6 2 3 3 2 5" xfId="38974" xr:uid="{00000000-0005-0000-0000-000061900000}"/>
    <cellStyle name="Normal 6 2 3 3 3" xfId="8171" xr:uid="{00000000-0005-0000-0000-000062900000}"/>
    <cellStyle name="Normal 6 2 3 3 3 2" xfId="13463" xr:uid="{00000000-0005-0000-0000-000063900000}"/>
    <cellStyle name="Normal 6 2 3 3 3 2 2" xfId="29066" xr:uid="{00000000-0005-0000-0000-000064900000}"/>
    <cellStyle name="Normal 6 2 3 3 3 2 3" xfId="35625" xr:uid="{00000000-0005-0000-0000-000065900000}"/>
    <cellStyle name="Normal 6 2 3 3 3 2 4" xfId="42183" xr:uid="{00000000-0005-0000-0000-000066900000}"/>
    <cellStyle name="Normal 6 2 3 3 3 3" xfId="25801" xr:uid="{00000000-0005-0000-0000-000067900000}"/>
    <cellStyle name="Normal 6 2 3 3 3 4" xfId="32417" xr:uid="{00000000-0005-0000-0000-000068900000}"/>
    <cellStyle name="Normal 6 2 3 3 3 5" xfId="38975" xr:uid="{00000000-0005-0000-0000-000069900000}"/>
    <cellStyle name="Normal 6 2 3 3 4" xfId="13461" xr:uid="{00000000-0005-0000-0000-00006A900000}"/>
    <cellStyle name="Normal 6 2 3 3 4 2" xfId="29064" xr:uid="{00000000-0005-0000-0000-00006B900000}"/>
    <cellStyle name="Normal 6 2 3 3 4 3" xfId="35623" xr:uid="{00000000-0005-0000-0000-00006C900000}"/>
    <cellStyle name="Normal 6 2 3 3 4 4" xfId="42181" xr:uid="{00000000-0005-0000-0000-00006D900000}"/>
    <cellStyle name="Normal 6 2 3 3 5" xfId="25799" xr:uid="{00000000-0005-0000-0000-00006E900000}"/>
    <cellStyle name="Normal 6 2 3 3 6" xfId="32415" xr:uid="{00000000-0005-0000-0000-00006F900000}"/>
    <cellStyle name="Normal 6 2 3 3 7" xfId="38973" xr:uid="{00000000-0005-0000-0000-000070900000}"/>
    <cellStyle name="Normal 6 2 3 4" xfId="8172" xr:uid="{00000000-0005-0000-0000-000071900000}"/>
    <cellStyle name="Normal 6 2 3 4 2" xfId="8173" xr:uid="{00000000-0005-0000-0000-000072900000}"/>
    <cellStyle name="Normal 6 2 3 4 2 2" xfId="13465" xr:uid="{00000000-0005-0000-0000-000073900000}"/>
    <cellStyle name="Normal 6 2 3 4 2 2 2" xfId="29068" xr:uid="{00000000-0005-0000-0000-000074900000}"/>
    <cellStyle name="Normal 6 2 3 4 2 2 3" xfId="35627" xr:uid="{00000000-0005-0000-0000-000075900000}"/>
    <cellStyle name="Normal 6 2 3 4 2 2 4" xfId="42185" xr:uid="{00000000-0005-0000-0000-000076900000}"/>
    <cellStyle name="Normal 6 2 3 4 2 3" xfId="25803" xr:uid="{00000000-0005-0000-0000-000077900000}"/>
    <cellStyle name="Normal 6 2 3 4 2 4" xfId="32419" xr:uid="{00000000-0005-0000-0000-000078900000}"/>
    <cellStyle name="Normal 6 2 3 4 2 5" xfId="38977" xr:uid="{00000000-0005-0000-0000-000079900000}"/>
    <cellStyle name="Normal 6 2 3 4 3" xfId="8174" xr:uid="{00000000-0005-0000-0000-00007A900000}"/>
    <cellStyle name="Normal 6 2 3 4 3 2" xfId="13466" xr:uid="{00000000-0005-0000-0000-00007B900000}"/>
    <cellStyle name="Normal 6 2 3 4 3 2 2" xfId="29069" xr:uid="{00000000-0005-0000-0000-00007C900000}"/>
    <cellStyle name="Normal 6 2 3 4 3 2 3" xfId="35628" xr:uid="{00000000-0005-0000-0000-00007D900000}"/>
    <cellStyle name="Normal 6 2 3 4 3 2 4" xfId="42186" xr:uid="{00000000-0005-0000-0000-00007E900000}"/>
    <cellStyle name="Normal 6 2 3 4 3 3" xfId="25804" xr:uid="{00000000-0005-0000-0000-00007F900000}"/>
    <cellStyle name="Normal 6 2 3 4 3 4" xfId="32420" xr:uid="{00000000-0005-0000-0000-000080900000}"/>
    <cellStyle name="Normal 6 2 3 4 3 5" xfId="38978" xr:uid="{00000000-0005-0000-0000-000081900000}"/>
    <cellStyle name="Normal 6 2 3 4 4" xfId="13464" xr:uid="{00000000-0005-0000-0000-000082900000}"/>
    <cellStyle name="Normal 6 2 3 4 4 2" xfId="29067" xr:uid="{00000000-0005-0000-0000-000083900000}"/>
    <cellStyle name="Normal 6 2 3 4 4 3" xfId="35626" xr:uid="{00000000-0005-0000-0000-000084900000}"/>
    <cellStyle name="Normal 6 2 3 4 4 4" xfId="42184" xr:uid="{00000000-0005-0000-0000-000085900000}"/>
    <cellStyle name="Normal 6 2 3 4 5" xfId="25802" xr:uid="{00000000-0005-0000-0000-000086900000}"/>
    <cellStyle name="Normal 6 2 3 4 6" xfId="32418" xr:uid="{00000000-0005-0000-0000-000087900000}"/>
    <cellStyle name="Normal 6 2 3 4 7" xfId="38976" xr:uid="{00000000-0005-0000-0000-000088900000}"/>
    <cellStyle name="Normal 6 2 3 5" xfId="8175" xr:uid="{00000000-0005-0000-0000-000089900000}"/>
    <cellStyle name="Normal 6 2 3 5 2" xfId="13467" xr:uid="{00000000-0005-0000-0000-00008A900000}"/>
    <cellStyle name="Normal 6 2 3 5 2 2" xfId="29070" xr:uid="{00000000-0005-0000-0000-00008B900000}"/>
    <cellStyle name="Normal 6 2 3 5 2 3" xfId="35629" xr:uid="{00000000-0005-0000-0000-00008C900000}"/>
    <cellStyle name="Normal 6 2 3 5 2 4" xfId="42187" xr:uid="{00000000-0005-0000-0000-00008D900000}"/>
    <cellStyle name="Normal 6 2 3 5 3" xfId="25805" xr:uid="{00000000-0005-0000-0000-00008E900000}"/>
    <cellStyle name="Normal 6 2 3 5 4" xfId="32421" xr:uid="{00000000-0005-0000-0000-00008F900000}"/>
    <cellStyle name="Normal 6 2 3 5 5" xfId="38979" xr:uid="{00000000-0005-0000-0000-000090900000}"/>
    <cellStyle name="Normal 6 2 3 6" xfId="8176" xr:uid="{00000000-0005-0000-0000-000091900000}"/>
    <cellStyle name="Normal 6 2 3 6 2" xfId="13468" xr:uid="{00000000-0005-0000-0000-000092900000}"/>
    <cellStyle name="Normal 6 2 3 6 2 2" xfId="29071" xr:uid="{00000000-0005-0000-0000-000093900000}"/>
    <cellStyle name="Normal 6 2 3 6 2 3" xfId="35630" xr:uid="{00000000-0005-0000-0000-000094900000}"/>
    <cellStyle name="Normal 6 2 3 6 2 4" xfId="42188" xr:uid="{00000000-0005-0000-0000-000095900000}"/>
    <cellStyle name="Normal 6 2 3 6 3" xfId="25806" xr:uid="{00000000-0005-0000-0000-000096900000}"/>
    <cellStyle name="Normal 6 2 3 6 4" xfId="32422" xr:uid="{00000000-0005-0000-0000-000097900000}"/>
    <cellStyle name="Normal 6 2 3 6 5" xfId="38980" xr:uid="{00000000-0005-0000-0000-000098900000}"/>
    <cellStyle name="Normal 6 2 3 7" xfId="13451" xr:uid="{00000000-0005-0000-0000-000099900000}"/>
    <cellStyle name="Normal 6 2 3 7 2" xfId="29054" xr:uid="{00000000-0005-0000-0000-00009A900000}"/>
    <cellStyle name="Normal 6 2 3 7 3" xfId="35613" xr:uid="{00000000-0005-0000-0000-00009B900000}"/>
    <cellStyle name="Normal 6 2 3 7 4" xfId="42171" xr:uid="{00000000-0005-0000-0000-00009C900000}"/>
    <cellStyle name="Normal 6 2 3 8" xfId="25789" xr:uid="{00000000-0005-0000-0000-00009D900000}"/>
    <cellStyle name="Normal 6 2 3 9" xfId="32405" xr:uid="{00000000-0005-0000-0000-00009E900000}"/>
    <cellStyle name="Normal 6 2 4" xfId="8177" xr:uid="{00000000-0005-0000-0000-00009F900000}"/>
    <cellStyle name="Normal 6 2 4 2" xfId="8178" xr:uid="{00000000-0005-0000-0000-0000A0900000}"/>
    <cellStyle name="Normal 6 2 4 2 2" xfId="8179" xr:uid="{00000000-0005-0000-0000-0000A1900000}"/>
    <cellStyle name="Normal 6 2 4 2 2 2" xfId="13471" xr:uid="{00000000-0005-0000-0000-0000A2900000}"/>
    <cellStyle name="Normal 6 2 4 2 2 2 2" xfId="29074" xr:uid="{00000000-0005-0000-0000-0000A3900000}"/>
    <cellStyle name="Normal 6 2 4 2 2 2 3" xfId="35633" xr:uid="{00000000-0005-0000-0000-0000A4900000}"/>
    <cellStyle name="Normal 6 2 4 2 2 2 4" xfId="42191" xr:uid="{00000000-0005-0000-0000-0000A5900000}"/>
    <cellStyle name="Normal 6 2 4 2 2 3" xfId="25809" xr:uid="{00000000-0005-0000-0000-0000A6900000}"/>
    <cellStyle name="Normal 6 2 4 2 2 4" xfId="32425" xr:uid="{00000000-0005-0000-0000-0000A7900000}"/>
    <cellStyle name="Normal 6 2 4 2 2 5" xfId="38983" xr:uid="{00000000-0005-0000-0000-0000A8900000}"/>
    <cellStyle name="Normal 6 2 4 2 3" xfId="8180" xr:uid="{00000000-0005-0000-0000-0000A9900000}"/>
    <cellStyle name="Normal 6 2 4 2 3 2" xfId="13472" xr:uid="{00000000-0005-0000-0000-0000AA900000}"/>
    <cellStyle name="Normal 6 2 4 2 3 2 2" xfId="29075" xr:uid="{00000000-0005-0000-0000-0000AB900000}"/>
    <cellStyle name="Normal 6 2 4 2 3 2 3" xfId="35634" xr:uid="{00000000-0005-0000-0000-0000AC900000}"/>
    <cellStyle name="Normal 6 2 4 2 3 2 4" xfId="42192" xr:uid="{00000000-0005-0000-0000-0000AD900000}"/>
    <cellStyle name="Normal 6 2 4 2 3 3" xfId="25810" xr:uid="{00000000-0005-0000-0000-0000AE900000}"/>
    <cellStyle name="Normal 6 2 4 2 3 4" xfId="32426" xr:uid="{00000000-0005-0000-0000-0000AF900000}"/>
    <cellStyle name="Normal 6 2 4 2 3 5" xfId="38984" xr:uid="{00000000-0005-0000-0000-0000B0900000}"/>
    <cellStyle name="Normal 6 2 4 2 4" xfId="13470" xr:uid="{00000000-0005-0000-0000-0000B1900000}"/>
    <cellStyle name="Normal 6 2 4 2 4 2" xfId="29073" xr:uid="{00000000-0005-0000-0000-0000B2900000}"/>
    <cellStyle name="Normal 6 2 4 2 4 3" xfId="35632" xr:uid="{00000000-0005-0000-0000-0000B3900000}"/>
    <cellStyle name="Normal 6 2 4 2 4 4" xfId="42190" xr:uid="{00000000-0005-0000-0000-0000B4900000}"/>
    <cellStyle name="Normal 6 2 4 2 5" xfId="25808" xr:uid="{00000000-0005-0000-0000-0000B5900000}"/>
    <cellStyle name="Normal 6 2 4 2 6" xfId="32424" xr:uid="{00000000-0005-0000-0000-0000B6900000}"/>
    <cellStyle name="Normal 6 2 4 2 7" xfId="38982" xr:uid="{00000000-0005-0000-0000-0000B7900000}"/>
    <cellStyle name="Normal 6 2 4 3" xfId="8181" xr:uid="{00000000-0005-0000-0000-0000B8900000}"/>
    <cellStyle name="Normal 6 2 4 3 2" xfId="8182" xr:uid="{00000000-0005-0000-0000-0000B9900000}"/>
    <cellStyle name="Normal 6 2 4 3 2 2" xfId="13474" xr:uid="{00000000-0005-0000-0000-0000BA900000}"/>
    <cellStyle name="Normal 6 2 4 3 2 2 2" xfId="29077" xr:uid="{00000000-0005-0000-0000-0000BB900000}"/>
    <cellStyle name="Normal 6 2 4 3 2 2 3" xfId="35636" xr:uid="{00000000-0005-0000-0000-0000BC900000}"/>
    <cellStyle name="Normal 6 2 4 3 2 2 4" xfId="42194" xr:uid="{00000000-0005-0000-0000-0000BD900000}"/>
    <cellStyle name="Normal 6 2 4 3 2 3" xfId="25812" xr:uid="{00000000-0005-0000-0000-0000BE900000}"/>
    <cellStyle name="Normal 6 2 4 3 2 4" xfId="32428" xr:uid="{00000000-0005-0000-0000-0000BF900000}"/>
    <cellStyle name="Normal 6 2 4 3 2 5" xfId="38986" xr:uid="{00000000-0005-0000-0000-0000C0900000}"/>
    <cellStyle name="Normal 6 2 4 3 3" xfId="8183" xr:uid="{00000000-0005-0000-0000-0000C1900000}"/>
    <cellStyle name="Normal 6 2 4 3 3 2" xfId="13475" xr:uid="{00000000-0005-0000-0000-0000C2900000}"/>
    <cellStyle name="Normal 6 2 4 3 3 2 2" xfId="29078" xr:uid="{00000000-0005-0000-0000-0000C3900000}"/>
    <cellStyle name="Normal 6 2 4 3 3 2 3" xfId="35637" xr:uid="{00000000-0005-0000-0000-0000C4900000}"/>
    <cellStyle name="Normal 6 2 4 3 3 2 4" xfId="42195" xr:uid="{00000000-0005-0000-0000-0000C5900000}"/>
    <cellStyle name="Normal 6 2 4 3 3 3" xfId="25813" xr:uid="{00000000-0005-0000-0000-0000C6900000}"/>
    <cellStyle name="Normal 6 2 4 3 3 4" xfId="32429" xr:uid="{00000000-0005-0000-0000-0000C7900000}"/>
    <cellStyle name="Normal 6 2 4 3 3 5" xfId="38987" xr:uid="{00000000-0005-0000-0000-0000C8900000}"/>
    <cellStyle name="Normal 6 2 4 3 4" xfId="13473" xr:uid="{00000000-0005-0000-0000-0000C9900000}"/>
    <cellStyle name="Normal 6 2 4 3 4 2" xfId="29076" xr:uid="{00000000-0005-0000-0000-0000CA900000}"/>
    <cellStyle name="Normal 6 2 4 3 4 3" xfId="35635" xr:uid="{00000000-0005-0000-0000-0000CB900000}"/>
    <cellStyle name="Normal 6 2 4 3 4 4" xfId="42193" xr:uid="{00000000-0005-0000-0000-0000CC900000}"/>
    <cellStyle name="Normal 6 2 4 3 5" xfId="25811" xr:uid="{00000000-0005-0000-0000-0000CD900000}"/>
    <cellStyle name="Normal 6 2 4 3 6" xfId="32427" xr:uid="{00000000-0005-0000-0000-0000CE900000}"/>
    <cellStyle name="Normal 6 2 4 3 7" xfId="38985" xr:uid="{00000000-0005-0000-0000-0000CF900000}"/>
    <cellStyle name="Normal 6 2 4 4" xfId="8184" xr:uid="{00000000-0005-0000-0000-0000D0900000}"/>
    <cellStyle name="Normal 6 2 4 4 2" xfId="13476" xr:uid="{00000000-0005-0000-0000-0000D1900000}"/>
    <cellStyle name="Normal 6 2 4 4 2 2" xfId="29079" xr:uid="{00000000-0005-0000-0000-0000D2900000}"/>
    <cellStyle name="Normal 6 2 4 4 2 3" xfId="35638" xr:uid="{00000000-0005-0000-0000-0000D3900000}"/>
    <cellStyle name="Normal 6 2 4 4 2 4" xfId="42196" xr:uid="{00000000-0005-0000-0000-0000D4900000}"/>
    <cellStyle name="Normal 6 2 4 4 3" xfId="25814" xr:uid="{00000000-0005-0000-0000-0000D5900000}"/>
    <cellStyle name="Normal 6 2 4 4 4" xfId="32430" xr:uid="{00000000-0005-0000-0000-0000D6900000}"/>
    <cellStyle name="Normal 6 2 4 4 5" xfId="38988" xr:uid="{00000000-0005-0000-0000-0000D7900000}"/>
    <cellStyle name="Normal 6 2 4 5" xfId="8185" xr:uid="{00000000-0005-0000-0000-0000D8900000}"/>
    <cellStyle name="Normal 6 2 4 5 2" xfId="13477" xr:uid="{00000000-0005-0000-0000-0000D9900000}"/>
    <cellStyle name="Normal 6 2 4 5 2 2" xfId="29080" xr:uid="{00000000-0005-0000-0000-0000DA900000}"/>
    <cellStyle name="Normal 6 2 4 5 2 3" xfId="35639" xr:uid="{00000000-0005-0000-0000-0000DB900000}"/>
    <cellStyle name="Normal 6 2 4 5 2 4" xfId="42197" xr:uid="{00000000-0005-0000-0000-0000DC900000}"/>
    <cellStyle name="Normal 6 2 4 5 3" xfId="25815" xr:uid="{00000000-0005-0000-0000-0000DD900000}"/>
    <cellStyle name="Normal 6 2 4 5 4" xfId="32431" xr:uid="{00000000-0005-0000-0000-0000DE900000}"/>
    <cellStyle name="Normal 6 2 4 5 5" xfId="38989" xr:uid="{00000000-0005-0000-0000-0000DF900000}"/>
    <cellStyle name="Normal 6 2 4 6" xfId="13469" xr:uid="{00000000-0005-0000-0000-0000E0900000}"/>
    <cellStyle name="Normal 6 2 4 6 2" xfId="29072" xr:uid="{00000000-0005-0000-0000-0000E1900000}"/>
    <cellStyle name="Normal 6 2 4 6 3" xfId="35631" xr:uid="{00000000-0005-0000-0000-0000E2900000}"/>
    <cellStyle name="Normal 6 2 4 6 4" xfId="42189" xr:uid="{00000000-0005-0000-0000-0000E3900000}"/>
    <cellStyle name="Normal 6 2 4 7" xfId="25807" xr:uid="{00000000-0005-0000-0000-0000E4900000}"/>
    <cellStyle name="Normal 6 2 4 8" xfId="32423" xr:uid="{00000000-0005-0000-0000-0000E5900000}"/>
    <cellStyle name="Normal 6 2 4 9" xfId="38981" xr:uid="{00000000-0005-0000-0000-0000E6900000}"/>
    <cellStyle name="Normal 6 2 5" xfId="8186" xr:uid="{00000000-0005-0000-0000-0000E7900000}"/>
    <cellStyle name="Normal 6 2 5 2" xfId="8187" xr:uid="{00000000-0005-0000-0000-0000E8900000}"/>
    <cellStyle name="Normal 6 2 5 2 2" xfId="13479" xr:uid="{00000000-0005-0000-0000-0000E9900000}"/>
    <cellStyle name="Normal 6 2 5 2 2 2" xfId="29082" xr:uid="{00000000-0005-0000-0000-0000EA900000}"/>
    <cellStyle name="Normal 6 2 5 2 2 3" xfId="35641" xr:uid="{00000000-0005-0000-0000-0000EB900000}"/>
    <cellStyle name="Normal 6 2 5 2 2 4" xfId="42199" xr:uid="{00000000-0005-0000-0000-0000EC900000}"/>
    <cellStyle name="Normal 6 2 5 2 3" xfId="25817" xr:uid="{00000000-0005-0000-0000-0000ED900000}"/>
    <cellStyle name="Normal 6 2 5 2 4" xfId="32433" xr:uid="{00000000-0005-0000-0000-0000EE900000}"/>
    <cellStyle name="Normal 6 2 5 2 5" xfId="38991" xr:uid="{00000000-0005-0000-0000-0000EF900000}"/>
    <cellStyle name="Normal 6 2 5 3" xfId="8188" xr:uid="{00000000-0005-0000-0000-0000F0900000}"/>
    <cellStyle name="Normal 6 2 5 3 2" xfId="13480" xr:uid="{00000000-0005-0000-0000-0000F1900000}"/>
    <cellStyle name="Normal 6 2 5 3 2 2" xfId="29083" xr:uid="{00000000-0005-0000-0000-0000F2900000}"/>
    <cellStyle name="Normal 6 2 5 3 2 3" xfId="35642" xr:uid="{00000000-0005-0000-0000-0000F3900000}"/>
    <cellStyle name="Normal 6 2 5 3 2 4" xfId="42200" xr:uid="{00000000-0005-0000-0000-0000F4900000}"/>
    <cellStyle name="Normal 6 2 5 3 3" xfId="25818" xr:uid="{00000000-0005-0000-0000-0000F5900000}"/>
    <cellStyle name="Normal 6 2 5 3 4" xfId="32434" xr:uid="{00000000-0005-0000-0000-0000F6900000}"/>
    <cellStyle name="Normal 6 2 5 3 5" xfId="38992" xr:uid="{00000000-0005-0000-0000-0000F7900000}"/>
    <cellStyle name="Normal 6 2 5 4" xfId="13478" xr:uid="{00000000-0005-0000-0000-0000F8900000}"/>
    <cellStyle name="Normal 6 2 5 4 2" xfId="29081" xr:uid="{00000000-0005-0000-0000-0000F9900000}"/>
    <cellStyle name="Normal 6 2 5 4 3" xfId="35640" xr:uid="{00000000-0005-0000-0000-0000FA900000}"/>
    <cellStyle name="Normal 6 2 5 4 4" xfId="42198" xr:uid="{00000000-0005-0000-0000-0000FB900000}"/>
    <cellStyle name="Normal 6 2 5 5" xfId="25816" xr:uid="{00000000-0005-0000-0000-0000FC900000}"/>
    <cellStyle name="Normal 6 2 5 6" xfId="32432" xr:uid="{00000000-0005-0000-0000-0000FD900000}"/>
    <cellStyle name="Normal 6 2 5 7" xfId="38990" xr:uid="{00000000-0005-0000-0000-0000FE900000}"/>
    <cellStyle name="Normal 6 2 6" xfId="8189" xr:uid="{00000000-0005-0000-0000-0000FF900000}"/>
    <cellStyle name="Normal 6 2 6 2" xfId="8190" xr:uid="{00000000-0005-0000-0000-000000910000}"/>
    <cellStyle name="Normal 6 2 6 2 2" xfId="13482" xr:uid="{00000000-0005-0000-0000-000001910000}"/>
    <cellStyle name="Normal 6 2 6 2 2 2" xfId="29085" xr:uid="{00000000-0005-0000-0000-000002910000}"/>
    <cellStyle name="Normal 6 2 6 2 2 3" xfId="35644" xr:uid="{00000000-0005-0000-0000-000003910000}"/>
    <cellStyle name="Normal 6 2 6 2 2 4" xfId="42202" xr:uid="{00000000-0005-0000-0000-000004910000}"/>
    <cellStyle name="Normal 6 2 6 2 3" xfId="25820" xr:uid="{00000000-0005-0000-0000-000005910000}"/>
    <cellStyle name="Normal 6 2 6 2 4" xfId="32436" xr:uid="{00000000-0005-0000-0000-000006910000}"/>
    <cellStyle name="Normal 6 2 6 2 5" xfId="38994" xr:uid="{00000000-0005-0000-0000-000007910000}"/>
    <cellStyle name="Normal 6 2 6 3" xfId="8191" xr:uid="{00000000-0005-0000-0000-000008910000}"/>
    <cellStyle name="Normal 6 2 6 3 2" xfId="13483" xr:uid="{00000000-0005-0000-0000-000009910000}"/>
    <cellStyle name="Normal 6 2 6 3 2 2" xfId="29086" xr:uid="{00000000-0005-0000-0000-00000A910000}"/>
    <cellStyle name="Normal 6 2 6 3 2 3" xfId="35645" xr:uid="{00000000-0005-0000-0000-00000B910000}"/>
    <cellStyle name="Normal 6 2 6 3 2 4" xfId="42203" xr:uid="{00000000-0005-0000-0000-00000C910000}"/>
    <cellStyle name="Normal 6 2 6 3 3" xfId="25821" xr:uid="{00000000-0005-0000-0000-00000D910000}"/>
    <cellStyle name="Normal 6 2 6 3 4" xfId="32437" xr:uid="{00000000-0005-0000-0000-00000E910000}"/>
    <cellStyle name="Normal 6 2 6 3 5" xfId="38995" xr:uid="{00000000-0005-0000-0000-00000F910000}"/>
    <cellStyle name="Normal 6 2 6 4" xfId="13481" xr:uid="{00000000-0005-0000-0000-000010910000}"/>
    <cellStyle name="Normal 6 2 6 4 2" xfId="29084" xr:uid="{00000000-0005-0000-0000-000011910000}"/>
    <cellStyle name="Normal 6 2 6 4 3" xfId="35643" xr:uid="{00000000-0005-0000-0000-000012910000}"/>
    <cellStyle name="Normal 6 2 6 4 4" xfId="42201" xr:uid="{00000000-0005-0000-0000-000013910000}"/>
    <cellStyle name="Normal 6 2 6 5" xfId="25819" xr:uid="{00000000-0005-0000-0000-000014910000}"/>
    <cellStyle name="Normal 6 2 6 6" xfId="32435" xr:uid="{00000000-0005-0000-0000-000015910000}"/>
    <cellStyle name="Normal 6 2 6 7" xfId="38993" xr:uid="{00000000-0005-0000-0000-000016910000}"/>
    <cellStyle name="Normal 6 2 7" xfId="8192" xr:uid="{00000000-0005-0000-0000-000017910000}"/>
    <cellStyle name="Normal 6 2 7 2" xfId="13484" xr:uid="{00000000-0005-0000-0000-000018910000}"/>
    <cellStyle name="Normal 6 2 7 2 2" xfId="29087" xr:uid="{00000000-0005-0000-0000-000019910000}"/>
    <cellStyle name="Normal 6 2 7 2 3" xfId="35646" xr:uid="{00000000-0005-0000-0000-00001A910000}"/>
    <cellStyle name="Normal 6 2 7 2 4" xfId="42204" xr:uid="{00000000-0005-0000-0000-00001B910000}"/>
    <cellStyle name="Normal 6 2 7 3" xfId="25822" xr:uid="{00000000-0005-0000-0000-00001C910000}"/>
    <cellStyle name="Normal 6 2 7 4" xfId="32438" xr:uid="{00000000-0005-0000-0000-00001D910000}"/>
    <cellStyle name="Normal 6 2 7 5" xfId="38996" xr:uid="{00000000-0005-0000-0000-00001E910000}"/>
    <cellStyle name="Normal 6 2 8" xfId="8193" xr:uid="{00000000-0005-0000-0000-00001F910000}"/>
    <cellStyle name="Normal 6 2 8 2" xfId="13485" xr:uid="{00000000-0005-0000-0000-000020910000}"/>
    <cellStyle name="Normal 6 2 8 2 2" xfId="29088" xr:uid="{00000000-0005-0000-0000-000021910000}"/>
    <cellStyle name="Normal 6 2 8 2 3" xfId="35647" xr:uid="{00000000-0005-0000-0000-000022910000}"/>
    <cellStyle name="Normal 6 2 8 2 4" xfId="42205" xr:uid="{00000000-0005-0000-0000-000023910000}"/>
    <cellStyle name="Normal 6 2 8 3" xfId="25823" xr:uid="{00000000-0005-0000-0000-000024910000}"/>
    <cellStyle name="Normal 6 2 8 4" xfId="32439" xr:uid="{00000000-0005-0000-0000-000025910000}"/>
    <cellStyle name="Normal 6 2 8 5" xfId="38997" xr:uid="{00000000-0005-0000-0000-000026910000}"/>
    <cellStyle name="Normal 6 2 9" xfId="13414" xr:uid="{00000000-0005-0000-0000-000027910000}"/>
    <cellStyle name="Normal 6 2 9 2" xfId="29017" xr:uid="{00000000-0005-0000-0000-000028910000}"/>
    <cellStyle name="Normal 6 2 9 3" xfId="35576" xr:uid="{00000000-0005-0000-0000-000029910000}"/>
    <cellStyle name="Normal 6 2 9 4" xfId="42134" xr:uid="{00000000-0005-0000-0000-00002A910000}"/>
    <cellStyle name="Normal 6 3" xfId="8194" xr:uid="{00000000-0005-0000-0000-00002B910000}"/>
    <cellStyle name="Normal 6 3 10" xfId="32440" xr:uid="{00000000-0005-0000-0000-00002C910000}"/>
    <cellStyle name="Normal 6 3 11" xfId="38998" xr:uid="{00000000-0005-0000-0000-00002D910000}"/>
    <cellStyle name="Normal 6 3 2" xfId="8195" xr:uid="{00000000-0005-0000-0000-00002E910000}"/>
    <cellStyle name="Normal 6 3 2 10" xfId="38999" xr:uid="{00000000-0005-0000-0000-00002F910000}"/>
    <cellStyle name="Normal 6 3 2 2" xfId="8196" xr:uid="{00000000-0005-0000-0000-000030910000}"/>
    <cellStyle name="Normal 6 3 2 2 2" xfId="8197" xr:uid="{00000000-0005-0000-0000-000031910000}"/>
    <cellStyle name="Normal 6 3 2 2 2 2" xfId="8198" xr:uid="{00000000-0005-0000-0000-000032910000}"/>
    <cellStyle name="Normal 6 3 2 2 2 2 2" xfId="13490" xr:uid="{00000000-0005-0000-0000-000033910000}"/>
    <cellStyle name="Normal 6 3 2 2 2 2 2 2" xfId="29093" xr:uid="{00000000-0005-0000-0000-000034910000}"/>
    <cellStyle name="Normal 6 3 2 2 2 2 2 3" xfId="35652" xr:uid="{00000000-0005-0000-0000-000035910000}"/>
    <cellStyle name="Normal 6 3 2 2 2 2 2 4" xfId="42210" xr:uid="{00000000-0005-0000-0000-000036910000}"/>
    <cellStyle name="Normal 6 3 2 2 2 2 3" xfId="25828" xr:uid="{00000000-0005-0000-0000-000037910000}"/>
    <cellStyle name="Normal 6 3 2 2 2 2 4" xfId="32444" xr:uid="{00000000-0005-0000-0000-000038910000}"/>
    <cellStyle name="Normal 6 3 2 2 2 2 5" xfId="39002" xr:uid="{00000000-0005-0000-0000-000039910000}"/>
    <cellStyle name="Normal 6 3 2 2 2 3" xfId="8199" xr:uid="{00000000-0005-0000-0000-00003A910000}"/>
    <cellStyle name="Normal 6 3 2 2 2 3 2" xfId="13491" xr:uid="{00000000-0005-0000-0000-00003B910000}"/>
    <cellStyle name="Normal 6 3 2 2 2 3 2 2" xfId="29094" xr:uid="{00000000-0005-0000-0000-00003C910000}"/>
    <cellStyle name="Normal 6 3 2 2 2 3 2 3" xfId="35653" xr:uid="{00000000-0005-0000-0000-00003D910000}"/>
    <cellStyle name="Normal 6 3 2 2 2 3 2 4" xfId="42211" xr:uid="{00000000-0005-0000-0000-00003E910000}"/>
    <cellStyle name="Normal 6 3 2 2 2 3 3" xfId="25829" xr:uid="{00000000-0005-0000-0000-00003F910000}"/>
    <cellStyle name="Normal 6 3 2 2 2 3 4" xfId="32445" xr:uid="{00000000-0005-0000-0000-000040910000}"/>
    <cellStyle name="Normal 6 3 2 2 2 3 5" xfId="39003" xr:uid="{00000000-0005-0000-0000-000041910000}"/>
    <cellStyle name="Normal 6 3 2 2 2 4" xfId="13489" xr:uid="{00000000-0005-0000-0000-000042910000}"/>
    <cellStyle name="Normal 6 3 2 2 2 4 2" xfId="29092" xr:uid="{00000000-0005-0000-0000-000043910000}"/>
    <cellStyle name="Normal 6 3 2 2 2 4 3" xfId="35651" xr:uid="{00000000-0005-0000-0000-000044910000}"/>
    <cellStyle name="Normal 6 3 2 2 2 4 4" xfId="42209" xr:uid="{00000000-0005-0000-0000-000045910000}"/>
    <cellStyle name="Normal 6 3 2 2 2 5" xfId="25827" xr:uid="{00000000-0005-0000-0000-000046910000}"/>
    <cellStyle name="Normal 6 3 2 2 2 6" xfId="32443" xr:uid="{00000000-0005-0000-0000-000047910000}"/>
    <cellStyle name="Normal 6 3 2 2 2 7" xfId="39001" xr:uid="{00000000-0005-0000-0000-000048910000}"/>
    <cellStyle name="Normal 6 3 2 2 3" xfId="8200" xr:uid="{00000000-0005-0000-0000-000049910000}"/>
    <cellStyle name="Normal 6 3 2 2 3 2" xfId="8201" xr:uid="{00000000-0005-0000-0000-00004A910000}"/>
    <cellStyle name="Normal 6 3 2 2 3 2 2" xfId="13493" xr:uid="{00000000-0005-0000-0000-00004B910000}"/>
    <cellStyle name="Normal 6 3 2 2 3 2 2 2" xfId="29096" xr:uid="{00000000-0005-0000-0000-00004C910000}"/>
    <cellStyle name="Normal 6 3 2 2 3 2 2 3" xfId="35655" xr:uid="{00000000-0005-0000-0000-00004D910000}"/>
    <cellStyle name="Normal 6 3 2 2 3 2 2 4" xfId="42213" xr:uid="{00000000-0005-0000-0000-00004E910000}"/>
    <cellStyle name="Normal 6 3 2 2 3 2 3" xfId="25831" xr:uid="{00000000-0005-0000-0000-00004F910000}"/>
    <cellStyle name="Normal 6 3 2 2 3 2 4" xfId="32447" xr:uid="{00000000-0005-0000-0000-000050910000}"/>
    <cellStyle name="Normal 6 3 2 2 3 2 5" xfId="39005" xr:uid="{00000000-0005-0000-0000-000051910000}"/>
    <cellStyle name="Normal 6 3 2 2 3 3" xfId="8202" xr:uid="{00000000-0005-0000-0000-000052910000}"/>
    <cellStyle name="Normal 6 3 2 2 3 3 2" xfId="13494" xr:uid="{00000000-0005-0000-0000-000053910000}"/>
    <cellStyle name="Normal 6 3 2 2 3 3 2 2" xfId="29097" xr:uid="{00000000-0005-0000-0000-000054910000}"/>
    <cellStyle name="Normal 6 3 2 2 3 3 2 3" xfId="35656" xr:uid="{00000000-0005-0000-0000-000055910000}"/>
    <cellStyle name="Normal 6 3 2 2 3 3 2 4" xfId="42214" xr:uid="{00000000-0005-0000-0000-000056910000}"/>
    <cellStyle name="Normal 6 3 2 2 3 3 3" xfId="25832" xr:uid="{00000000-0005-0000-0000-000057910000}"/>
    <cellStyle name="Normal 6 3 2 2 3 3 4" xfId="32448" xr:uid="{00000000-0005-0000-0000-000058910000}"/>
    <cellStyle name="Normal 6 3 2 2 3 3 5" xfId="39006" xr:uid="{00000000-0005-0000-0000-000059910000}"/>
    <cellStyle name="Normal 6 3 2 2 3 4" xfId="13492" xr:uid="{00000000-0005-0000-0000-00005A910000}"/>
    <cellStyle name="Normal 6 3 2 2 3 4 2" xfId="29095" xr:uid="{00000000-0005-0000-0000-00005B910000}"/>
    <cellStyle name="Normal 6 3 2 2 3 4 3" xfId="35654" xr:uid="{00000000-0005-0000-0000-00005C910000}"/>
    <cellStyle name="Normal 6 3 2 2 3 4 4" xfId="42212" xr:uid="{00000000-0005-0000-0000-00005D910000}"/>
    <cellStyle name="Normal 6 3 2 2 3 5" xfId="25830" xr:uid="{00000000-0005-0000-0000-00005E910000}"/>
    <cellStyle name="Normal 6 3 2 2 3 6" xfId="32446" xr:uid="{00000000-0005-0000-0000-00005F910000}"/>
    <cellStyle name="Normal 6 3 2 2 3 7" xfId="39004" xr:uid="{00000000-0005-0000-0000-000060910000}"/>
    <cellStyle name="Normal 6 3 2 2 4" xfId="8203" xr:uid="{00000000-0005-0000-0000-000061910000}"/>
    <cellStyle name="Normal 6 3 2 2 4 2" xfId="13495" xr:uid="{00000000-0005-0000-0000-000062910000}"/>
    <cellStyle name="Normal 6 3 2 2 4 2 2" xfId="29098" xr:uid="{00000000-0005-0000-0000-000063910000}"/>
    <cellStyle name="Normal 6 3 2 2 4 2 3" xfId="35657" xr:uid="{00000000-0005-0000-0000-000064910000}"/>
    <cellStyle name="Normal 6 3 2 2 4 2 4" xfId="42215" xr:uid="{00000000-0005-0000-0000-000065910000}"/>
    <cellStyle name="Normal 6 3 2 2 4 3" xfId="25833" xr:uid="{00000000-0005-0000-0000-000066910000}"/>
    <cellStyle name="Normal 6 3 2 2 4 4" xfId="32449" xr:uid="{00000000-0005-0000-0000-000067910000}"/>
    <cellStyle name="Normal 6 3 2 2 4 5" xfId="39007" xr:uid="{00000000-0005-0000-0000-000068910000}"/>
    <cellStyle name="Normal 6 3 2 2 5" xfId="8204" xr:uid="{00000000-0005-0000-0000-000069910000}"/>
    <cellStyle name="Normal 6 3 2 2 5 2" xfId="13496" xr:uid="{00000000-0005-0000-0000-00006A910000}"/>
    <cellStyle name="Normal 6 3 2 2 5 2 2" xfId="29099" xr:uid="{00000000-0005-0000-0000-00006B910000}"/>
    <cellStyle name="Normal 6 3 2 2 5 2 3" xfId="35658" xr:uid="{00000000-0005-0000-0000-00006C910000}"/>
    <cellStyle name="Normal 6 3 2 2 5 2 4" xfId="42216" xr:uid="{00000000-0005-0000-0000-00006D910000}"/>
    <cellStyle name="Normal 6 3 2 2 5 3" xfId="25834" xr:uid="{00000000-0005-0000-0000-00006E910000}"/>
    <cellStyle name="Normal 6 3 2 2 5 4" xfId="32450" xr:uid="{00000000-0005-0000-0000-00006F910000}"/>
    <cellStyle name="Normal 6 3 2 2 5 5" xfId="39008" xr:uid="{00000000-0005-0000-0000-000070910000}"/>
    <cellStyle name="Normal 6 3 2 2 6" xfId="13488" xr:uid="{00000000-0005-0000-0000-000071910000}"/>
    <cellStyle name="Normal 6 3 2 2 6 2" xfId="29091" xr:uid="{00000000-0005-0000-0000-000072910000}"/>
    <cellStyle name="Normal 6 3 2 2 6 3" xfId="35650" xr:uid="{00000000-0005-0000-0000-000073910000}"/>
    <cellStyle name="Normal 6 3 2 2 6 4" xfId="42208" xr:uid="{00000000-0005-0000-0000-000074910000}"/>
    <cellStyle name="Normal 6 3 2 2 7" xfId="25826" xr:uid="{00000000-0005-0000-0000-000075910000}"/>
    <cellStyle name="Normal 6 3 2 2 8" xfId="32442" xr:uid="{00000000-0005-0000-0000-000076910000}"/>
    <cellStyle name="Normal 6 3 2 2 9" xfId="39000" xr:uid="{00000000-0005-0000-0000-000077910000}"/>
    <cellStyle name="Normal 6 3 2 3" xfId="8205" xr:uid="{00000000-0005-0000-0000-000078910000}"/>
    <cellStyle name="Normal 6 3 2 3 2" xfId="8206" xr:uid="{00000000-0005-0000-0000-000079910000}"/>
    <cellStyle name="Normal 6 3 2 3 2 2" xfId="13498" xr:uid="{00000000-0005-0000-0000-00007A910000}"/>
    <cellStyle name="Normal 6 3 2 3 2 2 2" xfId="29101" xr:uid="{00000000-0005-0000-0000-00007B910000}"/>
    <cellStyle name="Normal 6 3 2 3 2 2 3" xfId="35660" xr:uid="{00000000-0005-0000-0000-00007C910000}"/>
    <cellStyle name="Normal 6 3 2 3 2 2 4" xfId="42218" xr:uid="{00000000-0005-0000-0000-00007D910000}"/>
    <cellStyle name="Normal 6 3 2 3 2 3" xfId="25836" xr:uid="{00000000-0005-0000-0000-00007E910000}"/>
    <cellStyle name="Normal 6 3 2 3 2 4" xfId="32452" xr:uid="{00000000-0005-0000-0000-00007F910000}"/>
    <cellStyle name="Normal 6 3 2 3 2 5" xfId="39010" xr:uid="{00000000-0005-0000-0000-000080910000}"/>
    <cellStyle name="Normal 6 3 2 3 3" xfId="8207" xr:uid="{00000000-0005-0000-0000-000081910000}"/>
    <cellStyle name="Normal 6 3 2 3 3 2" xfId="13499" xr:uid="{00000000-0005-0000-0000-000082910000}"/>
    <cellStyle name="Normal 6 3 2 3 3 2 2" xfId="29102" xr:uid="{00000000-0005-0000-0000-000083910000}"/>
    <cellStyle name="Normal 6 3 2 3 3 2 3" xfId="35661" xr:uid="{00000000-0005-0000-0000-000084910000}"/>
    <cellStyle name="Normal 6 3 2 3 3 2 4" xfId="42219" xr:uid="{00000000-0005-0000-0000-000085910000}"/>
    <cellStyle name="Normal 6 3 2 3 3 3" xfId="25837" xr:uid="{00000000-0005-0000-0000-000086910000}"/>
    <cellStyle name="Normal 6 3 2 3 3 4" xfId="32453" xr:uid="{00000000-0005-0000-0000-000087910000}"/>
    <cellStyle name="Normal 6 3 2 3 3 5" xfId="39011" xr:uid="{00000000-0005-0000-0000-000088910000}"/>
    <cellStyle name="Normal 6 3 2 3 4" xfId="13497" xr:uid="{00000000-0005-0000-0000-000089910000}"/>
    <cellStyle name="Normal 6 3 2 3 4 2" xfId="29100" xr:uid="{00000000-0005-0000-0000-00008A910000}"/>
    <cellStyle name="Normal 6 3 2 3 4 3" xfId="35659" xr:uid="{00000000-0005-0000-0000-00008B910000}"/>
    <cellStyle name="Normal 6 3 2 3 4 4" xfId="42217" xr:uid="{00000000-0005-0000-0000-00008C910000}"/>
    <cellStyle name="Normal 6 3 2 3 5" xfId="25835" xr:uid="{00000000-0005-0000-0000-00008D910000}"/>
    <cellStyle name="Normal 6 3 2 3 6" xfId="32451" xr:uid="{00000000-0005-0000-0000-00008E910000}"/>
    <cellStyle name="Normal 6 3 2 3 7" xfId="39009" xr:uid="{00000000-0005-0000-0000-00008F910000}"/>
    <cellStyle name="Normal 6 3 2 4" xfId="8208" xr:uid="{00000000-0005-0000-0000-000090910000}"/>
    <cellStyle name="Normal 6 3 2 4 2" xfId="8209" xr:uid="{00000000-0005-0000-0000-000091910000}"/>
    <cellStyle name="Normal 6 3 2 4 2 2" xfId="13501" xr:uid="{00000000-0005-0000-0000-000092910000}"/>
    <cellStyle name="Normal 6 3 2 4 2 2 2" xfId="29104" xr:uid="{00000000-0005-0000-0000-000093910000}"/>
    <cellStyle name="Normal 6 3 2 4 2 2 3" xfId="35663" xr:uid="{00000000-0005-0000-0000-000094910000}"/>
    <cellStyle name="Normal 6 3 2 4 2 2 4" xfId="42221" xr:uid="{00000000-0005-0000-0000-000095910000}"/>
    <cellStyle name="Normal 6 3 2 4 2 3" xfId="25839" xr:uid="{00000000-0005-0000-0000-000096910000}"/>
    <cellStyle name="Normal 6 3 2 4 2 4" xfId="32455" xr:uid="{00000000-0005-0000-0000-000097910000}"/>
    <cellStyle name="Normal 6 3 2 4 2 5" xfId="39013" xr:uid="{00000000-0005-0000-0000-000098910000}"/>
    <cellStyle name="Normal 6 3 2 4 3" xfId="8210" xr:uid="{00000000-0005-0000-0000-000099910000}"/>
    <cellStyle name="Normal 6 3 2 4 3 2" xfId="13502" xr:uid="{00000000-0005-0000-0000-00009A910000}"/>
    <cellStyle name="Normal 6 3 2 4 3 2 2" xfId="29105" xr:uid="{00000000-0005-0000-0000-00009B910000}"/>
    <cellStyle name="Normal 6 3 2 4 3 2 3" xfId="35664" xr:uid="{00000000-0005-0000-0000-00009C910000}"/>
    <cellStyle name="Normal 6 3 2 4 3 2 4" xfId="42222" xr:uid="{00000000-0005-0000-0000-00009D910000}"/>
    <cellStyle name="Normal 6 3 2 4 3 3" xfId="25840" xr:uid="{00000000-0005-0000-0000-00009E910000}"/>
    <cellStyle name="Normal 6 3 2 4 3 4" xfId="32456" xr:uid="{00000000-0005-0000-0000-00009F910000}"/>
    <cellStyle name="Normal 6 3 2 4 3 5" xfId="39014" xr:uid="{00000000-0005-0000-0000-0000A0910000}"/>
    <cellStyle name="Normal 6 3 2 4 4" xfId="13500" xr:uid="{00000000-0005-0000-0000-0000A1910000}"/>
    <cellStyle name="Normal 6 3 2 4 4 2" xfId="29103" xr:uid="{00000000-0005-0000-0000-0000A2910000}"/>
    <cellStyle name="Normal 6 3 2 4 4 3" xfId="35662" xr:uid="{00000000-0005-0000-0000-0000A3910000}"/>
    <cellStyle name="Normal 6 3 2 4 4 4" xfId="42220" xr:uid="{00000000-0005-0000-0000-0000A4910000}"/>
    <cellStyle name="Normal 6 3 2 4 5" xfId="25838" xr:uid="{00000000-0005-0000-0000-0000A5910000}"/>
    <cellStyle name="Normal 6 3 2 4 6" xfId="32454" xr:uid="{00000000-0005-0000-0000-0000A6910000}"/>
    <cellStyle name="Normal 6 3 2 4 7" xfId="39012" xr:uid="{00000000-0005-0000-0000-0000A7910000}"/>
    <cellStyle name="Normal 6 3 2 5" xfId="8211" xr:uid="{00000000-0005-0000-0000-0000A8910000}"/>
    <cellStyle name="Normal 6 3 2 5 2" xfId="13503" xr:uid="{00000000-0005-0000-0000-0000A9910000}"/>
    <cellStyle name="Normal 6 3 2 5 2 2" xfId="29106" xr:uid="{00000000-0005-0000-0000-0000AA910000}"/>
    <cellStyle name="Normal 6 3 2 5 2 3" xfId="35665" xr:uid="{00000000-0005-0000-0000-0000AB910000}"/>
    <cellStyle name="Normal 6 3 2 5 2 4" xfId="42223" xr:uid="{00000000-0005-0000-0000-0000AC910000}"/>
    <cellStyle name="Normal 6 3 2 5 3" xfId="25841" xr:uid="{00000000-0005-0000-0000-0000AD910000}"/>
    <cellStyle name="Normal 6 3 2 5 4" xfId="32457" xr:uid="{00000000-0005-0000-0000-0000AE910000}"/>
    <cellStyle name="Normal 6 3 2 5 5" xfId="39015" xr:uid="{00000000-0005-0000-0000-0000AF910000}"/>
    <cellStyle name="Normal 6 3 2 6" xfId="8212" xr:uid="{00000000-0005-0000-0000-0000B0910000}"/>
    <cellStyle name="Normal 6 3 2 6 2" xfId="13504" xr:uid="{00000000-0005-0000-0000-0000B1910000}"/>
    <cellStyle name="Normal 6 3 2 6 2 2" xfId="29107" xr:uid="{00000000-0005-0000-0000-0000B2910000}"/>
    <cellStyle name="Normal 6 3 2 6 2 3" xfId="35666" xr:uid="{00000000-0005-0000-0000-0000B3910000}"/>
    <cellStyle name="Normal 6 3 2 6 2 4" xfId="42224" xr:uid="{00000000-0005-0000-0000-0000B4910000}"/>
    <cellStyle name="Normal 6 3 2 6 3" xfId="25842" xr:uid="{00000000-0005-0000-0000-0000B5910000}"/>
    <cellStyle name="Normal 6 3 2 6 4" xfId="32458" xr:uid="{00000000-0005-0000-0000-0000B6910000}"/>
    <cellStyle name="Normal 6 3 2 6 5" xfId="39016" xr:uid="{00000000-0005-0000-0000-0000B7910000}"/>
    <cellStyle name="Normal 6 3 2 7" xfId="13487" xr:uid="{00000000-0005-0000-0000-0000B8910000}"/>
    <cellStyle name="Normal 6 3 2 7 2" xfId="29090" xr:uid="{00000000-0005-0000-0000-0000B9910000}"/>
    <cellStyle name="Normal 6 3 2 7 3" xfId="35649" xr:uid="{00000000-0005-0000-0000-0000BA910000}"/>
    <cellStyle name="Normal 6 3 2 7 4" xfId="42207" xr:uid="{00000000-0005-0000-0000-0000BB910000}"/>
    <cellStyle name="Normal 6 3 2 8" xfId="25825" xr:uid="{00000000-0005-0000-0000-0000BC910000}"/>
    <cellStyle name="Normal 6 3 2 9" xfId="32441" xr:uid="{00000000-0005-0000-0000-0000BD910000}"/>
    <cellStyle name="Normal 6 3 3" xfId="8213" xr:uid="{00000000-0005-0000-0000-0000BE910000}"/>
    <cellStyle name="Normal 6 3 3 2" xfId="8214" xr:uid="{00000000-0005-0000-0000-0000BF910000}"/>
    <cellStyle name="Normal 6 3 3 2 2" xfId="8215" xr:uid="{00000000-0005-0000-0000-0000C0910000}"/>
    <cellStyle name="Normal 6 3 3 2 2 2" xfId="13507" xr:uid="{00000000-0005-0000-0000-0000C1910000}"/>
    <cellStyle name="Normal 6 3 3 2 2 2 2" xfId="29110" xr:uid="{00000000-0005-0000-0000-0000C2910000}"/>
    <cellStyle name="Normal 6 3 3 2 2 2 3" xfId="35669" xr:uid="{00000000-0005-0000-0000-0000C3910000}"/>
    <cellStyle name="Normal 6 3 3 2 2 2 4" xfId="42227" xr:uid="{00000000-0005-0000-0000-0000C4910000}"/>
    <cellStyle name="Normal 6 3 3 2 2 3" xfId="25845" xr:uid="{00000000-0005-0000-0000-0000C5910000}"/>
    <cellStyle name="Normal 6 3 3 2 2 4" xfId="32461" xr:uid="{00000000-0005-0000-0000-0000C6910000}"/>
    <cellStyle name="Normal 6 3 3 2 2 5" xfId="39019" xr:uid="{00000000-0005-0000-0000-0000C7910000}"/>
    <cellStyle name="Normal 6 3 3 2 3" xfId="8216" xr:uid="{00000000-0005-0000-0000-0000C8910000}"/>
    <cellStyle name="Normal 6 3 3 2 3 2" xfId="13508" xr:uid="{00000000-0005-0000-0000-0000C9910000}"/>
    <cellStyle name="Normal 6 3 3 2 3 2 2" xfId="29111" xr:uid="{00000000-0005-0000-0000-0000CA910000}"/>
    <cellStyle name="Normal 6 3 3 2 3 2 3" xfId="35670" xr:uid="{00000000-0005-0000-0000-0000CB910000}"/>
    <cellStyle name="Normal 6 3 3 2 3 2 4" xfId="42228" xr:uid="{00000000-0005-0000-0000-0000CC910000}"/>
    <cellStyle name="Normal 6 3 3 2 3 3" xfId="25846" xr:uid="{00000000-0005-0000-0000-0000CD910000}"/>
    <cellStyle name="Normal 6 3 3 2 3 4" xfId="32462" xr:uid="{00000000-0005-0000-0000-0000CE910000}"/>
    <cellStyle name="Normal 6 3 3 2 3 5" xfId="39020" xr:uid="{00000000-0005-0000-0000-0000CF910000}"/>
    <cellStyle name="Normal 6 3 3 2 4" xfId="13506" xr:uid="{00000000-0005-0000-0000-0000D0910000}"/>
    <cellStyle name="Normal 6 3 3 2 4 2" xfId="29109" xr:uid="{00000000-0005-0000-0000-0000D1910000}"/>
    <cellStyle name="Normal 6 3 3 2 4 3" xfId="35668" xr:uid="{00000000-0005-0000-0000-0000D2910000}"/>
    <cellStyle name="Normal 6 3 3 2 4 4" xfId="42226" xr:uid="{00000000-0005-0000-0000-0000D3910000}"/>
    <cellStyle name="Normal 6 3 3 2 5" xfId="25844" xr:uid="{00000000-0005-0000-0000-0000D4910000}"/>
    <cellStyle name="Normal 6 3 3 2 6" xfId="32460" xr:uid="{00000000-0005-0000-0000-0000D5910000}"/>
    <cellStyle name="Normal 6 3 3 2 7" xfId="39018" xr:uid="{00000000-0005-0000-0000-0000D6910000}"/>
    <cellStyle name="Normal 6 3 3 3" xfId="8217" xr:uid="{00000000-0005-0000-0000-0000D7910000}"/>
    <cellStyle name="Normal 6 3 3 3 2" xfId="8218" xr:uid="{00000000-0005-0000-0000-0000D8910000}"/>
    <cellStyle name="Normal 6 3 3 3 2 2" xfId="13510" xr:uid="{00000000-0005-0000-0000-0000D9910000}"/>
    <cellStyle name="Normal 6 3 3 3 2 2 2" xfId="29113" xr:uid="{00000000-0005-0000-0000-0000DA910000}"/>
    <cellStyle name="Normal 6 3 3 3 2 2 3" xfId="35672" xr:uid="{00000000-0005-0000-0000-0000DB910000}"/>
    <cellStyle name="Normal 6 3 3 3 2 2 4" xfId="42230" xr:uid="{00000000-0005-0000-0000-0000DC910000}"/>
    <cellStyle name="Normal 6 3 3 3 2 3" xfId="25848" xr:uid="{00000000-0005-0000-0000-0000DD910000}"/>
    <cellStyle name="Normal 6 3 3 3 2 4" xfId="32464" xr:uid="{00000000-0005-0000-0000-0000DE910000}"/>
    <cellStyle name="Normal 6 3 3 3 2 5" xfId="39022" xr:uid="{00000000-0005-0000-0000-0000DF910000}"/>
    <cellStyle name="Normal 6 3 3 3 3" xfId="8219" xr:uid="{00000000-0005-0000-0000-0000E0910000}"/>
    <cellStyle name="Normal 6 3 3 3 3 2" xfId="13511" xr:uid="{00000000-0005-0000-0000-0000E1910000}"/>
    <cellStyle name="Normal 6 3 3 3 3 2 2" xfId="29114" xr:uid="{00000000-0005-0000-0000-0000E2910000}"/>
    <cellStyle name="Normal 6 3 3 3 3 2 3" xfId="35673" xr:uid="{00000000-0005-0000-0000-0000E3910000}"/>
    <cellStyle name="Normal 6 3 3 3 3 2 4" xfId="42231" xr:uid="{00000000-0005-0000-0000-0000E4910000}"/>
    <cellStyle name="Normal 6 3 3 3 3 3" xfId="25849" xr:uid="{00000000-0005-0000-0000-0000E5910000}"/>
    <cellStyle name="Normal 6 3 3 3 3 4" xfId="32465" xr:uid="{00000000-0005-0000-0000-0000E6910000}"/>
    <cellStyle name="Normal 6 3 3 3 3 5" xfId="39023" xr:uid="{00000000-0005-0000-0000-0000E7910000}"/>
    <cellStyle name="Normal 6 3 3 3 4" xfId="13509" xr:uid="{00000000-0005-0000-0000-0000E8910000}"/>
    <cellStyle name="Normal 6 3 3 3 4 2" xfId="29112" xr:uid="{00000000-0005-0000-0000-0000E9910000}"/>
    <cellStyle name="Normal 6 3 3 3 4 3" xfId="35671" xr:uid="{00000000-0005-0000-0000-0000EA910000}"/>
    <cellStyle name="Normal 6 3 3 3 4 4" xfId="42229" xr:uid="{00000000-0005-0000-0000-0000EB910000}"/>
    <cellStyle name="Normal 6 3 3 3 5" xfId="25847" xr:uid="{00000000-0005-0000-0000-0000EC910000}"/>
    <cellStyle name="Normal 6 3 3 3 6" xfId="32463" xr:uid="{00000000-0005-0000-0000-0000ED910000}"/>
    <cellStyle name="Normal 6 3 3 3 7" xfId="39021" xr:uid="{00000000-0005-0000-0000-0000EE910000}"/>
    <cellStyle name="Normal 6 3 3 4" xfId="8220" xr:uid="{00000000-0005-0000-0000-0000EF910000}"/>
    <cellStyle name="Normal 6 3 3 4 2" xfId="13512" xr:uid="{00000000-0005-0000-0000-0000F0910000}"/>
    <cellStyle name="Normal 6 3 3 4 2 2" xfId="29115" xr:uid="{00000000-0005-0000-0000-0000F1910000}"/>
    <cellStyle name="Normal 6 3 3 4 2 3" xfId="35674" xr:uid="{00000000-0005-0000-0000-0000F2910000}"/>
    <cellStyle name="Normal 6 3 3 4 2 4" xfId="42232" xr:uid="{00000000-0005-0000-0000-0000F3910000}"/>
    <cellStyle name="Normal 6 3 3 4 3" xfId="25850" xr:uid="{00000000-0005-0000-0000-0000F4910000}"/>
    <cellStyle name="Normal 6 3 3 4 4" xfId="32466" xr:uid="{00000000-0005-0000-0000-0000F5910000}"/>
    <cellStyle name="Normal 6 3 3 4 5" xfId="39024" xr:uid="{00000000-0005-0000-0000-0000F6910000}"/>
    <cellStyle name="Normal 6 3 3 5" xfId="8221" xr:uid="{00000000-0005-0000-0000-0000F7910000}"/>
    <cellStyle name="Normal 6 3 3 5 2" xfId="13513" xr:uid="{00000000-0005-0000-0000-0000F8910000}"/>
    <cellStyle name="Normal 6 3 3 5 2 2" xfId="29116" xr:uid="{00000000-0005-0000-0000-0000F9910000}"/>
    <cellStyle name="Normal 6 3 3 5 2 3" xfId="35675" xr:uid="{00000000-0005-0000-0000-0000FA910000}"/>
    <cellStyle name="Normal 6 3 3 5 2 4" xfId="42233" xr:uid="{00000000-0005-0000-0000-0000FB910000}"/>
    <cellStyle name="Normal 6 3 3 5 3" xfId="25851" xr:uid="{00000000-0005-0000-0000-0000FC910000}"/>
    <cellStyle name="Normal 6 3 3 5 4" xfId="32467" xr:uid="{00000000-0005-0000-0000-0000FD910000}"/>
    <cellStyle name="Normal 6 3 3 5 5" xfId="39025" xr:uid="{00000000-0005-0000-0000-0000FE910000}"/>
    <cellStyle name="Normal 6 3 3 6" xfId="13505" xr:uid="{00000000-0005-0000-0000-0000FF910000}"/>
    <cellStyle name="Normal 6 3 3 6 2" xfId="29108" xr:uid="{00000000-0005-0000-0000-000000920000}"/>
    <cellStyle name="Normal 6 3 3 6 3" xfId="35667" xr:uid="{00000000-0005-0000-0000-000001920000}"/>
    <cellStyle name="Normal 6 3 3 6 4" xfId="42225" xr:uid="{00000000-0005-0000-0000-000002920000}"/>
    <cellStyle name="Normal 6 3 3 7" xfId="25843" xr:uid="{00000000-0005-0000-0000-000003920000}"/>
    <cellStyle name="Normal 6 3 3 8" xfId="32459" xr:uid="{00000000-0005-0000-0000-000004920000}"/>
    <cellStyle name="Normal 6 3 3 9" xfId="39017" xr:uid="{00000000-0005-0000-0000-000005920000}"/>
    <cellStyle name="Normal 6 3 4" xfId="8222" xr:uid="{00000000-0005-0000-0000-000006920000}"/>
    <cellStyle name="Normal 6 3 4 2" xfId="8223" xr:uid="{00000000-0005-0000-0000-000007920000}"/>
    <cellStyle name="Normal 6 3 4 2 2" xfId="13515" xr:uid="{00000000-0005-0000-0000-000008920000}"/>
    <cellStyle name="Normal 6 3 4 2 2 2" xfId="29118" xr:uid="{00000000-0005-0000-0000-000009920000}"/>
    <cellStyle name="Normal 6 3 4 2 2 3" xfId="35677" xr:uid="{00000000-0005-0000-0000-00000A920000}"/>
    <cellStyle name="Normal 6 3 4 2 2 4" xfId="42235" xr:uid="{00000000-0005-0000-0000-00000B920000}"/>
    <cellStyle name="Normal 6 3 4 2 3" xfId="25853" xr:uid="{00000000-0005-0000-0000-00000C920000}"/>
    <cellStyle name="Normal 6 3 4 2 4" xfId="32469" xr:uid="{00000000-0005-0000-0000-00000D920000}"/>
    <cellStyle name="Normal 6 3 4 2 5" xfId="39027" xr:uid="{00000000-0005-0000-0000-00000E920000}"/>
    <cellStyle name="Normal 6 3 4 3" xfId="8224" xr:uid="{00000000-0005-0000-0000-00000F920000}"/>
    <cellStyle name="Normal 6 3 4 3 2" xfId="13516" xr:uid="{00000000-0005-0000-0000-000010920000}"/>
    <cellStyle name="Normal 6 3 4 3 2 2" xfId="29119" xr:uid="{00000000-0005-0000-0000-000011920000}"/>
    <cellStyle name="Normal 6 3 4 3 2 3" xfId="35678" xr:uid="{00000000-0005-0000-0000-000012920000}"/>
    <cellStyle name="Normal 6 3 4 3 2 4" xfId="42236" xr:uid="{00000000-0005-0000-0000-000013920000}"/>
    <cellStyle name="Normal 6 3 4 3 3" xfId="25854" xr:uid="{00000000-0005-0000-0000-000014920000}"/>
    <cellStyle name="Normal 6 3 4 3 4" xfId="32470" xr:uid="{00000000-0005-0000-0000-000015920000}"/>
    <cellStyle name="Normal 6 3 4 3 5" xfId="39028" xr:uid="{00000000-0005-0000-0000-000016920000}"/>
    <cellStyle name="Normal 6 3 4 4" xfId="13514" xr:uid="{00000000-0005-0000-0000-000017920000}"/>
    <cellStyle name="Normal 6 3 4 4 2" xfId="29117" xr:uid="{00000000-0005-0000-0000-000018920000}"/>
    <cellStyle name="Normal 6 3 4 4 3" xfId="35676" xr:uid="{00000000-0005-0000-0000-000019920000}"/>
    <cellStyle name="Normal 6 3 4 4 4" xfId="42234" xr:uid="{00000000-0005-0000-0000-00001A920000}"/>
    <cellStyle name="Normal 6 3 4 5" xfId="25852" xr:uid="{00000000-0005-0000-0000-00001B920000}"/>
    <cellStyle name="Normal 6 3 4 6" xfId="32468" xr:uid="{00000000-0005-0000-0000-00001C920000}"/>
    <cellStyle name="Normal 6 3 4 7" xfId="39026" xr:uid="{00000000-0005-0000-0000-00001D920000}"/>
    <cellStyle name="Normal 6 3 5" xfId="8225" xr:uid="{00000000-0005-0000-0000-00001E920000}"/>
    <cellStyle name="Normal 6 3 5 2" xfId="8226" xr:uid="{00000000-0005-0000-0000-00001F920000}"/>
    <cellStyle name="Normal 6 3 5 2 2" xfId="13518" xr:uid="{00000000-0005-0000-0000-000020920000}"/>
    <cellStyle name="Normal 6 3 5 2 2 2" xfId="29121" xr:uid="{00000000-0005-0000-0000-000021920000}"/>
    <cellStyle name="Normal 6 3 5 2 2 3" xfId="35680" xr:uid="{00000000-0005-0000-0000-000022920000}"/>
    <cellStyle name="Normal 6 3 5 2 2 4" xfId="42238" xr:uid="{00000000-0005-0000-0000-000023920000}"/>
    <cellStyle name="Normal 6 3 5 2 3" xfId="25856" xr:uid="{00000000-0005-0000-0000-000024920000}"/>
    <cellStyle name="Normal 6 3 5 2 4" xfId="32472" xr:uid="{00000000-0005-0000-0000-000025920000}"/>
    <cellStyle name="Normal 6 3 5 2 5" xfId="39030" xr:uid="{00000000-0005-0000-0000-000026920000}"/>
    <cellStyle name="Normal 6 3 5 3" xfId="8227" xr:uid="{00000000-0005-0000-0000-000027920000}"/>
    <cellStyle name="Normal 6 3 5 3 2" xfId="13519" xr:uid="{00000000-0005-0000-0000-000028920000}"/>
    <cellStyle name="Normal 6 3 5 3 2 2" xfId="29122" xr:uid="{00000000-0005-0000-0000-000029920000}"/>
    <cellStyle name="Normal 6 3 5 3 2 3" xfId="35681" xr:uid="{00000000-0005-0000-0000-00002A920000}"/>
    <cellStyle name="Normal 6 3 5 3 2 4" xfId="42239" xr:uid="{00000000-0005-0000-0000-00002B920000}"/>
    <cellStyle name="Normal 6 3 5 3 3" xfId="25857" xr:uid="{00000000-0005-0000-0000-00002C920000}"/>
    <cellStyle name="Normal 6 3 5 3 4" xfId="32473" xr:uid="{00000000-0005-0000-0000-00002D920000}"/>
    <cellStyle name="Normal 6 3 5 3 5" xfId="39031" xr:uid="{00000000-0005-0000-0000-00002E920000}"/>
    <cellStyle name="Normal 6 3 5 4" xfId="13517" xr:uid="{00000000-0005-0000-0000-00002F920000}"/>
    <cellStyle name="Normal 6 3 5 4 2" xfId="29120" xr:uid="{00000000-0005-0000-0000-000030920000}"/>
    <cellStyle name="Normal 6 3 5 4 3" xfId="35679" xr:uid="{00000000-0005-0000-0000-000031920000}"/>
    <cellStyle name="Normal 6 3 5 4 4" xfId="42237" xr:uid="{00000000-0005-0000-0000-000032920000}"/>
    <cellStyle name="Normal 6 3 5 5" xfId="25855" xr:uid="{00000000-0005-0000-0000-000033920000}"/>
    <cellStyle name="Normal 6 3 5 6" xfId="32471" xr:uid="{00000000-0005-0000-0000-000034920000}"/>
    <cellStyle name="Normal 6 3 5 7" xfId="39029" xr:uid="{00000000-0005-0000-0000-000035920000}"/>
    <cellStyle name="Normal 6 3 6" xfId="8228" xr:uid="{00000000-0005-0000-0000-000036920000}"/>
    <cellStyle name="Normal 6 3 6 2" xfId="13520" xr:uid="{00000000-0005-0000-0000-000037920000}"/>
    <cellStyle name="Normal 6 3 6 2 2" xfId="29123" xr:uid="{00000000-0005-0000-0000-000038920000}"/>
    <cellStyle name="Normal 6 3 6 2 3" xfId="35682" xr:uid="{00000000-0005-0000-0000-000039920000}"/>
    <cellStyle name="Normal 6 3 6 2 4" xfId="42240" xr:uid="{00000000-0005-0000-0000-00003A920000}"/>
    <cellStyle name="Normal 6 3 6 3" xfId="25858" xr:uid="{00000000-0005-0000-0000-00003B920000}"/>
    <cellStyle name="Normal 6 3 6 4" xfId="32474" xr:uid="{00000000-0005-0000-0000-00003C920000}"/>
    <cellStyle name="Normal 6 3 6 5" xfId="39032" xr:uid="{00000000-0005-0000-0000-00003D920000}"/>
    <cellStyle name="Normal 6 3 7" xfId="8229" xr:uid="{00000000-0005-0000-0000-00003E920000}"/>
    <cellStyle name="Normal 6 3 7 2" xfId="13521" xr:uid="{00000000-0005-0000-0000-00003F920000}"/>
    <cellStyle name="Normal 6 3 7 2 2" xfId="29124" xr:uid="{00000000-0005-0000-0000-000040920000}"/>
    <cellStyle name="Normal 6 3 7 2 3" xfId="35683" xr:uid="{00000000-0005-0000-0000-000041920000}"/>
    <cellStyle name="Normal 6 3 7 2 4" xfId="42241" xr:uid="{00000000-0005-0000-0000-000042920000}"/>
    <cellStyle name="Normal 6 3 7 3" xfId="25859" xr:uid="{00000000-0005-0000-0000-000043920000}"/>
    <cellStyle name="Normal 6 3 7 4" xfId="32475" xr:uid="{00000000-0005-0000-0000-000044920000}"/>
    <cellStyle name="Normal 6 3 7 5" xfId="39033" xr:uid="{00000000-0005-0000-0000-000045920000}"/>
    <cellStyle name="Normal 6 3 8" xfId="13486" xr:uid="{00000000-0005-0000-0000-000046920000}"/>
    <cellStyle name="Normal 6 3 8 2" xfId="29089" xr:uid="{00000000-0005-0000-0000-000047920000}"/>
    <cellStyle name="Normal 6 3 8 3" xfId="35648" xr:uid="{00000000-0005-0000-0000-000048920000}"/>
    <cellStyle name="Normal 6 3 8 4" xfId="42206" xr:uid="{00000000-0005-0000-0000-000049920000}"/>
    <cellStyle name="Normal 6 3 9" xfId="25824" xr:uid="{00000000-0005-0000-0000-00004A920000}"/>
    <cellStyle name="Normal 6 4" xfId="8230" xr:uid="{00000000-0005-0000-0000-00004B920000}"/>
    <cellStyle name="Normal 6 4 10" xfId="39034" xr:uid="{00000000-0005-0000-0000-00004C920000}"/>
    <cellStyle name="Normal 6 4 2" xfId="8231" xr:uid="{00000000-0005-0000-0000-00004D920000}"/>
    <cellStyle name="Normal 6 4 2 2" xfId="8232" xr:uid="{00000000-0005-0000-0000-00004E920000}"/>
    <cellStyle name="Normal 6 4 2 2 2" xfId="8233" xr:uid="{00000000-0005-0000-0000-00004F920000}"/>
    <cellStyle name="Normal 6 4 2 2 2 2" xfId="13525" xr:uid="{00000000-0005-0000-0000-000050920000}"/>
    <cellStyle name="Normal 6 4 2 2 2 2 2" xfId="29128" xr:uid="{00000000-0005-0000-0000-000051920000}"/>
    <cellStyle name="Normal 6 4 2 2 2 2 3" xfId="35687" xr:uid="{00000000-0005-0000-0000-000052920000}"/>
    <cellStyle name="Normal 6 4 2 2 2 2 4" xfId="42245" xr:uid="{00000000-0005-0000-0000-000053920000}"/>
    <cellStyle name="Normal 6 4 2 2 2 3" xfId="25863" xr:uid="{00000000-0005-0000-0000-000054920000}"/>
    <cellStyle name="Normal 6 4 2 2 2 4" xfId="32479" xr:uid="{00000000-0005-0000-0000-000055920000}"/>
    <cellStyle name="Normal 6 4 2 2 2 5" xfId="39037" xr:uid="{00000000-0005-0000-0000-000056920000}"/>
    <cellStyle name="Normal 6 4 2 2 3" xfId="8234" xr:uid="{00000000-0005-0000-0000-000057920000}"/>
    <cellStyle name="Normal 6 4 2 2 3 2" xfId="13526" xr:uid="{00000000-0005-0000-0000-000058920000}"/>
    <cellStyle name="Normal 6 4 2 2 3 2 2" xfId="29129" xr:uid="{00000000-0005-0000-0000-000059920000}"/>
    <cellStyle name="Normal 6 4 2 2 3 2 3" xfId="35688" xr:uid="{00000000-0005-0000-0000-00005A920000}"/>
    <cellStyle name="Normal 6 4 2 2 3 2 4" xfId="42246" xr:uid="{00000000-0005-0000-0000-00005B920000}"/>
    <cellStyle name="Normal 6 4 2 2 3 3" xfId="25864" xr:uid="{00000000-0005-0000-0000-00005C920000}"/>
    <cellStyle name="Normal 6 4 2 2 3 4" xfId="32480" xr:uid="{00000000-0005-0000-0000-00005D920000}"/>
    <cellStyle name="Normal 6 4 2 2 3 5" xfId="39038" xr:uid="{00000000-0005-0000-0000-00005E920000}"/>
    <cellStyle name="Normal 6 4 2 2 4" xfId="13524" xr:uid="{00000000-0005-0000-0000-00005F920000}"/>
    <cellStyle name="Normal 6 4 2 2 4 2" xfId="29127" xr:uid="{00000000-0005-0000-0000-000060920000}"/>
    <cellStyle name="Normal 6 4 2 2 4 3" xfId="35686" xr:uid="{00000000-0005-0000-0000-000061920000}"/>
    <cellStyle name="Normal 6 4 2 2 4 4" xfId="42244" xr:uid="{00000000-0005-0000-0000-000062920000}"/>
    <cellStyle name="Normal 6 4 2 2 5" xfId="25862" xr:uid="{00000000-0005-0000-0000-000063920000}"/>
    <cellStyle name="Normal 6 4 2 2 6" xfId="32478" xr:uid="{00000000-0005-0000-0000-000064920000}"/>
    <cellStyle name="Normal 6 4 2 2 7" xfId="39036" xr:uid="{00000000-0005-0000-0000-000065920000}"/>
    <cellStyle name="Normal 6 4 2 3" xfId="8235" xr:uid="{00000000-0005-0000-0000-000066920000}"/>
    <cellStyle name="Normal 6 4 2 3 2" xfId="8236" xr:uid="{00000000-0005-0000-0000-000067920000}"/>
    <cellStyle name="Normal 6 4 2 3 2 2" xfId="13528" xr:uid="{00000000-0005-0000-0000-000068920000}"/>
    <cellStyle name="Normal 6 4 2 3 2 2 2" xfId="29131" xr:uid="{00000000-0005-0000-0000-000069920000}"/>
    <cellStyle name="Normal 6 4 2 3 2 2 3" xfId="35690" xr:uid="{00000000-0005-0000-0000-00006A920000}"/>
    <cellStyle name="Normal 6 4 2 3 2 2 4" xfId="42248" xr:uid="{00000000-0005-0000-0000-00006B920000}"/>
    <cellStyle name="Normal 6 4 2 3 2 3" xfId="25866" xr:uid="{00000000-0005-0000-0000-00006C920000}"/>
    <cellStyle name="Normal 6 4 2 3 2 4" xfId="32482" xr:uid="{00000000-0005-0000-0000-00006D920000}"/>
    <cellStyle name="Normal 6 4 2 3 2 5" xfId="39040" xr:uid="{00000000-0005-0000-0000-00006E920000}"/>
    <cellStyle name="Normal 6 4 2 3 3" xfId="8237" xr:uid="{00000000-0005-0000-0000-00006F920000}"/>
    <cellStyle name="Normal 6 4 2 3 3 2" xfId="13529" xr:uid="{00000000-0005-0000-0000-000070920000}"/>
    <cellStyle name="Normal 6 4 2 3 3 2 2" xfId="29132" xr:uid="{00000000-0005-0000-0000-000071920000}"/>
    <cellStyle name="Normal 6 4 2 3 3 2 3" xfId="35691" xr:uid="{00000000-0005-0000-0000-000072920000}"/>
    <cellStyle name="Normal 6 4 2 3 3 2 4" xfId="42249" xr:uid="{00000000-0005-0000-0000-000073920000}"/>
    <cellStyle name="Normal 6 4 2 3 3 3" xfId="25867" xr:uid="{00000000-0005-0000-0000-000074920000}"/>
    <cellStyle name="Normal 6 4 2 3 3 4" xfId="32483" xr:uid="{00000000-0005-0000-0000-000075920000}"/>
    <cellStyle name="Normal 6 4 2 3 3 5" xfId="39041" xr:uid="{00000000-0005-0000-0000-000076920000}"/>
    <cellStyle name="Normal 6 4 2 3 4" xfId="13527" xr:uid="{00000000-0005-0000-0000-000077920000}"/>
    <cellStyle name="Normal 6 4 2 3 4 2" xfId="29130" xr:uid="{00000000-0005-0000-0000-000078920000}"/>
    <cellStyle name="Normal 6 4 2 3 4 3" xfId="35689" xr:uid="{00000000-0005-0000-0000-000079920000}"/>
    <cellStyle name="Normal 6 4 2 3 4 4" xfId="42247" xr:uid="{00000000-0005-0000-0000-00007A920000}"/>
    <cellStyle name="Normal 6 4 2 3 5" xfId="25865" xr:uid="{00000000-0005-0000-0000-00007B920000}"/>
    <cellStyle name="Normal 6 4 2 3 6" xfId="32481" xr:uid="{00000000-0005-0000-0000-00007C920000}"/>
    <cellStyle name="Normal 6 4 2 3 7" xfId="39039" xr:uid="{00000000-0005-0000-0000-00007D920000}"/>
    <cellStyle name="Normal 6 4 2 4" xfId="8238" xr:uid="{00000000-0005-0000-0000-00007E920000}"/>
    <cellStyle name="Normal 6 4 2 4 2" xfId="13530" xr:uid="{00000000-0005-0000-0000-00007F920000}"/>
    <cellStyle name="Normal 6 4 2 4 2 2" xfId="29133" xr:uid="{00000000-0005-0000-0000-000080920000}"/>
    <cellStyle name="Normal 6 4 2 4 2 3" xfId="35692" xr:uid="{00000000-0005-0000-0000-000081920000}"/>
    <cellStyle name="Normal 6 4 2 4 2 4" xfId="42250" xr:uid="{00000000-0005-0000-0000-000082920000}"/>
    <cellStyle name="Normal 6 4 2 4 3" xfId="25868" xr:uid="{00000000-0005-0000-0000-000083920000}"/>
    <cellStyle name="Normal 6 4 2 4 4" xfId="32484" xr:uid="{00000000-0005-0000-0000-000084920000}"/>
    <cellStyle name="Normal 6 4 2 4 5" xfId="39042" xr:uid="{00000000-0005-0000-0000-000085920000}"/>
    <cellStyle name="Normal 6 4 2 5" xfId="8239" xr:uid="{00000000-0005-0000-0000-000086920000}"/>
    <cellStyle name="Normal 6 4 2 5 2" xfId="13531" xr:uid="{00000000-0005-0000-0000-000087920000}"/>
    <cellStyle name="Normal 6 4 2 5 2 2" xfId="29134" xr:uid="{00000000-0005-0000-0000-000088920000}"/>
    <cellStyle name="Normal 6 4 2 5 2 3" xfId="35693" xr:uid="{00000000-0005-0000-0000-000089920000}"/>
    <cellStyle name="Normal 6 4 2 5 2 4" xfId="42251" xr:uid="{00000000-0005-0000-0000-00008A920000}"/>
    <cellStyle name="Normal 6 4 2 5 3" xfId="25869" xr:uid="{00000000-0005-0000-0000-00008B920000}"/>
    <cellStyle name="Normal 6 4 2 5 4" xfId="32485" xr:uid="{00000000-0005-0000-0000-00008C920000}"/>
    <cellStyle name="Normal 6 4 2 5 5" xfId="39043" xr:uid="{00000000-0005-0000-0000-00008D920000}"/>
    <cellStyle name="Normal 6 4 2 6" xfId="13523" xr:uid="{00000000-0005-0000-0000-00008E920000}"/>
    <cellStyle name="Normal 6 4 2 6 2" xfId="29126" xr:uid="{00000000-0005-0000-0000-00008F920000}"/>
    <cellStyle name="Normal 6 4 2 6 3" xfId="35685" xr:uid="{00000000-0005-0000-0000-000090920000}"/>
    <cellStyle name="Normal 6 4 2 6 4" xfId="42243" xr:uid="{00000000-0005-0000-0000-000091920000}"/>
    <cellStyle name="Normal 6 4 2 7" xfId="25861" xr:uid="{00000000-0005-0000-0000-000092920000}"/>
    <cellStyle name="Normal 6 4 2 8" xfId="32477" xr:uid="{00000000-0005-0000-0000-000093920000}"/>
    <cellStyle name="Normal 6 4 2 9" xfId="39035" xr:uid="{00000000-0005-0000-0000-000094920000}"/>
    <cellStyle name="Normal 6 4 3" xfId="8240" xr:uid="{00000000-0005-0000-0000-000095920000}"/>
    <cellStyle name="Normal 6 4 3 2" xfId="8241" xr:uid="{00000000-0005-0000-0000-000096920000}"/>
    <cellStyle name="Normal 6 4 3 2 2" xfId="13533" xr:uid="{00000000-0005-0000-0000-000097920000}"/>
    <cellStyle name="Normal 6 4 3 2 2 2" xfId="29136" xr:uid="{00000000-0005-0000-0000-000098920000}"/>
    <cellStyle name="Normal 6 4 3 2 2 3" xfId="35695" xr:uid="{00000000-0005-0000-0000-000099920000}"/>
    <cellStyle name="Normal 6 4 3 2 2 4" xfId="42253" xr:uid="{00000000-0005-0000-0000-00009A920000}"/>
    <cellStyle name="Normal 6 4 3 2 3" xfId="25871" xr:uid="{00000000-0005-0000-0000-00009B920000}"/>
    <cellStyle name="Normal 6 4 3 2 4" xfId="32487" xr:uid="{00000000-0005-0000-0000-00009C920000}"/>
    <cellStyle name="Normal 6 4 3 2 5" xfId="39045" xr:uid="{00000000-0005-0000-0000-00009D920000}"/>
    <cellStyle name="Normal 6 4 3 3" xfId="8242" xr:uid="{00000000-0005-0000-0000-00009E920000}"/>
    <cellStyle name="Normal 6 4 3 3 2" xfId="13534" xr:uid="{00000000-0005-0000-0000-00009F920000}"/>
    <cellStyle name="Normal 6 4 3 3 2 2" xfId="29137" xr:uid="{00000000-0005-0000-0000-0000A0920000}"/>
    <cellStyle name="Normal 6 4 3 3 2 3" xfId="35696" xr:uid="{00000000-0005-0000-0000-0000A1920000}"/>
    <cellStyle name="Normal 6 4 3 3 2 4" xfId="42254" xr:uid="{00000000-0005-0000-0000-0000A2920000}"/>
    <cellStyle name="Normal 6 4 3 3 3" xfId="25872" xr:uid="{00000000-0005-0000-0000-0000A3920000}"/>
    <cellStyle name="Normal 6 4 3 3 4" xfId="32488" xr:uid="{00000000-0005-0000-0000-0000A4920000}"/>
    <cellStyle name="Normal 6 4 3 3 5" xfId="39046" xr:uid="{00000000-0005-0000-0000-0000A5920000}"/>
    <cellStyle name="Normal 6 4 3 4" xfId="13532" xr:uid="{00000000-0005-0000-0000-0000A6920000}"/>
    <cellStyle name="Normal 6 4 3 4 2" xfId="29135" xr:uid="{00000000-0005-0000-0000-0000A7920000}"/>
    <cellStyle name="Normal 6 4 3 4 3" xfId="35694" xr:uid="{00000000-0005-0000-0000-0000A8920000}"/>
    <cellStyle name="Normal 6 4 3 4 4" xfId="42252" xr:uid="{00000000-0005-0000-0000-0000A9920000}"/>
    <cellStyle name="Normal 6 4 3 5" xfId="25870" xr:uid="{00000000-0005-0000-0000-0000AA920000}"/>
    <cellStyle name="Normal 6 4 3 6" xfId="32486" xr:uid="{00000000-0005-0000-0000-0000AB920000}"/>
    <cellStyle name="Normal 6 4 3 7" xfId="39044" xr:uid="{00000000-0005-0000-0000-0000AC920000}"/>
    <cellStyle name="Normal 6 4 4" xfId="8243" xr:uid="{00000000-0005-0000-0000-0000AD920000}"/>
    <cellStyle name="Normal 6 4 4 2" xfId="8244" xr:uid="{00000000-0005-0000-0000-0000AE920000}"/>
    <cellStyle name="Normal 6 4 4 2 2" xfId="13536" xr:uid="{00000000-0005-0000-0000-0000AF920000}"/>
    <cellStyle name="Normal 6 4 4 2 2 2" xfId="29139" xr:uid="{00000000-0005-0000-0000-0000B0920000}"/>
    <cellStyle name="Normal 6 4 4 2 2 3" xfId="35698" xr:uid="{00000000-0005-0000-0000-0000B1920000}"/>
    <cellStyle name="Normal 6 4 4 2 2 4" xfId="42256" xr:uid="{00000000-0005-0000-0000-0000B2920000}"/>
    <cellStyle name="Normal 6 4 4 2 3" xfId="25874" xr:uid="{00000000-0005-0000-0000-0000B3920000}"/>
    <cellStyle name="Normal 6 4 4 2 4" xfId="32490" xr:uid="{00000000-0005-0000-0000-0000B4920000}"/>
    <cellStyle name="Normal 6 4 4 2 5" xfId="39048" xr:uid="{00000000-0005-0000-0000-0000B5920000}"/>
    <cellStyle name="Normal 6 4 4 3" xfId="8245" xr:uid="{00000000-0005-0000-0000-0000B6920000}"/>
    <cellStyle name="Normal 6 4 4 3 2" xfId="13537" xr:uid="{00000000-0005-0000-0000-0000B7920000}"/>
    <cellStyle name="Normal 6 4 4 3 2 2" xfId="29140" xr:uid="{00000000-0005-0000-0000-0000B8920000}"/>
    <cellStyle name="Normal 6 4 4 3 2 3" xfId="35699" xr:uid="{00000000-0005-0000-0000-0000B9920000}"/>
    <cellStyle name="Normal 6 4 4 3 2 4" xfId="42257" xr:uid="{00000000-0005-0000-0000-0000BA920000}"/>
    <cellStyle name="Normal 6 4 4 3 3" xfId="25875" xr:uid="{00000000-0005-0000-0000-0000BB920000}"/>
    <cellStyle name="Normal 6 4 4 3 4" xfId="32491" xr:uid="{00000000-0005-0000-0000-0000BC920000}"/>
    <cellStyle name="Normal 6 4 4 3 5" xfId="39049" xr:uid="{00000000-0005-0000-0000-0000BD920000}"/>
    <cellStyle name="Normal 6 4 4 4" xfId="13535" xr:uid="{00000000-0005-0000-0000-0000BE920000}"/>
    <cellStyle name="Normal 6 4 4 4 2" xfId="29138" xr:uid="{00000000-0005-0000-0000-0000BF920000}"/>
    <cellStyle name="Normal 6 4 4 4 3" xfId="35697" xr:uid="{00000000-0005-0000-0000-0000C0920000}"/>
    <cellStyle name="Normal 6 4 4 4 4" xfId="42255" xr:uid="{00000000-0005-0000-0000-0000C1920000}"/>
    <cellStyle name="Normal 6 4 4 5" xfId="25873" xr:uid="{00000000-0005-0000-0000-0000C2920000}"/>
    <cellStyle name="Normal 6 4 4 6" xfId="32489" xr:uid="{00000000-0005-0000-0000-0000C3920000}"/>
    <cellStyle name="Normal 6 4 4 7" xfId="39047" xr:uid="{00000000-0005-0000-0000-0000C4920000}"/>
    <cellStyle name="Normal 6 4 5" xfId="8246" xr:uid="{00000000-0005-0000-0000-0000C5920000}"/>
    <cellStyle name="Normal 6 4 5 2" xfId="13538" xr:uid="{00000000-0005-0000-0000-0000C6920000}"/>
    <cellStyle name="Normal 6 4 5 2 2" xfId="29141" xr:uid="{00000000-0005-0000-0000-0000C7920000}"/>
    <cellStyle name="Normal 6 4 5 2 3" xfId="35700" xr:uid="{00000000-0005-0000-0000-0000C8920000}"/>
    <cellStyle name="Normal 6 4 5 2 4" xfId="42258" xr:uid="{00000000-0005-0000-0000-0000C9920000}"/>
    <cellStyle name="Normal 6 4 5 3" xfId="25876" xr:uid="{00000000-0005-0000-0000-0000CA920000}"/>
    <cellStyle name="Normal 6 4 5 4" xfId="32492" xr:uid="{00000000-0005-0000-0000-0000CB920000}"/>
    <cellStyle name="Normal 6 4 5 5" xfId="39050" xr:uid="{00000000-0005-0000-0000-0000CC920000}"/>
    <cellStyle name="Normal 6 4 6" xfId="8247" xr:uid="{00000000-0005-0000-0000-0000CD920000}"/>
    <cellStyle name="Normal 6 4 6 2" xfId="13539" xr:uid="{00000000-0005-0000-0000-0000CE920000}"/>
    <cellStyle name="Normal 6 4 6 2 2" xfId="29142" xr:uid="{00000000-0005-0000-0000-0000CF920000}"/>
    <cellStyle name="Normal 6 4 6 2 3" xfId="35701" xr:uid="{00000000-0005-0000-0000-0000D0920000}"/>
    <cellStyle name="Normal 6 4 6 2 4" xfId="42259" xr:uid="{00000000-0005-0000-0000-0000D1920000}"/>
    <cellStyle name="Normal 6 4 6 3" xfId="25877" xr:uid="{00000000-0005-0000-0000-0000D2920000}"/>
    <cellStyle name="Normal 6 4 6 4" xfId="32493" xr:uid="{00000000-0005-0000-0000-0000D3920000}"/>
    <cellStyle name="Normal 6 4 6 5" xfId="39051" xr:uid="{00000000-0005-0000-0000-0000D4920000}"/>
    <cellStyle name="Normal 6 4 7" xfId="13522" xr:uid="{00000000-0005-0000-0000-0000D5920000}"/>
    <cellStyle name="Normal 6 4 7 2" xfId="29125" xr:uid="{00000000-0005-0000-0000-0000D6920000}"/>
    <cellStyle name="Normal 6 4 7 3" xfId="35684" xr:uid="{00000000-0005-0000-0000-0000D7920000}"/>
    <cellStyle name="Normal 6 4 7 4" xfId="42242" xr:uid="{00000000-0005-0000-0000-0000D8920000}"/>
    <cellStyle name="Normal 6 4 8" xfId="25860" xr:uid="{00000000-0005-0000-0000-0000D9920000}"/>
    <cellStyle name="Normal 6 4 9" xfId="32476" xr:uid="{00000000-0005-0000-0000-0000DA920000}"/>
    <cellStyle name="Normal 6 5" xfId="8248" xr:uid="{00000000-0005-0000-0000-0000DB920000}"/>
    <cellStyle name="Normal 6 5 2" xfId="8249" xr:uid="{00000000-0005-0000-0000-0000DC920000}"/>
    <cellStyle name="Normal 6 5 2 2" xfId="8250" xr:uid="{00000000-0005-0000-0000-0000DD920000}"/>
    <cellStyle name="Normal 6 5 2 2 2" xfId="13542" xr:uid="{00000000-0005-0000-0000-0000DE920000}"/>
    <cellStyle name="Normal 6 5 2 2 2 2" xfId="29145" xr:uid="{00000000-0005-0000-0000-0000DF920000}"/>
    <cellStyle name="Normal 6 5 2 2 2 3" xfId="35704" xr:uid="{00000000-0005-0000-0000-0000E0920000}"/>
    <cellStyle name="Normal 6 5 2 2 2 4" xfId="42262" xr:uid="{00000000-0005-0000-0000-0000E1920000}"/>
    <cellStyle name="Normal 6 5 2 2 3" xfId="25880" xr:uid="{00000000-0005-0000-0000-0000E2920000}"/>
    <cellStyle name="Normal 6 5 2 2 4" xfId="32496" xr:uid="{00000000-0005-0000-0000-0000E3920000}"/>
    <cellStyle name="Normal 6 5 2 2 5" xfId="39054" xr:uid="{00000000-0005-0000-0000-0000E4920000}"/>
    <cellStyle name="Normal 6 5 2 3" xfId="8251" xr:uid="{00000000-0005-0000-0000-0000E5920000}"/>
    <cellStyle name="Normal 6 5 2 3 2" xfId="13543" xr:uid="{00000000-0005-0000-0000-0000E6920000}"/>
    <cellStyle name="Normal 6 5 2 3 2 2" xfId="29146" xr:uid="{00000000-0005-0000-0000-0000E7920000}"/>
    <cellStyle name="Normal 6 5 2 3 2 3" xfId="35705" xr:uid="{00000000-0005-0000-0000-0000E8920000}"/>
    <cellStyle name="Normal 6 5 2 3 2 4" xfId="42263" xr:uid="{00000000-0005-0000-0000-0000E9920000}"/>
    <cellStyle name="Normal 6 5 2 3 3" xfId="25881" xr:uid="{00000000-0005-0000-0000-0000EA920000}"/>
    <cellStyle name="Normal 6 5 2 3 4" xfId="32497" xr:uid="{00000000-0005-0000-0000-0000EB920000}"/>
    <cellStyle name="Normal 6 5 2 3 5" xfId="39055" xr:uid="{00000000-0005-0000-0000-0000EC920000}"/>
    <cellStyle name="Normal 6 5 2 4" xfId="13541" xr:uid="{00000000-0005-0000-0000-0000ED920000}"/>
    <cellStyle name="Normal 6 5 2 4 2" xfId="29144" xr:uid="{00000000-0005-0000-0000-0000EE920000}"/>
    <cellStyle name="Normal 6 5 2 4 3" xfId="35703" xr:uid="{00000000-0005-0000-0000-0000EF920000}"/>
    <cellStyle name="Normal 6 5 2 4 4" xfId="42261" xr:uid="{00000000-0005-0000-0000-0000F0920000}"/>
    <cellStyle name="Normal 6 5 2 5" xfId="25879" xr:uid="{00000000-0005-0000-0000-0000F1920000}"/>
    <cellStyle name="Normal 6 5 2 6" xfId="32495" xr:uid="{00000000-0005-0000-0000-0000F2920000}"/>
    <cellStyle name="Normal 6 5 2 7" xfId="39053" xr:uid="{00000000-0005-0000-0000-0000F3920000}"/>
    <cellStyle name="Normal 6 5 3" xfId="8252" xr:uid="{00000000-0005-0000-0000-0000F4920000}"/>
    <cellStyle name="Normal 6 5 3 2" xfId="8253" xr:uid="{00000000-0005-0000-0000-0000F5920000}"/>
    <cellStyle name="Normal 6 5 3 2 2" xfId="13545" xr:uid="{00000000-0005-0000-0000-0000F6920000}"/>
    <cellStyle name="Normal 6 5 3 2 2 2" xfId="29148" xr:uid="{00000000-0005-0000-0000-0000F7920000}"/>
    <cellStyle name="Normal 6 5 3 2 2 3" xfId="35707" xr:uid="{00000000-0005-0000-0000-0000F8920000}"/>
    <cellStyle name="Normal 6 5 3 2 2 4" xfId="42265" xr:uid="{00000000-0005-0000-0000-0000F9920000}"/>
    <cellStyle name="Normal 6 5 3 2 3" xfId="25883" xr:uid="{00000000-0005-0000-0000-0000FA920000}"/>
    <cellStyle name="Normal 6 5 3 2 4" xfId="32499" xr:uid="{00000000-0005-0000-0000-0000FB920000}"/>
    <cellStyle name="Normal 6 5 3 2 5" xfId="39057" xr:uid="{00000000-0005-0000-0000-0000FC920000}"/>
    <cellStyle name="Normal 6 5 3 3" xfId="8254" xr:uid="{00000000-0005-0000-0000-0000FD920000}"/>
    <cellStyle name="Normal 6 5 3 3 2" xfId="13546" xr:uid="{00000000-0005-0000-0000-0000FE920000}"/>
    <cellStyle name="Normal 6 5 3 3 2 2" xfId="29149" xr:uid="{00000000-0005-0000-0000-0000FF920000}"/>
    <cellStyle name="Normal 6 5 3 3 2 3" xfId="35708" xr:uid="{00000000-0005-0000-0000-000000930000}"/>
    <cellStyle name="Normal 6 5 3 3 2 4" xfId="42266" xr:uid="{00000000-0005-0000-0000-000001930000}"/>
    <cellStyle name="Normal 6 5 3 3 3" xfId="25884" xr:uid="{00000000-0005-0000-0000-000002930000}"/>
    <cellStyle name="Normal 6 5 3 3 4" xfId="32500" xr:uid="{00000000-0005-0000-0000-000003930000}"/>
    <cellStyle name="Normal 6 5 3 3 5" xfId="39058" xr:uid="{00000000-0005-0000-0000-000004930000}"/>
    <cellStyle name="Normal 6 5 3 4" xfId="13544" xr:uid="{00000000-0005-0000-0000-000005930000}"/>
    <cellStyle name="Normal 6 5 3 4 2" xfId="29147" xr:uid="{00000000-0005-0000-0000-000006930000}"/>
    <cellStyle name="Normal 6 5 3 4 3" xfId="35706" xr:uid="{00000000-0005-0000-0000-000007930000}"/>
    <cellStyle name="Normal 6 5 3 4 4" xfId="42264" xr:uid="{00000000-0005-0000-0000-000008930000}"/>
    <cellStyle name="Normal 6 5 3 5" xfId="25882" xr:uid="{00000000-0005-0000-0000-000009930000}"/>
    <cellStyle name="Normal 6 5 3 6" xfId="32498" xr:uid="{00000000-0005-0000-0000-00000A930000}"/>
    <cellStyle name="Normal 6 5 3 7" xfId="39056" xr:uid="{00000000-0005-0000-0000-00000B930000}"/>
    <cellStyle name="Normal 6 5 4" xfId="8255" xr:uid="{00000000-0005-0000-0000-00000C930000}"/>
    <cellStyle name="Normal 6 5 4 2" xfId="13547" xr:uid="{00000000-0005-0000-0000-00000D930000}"/>
    <cellStyle name="Normal 6 5 4 2 2" xfId="29150" xr:uid="{00000000-0005-0000-0000-00000E930000}"/>
    <cellStyle name="Normal 6 5 4 2 3" xfId="35709" xr:uid="{00000000-0005-0000-0000-00000F930000}"/>
    <cellStyle name="Normal 6 5 4 2 4" xfId="42267" xr:uid="{00000000-0005-0000-0000-000010930000}"/>
    <cellStyle name="Normal 6 5 4 3" xfId="25885" xr:uid="{00000000-0005-0000-0000-000011930000}"/>
    <cellStyle name="Normal 6 5 4 4" xfId="32501" xr:uid="{00000000-0005-0000-0000-000012930000}"/>
    <cellStyle name="Normal 6 5 4 5" xfId="39059" xr:uid="{00000000-0005-0000-0000-000013930000}"/>
    <cellStyle name="Normal 6 5 5" xfId="8256" xr:uid="{00000000-0005-0000-0000-000014930000}"/>
    <cellStyle name="Normal 6 5 5 2" xfId="13548" xr:uid="{00000000-0005-0000-0000-000015930000}"/>
    <cellStyle name="Normal 6 5 5 2 2" xfId="29151" xr:uid="{00000000-0005-0000-0000-000016930000}"/>
    <cellStyle name="Normal 6 5 5 2 3" xfId="35710" xr:uid="{00000000-0005-0000-0000-000017930000}"/>
    <cellStyle name="Normal 6 5 5 2 4" xfId="42268" xr:uid="{00000000-0005-0000-0000-000018930000}"/>
    <cellStyle name="Normal 6 5 5 3" xfId="25886" xr:uid="{00000000-0005-0000-0000-000019930000}"/>
    <cellStyle name="Normal 6 5 5 4" xfId="32502" xr:uid="{00000000-0005-0000-0000-00001A930000}"/>
    <cellStyle name="Normal 6 5 5 5" xfId="39060" xr:uid="{00000000-0005-0000-0000-00001B930000}"/>
    <cellStyle name="Normal 6 5 6" xfId="13540" xr:uid="{00000000-0005-0000-0000-00001C930000}"/>
    <cellStyle name="Normal 6 5 6 2" xfId="29143" xr:uid="{00000000-0005-0000-0000-00001D930000}"/>
    <cellStyle name="Normal 6 5 6 3" xfId="35702" xr:uid="{00000000-0005-0000-0000-00001E930000}"/>
    <cellStyle name="Normal 6 5 6 4" xfId="42260" xr:uid="{00000000-0005-0000-0000-00001F930000}"/>
    <cellStyle name="Normal 6 5 7" xfId="25878" xr:uid="{00000000-0005-0000-0000-000020930000}"/>
    <cellStyle name="Normal 6 5 8" xfId="32494" xr:uid="{00000000-0005-0000-0000-000021930000}"/>
    <cellStyle name="Normal 6 5 9" xfId="39052" xr:uid="{00000000-0005-0000-0000-000022930000}"/>
    <cellStyle name="Normal 6 6" xfId="8257" xr:uid="{00000000-0005-0000-0000-000023930000}"/>
    <cellStyle name="Normal 6 6 2" xfId="8258" xr:uid="{00000000-0005-0000-0000-000024930000}"/>
    <cellStyle name="Normal 6 6 2 2" xfId="13550" xr:uid="{00000000-0005-0000-0000-000025930000}"/>
    <cellStyle name="Normal 6 6 2 2 2" xfId="29153" xr:uid="{00000000-0005-0000-0000-000026930000}"/>
    <cellStyle name="Normal 6 6 2 2 3" xfId="35712" xr:uid="{00000000-0005-0000-0000-000027930000}"/>
    <cellStyle name="Normal 6 6 2 2 4" xfId="42270" xr:uid="{00000000-0005-0000-0000-000028930000}"/>
    <cellStyle name="Normal 6 6 2 3" xfId="25888" xr:uid="{00000000-0005-0000-0000-000029930000}"/>
    <cellStyle name="Normal 6 6 2 4" xfId="32504" xr:uid="{00000000-0005-0000-0000-00002A930000}"/>
    <cellStyle name="Normal 6 6 2 5" xfId="39062" xr:uid="{00000000-0005-0000-0000-00002B930000}"/>
    <cellStyle name="Normal 6 6 3" xfId="8259" xr:uid="{00000000-0005-0000-0000-00002C930000}"/>
    <cellStyle name="Normal 6 6 3 2" xfId="13551" xr:uid="{00000000-0005-0000-0000-00002D930000}"/>
    <cellStyle name="Normal 6 6 3 2 2" xfId="29154" xr:uid="{00000000-0005-0000-0000-00002E930000}"/>
    <cellStyle name="Normal 6 6 3 2 3" xfId="35713" xr:uid="{00000000-0005-0000-0000-00002F930000}"/>
    <cellStyle name="Normal 6 6 3 2 4" xfId="42271" xr:uid="{00000000-0005-0000-0000-000030930000}"/>
    <cellStyle name="Normal 6 6 3 3" xfId="25889" xr:uid="{00000000-0005-0000-0000-000031930000}"/>
    <cellStyle name="Normal 6 6 3 4" xfId="32505" xr:uid="{00000000-0005-0000-0000-000032930000}"/>
    <cellStyle name="Normal 6 6 3 5" xfId="39063" xr:uid="{00000000-0005-0000-0000-000033930000}"/>
    <cellStyle name="Normal 6 6 4" xfId="13549" xr:uid="{00000000-0005-0000-0000-000034930000}"/>
    <cellStyle name="Normal 6 6 4 2" xfId="29152" xr:uid="{00000000-0005-0000-0000-000035930000}"/>
    <cellStyle name="Normal 6 6 4 3" xfId="35711" xr:uid="{00000000-0005-0000-0000-000036930000}"/>
    <cellStyle name="Normal 6 6 4 4" xfId="42269" xr:uid="{00000000-0005-0000-0000-000037930000}"/>
    <cellStyle name="Normal 6 6 5" xfId="25887" xr:uid="{00000000-0005-0000-0000-000038930000}"/>
    <cellStyle name="Normal 6 6 6" xfId="32503" xr:uid="{00000000-0005-0000-0000-000039930000}"/>
    <cellStyle name="Normal 6 6 7" xfId="39061" xr:uid="{00000000-0005-0000-0000-00003A930000}"/>
    <cellStyle name="Normal 6 7" xfId="8260" xr:uid="{00000000-0005-0000-0000-00003B930000}"/>
    <cellStyle name="Normal 6 7 2" xfId="8261" xr:uid="{00000000-0005-0000-0000-00003C930000}"/>
    <cellStyle name="Normal 6 7 2 2" xfId="13553" xr:uid="{00000000-0005-0000-0000-00003D930000}"/>
    <cellStyle name="Normal 6 7 2 2 2" xfId="29156" xr:uid="{00000000-0005-0000-0000-00003E930000}"/>
    <cellStyle name="Normal 6 7 2 2 3" xfId="35715" xr:uid="{00000000-0005-0000-0000-00003F930000}"/>
    <cellStyle name="Normal 6 7 2 2 4" xfId="42273" xr:uid="{00000000-0005-0000-0000-000040930000}"/>
    <cellStyle name="Normal 6 7 2 3" xfId="25891" xr:uid="{00000000-0005-0000-0000-000041930000}"/>
    <cellStyle name="Normal 6 7 2 4" xfId="32507" xr:uid="{00000000-0005-0000-0000-000042930000}"/>
    <cellStyle name="Normal 6 7 2 5" xfId="39065" xr:uid="{00000000-0005-0000-0000-000043930000}"/>
    <cellStyle name="Normal 6 7 3" xfId="8262" xr:uid="{00000000-0005-0000-0000-000044930000}"/>
    <cellStyle name="Normal 6 7 3 2" xfId="13554" xr:uid="{00000000-0005-0000-0000-000045930000}"/>
    <cellStyle name="Normal 6 7 3 2 2" xfId="29157" xr:uid="{00000000-0005-0000-0000-000046930000}"/>
    <cellStyle name="Normal 6 7 3 2 3" xfId="35716" xr:uid="{00000000-0005-0000-0000-000047930000}"/>
    <cellStyle name="Normal 6 7 3 2 4" xfId="42274" xr:uid="{00000000-0005-0000-0000-000048930000}"/>
    <cellStyle name="Normal 6 7 3 3" xfId="25892" xr:uid="{00000000-0005-0000-0000-000049930000}"/>
    <cellStyle name="Normal 6 7 3 4" xfId="32508" xr:uid="{00000000-0005-0000-0000-00004A930000}"/>
    <cellStyle name="Normal 6 7 3 5" xfId="39066" xr:uid="{00000000-0005-0000-0000-00004B930000}"/>
    <cellStyle name="Normal 6 7 4" xfId="13552" xr:uid="{00000000-0005-0000-0000-00004C930000}"/>
    <cellStyle name="Normal 6 7 4 2" xfId="29155" xr:uid="{00000000-0005-0000-0000-00004D930000}"/>
    <cellStyle name="Normal 6 7 4 3" xfId="35714" xr:uid="{00000000-0005-0000-0000-00004E930000}"/>
    <cellStyle name="Normal 6 7 4 4" xfId="42272" xr:uid="{00000000-0005-0000-0000-00004F930000}"/>
    <cellStyle name="Normal 6 7 5" xfId="25890" xr:uid="{00000000-0005-0000-0000-000050930000}"/>
    <cellStyle name="Normal 6 7 6" xfId="32506" xr:uid="{00000000-0005-0000-0000-000051930000}"/>
    <cellStyle name="Normal 6 7 7" xfId="39064" xr:uid="{00000000-0005-0000-0000-000052930000}"/>
    <cellStyle name="Normal 6 8" xfId="8263" xr:uid="{00000000-0005-0000-0000-000053930000}"/>
    <cellStyle name="Normal 6 8 2" xfId="13555" xr:uid="{00000000-0005-0000-0000-000054930000}"/>
    <cellStyle name="Normal 6 8 2 2" xfId="29158" xr:uid="{00000000-0005-0000-0000-000055930000}"/>
    <cellStyle name="Normal 6 8 2 3" xfId="35717" xr:uid="{00000000-0005-0000-0000-000056930000}"/>
    <cellStyle name="Normal 6 8 2 4" xfId="42275" xr:uid="{00000000-0005-0000-0000-000057930000}"/>
    <cellStyle name="Normal 6 8 3" xfId="25893" xr:uid="{00000000-0005-0000-0000-000058930000}"/>
    <cellStyle name="Normal 6 8 4" xfId="32509" xr:uid="{00000000-0005-0000-0000-000059930000}"/>
    <cellStyle name="Normal 6 8 5" xfId="39067" xr:uid="{00000000-0005-0000-0000-00005A930000}"/>
    <cellStyle name="Normal 6 9" xfId="8264" xr:uid="{00000000-0005-0000-0000-00005B930000}"/>
    <cellStyle name="Normal 6 9 2" xfId="13556" xr:uid="{00000000-0005-0000-0000-00005C930000}"/>
    <cellStyle name="Normal 6 9 2 2" xfId="29159" xr:uid="{00000000-0005-0000-0000-00005D930000}"/>
    <cellStyle name="Normal 6 9 2 3" xfId="35718" xr:uid="{00000000-0005-0000-0000-00005E930000}"/>
    <cellStyle name="Normal 6 9 2 4" xfId="42276" xr:uid="{00000000-0005-0000-0000-00005F930000}"/>
    <cellStyle name="Normal 6 9 3" xfId="25894" xr:uid="{00000000-0005-0000-0000-000060930000}"/>
    <cellStyle name="Normal 6 9 4" xfId="32510" xr:uid="{00000000-0005-0000-0000-000061930000}"/>
    <cellStyle name="Normal 6 9 5" xfId="39068" xr:uid="{00000000-0005-0000-0000-000062930000}"/>
    <cellStyle name="Normal 60" xfId="1392" xr:uid="{00000000-0005-0000-0000-000063930000}"/>
    <cellStyle name="Normal 60 2" xfId="2862" xr:uid="{00000000-0005-0000-0000-000064930000}"/>
    <cellStyle name="Normal 60 2 2" xfId="16646" xr:uid="{00000000-0005-0000-0000-000065930000}"/>
    <cellStyle name="Normal 60 2 2 2" xfId="29528" xr:uid="{00000000-0005-0000-0000-000066930000}"/>
    <cellStyle name="Normal 60 2 2 3" xfId="36087" xr:uid="{00000000-0005-0000-0000-000067930000}"/>
    <cellStyle name="Normal 60 2 2 4" xfId="42645" xr:uid="{00000000-0005-0000-0000-000068930000}"/>
    <cellStyle name="Normal 60 3" xfId="8265" xr:uid="{00000000-0005-0000-0000-000069930000}"/>
    <cellStyle name="Normal 60 3 2" xfId="13557" xr:uid="{00000000-0005-0000-0000-00006A930000}"/>
    <cellStyle name="Normal 60 3 2 2" xfId="29160" xr:uid="{00000000-0005-0000-0000-00006B930000}"/>
    <cellStyle name="Normal 60 3 2 3" xfId="35719" xr:uid="{00000000-0005-0000-0000-00006C930000}"/>
    <cellStyle name="Normal 60 3 2 4" xfId="42277" xr:uid="{00000000-0005-0000-0000-00006D930000}"/>
    <cellStyle name="Normal 60 3 3" xfId="25895" xr:uid="{00000000-0005-0000-0000-00006E930000}"/>
    <cellStyle name="Normal 60 3 4" xfId="32511" xr:uid="{00000000-0005-0000-0000-00006F930000}"/>
    <cellStyle name="Normal 60 3 5" xfId="39069" xr:uid="{00000000-0005-0000-0000-000070930000}"/>
    <cellStyle name="Normal 60 4" xfId="2624" xr:uid="{00000000-0005-0000-0000-000071930000}"/>
    <cellStyle name="Normal 60 4 2" xfId="10630" xr:uid="{00000000-0005-0000-0000-000072930000}"/>
    <cellStyle name="Normal 60 4 2 2" xfId="26320" xr:uid="{00000000-0005-0000-0000-000073930000}"/>
    <cellStyle name="Normal 60 4 2 3" xfId="32879" xr:uid="{00000000-0005-0000-0000-000074930000}"/>
    <cellStyle name="Normal 60 4 2 4" xfId="39437" xr:uid="{00000000-0005-0000-0000-000075930000}"/>
    <cellStyle name="Normal 60 4 3" xfId="23050" xr:uid="{00000000-0005-0000-0000-000076930000}"/>
    <cellStyle name="Normal 60 4 4" xfId="29671" xr:uid="{00000000-0005-0000-0000-000077930000}"/>
    <cellStyle name="Normal 60 4 5" xfId="36229" xr:uid="{00000000-0005-0000-0000-000078930000}"/>
    <cellStyle name="Normal 60 5" xfId="10541" xr:uid="{00000000-0005-0000-0000-000079930000}"/>
    <cellStyle name="Normal 60 5 2" xfId="26298" xr:uid="{00000000-0005-0000-0000-00007A930000}"/>
    <cellStyle name="Normal 60 5 3" xfId="32857" xr:uid="{00000000-0005-0000-0000-00007B930000}"/>
    <cellStyle name="Normal 60 5 4" xfId="39415" xr:uid="{00000000-0005-0000-0000-00007C930000}"/>
    <cellStyle name="Normal 60 6" xfId="15556" xr:uid="{00000000-0005-0000-0000-00007D930000}"/>
    <cellStyle name="Normal 60 6 2" xfId="29506" xr:uid="{00000000-0005-0000-0000-00007E930000}"/>
    <cellStyle name="Normal 60 6 3" xfId="36065" xr:uid="{00000000-0005-0000-0000-00007F930000}"/>
    <cellStyle name="Normal 60 6 4" xfId="42623" xr:uid="{00000000-0005-0000-0000-000080930000}"/>
    <cellStyle name="Normal 60 7" xfId="22977" xr:uid="{00000000-0005-0000-0000-000081930000}"/>
    <cellStyle name="Normal 60 8" xfId="29645" xr:uid="{00000000-0005-0000-0000-000082930000}"/>
    <cellStyle name="Normal 60 9" xfId="36203" xr:uid="{00000000-0005-0000-0000-000083930000}"/>
    <cellStyle name="Normal 61" xfId="1393" xr:uid="{00000000-0005-0000-0000-000084930000}"/>
    <cellStyle name="Normal 61 2" xfId="2857" xr:uid="{00000000-0005-0000-0000-000085930000}"/>
    <cellStyle name="Normal 61 2 2" xfId="10652" xr:uid="{00000000-0005-0000-0000-000086930000}"/>
    <cellStyle name="Normal 61 2 2 2" xfId="26325" xr:uid="{00000000-0005-0000-0000-000087930000}"/>
    <cellStyle name="Normal 61 2 2 3" xfId="32884" xr:uid="{00000000-0005-0000-0000-000088930000}"/>
    <cellStyle name="Normal 61 2 2 4" xfId="39442" xr:uid="{00000000-0005-0000-0000-000089930000}"/>
    <cellStyle name="Normal 61 2 3" xfId="16647" xr:uid="{00000000-0005-0000-0000-00008A930000}"/>
    <cellStyle name="Normal 61 2 4" xfId="23060" xr:uid="{00000000-0005-0000-0000-00008B930000}"/>
    <cellStyle name="Normal 61 2 5" xfId="29676" xr:uid="{00000000-0005-0000-0000-00008C930000}"/>
    <cellStyle name="Normal 61 2 6" xfId="36234" xr:uid="{00000000-0005-0000-0000-00008D930000}"/>
    <cellStyle name="Normal 61 3" xfId="2625" xr:uid="{00000000-0005-0000-0000-00008E930000}"/>
    <cellStyle name="Normal 62" xfId="1394" xr:uid="{00000000-0005-0000-0000-00008F930000}"/>
    <cellStyle name="Normal 62 2" xfId="8266" xr:uid="{00000000-0005-0000-0000-000090930000}"/>
    <cellStyle name="Normal 62 2 2" xfId="13558" xr:uid="{00000000-0005-0000-0000-000091930000}"/>
    <cellStyle name="Normal 62 2 2 2" xfId="29161" xr:uid="{00000000-0005-0000-0000-000092930000}"/>
    <cellStyle name="Normal 62 2 2 3" xfId="35720" xr:uid="{00000000-0005-0000-0000-000093930000}"/>
    <cellStyle name="Normal 62 2 2 4" xfId="42278" xr:uid="{00000000-0005-0000-0000-000094930000}"/>
    <cellStyle name="Normal 62 2 3" xfId="16648" xr:uid="{00000000-0005-0000-0000-000095930000}"/>
    <cellStyle name="Normal 62 2 3 2" xfId="29529" xr:uid="{00000000-0005-0000-0000-000096930000}"/>
    <cellStyle name="Normal 62 2 3 3" xfId="36088" xr:uid="{00000000-0005-0000-0000-000097930000}"/>
    <cellStyle name="Normal 62 2 3 4" xfId="42646" xr:uid="{00000000-0005-0000-0000-000098930000}"/>
    <cellStyle name="Normal 62 2 4" xfId="25896" xr:uid="{00000000-0005-0000-0000-000099930000}"/>
    <cellStyle name="Normal 62 2 5" xfId="32512" xr:uid="{00000000-0005-0000-0000-00009A930000}"/>
    <cellStyle name="Normal 62 2 6" xfId="39070" xr:uid="{00000000-0005-0000-0000-00009B930000}"/>
    <cellStyle name="Normal 62 3" xfId="8267" xr:uid="{00000000-0005-0000-0000-00009C930000}"/>
    <cellStyle name="Normal 62 4" xfId="2626" xr:uid="{00000000-0005-0000-0000-00009D930000}"/>
    <cellStyle name="Normal 62 4 2" xfId="10631" xr:uid="{00000000-0005-0000-0000-00009E930000}"/>
    <cellStyle name="Normal 62 4 2 2" xfId="26321" xr:uid="{00000000-0005-0000-0000-00009F930000}"/>
    <cellStyle name="Normal 62 4 2 3" xfId="32880" xr:uid="{00000000-0005-0000-0000-0000A0930000}"/>
    <cellStyle name="Normal 62 4 2 4" xfId="39438" xr:uid="{00000000-0005-0000-0000-0000A1930000}"/>
    <cellStyle name="Normal 62 4 3" xfId="23051" xr:uid="{00000000-0005-0000-0000-0000A2930000}"/>
    <cellStyle name="Normal 62 4 4" xfId="29672" xr:uid="{00000000-0005-0000-0000-0000A3930000}"/>
    <cellStyle name="Normal 62 4 5" xfId="36230" xr:uid="{00000000-0005-0000-0000-0000A4930000}"/>
    <cellStyle name="Normal 62 5" xfId="10542" xr:uid="{00000000-0005-0000-0000-0000A5930000}"/>
    <cellStyle name="Normal 62 5 2" xfId="26299" xr:uid="{00000000-0005-0000-0000-0000A6930000}"/>
    <cellStyle name="Normal 62 5 3" xfId="32858" xr:uid="{00000000-0005-0000-0000-0000A7930000}"/>
    <cellStyle name="Normal 62 5 4" xfId="39416" xr:uid="{00000000-0005-0000-0000-0000A8930000}"/>
    <cellStyle name="Normal 62 6" xfId="15558" xr:uid="{00000000-0005-0000-0000-0000A9930000}"/>
    <cellStyle name="Normal 62 6 2" xfId="29507" xr:uid="{00000000-0005-0000-0000-0000AA930000}"/>
    <cellStyle name="Normal 62 6 3" xfId="36066" xr:uid="{00000000-0005-0000-0000-0000AB930000}"/>
    <cellStyle name="Normal 62 6 4" xfId="42624" xr:uid="{00000000-0005-0000-0000-0000AC930000}"/>
    <cellStyle name="Normal 62 7" xfId="22978" xr:uid="{00000000-0005-0000-0000-0000AD930000}"/>
    <cellStyle name="Normal 62 8" xfId="29646" xr:uid="{00000000-0005-0000-0000-0000AE930000}"/>
    <cellStyle name="Normal 62 9" xfId="36204" xr:uid="{00000000-0005-0000-0000-0000AF930000}"/>
    <cellStyle name="Normal 63" xfId="1395" xr:uid="{00000000-0005-0000-0000-0000B0930000}"/>
    <cellStyle name="Normal 63 2" xfId="8268" xr:uid="{00000000-0005-0000-0000-0000B1930000}"/>
    <cellStyle name="Normal 63 2 2" xfId="13559" xr:uid="{00000000-0005-0000-0000-0000B2930000}"/>
    <cellStyle name="Normal 63 2 2 2" xfId="29162" xr:uid="{00000000-0005-0000-0000-0000B3930000}"/>
    <cellStyle name="Normal 63 2 2 3" xfId="35721" xr:uid="{00000000-0005-0000-0000-0000B4930000}"/>
    <cellStyle name="Normal 63 2 2 4" xfId="42279" xr:uid="{00000000-0005-0000-0000-0000B5930000}"/>
    <cellStyle name="Normal 63 2 3" xfId="16649" xr:uid="{00000000-0005-0000-0000-0000B6930000}"/>
    <cellStyle name="Normal 63 2 3 2" xfId="29530" xr:uid="{00000000-0005-0000-0000-0000B7930000}"/>
    <cellStyle name="Normal 63 2 3 3" xfId="36089" xr:uid="{00000000-0005-0000-0000-0000B8930000}"/>
    <cellStyle name="Normal 63 2 3 4" xfId="42647" xr:uid="{00000000-0005-0000-0000-0000B9930000}"/>
    <cellStyle name="Normal 63 2 4" xfId="25897" xr:uid="{00000000-0005-0000-0000-0000BA930000}"/>
    <cellStyle name="Normal 63 2 5" xfId="32513" xr:uid="{00000000-0005-0000-0000-0000BB930000}"/>
    <cellStyle name="Normal 63 2 6" xfId="39071" xr:uid="{00000000-0005-0000-0000-0000BC930000}"/>
    <cellStyle name="Normal 63 3" xfId="8269" xr:uid="{00000000-0005-0000-0000-0000BD930000}"/>
    <cellStyle name="Normal 63 4" xfId="2627" xr:uid="{00000000-0005-0000-0000-0000BE930000}"/>
    <cellStyle name="Normal 63 4 2" xfId="10632" xr:uid="{00000000-0005-0000-0000-0000BF930000}"/>
    <cellStyle name="Normal 63 4 2 2" xfId="26322" xr:uid="{00000000-0005-0000-0000-0000C0930000}"/>
    <cellStyle name="Normal 63 4 2 3" xfId="32881" xr:uid="{00000000-0005-0000-0000-0000C1930000}"/>
    <cellStyle name="Normal 63 4 2 4" xfId="39439" xr:uid="{00000000-0005-0000-0000-0000C2930000}"/>
    <cellStyle name="Normal 63 4 3" xfId="23052" xr:uid="{00000000-0005-0000-0000-0000C3930000}"/>
    <cellStyle name="Normal 63 4 4" xfId="29673" xr:uid="{00000000-0005-0000-0000-0000C4930000}"/>
    <cellStyle name="Normal 63 4 5" xfId="36231" xr:uid="{00000000-0005-0000-0000-0000C5930000}"/>
    <cellStyle name="Normal 63 5" xfId="10543" xr:uid="{00000000-0005-0000-0000-0000C6930000}"/>
    <cellStyle name="Normal 63 5 2" xfId="26300" xr:uid="{00000000-0005-0000-0000-0000C7930000}"/>
    <cellStyle name="Normal 63 5 3" xfId="32859" xr:uid="{00000000-0005-0000-0000-0000C8930000}"/>
    <cellStyle name="Normal 63 5 4" xfId="39417" xr:uid="{00000000-0005-0000-0000-0000C9930000}"/>
    <cellStyle name="Normal 63 6" xfId="15559" xr:uid="{00000000-0005-0000-0000-0000CA930000}"/>
    <cellStyle name="Normal 63 6 2" xfId="29508" xr:uid="{00000000-0005-0000-0000-0000CB930000}"/>
    <cellStyle name="Normal 63 6 3" xfId="36067" xr:uid="{00000000-0005-0000-0000-0000CC930000}"/>
    <cellStyle name="Normal 63 6 4" xfId="42625" xr:uid="{00000000-0005-0000-0000-0000CD930000}"/>
    <cellStyle name="Normal 63 7" xfId="22979" xr:uid="{00000000-0005-0000-0000-0000CE930000}"/>
    <cellStyle name="Normal 63 8" xfId="29647" xr:uid="{00000000-0005-0000-0000-0000CF930000}"/>
    <cellStyle name="Normal 63 9" xfId="36205" xr:uid="{00000000-0005-0000-0000-0000D0930000}"/>
    <cellStyle name="Normal 64" xfId="1867" xr:uid="{00000000-0005-0000-0000-0000D1930000}"/>
    <cellStyle name="Normal 64 2" xfId="2858" xr:uid="{00000000-0005-0000-0000-0000D2930000}"/>
    <cellStyle name="Normal 64 2 2" xfId="10653" xr:uid="{00000000-0005-0000-0000-0000D3930000}"/>
    <cellStyle name="Normal 64 2 2 2" xfId="26326" xr:uid="{00000000-0005-0000-0000-0000D4930000}"/>
    <cellStyle name="Normal 64 2 2 3" xfId="32885" xr:uid="{00000000-0005-0000-0000-0000D5930000}"/>
    <cellStyle name="Normal 64 2 2 4" xfId="39443" xr:uid="{00000000-0005-0000-0000-0000D6930000}"/>
    <cellStyle name="Normal 64 2 3" xfId="23061" xr:uid="{00000000-0005-0000-0000-0000D7930000}"/>
    <cellStyle name="Normal 64 2 4" xfId="29677" xr:uid="{00000000-0005-0000-0000-0000D8930000}"/>
    <cellStyle name="Normal 64 2 5" xfId="36235" xr:uid="{00000000-0005-0000-0000-0000D9930000}"/>
    <cellStyle name="Normal 64 3" xfId="8270" xr:uid="{00000000-0005-0000-0000-0000DA930000}"/>
    <cellStyle name="Normal 65" xfId="1865" xr:uid="{00000000-0005-0000-0000-0000DB930000}"/>
    <cellStyle name="Normal 65 2" xfId="2863" xr:uid="{00000000-0005-0000-0000-0000DC930000}"/>
    <cellStyle name="Normal 65 2 2" xfId="10657" xr:uid="{00000000-0005-0000-0000-0000DD930000}"/>
    <cellStyle name="Normal 65 2 2 2" xfId="26330" xr:uid="{00000000-0005-0000-0000-0000DE930000}"/>
    <cellStyle name="Normal 65 2 2 3" xfId="32889" xr:uid="{00000000-0005-0000-0000-0000DF930000}"/>
    <cellStyle name="Normal 65 2 2 4" xfId="39447" xr:uid="{00000000-0005-0000-0000-0000E0930000}"/>
    <cellStyle name="Normal 65 2 3" xfId="23065" xr:uid="{00000000-0005-0000-0000-0000E1930000}"/>
    <cellStyle name="Normal 65 2 4" xfId="29681" xr:uid="{00000000-0005-0000-0000-0000E2930000}"/>
    <cellStyle name="Normal 65 2 5" xfId="36239" xr:uid="{00000000-0005-0000-0000-0000E3930000}"/>
    <cellStyle name="Normal 65 3" xfId="8271" xr:uid="{00000000-0005-0000-0000-0000E4930000}"/>
    <cellStyle name="Normal 66" xfId="2851" xr:uid="{00000000-0005-0000-0000-0000E5930000}"/>
    <cellStyle name="Normal 66 2" xfId="2860" xr:uid="{00000000-0005-0000-0000-0000E6930000}"/>
    <cellStyle name="Normal 66 2 2" xfId="10655" xr:uid="{00000000-0005-0000-0000-0000E7930000}"/>
    <cellStyle name="Normal 66 2 2 2" xfId="26328" xr:uid="{00000000-0005-0000-0000-0000E8930000}"/>
    <cellStyle name="Normal 66 2 2 3" xfId="32887" xr:uid="{00000000-0005-0000-0000-0000E9930000}"/>
    <cellStyle name="Normal 66 2 2 4" xfId="39445" xr:uid="{00000000-0005-0000-0000-0000EA930000}"/>
    <cellStyle name="Normal 66 2 3" xfId="23063" xr:uid="{00000000-0005-0000-0000-0000EB930000}"/>
    <cellStyle name="Normal 66 2 4" xfId="29679" xr:uid="{00000000-0005-0000-0000-0000EC930000}"/>
    <cellStyle name="Normal 66 2 5" xfId="36237" xr:uid="{00000000-0005-0000-0000-0000ED930000}"/>
    <cellStyle name="Normal 66 3" xfId="8272" xr:uid="{00000000-0005-0000-0000-0000EE930000}"/>
    <cellStyle name="Normal 67" xfId="2852" xr:uid="{00000000-0005-0000-0000-0000EF930000}"/>
    <cellStyle name="Normal 67 2" xfId="2865" xr:uid="{00000000-0005-0000-0000-0000F0930000}"/>
    <cellStyle name="Normal 67 2 2" xfId="10659" xr:uid="{00000000-0005-0000-0000-0000F1930000}"/>
    <cellStyle name="Normal 67 2 2 2" xfId="26332" xr:uid="{00000000-0005-0000-0000-0000F2930000}"/>
    <cellStyle name="Normal 67 2 2 3" xfId="32891" xr:uid="{00000000-0005-0000-0000-0000F3930000}"/>
    <cellStyle name="Normal 67 2 2 4" xfId="39449" xr:uid="{00000000-0005-0000-0000-0000F4930000}"/>
    <cellStyle name="Normal 67 2 3" xfId="23067" xr:uid="{00000000-0005-0000-0000-0000F5930000}"/>
    <cellStyle name="Normal 67 2 4" xfId="29683" xr:uid="{00000000-0005-0000-0000-0000F6930000}"/>
    <cellStyle name="Normal 67 2 5" xfId="36241" xr:uid="{00000000-0005-0000-0000-0000F7930000}"/>
    <cellStyle name="Normal 67 3" xfId="8273" xr:uid="{00000000-0005-0000-0000-0000F8930000}"/>
    <cellStyle name="Normal 67 4" xfId="15991" xr:uid="{00000000-0005-0000-0000-0000F9930000}"/>
    <cellStyle name="Normal 67 4 2" xfId="29509" xr:uid="{00000000-0005-0000-0000-0000FA930000}"/>
    <cellStyle name="Normal 67 4 3" xfId="36068" xr:uid="{00000000-0005-0000-0000-0000FB930000}"/>
    <cellStyle name="Normal 67 4 4" xfId="42626" xr:uid="{00000000-0005-0000-0000-0000FC930000}"/>
    <cellStyle name="Normal 68" xfId="2854" xr:uid="{00000000-0005-0000-0000-0000FD930000}"/>
    <cellStyle name="Normal 68 2" xfId="2866" xr:uid="{00000000-0005-0000-0000-0000FE930000}"/>
    <cellStyle name="Normal 68 2 2" xfId="10660" xr:uid="{00000000-0005-0000-0000-0000FF930000}"/>
    <cellStyle name="Normal 68 2 2 2" xfId="26333" xr:uid="{00000000-0005-0000-0000-000000940000}"/>
    <cellStyle name="Normal 68 2 2 3" xfId="32892" xr:uid="{00000000-0005-0000-0000-000001940000}"/>
    <cellStyle name="Normal 68 2 2 4" xfId="39450" xr:uid="{00000000-0005-0000-0000-000002940000}"/>
    <cellStyle name="Normal 68 2 3" xfId="23068" xr:uid="{00000000-0005-0000-0000-000003940000}"/>
    <cellStyle name="Normal 68 2 4" xfId="29684" xr:uid="{00000000-0005-0000-0000-000004940000}"/>
    <cellStyle name="Normal 68 2 5" xfId="36242" xr:uid="{00000000-0005-0000-0000-000005940000}"/>
    <cellStyle name="Normal 68 3" xfId="8274" xr:uid="{00000000-0005-0000-0000-000006940000}"/>
    <cellStyle name="Normal 69" xfId="2853" xr:uid="{00000000-0005-0000-0000-000007940000}"/>
    <cellStyle name="Normal 69 2" xfId="2867" xr:uid="{00000000-0005-0000-0000-000008940000}"/>
    <cellStyle name="Normal 69 2 2" xfId="10661" xr:uid="{00000000-0005-0000-0000-000009940000}"/>
    <cellStyle name="Normal 69 2 2 2" xfId="26334" xr:uid="{00000000-0005-0000-0000-00000A940000}"/>
    <cellStyle name="Normal 69 2 2 3" xfId="32893" xr:uid="{00000000-0005-0000-0000-00000B940000}"/>
    <cellStyle name="Normal 69 2 2 4" xfId="39451" xr:uid="{00000000-0005-0000-0000-00000C940000}"/>
    <cellStyle name="Normal 69 2 3" xfId="23069" xr:uid="{00000000-0005-0000-0000-00000D940000}"/>
    <cellStyle name="Normal 69 2 4" xfId="29685" xr:uid="{00000000-0005-0000-0000-00000E940000}"/>
    <cellStyle name="Normal 69 2 5" xfId="36243" xr:uid="{00000000-0005-0000-0000-00000F940000}"/>
    <cellStyle name="Normal 69 3" xfId="8275" xr:uid="{00000000-0005-0000-0000-000010940000}"/>
    <cellStyle name="Normal 7" xfId="1396" xr:uid="{00000000-0005-0000-0000-000011940000}"/>
    <cellStyle name="Normal 7 10" xfId="8276" xr:uid="{00000000-0005-0000-0000-000012940000}"/>
    <cellStyle name="Normal 7 11" xfId="2628" xr:uid="{00000000-0005-0000-0000-000013940000}"/>
    <cellStyle name="Normal 7 2" xfId="8277" xr:uid="{00000000-0005-0000-0000-000014940000}"/>
    <cellStyle name="Normal 7 2 10" xfId="16650" xr:uid="{00000000-0005-0000-0000-000015940000}"/>
    <cellStyle name="Normal 7 2 11" xfId="25898" xr:uid="{00000000-0005-0000-0000-000016940000}"/>
    <cellStyle name="Normal 7 2 12" xfId="32514" xr:uid="{00000000-0005-0000-0000-000017940000}"/>
    <cellStyle name="Normal 7 2 13" xfId="39072" xr:uid="{00000000-0005-0000-0000-000018940000}"/>
    <cellStyle name="Normal 7 2 2" xfId="8278" xr:uid="{00000000-0005-0000-0000-000019940000}"/>
    <cellStyle name="Normal 7 2 2 10" xfId="32515" xr:uid="{00000000-0005-0000-0000-00001A940000}"/>
    <cellStyle name="Normal 7 2 2 11" xfId="39073" xr:uid="{00000000-0005-0000-0000-00001B940000}"/>
    <cellStyle name="Normal 7 2 2 2" xfId="8279" xr:uid="{00000000-0005-0000-0000-00001C940000}"/>
    <cellStyle name="Normal 7 2 2 2 10" xfId="39074" xr:uid="{00000000-0005-0000-0000-00001D940000}"/>
    <cellStyle name="Normal 7 2 2 2 2" xfId="8280" xr:uid="{00000000-0005-0000-0000-00001E940000}"/>
    <cellStyle name="Normal 7 2 2 2 2 2" xfId="8281" xr:uid="{00000000-0005-0000-0000-00001F940000}"/>
    <cellStyle name="Normal 7 2 2 2 2 2 2" xfId="8282" xr:uid="{00000000-0005-0000-0000-000020940000}"/>
    <cellStyle name="Normal 7 2 2 2 2 2 2 2" xfId="13565" xr:uid="{00000000-0005-0000-0000-000021940000}"/>
    <cellStyle name="Normal 7 2 2 2 2 2 2 2 2" xfId="29168" xr:uid="{00000000-0005-0000-0000-000022940000}"/>
    <cellStyle name="Normal 7 2 2 2 2 2 2 2 3" xfId="35727" xr:uid="{00000000-0005-0000-0000-000023940000}"/>
    <cellStyle name="Normal 7 2 2 2 2 2 2 2 4" xfId="42285" xr:uid="{00000000-0005-0000-0000-000024940000}"/>
    <cellStyle name="Normal 7 2 2 2 2 2 2 3" xfId="25903" xr:uid="{00000000-0005-0000-0000-000025940000}"/>
    <cellStyle name="Normal 7 2 2 2 2 2 2 4" xfId="32519" xr:uid="{00000000-0005-0000-0000-000026940000}"/>
    <cellStyle name="Normal 7 2 2 2 2 2 2 5" xfId="39077" xr:uid="{00000000-0005-0000-0000-000027940000}"/>
    <cellStyle name="Normal 7 2 2 2 2 2 3" xfId="8283" xr:uid="{00000000-0005-0000-0000-000028940000}"/>
    <cellStyle name="Normal 7 2 2 2 2 2 3 2" xfId="13566" xr:uid="{00000000-0005-0000-0000-000029940000}"/>
    <cellStyle name="Normal 7 2 2 2 2 2 3 2 2" xfId="29169" xr:uid="{00000000-0005-0000-0000-00002A940000}"/>
    <cellStyle name="Normal 7 2 2 2 2 2 3 2 3" xfId="35728" xr:uid="{00000000-0005-0000-0000-00002B940000}"/>
    <cellStyle name="Normal 7 2 2 2 2 2 3 2 4" xfId="42286" xr:uid="{00000000-0005-0000-0000-00002C940000}"/>
    <cellStyle name="Normal 7 2 2 2 2 2 3 3" xfId="25904" xr:uid="{00000000-0005-0000-0000-00002D940000}"/>
    <cellStyle name="Normal 7 2 2 2 2 2 3 4" xfId="32520" xr:uid="{00000000-0005-0000-0000-00002E940000}"/>
    <cellStyle name="Normal 7 2 2 2 2 2 3 5" xfId="39078" xr:uid="{00000000-0005-0000-0000-00002F940000}"/>
    <cellStyle name="Normal 7 2 2 2 2 2 4" xfId="13564" xr:uid="{00000000-0005-0000-0000-000030940000}"/>
    <cellStyle name="Normal 7 2 2 2 2 2 4 2" xfId="29167" xr:uid="{00000000-0005-0000-0000-000031940000}"/>
    <cellStyle name="Normal 7 2 2 2 2 2 4 3" xfId="35726" xr:uid="{00000000-0005-0000-0000-000032940000}"/>
    <cellStyle name="Normal 7 2 2 2 2 2 4 4" xfId="42284" xr:uid="{00000000-0005-0000-0000-000033940000}"/>
    <cellStyle name="Normal 7 2 2 2 2 2 5" xfId="25902" xr:uid="{00000000-0005-0000-0000-000034940000}"/>
    <cellStyle name="Normal 7 2 2 2 2 2 6" xfId="32518" xr:uid="{00000000-0005-0000-0000-000035940000}"/>
    <cellStyle name="Normal 7 2 2 2 2 2 7" xfId="39076" xr:uid="{00000000-0005-0000-0000-000036940000}"/>
    <cellStyle name="Normal 7 2 2 2 2 3" xfId="8284" xr:uid="{00000000-0005-0000-0000-000037940000}"/>
    <cellStyle name="Normal 7 2 2 2 2 3 2" xfId="8285" xr:uid="{00000000-0005-0000-0000-000038940000}"/>
    <cellStyle name="Normal 7 2 2 2 2 3 2 2" xfId="13568" xr:uid="{00000000-0005-0000-0000-000039940000}"/>
    <cellStyle name="Normal 7 2 2 2 2 3 2 2 2" xfId="29171" xr:uid="{00000000-0005-0000-0000-00003A940000}"/>
    <cellStyle name="Normal 7 2 2 2 2 3 2 2 3" xfId="35730" xr:uid="{00000000-0005-0000-0000-00003B940000}"/>
    <cellStyle name="Normal 7 2 2 2 2 3 2 2 4" xfId="42288" xr:uid="{00000000-0005-0000-0000-00003C940000}"/>
    <cellStyle name="Normal 7 2 2 2 2 3 2 3" xfId="25906" xr:uid="{00000000-0005-0000-0000-00003D940000}"/>
    <cellStyle name="Normal 7 2 2 2 2 3 2 4" xfId="32522" xr:uid="{00000000-0005-0000-0000-00003E940000}"/>
    <cellStyle name="Normal 7 2 2 2 2 3 2 5" xfId="39080" xr:uid="{00000000-0005-0000-0000-00003F940000}"/>
    <cellStyle name="Normal 7 2 2 2 2 3 3" xfId="8286" xr:uid="{00000000-0005-0000-0000-000040940000}"/>
    <cellStyle name="Normal 7 2 2 2 2 3 3 2" xfId="13569" xr:uid="{00000000-0005-0000-0000-000041940000}"/>
    <cellStyle name="Normal 7 2 2 2 2 3 3 2 2" xfId="29172" xr:uid="{00000000-0005-0000-0000-000042940000}"/>
    <cellStyle name="Normal 7 2 2 2 2 3 3 2 3" xfId="35731" xr:uid="{00000000-0005-0000-0000-000043940000}"/>
    <cellStyle name="Normal 7 2 2 2 2 3 3 2 4" xfId="42289" xr:uid="{00000000-0005-0000-0000-000044940000}"/>
    <cellStyle name="Normal 7 2 2 2 2 3 3 3" xfId="25907" xr:uid="{00000000-0005-0000-0000-000045940000}"/>
    <cellStyle name="Normal 7 2 2 2 2 3 3 4" xfId="32523" xr:uid="{00000000-0005-0000-0000-000046940000}"/>
    <cellStyle name="Normal 7 2 2 2 2 3 3 5" xfId="39081" xr:uid="{00000000-0005-0000-0000-000047940000}"/>
    <cellStyle name="Normal 7 2 2 2 2 3 4" xfId="13567" xr:uid="{00000000-0005-0000-0000-000048940000}"/>
    <cellStyle name="Normal 7 2 2 2 2 3 4 2" xfId="29170" xr:uid="{00000000-0005-0000-0000-000049940000}"/>
    <cellStyle name="Normal 7 2 2 2 2 3 4 3" xfId="35729" xr:uid="{00000000-0005-0000-0000-00004A940000}"/>
    <cellStyle name="Normal 7 2 2 2 2 3 4 4" xfId="42287" xr:uid="{00000000-0005-0000-0000-00004B940000}"/>
    <cellStyle name="Normal 7 2 2 2 2 3 5" xfId="25905" xr:uid="{00000000-0005-0000-0000-00004C940000}"/>
    <cellStyle name="Normal 7 2 2 2 2 3 6" xfId="32521" xr:uid="{00000000-0005-0000-0000-00004D940000}"/>
    <cellStyle name="Normal 7 2 2 2 2 3 7" xfId="39079" xr:uid="{00000000-0005-0000-0000-00004E940000}"/>
    <cellStyle name="Normal 7 2 2 2 2 4" xfId="8287" xr:uid="{00000000-0005-0000-0000-00004F940000}"/>
    <cellStyle name="Normal 7 2 2 2 2 4 2" xfId="13570" xr:uid="{00000000-0005-0000-0000-000050940000}"/>
    <cellStyle name="Normal 7 2 2 2 2 4 2 2" xfId="29173" xr:uid="{00000000-0005-0000-0000-000051940000}"/>
    <cellStyle name="Normal 7 2 2 2 2 4 2 3" xfId="35732" xr:uid="{00000000-0005-0000-0000-000052940000}"/>
    <cellStyle name="Normal 7 2 2 2 2 4 2 4" xfId="42290" xr:uid="{00000000-0005-0000-0000-000053940000}"/>
    <cellStyle name="Normal 7 2 2 2 2 4 3" xfId="25908" xr:uid="{00000000-0005-0000-0000-000054940000}"/>
    <cellStyle name="Normal 7 2 2 2 2 4 4" xfId="32524" xr:uid="{00000000-0005-0000-0000-000055940000}"/>
    <cellStyle name="Normal 7 2 2 2 2 4 5" xfId="39082" xr:uid="{00000000-0005-0000-0000-000056940000}"/>
    <cellStyle name="Normal 7 2 2 2 2 5" xfId="8288" xr:uid="{00000000-0005-0000-0000-000057940000}"/>
    <cellStyle name="Normal 7 2 2 2 2 5 2" xfId="13571" xr:uid="{00000000-0005-0000-0000-000058940000}"/>
    <cellStyle name="Normal 7 2 2 2 2 5 2 2" xfId="29174" xr:uid="{00000000-0005-0000-0000-000059940000}"/>
    <cellStyle name="Normal 7 2 2 2 2 5 2 3" xfId="35733" xr:uid="{00000000-0005-0000-0000-00005A940000}"/>
    <cellStyle name="Normal 7 2 2 2 2 5 2 4" xfId="42291" xr:uid="{00000000-0005-0000-0000-00005B940000}"/>
    <cellStyle name="Normal 7 2 2 2 2 5 3" xfId="25909" xr:uid="{00000000-0005-0000-0000-00005C940000}"/>
    <cellStyle name="Normal 7 2 2 2 2 5 4" xfId="32525" xr:uid="{00000000-0005-0000-0000-00005D940000}"/>
    <cellStyle name="Normal 7 2 2 2 2 5 5" xfId="39083" xr:uid="{00000000-0005-0000-0000-00005E940000}"/>
    <cellStyle name="Normal 7 2 2 2 2 6" xfId="13563" xr:uid="{00000000-0005-0000-0000-00005F940000}"/>
    <cellStyle name="Normal 7 2 2 2 2 6 2" xfId="29166" xr:uid="{00000000-0005-0000-0000-000060940000}"/>
    <cellStyle name="Normal 7 2 2 2 2 6 3" xfId="35725" xr:uid="{00000000-0005-0000-0000-000061940000}"/>
    <cellStyle name="Normal 7 2 2 2 2 6 4" xfId="42283" xr:uid="{00000000-0005-0000-0000-000062940000}"/>
    <cellStyle name="Normal 7 2 2 2 2 7" xfId="25901" xr:uid="{00000000-0005-0000-0000-000063940000}"/>
    <cellStyle name="Normal 7 2 2 2 2 8" xfId="32517" xr:uid="{00000000-0005-0000-0000-000064940000}"/>
    <cellStyle name="Normal 7 2 2 2 2 9" xfId="39075" xr:uid="{00000000-0005-0000-0000-000065940000}"/>
    <cellStyle name="Normal 7 2 2 2 3" xfId="8289" xr:uid="{00000000-0005-0000-0000-000066940000}"/>
    <cellStyle name="Normal 7 2 2 2 3 2" xfId="8290" xr:uid="{00000000-0005-0000-0000-000067940000}"/>
    <cellStyle name="Normal 7 2 2 2 3 2 2" xfId="13573" xr:uid="{00000000-0005-0000-0000-000068940000}"/>
    <cellStyle name="Normal 7 2 2 2 3 2 2 2" xfId="29176" xr:uid="{00000000-0005-0000-0000-000069940000}"/>
    <cellStyle name="Normal 7 2 2 2 3 2 2 3" xfId="35735" xr:uid="{00000000-0005-0000-0000-00006A940000}"/>
    <cellStyle name="Normal 7 2 2 2 3 2 2 4" xfId="42293" xr:uid="{00000000-0005-0000-0000-00006B940000}"/>
    <cellStyle name="Normal 7 2 2 2 3 2 3" xfId="25911" xr:uid="{00000000-0005-0000-0000-00006C940000}"/>
    <cellStyle name="Normal 7 2 2 2 3 2 4" xfId="32527" xr:uid="{00000000-0005-0000-0000-00006D940000}"/>
    <cellStyle name="Normal 7 2 2 2 3 2 5" xfId="39085" xr:uid="{00000000-0005-0000-0000-00006E940000}"/>
    <cellStyle name="Normal 7 2 2 2 3 3" xfId="8291" xr:uid="{00000000-0005-0000-0000-00006F940000}"/>
    <cellStyle name="Normal 7 2 2 2 3 3 2" xfId="13574" xr:uid="{00000000-0005-0000-0000-000070940000}"/>
    <cellStyle name="Normal 7 2 2 2 3 3 2 2" xfId="29177" xr:uid="{00000000-0005-0000-0000-000071940000}"/>
    <cellStyle name="Normal 7 2 2 2 3 3 2 3" xfId="35736" xr:uid="{00000000-0005-0000-0000-000072940000}"/>
    <cellStyle name="Normal 7 2 2 2 3 3 2 4" xfId="42294" xr:uid="{00000000-0005-0000-0000-000073940000}"/>
    <cellStyle name="Normal 7 2 2 2 3 3 3" xfId="25912" xr:uid="{00000000-0005-0000-0000-000074940000}"/>
    <cellStyle name="Normal 7 2 2 2 3 3 4" xfId="32528" xr:uid="{00000000-0005-0000-0000-000075940000}"/>
    <cellStyle name="Normal 7 2 2 2 3 3 5" xfId="39086" xr:uid="{00000000-0005-0000-0000-000076940000}"/>
    <cellStyle name="Normal 7 2 2 2 3 4" xfId="13572" xr:uid="{00000000-0005-0000-0000-000077940000}"/>
    <cellStyle name="Normal 7 2 2 2 3 4 2" xfId="29175" xr:uid="{00000000-0005-0000-0000-000078940000}"/>
    <cellStyle name="Normal 7 2 2 2 3 4 3" xfId="35734" xr:uid="{00000000-0005-0000-0000-000079940000}"/>
    <cellStyle name="Normal 7 2 2 2 3 4 4" xfId="42292" xr:uid="{00000000-0005-0000-0000-00007A940000}"/>
    <cellStyle name="Normal 7 2 2 2 3 5" xfId="25910" xr:uid="{00000000-0005-0000-0000-00007B940000}"/>
    <cellStyle name="Normal 7 2 2 2 3 6" xfId="32526" xr:uid="{00000000-0005-0000-0000-00007C940000}"/>
    <cellStyle name="Normal 7 2 2 2 3 7" xfId="39084" xr:uid="{00000000-0005-0000-0000-00007D940000}"/>
    <cellStyle name="Normal 7 2 2 2 4" xfId="8292" xr:uid="{00000000-0005-0000-0000-00007E940000}"/>
    <cellStyle name="Normal 7 2 2 2 4 2" xfId="8293" xr:uid="{00000000-0005-0000-0000-00007F940000}"/>
    <cellStyle name="Normal 7 2 2 2 4 2 2" xfId="13576" xr:uid="{00000000-0005-0000-0000-000080940000}"/>
    <cellStyle name="Normal 7 2 2 2 4 2 2 2" xfId="29179" xr:uid="{00000000-0005-0000-0000-000081940000}"/>
    <cellStyle name="Normal 7 2 2 2 4 2 2 3" xfId="35738" xr:uid="{00000000-0005-0000-0000-000082940000}"/>
    <cellStyle name="Normal 7 2 2 2 4 2 2 4" xfId="42296" xr:uid="{00000000-0005-0000-0000-000083940000}"/>
    <cellStyle name="Normal 7 2 2 2 4 2 3" xfId="25914" xr:uid="{00000000-0005-0000-0000-000084940000}"/>
    <cellStyle name="Normal 7 2 2 2 4 2 4" xfId="32530" xr:uid="{00000000-0005-0000-0000-000085940000}"/>
    <cellStyle name="Normal 7 2 2 2 4 2 5" xfId="39088" xr:uid="{00000000-0005-0000-0000-000086940000}"/>
    <cellStyle name="Normal 7 2 2 2 4 3" xfId="8294" xr:uid="{00000000-0005-0000-0000-000087940000}"/>
    <cellStyle name="Normal 7 2 2 2 4 3 2" xfId="13577" xr:uid="{00000000-0005-0000-0000-000088940000}"/>
    <cellStyle name="Normal 7 2 2 2 4 3 2 2" xfId="29180" xr:uid="{00000000-0005-0000-0000-000089940000}"/>
    <cellStyle name="Normal 7 2 2 2 4 3 2 3" xfId="35739" xr:uid="{00000000-0005-0000-0000-00008A940000}"/>
    <cellStyle name="Normal 7 2 2 2 4 3 2 4" xfId="42297" xr:uid="{00000000-0005-0000-0000-00008B940000}"/>
    <cellStyle name="Normal 7 2 2 2 4 3 3" xfId="25915" xr:uid="{00000000-0005-0000-0000-00008C940000}"/>
    <cellStyle name="Normal 7 2 2 2 4 3 4" xfId="32531" xr:uid="{00000000-0005-0000-0000-00008D940000}"/>
    <cellStyle name="Normal 7 2 2 2 4 3 5" xfId="39089" xr:uid="{00000000-0005-0000-0000-00008E940000}"/>
    <cellStyle name="Normal 7 2 2 2 4 4" xfId="13575" xr:uid="{00000000-0005-0000-0000-00008F940000}"/>
    <cellStyle name="Normal 7 2 2 2 4 4 2" xfId="29178" xr:uid="{00000000-0005-0000-0000-000090940000}"/>
    <cellStyle name="Normal 7 2 2 2 4 4 3" xfId="35737" xr:uid="{00000000-0005-0000-0000-000091940000}"/>
    <cellStyle name="Normal 7 2 2 2 4 4 4" xfId="42295" xr:uid="{00000000-0005-0000-0000-000092940000}"/>
    <cellStyle name="Normal 7 2 2 2 4 5" xfId="25913" xr:uid="{00000000-0005-0000-0000-000093940000}"/>
    <cellStyle name="Normal 7 2 2 2 4 6" xfId="32529" xr:uid="{00000000-0005-0000-0000-000094940000}"/>
    <cellStyle name="Normal 7 2 2 2 4 7" xfId="39087" xr:uid="{00000000-0005-0000-0000-000095940000}"/>
    <cellStyle name="Normal 7 2 2 2 5" xfId="8295" xr:uid="{00000000-0005-0000-0000-000096940000}"/>
    <cellStyle name="Normal 7 2 2 2 5 2" xfId="13578" xr:uid="{00000000-0005-0000-0000-000097940000}"/>
    <cellStyle name="Normal 7 2 2 2 5 2 2" xfId="29181" xr:uid="{00000000-0005-0000-0000-000098940000}"/>
    <cellStyle name="Normal 7 2 2 2 5 2 3" xfId="35740" xr:uid="{00000000-0005-0000-0000-000099940000}"/>
    <cellStyle name="Normal 7 2 2 2 5 2 4" xfId="42298" xr:uid="{00000000-0005-0000-0000-00009A940000}"/>
    <cellStyle name="Normal 7 2 2 2 5 3" xfId="25916" xr:uid="{00000000-0005-0000-0000-00009B940000}"/>
    <cellStyle name="Normal 7 2 2 2 5 4" xfId="32532" xr:uid="{00000000-0005-0000-0000-00009C940000}"/>
    <cellStyle name="Normal 7 2 2 2 5 5" xfId="39090" xr:uid="{00000000-0005-0000-0000-00009D940000}"/>
    <cellStyle name="Normal 7 2 2 2 6" xfId="8296" xr:uid="{00000000-0005-0000-0000-00009E940000}"/>
    <cellStyle name="Normal 7 2 2 2 6 2" xfId="13579" xr:uid="{00000000-0005-0000-0000-00009F940000}"/>
    <cellStyle name="Normal 7 2 2 2 6 2 2" xfId="29182" xr:uid="{00000000-0005-0000-0000-0000A0940000}"/>
    <cellStyle name="Normal 7 2 2 2 6 2 3" xfId="35741" xr:uid="{00000000-0005-0000-0000-0000A1940000}"/>
    <cellStyle name="Normal 7 2 2 2 6 2 4" xfId="42299" xr:uid="{00000000-0005-0000-0000-0000A2940000}"/>
    <cellStyle name="Normal 7 2 2 2 6 3" xfId="25917" xr:uid="{00000000-0005-0000-0000-0000A3940000}"/>
    <cellStyle name="Normal 7 2 2 2 6 4" xfId="32533" xr:uid="{00000000-0005-0000-0000-0000A4940000}"/>
    <cellStyle name="Normal 7 2 2 2 6 5" xfId="39091" xr:uid="{00000000-0005-0000-0000-0000A5940000}"/>
    <cellStyle name="Normal 7 2 2 2 7" xfId="13562" xr:uid="{00000000-0005-0000-0000-0000A6940000}"/>
    <cellStyle name="Normal 7 2 2 2 7 2" xfId="29165" xr:uid="{00000000-0005-0000-0000-0000A7940000}"/>
    <cellStyle name="Normal 7 2 2 2 7 3" xfId="35724" xr:uid="{00000000-0005-0000-0000-0000A8940000}"/>
    <cellStyle name="Normal 7 2 2 2 7 4" xfId="42282" xr:uid="{00000000-0005-0000-0000-0000A9940000}"/>
    <cellStyle name="Normal 7 2 2 2 8" xfId="25900" xr:uid="{00000000-0005-0000-0000-0000AA940000}"/>
    <cellStyle name="Normal 7 2 2 2 9" xfId="32516" xr:uid="{00000000-0005-0000-0000-0000AB940000}"/>
    <cellStyle name="Normal 7 2 2 3" xfId="8297" xr:uid="{00000000-0005-0000-0000-0000AC940000}"/>
    <cellStyle name="Normal 7 2 2 3 2" xfId="8298" xr:uid="{00000000-0005-0000-0000-0000AD940000}"/>
    <cellStyle name="Normal 7 2 2 3 2 2" xfId="8299" xr:uid="{00000000-0005-0000-0000-0000AE940000}"/>
    <cellStyle name="Normal 7 2 2 3 2 2 2" xfId="13582" xr:uid="{00000000-0005-0000-0000-0000AF940000}"/>
    <cellStyle name="Normal 7 2 2 3 2 2 2 2" xfId="29185" xr:uid="{00000000-0005-0000-0000-0000B0940000}"/>
    <cellStyle name="Normal 7 2 2 3 2 2 2 3" xfId="35744" xr:uid="{00000000-0005-0000-0000-0000B1940000}"/>
    <cellStyle name="Normal 7 2 2 3 2 2 2 4" xfId="42302" xr:uid="{00000000-0005-0000-0000-0000B2940000}"/>
    <cellStyle name="Normal 7 2 2 3 2 2 3" xfId="25920" xr:uid="{00000000-0005-0000-0000-0000B3940000}"/>
    <cellStyle name="Normal 7 2 2 3 2 2 4" xfId="32536" xr:uid="{00000000-0005-0000-0000-0000B4940000}"/>
    <cellStyle name="Normal 7 2 2 3 2 2 5" xfId="39094" xr:uid="{00000000-0005-0000-0000-0000B5940000}"/>
    <cellStyle name="Normal 7 2 2 3 2 3" xfId="8300" xr:uid="{00000000-0005-0000-0000-0000B6940000}"/>
    <cellStyle name="Normal 7 2 2 3 2 3 2" xfId="13583" xr:uid="{00000000-0005-0000-0000-0000B7940000}"/>
    <cellStyle name="Normal 7 2 2 3 2 3 2 2" xfId="29186" xr:uid="{00000000-0005-0000-0000-0000B8940000}"/>
    <cellStyle name="Normal 7 2 2 3 2 3 2 3" xfId="35745" xr:uid="{00000000-0005-0000-0000-0000B9940000}"/>
    <cellStyle name="Normal 7 2 2 3 2 3 2 4" xfId="42303" xr:uid="{00000000-0005-0000-0000-0000BA940000}"/>
    <cellStyle name="Normal 7 2 2 3 2 3 3" xfId="25921" xr:uid="{00000000-0005-0000-0000-0000BB940000}"/>
    <cellStyle name="Normal 7 2 2 3 2 3 4" xfId="32537" xr:uid="{00000000-0005-0000-0000-0000BC940000}"/>
    <cellStyle name="Normal 7 2 2 3 2 3 5" xfId="39095" xr:uid="{00000000-0005-0000-0000-0000BD940000}"/>
    <cellStyle name="Normal 7 2 2 3 2 4" xfId="13581" xr:uid="{00000000-0005-0000-0000-0000BE940000}"/>
    <cellStyle name="Normal 7 2 2 3 2 4 2" xfId="29184" xr:uid="{00000000-0005-0000-0000-0000BF940000}"/>
    <cellStyle name="Normal 7 2 2 3 2 4 3" xfId="35743" xr:uid="{00000000-0005-0000-0000-0000C0940000}"/>
    <cellStyle name="Normal 7 2 2 3 2 4 4" xfId="42301" xr:uid="{00000000-0005-0000-0000-0000C1940000}"/>
    <cellStyle name="Normal 7 2 2 3 2 5" xfId="25919" xr:uid="{00000000-0005-0000-0000-0000C2940000}"/>
    <cellStyle name="Normal 7 2 2 3 2 6" xfId="32535" xr:uid="{00000000-0005-0000-0000-0000C3940000}"/>
    <cellStyle name="Normal 7 2 2 3 2 7" xfId="39093" xr:uid="{00000000-0005-0000-0000-0000C4940000}"/>
    <cellStyle name="Normal 7 2 2 3 3" xfId="8301" xr:uid="{00000000-0005-0000-0000-0000C5940000}"/>
    <cellStyle name="Normal 7 2 2 3 3 2" xfId="8302" xr:uid="{00000000-0005-0000-0000-0000C6940000}"/>
    <cellStyle name="Normal 7 2 2 3 3 2 2" xfId="13585" xr:uid="{00000000-0005-0000-0000-0000C7940000}"/>
    <cellStyle name="Normal 7 2 2 3 3 2 2 2" xfId="29188" xr:uid="{00000000-0005-0000-0000-0000C8940000}"/>
    <cellStyle name="Normal 7 2 2 3 3 2 2 3" xfId="35747" xr:uid="{00000000-0005-0000-0000-0000C9940000}"/>
    <cellStyle name="Normal 7 2 2 3 3 2 2 4" xfId="42305" xr:uid="{00000000-0005-0000-0000-0000CA940000}"/>
    <cellStyle name="Normal 7 2 2 3 3 2 3" xfId="25923" xr:uid="{00000000-0005-0000-0000-0000CB940000}"/>
    <cellStyle name="Normal 7 2 2 3 3 2 4" xfId="32539" xr:uid="{00000000-0005-0000-0000-0000CC940000}"/>
    <cellStyle name="Normal 7 2 2 3 3 2 5" xfId="39097" xr:uid="{00000000-0005-0000-0000-0000CD940000}"/>
    <cellStyle name="Normal 7 2 2 3 3 3" xfId="8303" xr:uid="{00000000-0005-0000-0000-0000CE940000}"/>
    <cellStyle name="Normal 7 2 2 3 3 3 2" xfId="13586" xr:uid="{00000000-0005-0000-0000-0000CF940000}"/>
    <cellStyle name="Normal 7 2 2 3 3 3 2 2" xfId="29189" xr:uid="{00000000-0005-0000-0000-0000D0940000}"/>
    <cellStyle name="Normal 7 2 2 3 3 3 2 3" xfId="35748" xr:uid="{00000000-0005-0000-0000-0000D1940000}"/>
    <cellStyle name="Normal 7 2 2 3 3 3 2 4" xfId="42306" xr:uid="{00000000-0005-0000-0000-0000D2940000}"/>
    <cellStyle name="Normal 7 2 2 3 3 3 3" xfId="25924" xr:uid="{00000000-0005-0000-0000-0000D3940000}"/>
    <cellStyle name="Normal 7 2 2 3 3 3 4" xfId="32540" xr:uid="{00000000-0005-0000-0000-0000D4940000}"/>
    <cellStyle name="Normal 7 2 2 3 3 3 5" xfId="39098" xr:uid="{00000000-0005-0000-0000-0000D5940000}"/>
    <cellStyle name="Normal 7 2 2 3 3 4" xfId="13584" xr:uid="{00000000-0005-0000-0000-0000D6940000}"/>
    <cellStyle name="Normal 7 2 2 3 3 4 2" xfId="29187" xr:uid="{00000000-0005-0000-0000-0000D7940000}"/>
    <cellStyle name="Normal 7 2 2 3 3 4 3" xfId="35746" xr:uid="{00000000-0005-0000-0000-0000D8940000}"/>
    <cellStyle name="Normal 7 2 2 3 3 4 4" xfId="42304" xr:uid="{00000000-0005-0000-0000-0000D9940000}"/>
    <cellStyle name="Normal 7 2 2 3 3 5" xfId="25922" xr:uid="{00000000-0005-0000-0000-0000DA940000}"/>
    <cellStyle name="Normal 7 2 2 3 3 6" xfId="32538" xr:uid="{00000000-0005-0000-0000-0000DB940000}"/>
    <cellStyle name="Normal 7 2 2 3 3 7" xfId="39096" xr:uid="{00000000-0005-0000-0000-0000DC940000}"/>
    <cellStyle name="Normal 7 2 2 3 4" xfId="8304" xr:uid="{00000000-0005-0000-0000-0000DD940000}"/>
    <cellStyle name="Normal 7 2 2 3 4 2" xfId="13587" xr:uid="{00000000-0005-0000-0000-0000DE940000}"/>
    <cellStyle name="Normal 7 2 2 3 4 2 2" xfId="29190" xr:uid="{00000000-0005-0000-0000-0000DF940000}"/>
    <cellStyle name="Normal 7 2 2 3 4 2 3" xfId="35749" xr:uid="{00000000-0005-0000-0000-0000E0940000}"/>
    <cellStyle name="Normal 7 2 2 3 4 2 4" xfId="42307" xr:uid="{00000000-0005-0000-0000-0000E1940000}"/>
    <cellStyle name="Normal 7 2 2 3 4 3" xfId="25925" xr:uid="{00000000-0005-0000-0000-0000E2940000}"/>
    <cellStyle name="Normal 7 2 2 3 4 4" xfId="32541" xr:uid="{00000000-0005-0000-0000-0000E3940000}"/>
    <cellStyle name="Normal 7 2 2 3 4 5" xfId="39099" xr:uid="{00000000-0005-0000-0000-0000E4940000}"/>
    <cellStyle name="Normal 7 2 2 3 5" xfId="8305" xr:uid="{00000000-0005-0000-0000-0000E5940000}"/>
    <cellStyle name="Normal 7 2 2 3 5 2" xfId="13588" xr:uid="{00000000-0005-0000-0000-0000E6940000}"/>
    <cellStyle name="Normal 7 2 2 3 5 2 2" xfId="29191" xr:uid="{00000000-0005-0000-0000-0000E7940000}"/>
    <cellStyle name="Normal 7 2 2 3 5 2 3" xfId="35750" xr:uid="{00000000-0005-0000-0000-0000E8940000}"/>
    <cellStyle name="Normal 7 2 2 3 5 2 4" xfId="42308" xr:uid="{00000000-0005-0000-0000-0000E9940000}"/>
    <cellStyle name="Normal 7 2 2 3 5 3" xfId="25926" xr:uid="{00000000-0005-0000-0000-0000EA940000}"/>
    <cellStyle name="Normal 7 2 2 3 5 4" xfId="32542" xr:uid="{00000000-0005-0000-0000-0000EB940000}"/>
    <cellStyle name="Normal 7 2 2 3 5 5" xfId="39100" xr:uid="{00000000-0005-0000-0000-0000EC940000}"/>
    <cellStyle name="Normal 7 2 2 3 6" xfId="13580" xr:uid="{00000000-0005-0000-0000-0000ED940000}"/>
    <cellStyle name="Normal 7 2 2 3 6 2" xfId="29183" xr:uid="{00000000-0005-0000-0000-0000EE940000}"/>
    <cellStyle name="Normal 7 2 2 3 6 3" xfId="35742" xr:uid="{00000000-0005-0000-0000-0000EF940000}"/>
    <cellStyle name="Normal 7 2 2 3 6 4" xfId="42300" xr:uid="{00000000-0005-0000-0000-0000F0940000}"/>
    <cellStyle name="Normal 7 2 2 3 7" xfId="25918" xr:uid="{00000000-0005-0000-0000-0000F1940000}"/>
    <cellStyle name="Normal 7 2 2 3 8" xfId="32534" xr:uid="{00000000-0005-0000-0000-0000F2940000}"/>
    <cellStyle name="Normal 7 2 2 3 9" xfId="39092" xr:uid="{00000000-0005-0000-0000-0000F3940000}"/>
    <cellStyle name="Normal 7 2 2 4" xfId="8306" xr:uid="{00000000-0005-0000-0000-0000F4940000}"/>
    <cellStyle name="Normal 7 2 2 4 2" xfId="8307" xr:uid="{00000000-0005-0000-0000-0000F5940000}"/>
    <cellStyle name="Normal 7 2 2 4 2 2" xfId="13590" xr:uid="{00000000-0005-0000-0000-0000F6940000}"/>
    <cellStyle name="Normal 7 2 2 4 2 2 2" xfId="29193" xr:uid="{00000000-0005-0000-0000-0000F7940000}"/>
    <cellStyle name="Normal 7 2 2 4 2 2 3" xfId="35752" xr:uid="{00000000-0005-0000-0000-0000F8940000}"/>
    <cellStyle name="Normal 7 2 2 4 2 2 4" xfId="42310" xr:uid="{00000000-0005-0000-0000-0000F9940000}"/>
    <cellStyle name="Normal 7 2 2 4 2 3" xfId="25928" xr:uid="{00000000-0005-0000-0000-0000FA940000}"/>
    <cellStyle name="Normal 7 2 2 4 2 4" xfId="32544" xr:uid="{00000000-0005-0000-0000-0000FB940000}"/>
    <cellStyle name="Normal 7 2 2 4 2 5" xfId="39102" xr:uid="{00000000-0005-0000-0000-0000FC940000}"/>
    <cellStyle name="Normal 7 2 2 4 3" xfId="8308" xr:uid="{00000000-0005-0000-0000-0000FD940000}"/>
    <cellStyle name="Normal 7 2 2 4 3 2" xfId="13591" xr:uid="{00000000-0005-0000-0000-0000FE940000}"/>
    <cellStyle name="Normal 7 2 2 4 3 2 2" xfId="29194" xr:uid="{00000000-0005-0000-0000-0000FF940000}"/>
    <cellStyle name="Normal 7 2 2 4 3 2 3" xfId="35753" xr:uid="{00000000-0005-0000-0000-000000950000}"/>
    <cellStyle name="Normal 7 2 2 4 3 2 4" xfId="42311" xr:uid="{00000000-0005-0000-0000-000001950000}"/>
    <cellStyle name="Normal 7 2 2 4 3 3" xfId="25929" xr:uid="{00000000-0005-0000-0000-000002950000}"/>
    <cellStyle name="Normal 7 2 2 4 3 4" xfId="32545" xr:uid="{00000000-0005-0000-0000-000003950000}"/>
    <cellStyle name="Normal 7 2 2 4 3 5" xfId="39103" xr:uid="{00000000-0005-0000-0000-000004950000}"/>
    <cellStyle name="Normal 7 2 2 4 4" xfId="13589" xr:uid="{00000000-0005-0000-0000-000005950000}"/>
    <cellStyle name="Normal 7 2 2 4 4 2" xfId="29192" xr:uid="{00000000-0005-0000-0000-000006950000}"/>
    <cellStyle name="Normal 7 2 2 4 4 3" xfId="35751" xr:uid="{00000000-0005-0000-0000-000007950000}"/>
    <cellStyle name="Normal 7 2 2 4 4 4" xfId="42309" xr:uid="{00000000-0005-0000-0000-000008950000}"/>
    <cellStyle name="Normal 7 2 2 4 5" xfId="25927" xr:uid="{00000000-0005-0000-0000-000009950000}"/>
    <cellStyle name="Normal 7 2 2 4 6" xfId="32543" xr:uid="{00000000-0005-0000-0000-00000A950000}"/>
    <cellStyle name="Normal 7 2 2 4 7" xfId="39101" xr:uid="{00000000-0005-0000-0000-00000B950000}"/>
    <cellStyle name="Normal 7 2 2 5" xfId="8309" xr:uid="{00000000-0005-0000-0000-00000C950000}"/>
    <cellStyle name="Normal 7 2 2 5 2" xfId="8310" xr:uid="{00000000-0005-0000-0000-00000D950000}"/>
    <cellStyle name="Normal 7 2 2 5 2 2" xfId="13593" xr:uid="{00000000-0005-0000-0000-00000E950000}"/>
    <cellStyle name="Normal 7 2 2 5 2 2 2" xfId="29196" xr:uid="{00000000-0005-0000-0000-00000F950000}"/>
    <cellStyle name="Normal 7 2 2 5 2 2 3" xfId="35755" xr:uid="{00000000-0005-0000-0000-000010950000}"/>
    <cellStyle name="Normal 7 2 2 5 2 2 4" xfId="42313" xr:uid="{00000000-0005-0000-0000-000011950000}"/>
    <cellStyle name="Normal 7 2 2 5 2 3" xfId="25931" xr:uid="{00000000-0005-0000-0000-000012950000}"/>
    <cellStyle name="Normal 7 2 2 5 2 4" xfId="32547" xr:uid="{00000000-0005-0000-0000-000013950000}"/>
    <cellStyle name="Normal 7 2 2 5 2 5" xfId="39105" xr:uid="{00000000-0005-0000-0000-000014950000}"/>
    <cellStyle name="Normal 7 2 2 5 3" xfId="8311" xr:uid="{00000000-0005-0000-0000-000015950000}"/>
    <cellStyle name="Normal 7 2 2 5 3 2" xfId="13594" xr:uid="{00000000-0005-0000-0000-000016950000}"/>
    <cellStyle name="Normal 7 2 2 5 3 2 2" xfId="29197" xr:uid="{00000000-0005-0000-0000-000017950000}"/>
    <cellStyle name="Normal 7 2 2 5 3 2 3" xfId="35756" xr:uid="{00000000-0005-0000-0000-000018950000}"/>
    <cellStyle name="Normal 7 2 2 5 3 2 4" xfId="42314" xr:uid="{00000000-0005-0000-0000-000019950000}"/>
    <cellStyle name="Normal 7 2 2 5 3 3" xfId="25932" xr:uid="{00000000-0005-0000-0000-00001A950000}"/>
    <cellStyle name="Normal 7 2 2 5 3 4" xfId="32548" xr:uid="{00000000-0005-0000-0000-00001B950000}"/>
    <cellStyle name="Normal 7 2 2 5 3 5" xfId="39106" xr:uid="{00000000-0005-0000-0000-00001C950000}"/>
    <cellStyle name="Normal 7 2 2 5 4" xfId="13592" xr:uid="{00000000-0005-0000-0000-00001D950000}"/>
    <cellStyle name="Normal 7 2 2 5 4 2" xfId="29195" xr:uid="{00000000-0005-0000-0000-00001E950000}"/>
    <cellStyle name="Normal 7 2 2 5 4 3" xfId="35754" xr:uid="{00000000-0005-0000-0000-00001F950000}"/>
    <cellStyle name="Normal 7 2 2 5 4 4" xfId="42312" xr:uid="{00000000-0005-0000-0000-000020950000}"/>
    <cellStyle name="Normal 7 2 2 5 5" xfId="25930" xr:uid="{00000000-0005-0000-0000-000021950000}"/>
    <cellStyle name="Normal 7 2 2 5 6" xfId="32546" xr:uid="{00000000-0005-0000-0000-000022950000}"/>
    <cellStyle name="Normal 7 2 2 5 7" xfId="39104" xr:uid="{00000000-0005-0000-0000-000023950000}"/>
    <cellStyle name="Normal 7 2 2 6" xfId="8312" xr:uid="{00000000-0005-0000-0000-000024950000}"/>
    <cellStyle name="Normal 7 2 2 6 2" xfId="13595" xr:uid="{00000000-0005-0000-0000-000025950000}"/>
    <cellStyle name="Normal 7 2 2 6 2 2" xfId="29198" xr:uid="{00000000-0005-0000-0000-000026950000}"/>
    <cellStyle name="Normal 7 2 2 6 2 3" xfId="35757" xr:uid="{00000000-0005-0000-0000-000027950000}"/>
    <cellStyle name="Normal 7 2 2 6 2 4" xfId="42315" xr:uid="{00000000-0005-0000-0000-000028950000}"/>
    <cellStyle name="Normal 7 2 2 6 3" xfId="25933" xr:uid="{00000000-0005-0000-0000-000029950000}"/>
    <cellStyle name="Normal 7 2 2 6 4" xfId="32549" xr:uid="{00000000-0005-0000-0000-00002A950000}"/>
    <cellStyle name="Normal 7 2 2 6 5" xfId="39107" xr:uid="{00000000-0005-0000-0000-00002B950000}"/>
    <cellStyle name="Normal 7 2 2 7" xfId="8313" xr:uid="{00000000-0005-0000-0000-00002C950000}"/>
    <cellStyle name="Normal 7 2 2 7 2" xfId="13596" xr:uid="{00000000-0005-0000-0000-00002D950000}"/>
    <cellStyle name="Normal 7 2 2 7 2 2" xfId="29199" xr:uid="{00000000-0005-0000-0000-00002E950000}"/>
    <cellStyle name="Normal 7 2 2 7 2 3" xfId="35758" xr:uid="{00000000-0005-0000-0000-00002F950000}"/>
    <cellStyle name="Normal 7 2 2 7 2 4" xfId="42316" xr:uid="{00000000-0005-0000-0000-000030950000}"/>
    <cellStyle name="Normal 7 2 2 7 3" xfId="25934" xr:uid="{00000000-0005-0000-0000-000031950000}"/>
    <cellStyle name="Normal 7 2 2 7 4" xfId="32550" xr:uid="{00000000-0005-0000-0000-000032950000}"/>
    <cellStyle name="Normal 7 2 2 7 5" xfId="39108" xr:uid="{00000000-0005-0000-0000-000033950000}"/>
    <cellStyle name="Normal 7 2 2 8" xfId="13561" xr:uid="{00000000-0005-0000-0000-000034950000}"/>
    <cellStyle name="Normal 7 2 2 8 2" xfId="29164" xr:uid="{00000000-0005-0000-0000-000035950000}"/>
    <cellStyle name="Normal 7 2 2 8 3" xfId="35723" xr:uid="{00000000-0005-0000-0000-000036950000}"/>
    <cellStyle name="Normal 7 2 2 8 4" xfId="42281" xr:uid="{00000000-0005-0000-0000-000037950000}"/>
    <cellStyle name="Normal 7 2 2 9" xfId="25899" xr:uid="{00000000-0005-0000-0000-000038950000}"/>
    <cellStyle name="Normal 7 2 3" xfId="8314" xr:uid="{00000000-0005-0000-0000-000039950000}"/>
    <cellStyle name="Normal 7 2 3 10" xfId="39109" xr:uid="{00000000-0005-0000-0000-00003A950000}"/>
    <cellStyle name="Normal 7 2 3 2" xfId="8315" xr:uid="{00000000-0005-0000-0000-00003B950000}"/>
    <cellStyle name="Normal 7 2 3 2 2" xfId="8316" xr:uid="{00000000-0005-0000-0000-00003C950000}"/>
    <cellStyle name="Normal 7 2 3 2 2 2" xfId="8317" xr:uid="{00000000-0005-0000-0000-00003D950000}"/>
    <cellStyle name="Normal 7 2 3 2 2 2 2" xfId="13600" xr:uid="{00000000-0005-0000-0000-00003E950000}"/>
    <cellStyle name="Normal 7 2 3 2 2 2 2 2" xfId="29203" xr:uid="{00000000-0005-0000-0000-00003F950000}"/>
    <cellStyle name="Normal 7 2 3 2 2 2 2 3" xfId="35762" xr:uid="{00000000-0005-0000-0000-000040950000}"/>
    <cellStyle name="Normal 7 2 3 2 2 2 2 4" xfId="42320" xr:uid="{00000000-0005-0000-0000-000041950000}"/>
    <cellStyle name="Normal 7 2 3 2 2 2 3" xfId="25938" xr:uid="{00000000-0005-0000-0000-000042950000}"/>
    <cellStyle name="Normal 7 2 3 2 2 2 4" xfId="32554" xr:uid="{00000000-0005-0000-0000-000043950000}"/>
    <cellStyle name="Normal 7 2 3 2 2 2 5" xfId="39112" xr:uid="{00000000-0005-0000-0000-000044950000}"/>
    <cellStyle name="Normal 7 2 3 2 2 3" xfId="8318" xr:uid="{00000000-0005-0000-0000-000045950000}"/>
    <cellStyle name="Normal 7 2 3 2 2 3 2" xfId="13601" xr:uid="{00000000-0005-0000-0000-000046950000}"/>
    <cellStyle name="Normal 7 2 3 2 2 3 2 2" xfId="29204" xr:uid="{00000000-0005-0000-0000-000047950000}"/>
    <cellStyle name="Normal 7 2 3 2 2 3 2 3" xfId="35763" xr:uid="{00000000-0005-0000-0000-000048950000}"/>
    <cellStyle name="Normal 7 2 3 2 2 3 2 4" xfId="42321" xr:uid="{00000000-0005-0000-0000-000049950000}"/>
    <cellStyle name="Normal 7 2 3 2 2 3 3" xfId="25939" xr:uid="{00000000-0005-0000-0000-00004A950000}"/>
    <cellStyle name="Normal 7 2 3 2 2 3 4" xfId="32555" xr:uid="{00000000-0005-0000-0000-00004B950000}"/>
    <cellStyle name="Normal 7 2 3 2 2 3 5" xfId="39113" xr:uid="{00000000-0005-0000-0000-00004C950000}"/>
    <cellStyle name="Normal 7 2 3 2 2 4" xfId="13599" xr:uid="{00000000-0005-0000-0000-00004D950000}"/>
    <cellStyle name="Normal 7 2 3 2 2 4 2" xfId="29202" xr:uid="{00000000-0005-0000-0000-00004E950000}"/>
    <cellStyle name="Normal 7 2 3 2 2 4 3" xfId="35761" xr:uid="{00000000-0005-0000-0000-00004F950000}"/>
    <cellStyle name="Normal 7 2 3 2 2 4 4" xfId="42319" xr:uid="{00000000-0005-0000-0000-000050950000}"/>
    <cellStyle name="Normal 7 2 3 2 2 5" xfId="25937" xr:uid="{00000000-0005-0000-0000-000051950000}"/>
    <cellStyle name="Normal 7 2 3 2 2 6" xfId="32553" xr:uid="{00000000-0005-0000-0000-000052950000}"/>
    <cellStyle name="Normal 7 2 3 2 2 7" xfId="39111" xr:uid="{00000000-0005-0000-0000-000053950000}"/>
    <cellStyle name="Normal 7 2 3 2 3" xfId="8319" xr:uid="{00000000-0005-0000-0000-000054950000}"/>
    <cellStyle name="Normal 7 2 3 2 3 2" xfId="8320" xr:uid="{00000000-0005-0000-0000-000055950000}"/>
    <cellStyle name="Normal 7 2 3 2 3 2 2" xfId="13603" xr:uid="{00000000-0005-0000-0000-000056950000}"/>
    <cellStyle name="Normal 7 2 3 2 3 2 2 2" xfId="29206" xr:uid="{00000000-0005-0000-0000-000057950000}"/>
    <cellStyle name="Normal 7 2 3 2 3 2 2 3" xfId="35765" xr:uid="{00000000-0005-0000-0000-000058950000}"/>
    <cellStyle name="Normal 7 2 3 2 3 2 2 4" xfId="42323" xr:uid="{00000000-0005-0000-0000-000059950000}"/>
    <cellStyle name="Normal 7 2 3 2 3 2 3" xfId="25941" xr:uid="{00000000-0005-0000-0000-00005A950000}"/>
    <cellStyle name="Normal 7 2 3 2 3 2 4" xfId="32557" xr:uid="{00000000-0005-0000-0000-00005B950000}"/>
    <cellStyle name="Normal 7 2 3 2 3 2 5" xfId="39115" xr:uid="{00000000-0005-0000-0000-00005C950000}"/>
    <cellStyle name="Normal 7 2 3 2 3 3" xfId="8321" xr:uid="{00000000-0005-0000-0000-00005D950000}"/>
    <cellStyle name="Normal 7 2 3 2 3 3 2" xfId="13604" xr:uid="{00000000-0005-0000-0000-00005E950000}"/>
    <cellStyle name="Normal 7 2 3 2 3 3 2 2" xfId="29207" xr:uid="{00000000-0005-0000-0000-00005F950000}"/>
    <cellStyle name="Normal 7 2 3 2 3 3 2 3" xfId="35766" xr:uid="{00000000-0005-0000-0000-000060950000}"/>
    <cellStyle name="Normal 7 2 3 2 3 3 2 4" xfId="42324" xr:uid="{00000000-0005-0000-0000-000061950000}"/>
    <cellStyle name="Normal 7 2 3 2 3 3 3" xfId="25942" xr:uid="{00000000-0005-0000-0000-000062950000}"/>
    <cellStyle name="Normal 7 2 3 2 3 3 4" xfId="32558" xr:uid="{00000000-0005-0000-0000-000063950000}"/>
    <cellStyle name="Normal 7 2 3 2 3 3 5" xfId="39116" xr:uid="{00000000-0005-0000-0000-000064950000}"/>
    <cellStyle name="Normal 7 2 3 2 3 4" xfId="13602" xr:uid="{00000000-0005-0000-0000-000065950000}"/>
    <cellStyle name="Normal 7 2 3 2 3 4 2" xfId="29205" xr:uid="{00000000-0005-0000-0000-000066950000}"/>
    <cellStyle name="Normal 7 2 3 2 3 4 3" xfId="35764" xr:uid="{00000000-0005-0000-0000-000067950000}"/>
    <cellStyle name="Normal 7 2 3 2 3 4 4" xfId="42322" xr:uid="{00000000-0005-0000-0000-000068950000}"/>
    <cellStyle name="Normal 7 2 3 2 3 5" xfId="25940" xr:uid="{00000000-0005-0000-0000-000069950000}"/>
    <cellStyle name="Normal 7 2 3 2 3 6" xfId="32556" xr:uid="{00000000-0005-0000-0000-00006A950000}"/>
    <cellStyle name="Normal 7 2 3 2 3 7" xfId="39114" xr:uid="{00000000-0005-0000-0000-00006B950000}"/>
    <cellStyle name="Normal 7 2 3 2 4" xfId="8322" xr:uid="{00000000-0005-0000-0000-00006C950000}"/>
    <cellStyle name="Normal 7 2 3 2 4 2" xfId="13605" xr:uid="{00000000-0005-0000-0000-00006D950000}"/>
    <cellStyle name="Normal 7 2 3 2 4 2 2" xfId="29208" xr:uid="{00000000-0005-0000-0000-00006E950000}"/>
    <cellStyle name="Normal 7 2 3 2 4 2 3" xfId="35767" xr:uid="{00000000-0005-0000-0000-00006F950000}"/>
    <cellStyle name="Normal 7 2 3 2 4 2 4" xfId="42325" xr:uid="{00000000-0005-0000-0000-000070950000}"/>
    <cellStyle name="Normal 7 2 3 2 4 3" xfId="25943" xr:uid="{00000000-0005-0000-0000-000071950000}"/>
    <cellStyle name="Normal 7 2 3 2 4 4" xfId="32559" xr:uid="{00000000-0005-0000-0000-000072950000}"/>
    <cellStyle name="Normal 7 2 3 2 4 5" xfId="39117" xr:uid="{00000000-0005-0000-0000-000073950000}"/>
    <cellStyle name="Normal 7 2 3 2 5" xfId="8323" xr:uid="{00000000-0005-0000-0000-000074950000}"/>
    <cellStyle name="Normal 7 2 3 2 5 2" xfId="13606" xr:uid="{00000000-0005-0000-0000-000075950000}"/>
    <cellStyle name="Normal 7 2 3 2 5 2 2" xfId="29209" xr:uid="{00000000-0005-0000-0000-000076950000}"/>
    <cellStyle name="Normal 7 2 3 2 5 2 3" xfId="35768" xr:uid="{00000000-0005-0000-0000-000077950000}"/>
    <cellStyle name="Normal 7 2 3 2 5 2 4" xfId="42326" xr:uid="{00000000-0005-0000-0000-000078950000}"/>
    <cellStyle name="Normal 7 2 3 2 5 3" xfId="25944" xr:uid="{00000000-0005-0000-0000-000079950000}"/>
    <cellStyle name="Normal 7 2 3 2 5 4" xfId="32560" xr:uid="{00000000-0005-0000-0000-00007A950000}"/>
    <cellStyle name="Normal 7 2 3 2 5 5" xfId="39118" xr:uid="{00000000-0005-0000-0000-00007B950000}"/>
    <cellStyle name="Normal 7 2 3 2 6" xfId="13598" xr:uid="{00000000-0005-0000-0000-00007C950000}"/>
    <cellStyle name="Normal 7 2 3 2 6 2" xfId="29201" xr:uid="{00000000-0005-0000-0000-00007D950000}"/>
    <cellStyle name="Normal 7 2 3 2 6 3" xfId="35760" xr:uid="{00000000-0005-0000-0000-00007E950000}"/>
    <cellStyle name="Normal 7 2 3 2 6 4" xfId="42318" xr:uid="{00000000-0005-0000-0000-00007F950000}"/>
    <cellStyle name="Normal 7 2 3 2 7" xfId="25936" xr:uid="{00000000-0005-0000-0000-000080950000}"/>
    <cellStyle name="Normal 7 2 3 2 8" xfId="32552" xr:uid="{00000000-0005-0000-0000-000081950000}"/>
    <cellStyle name="Normal 7 2 3 2 9" xfId="39110" xr:uid="{00000000-0005-0000-0000-000082950000}"/>
    <cellStyle name="Normal 7 2 3 3" xfId="8324" xr:uid="{00000000-0005-0000-0000-000083950000}"/>
    <cellStyle name="Normal 7 2 3 3 2" xfId="8325" xr:uid="{00000000-0005-0000-0000-000084950000}"/>
    <cellStyle name="Normal 7 2 3 3 2 2" xfId="13608" xr:uid="{00000000-0005-0000-0000-000085950000}"/>
    <cellStyle name="Normal 7 2 3 3 2 2 2" xfId="29211" xr:uid="{00000000-0005-0000-0000-000086950000}"/>
    <cellStyle name="Normal 7 2 3 3 2 2 3" xfId="35770" xr:uid="{00000000-0005-0000-0000-000087950000}"/>
    <cellStyle name="Normal 7 2 3 3 2 2 4" xfId="42328" xr:uid="{00000000-0005-0000-0000-000088950000}"/>
    <cellStyle name="Normal 7 2 3 3 2 3" xfId="25946" xr:uid="{00000000-0005-0000-0000-000089950000}"/>
    <cellStyle name="Normal 7 2 3 3 2 4" xfId="32562" xr:uid="{00000000-0005-0000-0000-00008A950000}"/>
    <cellStyle name="Normal 7 2 3 3 2 5" xfId="39120" xr:uid="{00000000-0005-0000-0000-00008B950000}"/>
    <cellStyle name="Normal 7 2 3 3 3" xfId="8326" xr:uid="{00000000-0005-0000-0000-00008C950000}"/>
    <cellStyle name="Normal 7 2 3 3 3 2" xfId="13609" xr:uid="{00000000-0005-0000-0000-00008D950000}"/>
    <cellStyle name="Normal 7 2 3 3 3 2 2" xfId="29212" xr:uid="{00000000-0005-0000-0000-00008E950000}"/>
    <cellStyle name="Normal 7 2 3 3 3 2 3" xfId="35771" xr:uid="{00000000-0005-0000-0000-00008F950000}"/>
    <cellStyle name="Normal 7 2 3 3 3 2 4" xfId="42329" xr:uid="{00000000-0005-0000-0000-000090950000}"/>
    <cellStyle name="Normal 7 2 3 3 3 3" xfId="25947" xr:uid="{00000000-0005-0000-0000-000091950000}"/>
    <cellStyle name="Normal 7 2 3 3 3 4" xfId="32563" xr:uid="{00000000-0005-0000-0000-000092950000}"/>
    <cellStyle name="Normal 7 2 3 3 3 5" xfId="39121" xr:uid="{00000000-0005-0000-0000-000093950000}"/>
    <cellStyle name="Normal 7 2 3 3 4" xfId="13607" xr:uid="{00000000-0005-0000-0000-000094950000}"/>
    <cellStyle name="Normal 7 2 3 3 4 2" xfId="29210" xr:uid="{00000000-0005-0000-0000-000095950000}"/>
    <cellStyle name="Normal 7 2 3 3 4 3" xfId="35769" xr:uid="{00000000-0005-0000-0000-000096950000}"/>
    <cellStyle name="Normal 7 2 3 3 4 4" xfId="42327" xr:uid="{00000000-0005-0000-0000-000097950000}"/>
    <cellStyle name="Normal 7 2 3 3 5" xfId="25945" xr:uid="{00000000-0005-0000-0000-000098950000}"/>
    <cellStyle name="Normal 7 2 3 3 6" xfId="32561" xr:uid="{00000000-0005-0000-0000-000099950000}"/>
    <cellStyle name="Normal 7 2 3 3 7" xfId="39119" xr:uid="{00000000-0005-0000-0000-00009A950000}"/>
    <cellStyle name="Normal 7 2 3 4" xfId="8327" xr:uid="{00000000-0005-0000-0000-00009B950000}"/>
    <cellStyle name="Normal 7 2 3 4 2" xfId="8328" xr:uid="{00000000-0005-0000-0000-00009C950000}"/>
    <cellStyle name="Normal 7 2 3 4 2 2" xfId="13611" xr:uid="{00000000-0005-0000-0000-00009D950000}"/>
    <cellStyle name="Normal 7 2 3 4 2 2 2" xfId="29214" xr:uid="{00000000-0005-0000-0000-00009E950000}"/>
    <cellStyle name="Normal 7 2 3 4 2 2 3" xfId="35773" xr:uid="{00000000-0005-0000-0000-00009F950000}"/>
    <cellStyle name="Normal 7 2 3 4 2 2 4" xfId="42331" xr:uid="{00000000-0005-0000-0000-0000A0950000}"/>
    <cellStyle name="Normal 7 2 3 4 2 3" xfId="25949" xr:uid="{00000000-0005-0000-0000-0000A1950000}"/>
    <cellStyle name="Normal 7 2 3 4 2 4" xfId="32565" xr:uid="{00000000-0005-0000-0000-0000A2950000}"/>
    <cellStyle name="Normal 7 2 3 4 2 5" xfId="39123" xr:uid="{00000000-0005-0000-0000-0000A3950000}"/>
    <cellStyle name="Normal 7 2 3 4 3" xfId="8329" xr:uid="{00000000-0005-0000-0000-0000A4950000}"/>
    <cellStyle name="Normal 7 2 3 4 3 2" xfId="13612" xr:uid="{00000000-0005-0000-0000-0000A5950000}"/>
    <cellStyle name="Normal 7 2 3 4 3 2 2" xfId="29215" xr:uid="{00000000-0005-0000-0000-0000A6950000}"/>
    <cellStyle name="Normal 7 2 3 4 3 2 3" xfId="35774" xr:uid="{00000000-0005-0000-0000-0000A7950000}"/>
    <cellStyle name="Normal 7 2 3 4 3 2 4" xfId="42332" xr:uid="{00000000-0005-0000-0000-0000A8950000}"/>
    <cellStyle name="Normal 7 2 3 4 3 3" xfId="25950" xr:uid="{00000000-0005-0000-0000-0000A9950000}"/>
    <cellStyle name="Normal 7 2 3 4 3 4" xfId="32566" xr:uid="{00000000-0005-0000-0000-0000AA950000}"/>
    <cellStyle name="Normal 7 2 3 4 3 5" xfId="39124" xr:uid="{00000000-0005-0000-0000-0000AB950000}"/>
    <cellStyle name="Normal 7 2 3 4 4" xfId="13610" xr:uid="{00000000-0005-0000-0000-0000AC950000}"/>
    <cellStyle name="Normal 7 2 3 4 4 2" xfId="29213" xr:uid="{00000000-0005-0000-0000-0000AD950000}"/>
    <cellStyle name="Normal 7 2 3 4 4 3" xfId="35772" xr:uid="{00000000-0005-0000-0000-0000AE950000}"/>
    <cellStyle name="Normal 7 2 3 4 4 4" xfId="42330" xr:uid="{00000000-0005-0000-0000-0000AF950000}"/>
    <cellStyle name="Normal 7 2 3 4 5" xfId="25948" xr:uid="{00000000-0005-0000-0000-0000B0950000}"/>
    <cellStyle name="Normal 7 2 3 4 6" xfId="32564" xr:uid="{00000000-0005-0000-0000-0000B1950000}"/>
    <cellStyle name="Normal 7 2 3 4 7" xfId="39122" xr:uid="{00000000-0005-0000-0000-0000B2950000}"/>
    <cellStyle name="Normal 7 2 3 5" xfId="8330" xr:uid="{00000000-0005-0000-0000-0000B3950000}"/>
    <cellStyle name="Normal 7 2 3 5 2" xfId="13613" xr:uid="{00000000-0005-0000-0000-0000B4950000}"/>
    <cellStyle name="Normal 7 2 3 5 2 2" xfId="29216" xr:uid="{00000000-0005-0000-0000-0000B5950000}"/>
    <cellStyle name="Normal 7 2 3 5 2 3" xfId="35775" xr:uid="{00000000-0005-0000-0000-0000B6950000}"/>
    <cellStyle name="Normal 7 2 3 5 2 4" xfId="42333" xr:uid="{00000000-0005-0000-0000-0000B7950000}"/>
    <cellStyle name="Normal 7 2 3 5 3" xfId="25951" xr:uid="{00000000-0005-0000-0000-0000B8950000}"/>
    <cellStyle name="Normal 7 2 3 5 4" xfId="32567" xr:uid="{00000000-0005-0000-0000-0000B9950000}"/>
    <cellStyle name="Normal 7 2 3 5 5" xfId="39125" xr:uid="{00000000-0005-0000-0000-0000BA950000}"/>
    <cellStyle name="Normal 7 2 3 6" xfId="8331" xr:uid="{00000000-0005-0000-0000-0000BB950000}"/>
    <cellStyle name="Normal 7 2 3 6 2" xfId="13614" xr:uid="{00000000-0005-0000-0000-0000BC950000}"/>
    <cellStyle name="Normal 7 2 3 6 2 2" xfId="29217" xr:uid="{00000000-0005-0000-0000-0000BD950000}"/>
    <cellStyle name="Normal 7 2 3 6 2 3" xfId="35776" xr:uid="{00000000-0005-0000-0000-0000BE950000}"/>
    <cellStyle name="Normal 7 2 3 6 2 4" xfId="42334" xr:uid="{00000000-0005-0000-0000-0000BF950000}"/>
    <cellStyle name="Normal 7 2 3 6 3" xfId="25952" xr:uid="{00000000-0005-0000-0000-0000C0950000}"/>
    <cellStyle name="Normal 7 2 3 6 4" xfId="32568" xr:uid="{00000000-0005-0000-0000-0000C1950000}"/>
    <cellStyle name="Normal 7 2 3 6 5" xfId="39126" xr:uid="{00000000-0005-0000-0000-0000C2950000}"/>
    <cellStyle name="Normal 7 2 3 7" xfId="13597" xr:uid="{00000000-0005-0000-0000-0000C3950000}"/>
    <cellStyle name="Normal 7 2 3 7 2" xfId="29200" xr:uid="{00000000-0005-0000-0000-0000C4950000}"/>
    <cellStyle name="Normal 7 2 3 7 3" xfId="35759" xr:uid="{00000000-0005-0000-0000-0000C5950000}"/>
    <cellStyle name="Normal 7 2 3 7 4" xfId="42317" xr:uid="{00000000-0005-0000-0000-0000C6950000}"/>
    <cellStyle name="Normal 7 2 3 8" xfId="25935" xr:uid="{00000000-0005-0000-0000-0000C7950000}"/>
    <cellStyle name="Normal 7 2 3 9" xfId="32551" xr:uid="{00000000-0005-0000-0000-0000C8950000}"/>
    <cellStyle name="Normal 7 2 4" xfId="8332" xr:uid="{00000000-0005-0000-0000-0000C9950000}"/>
    <cellStyle name="Normal 7 2 4 2" xfId="8333" xr:uid="{00000000-0005-0000-0000-0000CA950000}"/>
    <cellStyle name="Normal 7 2 4 2 2" xfId="8334" xr:uid="{00000000-0005-0000-0000-0000CB950000}"/>
    <cellStyle name="Normal 7 2 4 2 2 2" xfId="13617" xr:uid="{00000000-0005-0000-0000-0000CC950000}"/>
    <cellStyle name="Normal 7 2 4 2 2 2 2" xfId="29220" xr:uid="{00000000-0005-0000-0000-0000CD950000}"/>
    <cellStyle name="Normal 7 2 4 2 2 2 3" xfId="35779" xr:uid="{00000000-0005-0000-0000-0000CE950000}"/>
    <cellStyle name="Normal 7 2 4 2 2 2 4" xfId="42337" xr:uid="{00000000-0005-0000-0000-0000CF950000}"/>
    <cellStyle name="Normal 7 2 4 2 2 3" xfId="25955" xr:uid="{00000000-0005-0000-0000-0000D0950000}"/>
    <cellStyle name="Normal 7 2 4 2 2 4" xfId="32571" xr:uid="{00000000-0005-0000-0000-0000D1950000}"/>
    <cellStyle name="Normal 7 2 4 2 2 5" xfId="39129" xr:uid="{00000000-0005-0000-0000-0000D2950000}"/>
    <cellStyle name="Normal 7 2 4 2 3" xfId="8335" xr:uid="{00000000-0005-0000-0000-0000D3950000}"/>
    <cellStyle name="Normal 7 2 4 2 3 2" xfId="13618" xr:uid="{00000000-0005-0000-0000-0000D4950000}"/>
    <cellStyle name="Normal 7 2 4 2 3 2 2" xfId="29221" xr:uid="{00000000-0005-0000-0000-0000D5950000}"/>
    <cellStyle name="Normal 7 2 4 2 3 2 3" xfId="35780" xr:uid="{00000000-0005-0000-0000-0000D6950000}"/>
    <cellStyle name="Normal 7 2 4 2 3 2 4" xfId="42338" xr:uid="{00000000-0005-0000-0000-0000D7950000}"/>
    <cellStyle name="Normal 7 2 4 2 3 3" xfId="25956" xr:uid="{00000000-0005-0000-0000-0000D8950000}"/>
    <cellStyle name="Normal 7 2 4 2 3 4" xfId="32572" xr:uid="{00000000-0005-0000-0000-0000D9950000}"/>
    <cellStyle name="Normal 7 2 4 2 3 5" xfId="39130" xr:uid="{00000000-0005-0000-0000-0000DA950000}"/>
    <cellStyle name="Normal 7 2 4 2 4" xfId="13616" xr:uid="{00000000-0005-0000-0000-0000DB950000}"/>
    <cellStyle name="Normal 7 2 4 2 4 2" xfId="29219" xr:uid="{00000000-0005-0000-0000-0000DC950000}"/>
    <cellStyle name="Normal 7 2 4 2 4 3" xfId="35778" xr:uid="{00000000-0005-0000-0000-0000DD950000}"/>
    <cellStyle name="Normal 7 2 4 2 4 4" xfId="42336" xr:uid="{00000000-0005-0000-0000-0000DE950000}"/>
    <cellStyle name="Normal 7 2 4 2 5" xfId="25954" xr:uid="{00000000-0005-0000-0000-0000DF950000}"/>
    <cellStyle name="Normal 7 2 4 2 6" xfId="32570" xr:uid="{00000000-0005-0000-0000-0000E0950000}"/>
    <cellStyle name="Normal 7 2 4 2 7" xfId="39128" xr:uid="{00000000-0005-0000-0000-0000E1950000}"/>
    <cellStyle name="Normal 7 2 4 3" xfId="8336" xr:uid="{00000000-0005-0000-0000-0000E2950000}"/>
    <cellStyle name="Normal 7 2 4 3 2" xfId="8337" xr:uid="{00000000-0005-0000-0000-0000E3950000}"/>
    <cellStyle name="Normal 7 2 4 3 2 2" xfId="13620" xr:uid="{00000000-0005-0000-0000-0000E4950000}"/>
    <cellStyle name="Normal 7 2 4 3 2 2 2" xfId="29223" xr:uid="{00000000-0005-0000-0000-0000E5950000}"/>
    <cellStyle name="Normal 7 2 4 3 2 2 3" xfId="35782" xr:uid="{00000000-0005-0000-0000-0000E6950000}"/>
    <cellStyle name="Normal 7 2 4 3 2 2 4" xfId="42340" xr:uid="{00000000-0005-0000-0000-0000E7950000}"/>
    <cellStyle name="Normal 7 2 4 3 2 3" xfId="25958" xr:uid="{00000000-0005-0000-0000-0000E8950000}"/>
    <cellStyle name="Normal 7 2 4 3 2 4" xfId="32574" xr:uid="{00000000-0005-0000-0000-0000E9950000}"/>
    <cellStyle name="Normal 7 2 4 3 2 5" xfId="39132" xr:uid="{00000000-0005-0000-0000-0000EA950000}"/>
    <cellStyle name="Normal 7 2 4 3 3" xfId="8338" xr:uid="{00000000-0005-0000-0000-0000EB950000}"/>
    <cellStyle name="Normal 7 2 4 3 3 2" xfId="13621" xr:uid="{00000000-0005-0000-0000-0000EC950000}"/>
    <cellStyle name="Normal 7 2 4 3 3 2 2" xfId="29224" xr:uid="{00000000-0005-0000-0000-0000ED950000}"/>
    <cellStyle name="Normal 7 2 4 3 3 2 3" xfId="35783" xr:uid="{00000000-0005-0000-0000-0000EE950000}"/>
    <cellStyle name="Normal 7 2 4 3 3 2 4" xfId="42341" xr:uid="{00000000-0005-0000-0000-0000EF950000}"/>
    <cellStyle name="Normal 7 2 4 3 3 3" xfId="25959" xr:uid="{00000000-0005-0000-0000-0000F0950000}"/>
    <cellStyle name="Normal 7 2 4 3 3 4" xfId="32575" xr:uid="{00000000-0005-0000-0000-0000F1950000}"/>
    <cellStyle name="Normal 7 2 4 3 3 5" xfId="39133" xr:uid="{00000000-0005-0000-0000-0000F2950000}"/>
    <cellStyle name="Normal 7 2 4 3 4" xfId="13619" xr:uid="{00000000-0005-0000-0000-0000F3950000}"/>
    <cellStyle name="Normal 7 2 4 3 4 2" xfId="29222" xr:uid="{00000000-0005-0000-0000-0000F4950000}"/>
    <cellStyle name="Normal 7 2 4 3 4 3" xfId="35781" xr:uid="{00000000-0005-0000-0000-0000F5950000}"/>
    <cellStyle name="Normal 7 2 4 3 4 4" xfId="42339" xr:uid="{00000000-0005-0000-0000-0000F6950000}"/>
    <cellStyle name="Normal 7 2 4 3 5" xfId="25957" xr:uid="{00000000-0005-0000-0000-0000F7950000}"/>
    <cellStyle name="Normal 7 2 4 3 6" xfId="32573" xr:uid="{00000000-0005-0000-0000-0000F8950000}"/>
    <cellStyle name="Normal 7 2 4 3 7" xfId="39131" xr:uid="{00000000-0005-0000-0000-0000F9950000}"/>
    <cellStyle name="Normal 7 2 4 4" xfId="8339" xr:uid="{00000000-0005-0000-0000-0000FA950000}"/>
    <cellStyle name="Normal 7 2 4 4 2" xfId="13622" xr:uid="{00000000-0005-0000-0000-0000FB950000}"/>
    <cellStyle name="Normal 7 2 4 4 2 2" xfId="29225" xr:uid="{00000000-0005-0000-0000-0000FC950000}"/>
    <cellStyle name="Normal 7 2 4 4 2 3" xfId="35784" xr:uid="{00000000-0005-0000-0000-0000FD950000}"/>
    <cellStyle name="Normal 7 2 4 4 2 4" xfId="42342" xr:uid="{00000000-0005-0000-0000-0000FE950000}"/>
    <cellStyle name="Normal 7 2 4 4 3" xfId="25960" xr:uid="{00000000-0005-0000-0000-0000FF950000}"/>
    <cellStyle name="Normal 7 2 4 4 4" xfId="32576" xr:uid="{00000000-0005-0000-0000-000000960000}"/>
    <cellStyle name="Normal 7 2 4 4 5" xfId="39134" xr:uid="{00000000-0005-0000-0000-000001960000}"/>
    <cellStyle name="Normal 7 2 4 5" xfId="8340" xr:uid="{00000000-0005-0000-0000-000002960000}"/>
    <cellStyle name="Normal 7 2 4 5 2" xfId="13623" xr:uid="{00000000-0005-0000-0000-000003960000}"/>
    <cellStyle name="Normal 7 2 4 5 2 2" xfId="29226" xr:uid="{00000000-0005-0000-0000-000004960000}"/>
    <cellStyle name="Normal 7 2 4 5 2 3" xfId="35785" xr:uid="{00000000-0005-0000-0000-000005960000}"/>
    <cellStyle name="Normal 7 2 4 5 2 4" xfId="42343" xr:uid="{00000000-0005-0000-0000-000006960000}"/>
    <cellStyle name="Normal 7 2 4 5 3" xfId="25961" xr:uid="{00000000-0005-0000-0000-000007960000}"/>
    <cellStyle name="Normal 7 2 4 5 4" xfId="32577" xr:uid="{00000000-0005-0000-0000-000008960000}"/>
    <cellStyle name="Normal 7 2 4 5 5" xfId="39135" xr:uid="{00000000-0005-0000-0000-000009960000}"/>
    <cellStyle name="Normal 7 2 4 6" xfId="13615" xr:uid="{00000000-0005-0000-0000-00000A960000}"/>
    <cellStyle name="Normal 7 2 4 6 2" xfId="29218" xr:uid="{00000000-0005-0000-0000-00000B960000}"/>
    <cellStyle name="Normal 7 2 4 6 3" xfId="35777" xr:uid="{00000000-0005-0000-0000-00000C960000}"/>
    <cellStyle name="Normal 7 2 4 6 4" xfId="42335" xr:uid="{00000000-0005-0000-0000-00000D960000}"/>
    <cellStyle name="Normal 7 2 4 7" xfId="25953" xr:uid="{00000000-0005-0000-0000-00000E960000}"/>
    <cellStyle name="Normal 7 2 4 8" xfId="32569" xr:uid="{00000000-0005-0000-0000-00000F960000}"/>
    <cellStyle name="Normal 7 2 4 9" xfId="39127" xr:uid="{00000000-0005-0000-0000-000010960000}"/>
    <cellStyle name="Normal 7 2 5" xfId="8341" xr:uid="{00000000-0005-0000-0000-000011960000}"/>
    <cellStyle name="Normal 7 2 5 2" xfId="8342" xr:uid="{00000000-0005-0000-0000-000012960000}"/>
    <cellStyle name="Normal 7 2 5 2 2" xfId="13625" xr:uid="{00000000-0005-0000-0000-000013960000}"/>
    <cellStyle name="Normal 7 2 5 2 2 2" xfId="29228" xr:uid="{00000000-0005-0000-0000-000014960000}"/>
    <cellStyle name="Normal 7 2 5 2 2 3" xfId="35787" xr:uid="{00000000-0005-0000-0000-000015960000}"/>
    <cellStyle name="Normal 7 2 5 2 2 4" xfId="42345" xr:uid="{00000000-0005-0000-0000-000016960000}"/>
    <cellStyle name="Normal 7 2 5 2 3" xfId="25963" xr:uid="{00000000-0005-0000-0000-000017960000}"/>
    <cellStyle name="Normal 7 2 5 2 4" xfId="32579" xr:uid="{00000000-0005-0000-0000-000018960000}"/>
    <cellStyle name="Normal 7 2 5 2 5" xfId="39137" xr:uid="{00000000-0005-0000-0000-000019960000}"/>
    <cellStyle name="Normal 7 2 5 3" xfId="8343" xr:uid="{00000000-0005-0000-0000-00001A960000}"/>
    <cellStyle name="Normal 7 2 5 3 2" xfId="13626" xr:uid="{00000000-0005-0000-0000-00001B960000}"/>
    <cellStyle name="Normal 7 2 5 3 2 2" xfId="29229" xr:uid="{00000000-0005-0000-0000-00001C960000}"/>
    <cellStyle name="Normal 7 2 5 3 2 3" xfId="35788" xr:uid="{00000000-0005-0000-0000-00001D960000}"/>
    <cellStyle name="Normal 7 2 5 3 2 4" xfId="42346" xr:uid="{00000000-0005-0000-0000-00001E960000}"/>
    <cellStyle name="Normal 7 2 5 3 3" xfId="25964" xr:uid="{00000000-0005-0000-0000-00001F960000}"/>
    <cellStyle name="Normal 7 2 5 3 4" xfId="32580" xr:uid="{00000000-0005-0000-0000-000020960000}"/>
    <cellStyle name="Normal 7 2 5 3 5" xfId="39138" xr:uid="{00000000-0005-0000-0000-000021960000}"/>
    <cellStyle name="Normal 7 2 5 4" xfId="13624" xr:uid="{00000000-0005-0000-0000-000022960000}"/>
    <cellStyle name="Normal 7 2 5 4 2" xfId="29227" xr:uid="{00000000-0005-0000-0000-000023960000}"/>
    <cellStyle name="Normal 7 2 5 4 3" xfId="35786" xr:uid="{00000000-0005-0000-0000-000024960000}"/>
    <cellStyle name="Normal 7 2 5 4 4" xfId="42344" xr:uid="{00000000-0005-0000-0000-000025960000}"/>
    <cellStyle name="Normal 7 2 5 5" xfId="25962" xr:uid="{00000000-0005-0000-0000-000026960000}"/>
    <cellStyle name="Normal 7 2 5 6" xfId="32578" xr:uid="{00000000-0005-0000-0000-000027960000}"/>
    <cellStyle name="Normal 7 2 5 7" xfId="39136" xr:uid="{00000000-0005-0000-0000-000028960000}"/>
    <cellStyle name="Normal 7 2 6" xfId="8344" xr:uid="{00000000-0005-0000-0000-000029960000}"/>
    <cellStyle name="Normal 7 2 6 2" xfId="8345" xr:uid="{00000000-0005-0000-0000-00002A960000}"/>
    <cellStyle name="Normal 7 2 6 2 2" xfId="13628" xr:uid="{00000000-0005-0000-0000-00002B960000}"/>
    <cellStyle name="Normal 7 2 6 2 2 2" xfId="29231" xr:uid="{00000000-0005-0000-0000-00002C960000}"/>
    <cellStyle name="Normal 7 2 6 2 2 3" xfId="35790" xr:uid="{00000000-0005-0000-0000-00002D960000}"/>
    <cellStyle name="Normal 7 2 6 2 2 4" xfId="42348" xr:uid="{00000000-0005-0000-0000-00002E960000}"/>
    <cellStyle name="Normal 7 2 6 2 3" xfId="25966" xr:uid="{00000000-0005-0000-0000-00002F960000}"/>
    <cellStyle name="Normal 7 2 6 2 4" xfId="32582" xr:uid="{00000000-0005-0000-0000-000030960000}"/>
    <cellStyle name="Normal 7 2 6 2 5" xfId="39140" xr:uid="{00000000-0005-0000-0000-000031960000}"/>
    <cellStyle name="Normal 7 2 6 3" xfId="8346" xr:uid="{00000000-0005-0000-0000-000032960000}"/>
    <cellStyle name="Normal 7 2 6 3 2" xfId="13629" xr:uid="{00000000-0005-0000-0000-000033960000}"/>
    <cellStyle name="Normal 7 2 6 3 2 2" xfId="29232" xr:uid="{00000000-0005-0000-0000-000034960000}"/>
    <cellStyle name="Normal 7 2 6 3 2 3" xfId="35791" xr:uid="{00000000-0005-0000-0000-000035960000}"/>
    <cellStyle name="Normal 7 2 6 3 2 4" xfId="42349" xr:uid="{00000000-0005-0000-0000-000036960000}"/>
    <cellStyle name="Normal 7 2 6 3 3" xfId="25967" xr:uid="{00000000-0005-0000-0000-000037960000}"/>
    <cellStyle name="Normal 7 2 6 3 4" xfId="32583" xr:uid="{00000000-0005-0000-0000-000038960000}"/>
    <cellStyle name="Normal 7 2 6 3 5" xfId="39141" xr:uid="{00000000-0005-0000-0000-000039960000}"/>
    <cellStyle name="Normal 7 2 6 4" xfId="13627" xr:uid="{00000000-0005-0000-0000-00003A960000}"/>
    <cellStyle name="Normal 7 2 6 4 2" xfId="29230" xr:uid="{00000000-0005-0000-0000-00003B960000}"/>
    <cellStyle name="Normal 7 2 6 4 3" xfId="35789" xr:uid="{00000000-0005-0000-0000-00003C960000}"/>
    <cellStyle name="Normal 7 2 6 4 4" xfId="42347" xr:uid="{00000000-0005-0000-0000-00003D960000}"/>
    <cellStyle name="Normal 7 2 6 5" xfId="25965" xr:uid="{00000000-0005-0000-0000-00003E960000}"/>
    <cellStyle name="Normal 7 2 6 6" xfId="32581" xr:uid="{00000000-0005-0000-0000-00003F960000}"/>
    <cellStyle name="Normal 7 2 6 7" xfId="39139" xr:uid="{00000000-0005-0000-0000-000040960000}"/>
    <cellStyle name="Normal 7 2 7" xfId="8347" xr:uid="{00000000-0005-0000-0000-000041960000}"/>
    <cellStyle name="Normal 7 2 7 2" xfId="13630" xr:uid="{00000000-0005-0000-0000-000042960000}"/>
    <cellStyle name="Normal 7 2 7 2 2" xfId="29233" xr:uid="{00000000-0005-0000-0000-000043960000}"/>
    <cellStyle name="Normal 7 2 7 2 3" xfId="35792" xr:uid="{00000000-0005-0000-0000-000044960000}"/>
    <cellStyle name="Normal 7 2 7 2 4" xfId="42350" xr:uid="{00000000-0005-0000-0000-000045960000}"/>
    <cellStyle name="Normal 7 2 7 3" xfId="25968" xr:uid="{00000000-0005-0000-0000-000046960000}"/>
    <cellStyle name="Normal 7 2 7 4" xfId="32584" xr:uid="{00000000-0005-0000-0000-000047960000}"/>
    <cellStyle name="Normal 7 2 7 5" xfId="39142" xr:uid="{00000000-0005-0000-0000-000048960000}"/>
    <cellStyle name="Normal 7 2 8" xfId="8348" xr:uid="{00000000-0005-0000-0000-000049960000}"/>
    <cellStyle name="Normal 7 2 8 2" xfId="13631" xr:uid="{00000000-0005-0000-0000-00004A960000}"/>
    <cellStyle name="Normal 7 2 8 2 2" xfId="29234" xr:uid="{00000000-0005-0000-0000-00004B960000}"/>
    <cellStyle name="Normal 7 2 8 2 3" xfId="35793" xr:uid="{00000000-0005-0000-0000-00004C960000}"/>
    <cellStyle name="Normal 7 2 8 2 4" xfId="42351" xr:uid="{00000000-0005-0000-0000-00004D960000}"/>
    <cellStyle name="Normal 7 2 8 3" xfId="25969" xr:uid="{00000000-0005-0000-0000-00004E960000}"/>
    <cellStyle name="Normal 7 2 8 4" xfId="32585" xr:uid="{00000000-0005-0000-0000-00004F960000}"/>
    <cellStyle name="Normal 7 2 8 5" xfId="39143" xr:uid="{00000000-0005-0000-0000-000050960000}"/>
    <cellStyle name="Normal 7 2 9" xfId="13560" xr:uid="{00000000-0005-0000-0000-000051960000}"/>
    <cellStyle name="Normal 7 2 9 2" xfId="29163" xr:uid="{00000000-0005-0000-0000-000052960000}"/>
    <cellStyle name="Normal 7 2 9 3" xfId="35722" xr:uid="{00000000-0005-0000-0000-000053960000}"/>
    <cellStyle name="Normal 7 2 9 4" xfId="42280" xr:uid="{00000000-0005-0000-0000-000054960000}"/>
    <cellStyle name="Normal 7 3" xfId="8349" xr:uid="{00000000-0005-0000-0000-000055960000}"/>
    <cellStyle name="Normal 7 3 10" xfId="32586" xr:uid="{00000000-0005-0000-0000-000056960000}"/>
    <cellStyle name="Normal 7 3 11" xfId="39144" xr:uid="{00000000-0005-0000-0000-000057960000}"/>
    <cellStyle name="Normal 7 3 2" xfId="8350" xr:uid="{00000000-0005-0000-0000-000058960000}"/>
    <cellStyle name="Normal 7 3 2 10" xfId="39145" xr:uid="{00000000-0005-0000-0000-000059960000}"/>
    <cellStyle name="Normal 7 3 2 2" xfId="8351" xr:uid="{00000000-0005-0000-0000-00005A960000}"/>
    <cellStyle name="Normal 7 3 2 2 2" xfId="8352" xr:uid="{00000000-0005-0000-0000-00005B960000}"/>
    <cellStyle name="Normal 7 3 2 2 2 2" xfId="8353" xr:uid="{00000000-0005-0000-0000-00005C960000}"/>
    <cellStyle name="Normal 7 3 2 2 2 2 2" xfId="13636" xr:uid="{00000000-0005-0000-0000-00005D960000}"/>
    <cellStyle name="Normal 7 3 2 2 2 2 2 2" xfId="29239" xr:uid="{00000000-0005-0000-0000-00005E960000}"/>
    <cellStyle name="Normal 7 3 2 2 2 2 2 3" xfId="35798" xr:uid="{00000000-0005-0000-0000-00005F960000}"/>
    <cellStyle name="Normal 7 3 2 2 2 2 2 4" xfId="42356" xr:uid="{00000000-0005-0000-0000-000060960000}"/>
    <cellStyle name="Normal 7 3 2 2 2 2 3" xfId="25974" xr:uid="{00000000-0005-0000-0000-000061960000}"/>
    <cellStyle name="Normal 7 3 2 2 2 2 4" xfId="32590" xr:uid="{00000000-0005-0000-0000-000062960000}"/>
    <cellStyle name="Normal 7 3 2 2 2 2 5" xfId="39148" xr:uid="{00000000-0005-0000-0000-000063960000}"/>
    <cellStyle name="Normal 7 3 2 2 2 3" xfId="8354" xr:uid="{00000000-0005-0000-0000-000064960000}"/>
    <cellStyle name="Normal 7 3 2 2 2 3 2" xfId="13637" xr:uid="{00000000-0005-0000-0000-000065960000}"/>
    <cellStyle name="Normal 7 3 2 2 2 3 2 2" xfId="29240" xr:uid="{00000000-0005-0000-0000-000066960000}"/>
    <cellStyle name="Normal 7 3 2 2 2 3 2 3" xfId="35799" xr:uid="{00000000-0005-0000-0000-000067960000}"/>
    <cellStyle name="Normal 7 3 2 2 2 3 2 4" xfId="42357" xr:uid="{00000000-0005-0000-0000-000068960000}"/>
    <cellStyle name="Normal 7 3 2 2 2 3 3" xfId="25975" xr:uid="{00000000-0005-0000-0000-000069960000}"/>
    <cellStyle name="Normal 7 3 2 2 2 3 4" xfId="32591" xr:uid="{00000000-0005-0000-0000-00006A960000}"/>
    <cellStyle name="Normal 7 3 2 2 2 3 5" xfId="39149" xr:uid="{00000000-0005-0000-0000-00006B960000}"/>
    <cellStyle name="Normal 7 3 2 2 2 4" xfId="13635" xr:uid="{00000000-0005-0000-0000-00006C960000}"/>
    <cellStyle name="Normal 7 3 2 2 2 4 2" xfId="29238" xr:uid="{00000000-0005-0000-0000-00006D960000}"/>
    <cellStyle name="Normal 7 3 2 2 2 4 3" xfId="35797" xr:uid="{00000000-0005-0000-0000-00006E960000}"/>
    <cellStyle name="Normal 7 3 2 2 2 4 4" xfId="42355" xr:uid="{00000000-0005-0000-0000-00006F960000}"/>
    <cellStyle name="Normal 7 3 2 2 2 5" xfId="25973" xr:uid="{00000000-0005-0000-0000-000070960000}"/>
    <cellStyle name="Normal 7 3 2 2 2 6" xfId="32589" xr:uid="{00000000-0005-0000-0000-000071960000}"/>
    <cellStyle name="Normal 7 3 2 2 2 7" xfId="39147" xr:uid="{00000000-0005-0000-0000-000072960000}"/>
    <cellStyle name="Normal 7 3 2 2 3" xfId="8355" xr:uid="{00000000-0005-0000-0000-000073960000}"/>
    <cellStyle name="Normal 7 3 2 2 3 2" xfId="8356" xr:uid="{00000000-0005-0000-0000-000074960000}"/>
    <cellStyle name="Normal 7 3 2 2 3 2 2" xfId="13639" xr:uid="{00000000-0005-0000-0000-000075960000}"/>
    <cellStyle name="Normal 7 3 2 2 3 2 2 2" xfId="29242" xr:uid="{00000000-0005-0000-0000-000076960000}"/>
    <cellStyle name="Normal 7 3 2 2 3 2 2 3" xfId="35801" xr:uid="{00000000-0005-0000-0000-000077960000}"/>
    <cellStyle name="Normal 7 3 2 2 3 2 2 4" xfId="42359" xr:uid="{00000000-0005-0000-0000-000078960000}"/>
    <cellStyle name="Normal 7 3 2 2 3 2 3" xfId="25977" xr:uid="{00000000-0005-0000-0000-000079960000}"/>
    <cellStyle name="Normal 7 3 2 2 3 2 4" xfId="32593" xr:uid="{00000000-0005-0000-0000-00007A960000}"/>
    <cellStyle name="Normal 7 3 2 2 3 2 5" xfId="39151" xr:uid="{00000000-0005-0000-0000-00007B960000}"/>
    <cellStyle name="Normal 7 3 2 2 3 3" xfId="8357" xr:uid="{00000000-0005-0000-0000-00007C960000}"/>
    <cellStyle name="Normal 7 3 2 2 3 3 2" xfId="13640" xr:uid="{00000000-0005-0000-0000-00007D960000}"/>
    <cellStyle name="Normal 7 3 2 2 3 3 2 2" xfId="29243" xr:uid="{00000000-0005-0000-0000-00007E960000}"/>
    <cellStyle name="Normal 7 3 2 2 3 3 2 3" xfId="35802" xr:uid="{00000000-0005-0000-0000-00007F960000}"/>
    <cellStyle name="Normal 7 3 2 2 3 3 2 4" xfId="42360" xr:uid="{00000000-0005-0000-0000-000080960000}"/>
    <cellStyle name="Normal 7 3 2 2 3 3 3" xfId="25978" xr:uid="{00000000-0005-0000-0000-000081960000}"/>
    <cellStyle name="Normal 7 3 2 2 3 3 4" xfId="32594" xr:uid="{00000000-0005-0000-0000-000082960000}"/>
    <cellStyle name="Normal 7 3 2 2 3 3 5" xfId="39152" xr:uid="{00000000-0005-0000-0000-000083960000}"/>
    <cellStyle name="Normal 7 3 2 2 3 4" xfId="13638" xr:uid="{00000000-0005-0000-0000-000084960000}"/>
    <cellStyle name="Normal 7 3 2 2 3 4 2" xfId="29241" xr:uid="{00000000-0005-0000-0000-000085960000}"/>
    <cellStyle name="Normal 7 3 2 2 3 4 3" xfId="35800" xr:uid="{00000000-0005-0000-0000-000086960000}"/>
    <cellStyle name="Normal 7 3 2 2 3 4 4" xfId="42358" xr:uid="{00000000-0005-0000-0000-000087960000}"/>
    <cellStyle name="Normal 7 3 2 2 3 5" xfId="25976" xr:uid="{00000000-0005-0000-0000-000088960000}"/>
    <cellStyle name="Normal 7 3 2 2 3 6" xfId="32592" xr:uid="{00000000-0005-0000-0000-000089960000}"/>
    <cellStyle name="Normal 7 3 2 2 3 7" xfId="39150" xr:uid="{00000000-0005-0000-0000-00008A960000}"/>
    <cellStyle name="Normal 7 3 2 2 4" xfId="8358" xr:uid="{00000000-0005-0000-0000-00008B960000}"/>
    <cellStyle name="Normal 7 3 2 2 4 2" xfId="13641" xr:uid="{00000000-0005-0000-0000-00008C960000}"/>
    <cellStyle name="Normal 7 3 2 2 4 2 2" xfId="29244" xr:uid="{00000000-0005-0000-0000-00008D960000}"/>
    <cellStyle name="Normal 7 3 2 2 4 2 3" xfId="35803" xr:uid="{00000000-0005-0000-0000-00008E960000}"/>
    <cellStyle name="Normal 7 3 2 2 4 2 4" xfId="42361" xr:uid="{00000000-0005-0000-0000-00008F960000}"/>
    <cellStyle name="Normal 7 3 2 2 4 3" xfId="25979" xr:uid="{00000000-0005-0000-0000-000090960000}"/>
    <cellStyle name="Normal 7 3 2 2 4 4" xfId="32595" xr:uid="{00000000-0005-0000-0000-000091960000}"/>
    <cellStyle name="Normal 7 3 2 2 4 5" xfId="39153" xr:uid="{00000000-0005-0000-0000-000092960000}"/>
    <cellStyle name="Normal 7 3 2 2 5" xfId="8359" xr:uid="{00000000-0005-0000-0000-000093960000}"/>
    <cellStyle name="Normal 7 3 2 2 5 2" xfId="13642" xr:uid="{00000000-0005-0000-0000-000094960000}"/>
    <cellStyle name="Normal 7 3 2 2 5 2 2" xfId="29245" xr:uid="{00000000-0005-0000-0000-000095960000}"/>
    <cellStyle name="Normal 7 3 2 2 5 2 3" xfId="35804" xr:uid="{00000000-0005-0000-0000-000096960000}"/>
    <cellStyle name="Normal 7 3 2 2 5 2 4" xfId="42362" xr:uid="{00000000-0005-0000-0000-000097960000}"/>
    <cellStyle name="Normal 7 3 2 2 5 3" xfId="25980" xr:uid="{00000000-0005-0000-0000-000098960000}"/>
    <cellStyle name="Normal 7 3 2 2 5 4" xfId="32596" xr:uid="{00000000-0005-0000-0000-000099960000}"/>
    <cellStyle name="Normal 7 3 2 2 5 5" xfId="39154" xr:uid="{00000000-0005-0000-0000-00009A960000}"/>
    <cellStyle name="Normal 7 3 2 2 6" xfId="13634" xr:uid="{00000000-0005-0000-0000-00009B960000}"/>
    <cellStyle name="Normal 7 3 2 2 6 2" xfId="29237" xr:uid="{00000000-0005-0000-0000-00009C960000}"/>
    <cellStyle name="Normal 7 3 2 2 6 3" xfId="35796" xr:uid="{00000000-0005-0000-0000-00009D960000}"/>
    <cellStyle name="Normal 7 3 2 2 6 4" xfId="42354" xr:uid="{00000000-0005-0000-0000-00009E960000}"/>
    <cellStyle name="Normal 7 3 2 2 7" xfId="25972" xr:uid="{00000000-0005-0000-0000-00009F960000}"/>
    <cellStyle name="Normal 7 3 2 2 8" xfId="32588" xr:uid="{00000000-0005-0000-0000-0000A0960000}"/>
    <cellStyle name="Normal 7 3 2 2 9" xfId="39146" xr:uid="{00000000-0005-0000-0000-0000A1960000}"/>
    <cellStyle name="Normal 7 3 2 3" xfId="8360" xr:uid="{00000000-0005-0000-0000-0000A2960000}"/>
    <cellStyle name="Normal 7 3 2 3 2" xfId="8361" xr:uid="{00000000-0005-0000-0000-0000A3960000}"/>
    <cellStyle name="Normal 7 3 2 3 2 2" xfId="13644" xr:uid="{00000000-0005-0000-0000-0000A4960000}"/>
    <cellStyle name="Normal 7 3 2 3 2 2 2" xfId="29247" xr:uid="{00000000-0005-0000-0000-0000A5960000}"/>
    <cellStyle name="Normal 7 3 2 3 2 2 3" xfId="35806" xr:uid="{00000000-0005-0000-0000-0000A6960000}"/>
    <cellStyle name="Normal 7 3 2 3 2 2 4" xfId="42364" xr:uid="{00000000-0005-0000-0000-0000A7960000}"/>
    <cellStyle name="Normal 7 3 2 3 2 3" xfId="25982" xr:uid="{00000000-0005-0000-0000-0000A8960000}"/>
    <cellStyle name="Normal 7 3 2 3 2 4" xfId="32598" xr:uid="{00000000-0005-0000-0000-0000A9960000}"/>
    <cellStyle name="Normal 7 3 2 3 2 5" xfId="39156" xr:uid="{00000000-0005-0000-0000-0000AA960000}"/>
    <cellStyle name="Normal 7 3 2 3 3" xfId="8362" xr:uid="{00000000-0005-0000-0000-0000AB960000}"/>
    <cellStyle name="Normal 7 3 2 3 3 2" xfId="13645" xr:uid="{00000000-0005-0000-0000-0000AC960000}"/>
    <cellStyle name="Normal 7 3 2 3 3 2 2" xfId="29248" xr:uid="{00000000-0005-0000-0000-0000AD960000}"/>
    <cellStyle name="Normal 7 3 2 3 3 2 3" xfId="35807" xr:uid="{00000000-0005-0000-0000-0000AE960000}"/>
    <cellStyle name="Normal 7 3 2 3 3 2 4" xfId="42365" xr:uid="{00000000-0005-0000-0000-0000AF960000}"/>
    <cellStyle name="Normal 7 3 2 3 3 3" xfId="25983" xr:uid="{00000000-0005-0000-0000-0000B0960000}"/>
    <cellStyle name="Normal 7 3 2 3 3 4" xfId="32599" xr:uid="{00000000-0005-0000-0000-0000B1960000}"/>
    <cellStyle name="Normal 7 3 2 3 3 5" xfId="39157" xr:uid="{00000000-0005-0000-0000-0000B2960000}"/>
    <cellStyle name="Normal 7 3 2 3 4" xfId="13643" xr:uid="{00000000-0005-0000-0000-0000B3960000}"/>
    <cellStyle name="Normal 7 3 2 3 4 2" xfId="29246" xr:uid="{00000000-0005-0000-0000-0000B4960000}"/>
    <cellStyle name="Normal 7 3 2 3 4 3" xfId="35805" xr:uid="{00000000-0005-0000-0000-0000B5960000}"/>
    <cellStyle name="Normal 7 3 2 3 4 4" xfId="42363" xr:uid="{00000000-0005-0000-0000-0000B6960000}"/>
    <cellStyle name="Normal 7 3 2 3 5" xfId="25981" xr:uid="{00000000-0005-0000-0000-0000B7960000}"/>
    <cellStyle name="Normal 7 3 2 3 6" xfId="32597" xr:uid="{00000000-0005-0000-0000-0000B8960000}"/>
    <cellStyle name="Normal 7 3 2 3 7" xfId="39155" xr:uid="{00000000-0005-0000-0000-0000B9960000}"/>
    <cellStyle name="Normal 7 3 2 4" xfId="8363" xr:uid="{00000000-0005-0000-0000-0000BA960000}"/>
    <cellStyle name="Normal 7 3 2 4 2" xfId="8364" xr:uid="{00000000-0005-0000-0000-0000BB960000}"/>
    <cellStyle name="Normal 7 3 2 4 2 2" xfId="13647" xr:uid="{00000000-0005-0000-0000-0000BC960000}"/>
    <cellStyle name="Normal 7 3 2 4 2 2 2" xfId="29250" xr:uid="{00000000-0005-0000-0000-0000BD960000}"/>
    <cellStyle name="Normal 7 3 2 4 2 2 3" xfId="35809" xr:uid="{00000000-0005-0000-0000-0000BE960000}"/>
    <cellStyle name="Normal 7 3 2 4 2 2 4" xfId="42367" xr:uid="{00000000-0005-0000-0000-0000BF960000}"/>
    <cellStyle name="Normal 7 3 2 4 2 3" xfId="25985" xr:uid="{00000000-0005-0000-0000-0000C0960000}"/>
    <cellStyle name="Normal 7 3 2 4 2 4" xfId="32601" xr:uid="{00000000-0005-0000-0000-0000C1960000}"/>
    <cellStyle name="Normal 7 3 2 4 2 5" xfId="39159" xr:uid="{00000000-0005-0000-0000-0000C2960000}"/>
    <cellStyle name="Normal 7 3 2 4 3" xfId="8365" xr:uid="{00000000-0005-0000-0000-0000C3960000}"/>
    <cellStyle name="Normal 7 3 2 4 3 2" xfId="13648" xr:uid="{00000000-0005-0000-0000-0000C4960000}"/>
    <cellStyle name="Normal 7 3 2 4 3 2 2" xfId="29251" xr:uid="{00000000-0005-0000-0000-0000C5960000}"/>
    <cellStyle name="Normal 7 3 2 4 3 2 3" xfId="35810" xr:uid="{00000000-0005-0000-0000-0000C6960000}"/>
    <cellStyle name="Normal 7 3 2 4 3 2 4" xfId="42368" xr:uid="{00000000-0005-0000-0000-0000C7960000}"/>
    <cellStyle name="Normal 7 3 2 4 3 3" xfId="25986" xr:uid="{00000000-0005-0000-0000-0000C8960000}"/>
    <cellStyle name="Normal 7 3 2 4 3 4" xfId="32602" xr:uid="{00000000-0005-0000-0000-0000C9960000}"/>
    <cellStyle name="Normal 7 3 2 4 3 5" xfId="39160" xr:uid="{00000000-0005-0000-0000-0000CA960000}"/>
    <cellStyle name="Normal 7 3 2 4 4" xfId="13646" xr:uid="{00000000-0005-0000-0000-0000CB960000}"/>
    <cellStyle name="Normal 7 3 2 4 4 2" xfId="29249" xr:uid="{00000000-0005-0000-0000-0000CC960000}"/>
    <cellStyle name="Normal 7 3 2 4 4 3" xfId="35808" xr:uid="{00000000-0005-0000-0000-0000CD960000}"/>
    <cellStyle name="Normal 7 3 2 4 4 4" xfId="42366" xr:uid="{00000000-0005-0000-0000-0000CE960000}"/>
    <cellStyle name="Normal 7 3 2 4 5" xfId="25984" xr:uid="{00000000-0005-0000-0000-0000CF960000}"/>
    <cellStyle name="Normal 7 3 2 4 6" xfId="32600" xr:uid="{00000000-0005-0000-0000-0000D0960000}"/>
    <cellStyle name="Normal 7 3 2 4 7" xfId="39158" xr:uid="{00000000-0005-0000-0000-0000D1960000}"/>
    <cellStyle name="Normal 7 3 2 5" xfId="8366" xr:uid="{00000000-0005-0000-0000-0000D2960000}"/>
    <cellStyle name="Normal 7 3 2 5 2" xfId="13649" xr:uid="{00000000-0005-0000-0000-0000D3960000}"/>
    <cellStyle name="Normal 7 3 2 5 2 2" xfId="29252" xr:uid="{00000000-0005-0000-0000-0000D4960000}"/>
    <cellStyle name="Normal 7 3 2 5 2 3" xfId="35811" xr:uid="{00000000-0005-0000-0000-0000D5960000}"/>
    <cellStyle name="Normal 7 3 2 5 2 4" xfId="42369" xr:uid="{00000000-0005-0000-0000-0000D6960000}"/>
    <cellStyle name="Normal 7 3 2 5 3" xfId="25987" xr:uid="{00000000-0005-0000-0000-0000D7960000}"/>
    <cellStyle name="Normal 7 3 2 5 4" xfId="32603" xr:uid="{00000000-0005-0000-0000-0000D8960000}"/>
    <cellStyle name="Normal 7 3 2 5 5" xfId="39161" xr:uid="{00000000-0005-0000-0000-0000D9960000}"/>
    <cellStyle name="Normal 7 3 2 6" xfId="8367" xr:uid="{00000000-0005-0000-0000-0000DA960000}"/>
    <cellStyle name="Normal 7 3 2 6 2" xfId="13650" xr:uid="{00000000-0005-0000-0000-0000DB960000}"/>
    <cellStyle name="Normal 7 3 2 6 2 2" xfId="29253" xr:uid="{00000000-0005-0000-0000-0000DC960000}"/>
    <cellStyle name="Normal 7 3 2 6 2 3" xfId="35812" xr:uid="{00000000-0005-0000-0000-0000DD960000}"/>
    <cellStyle name="Normal 7 3 2 6 2 4" xfId="42370" xr:uid="{00000000-0005-0000-0000-0000DE960000}"/>
    <cellStyle name="Normal 7 3 2 6 3" xfId="25988" xr:uid="{00000000-0005-0000-0000-0000DF960000}"/>
    <cellStyle name="Normal 7 3 2 6 4" xfId="32604" xr:uid="{00000000-0005-0000-0000-0000E0960000}"/>
    <cellStyle name="Normal 7 3 2 6 5" xfId="39162" xr:uid="{00000000-0005-0000-0000-0000E1960000}"/>
    <cellStyle name="Normal 7 3 2 7" xfId="13633" xr:uid="{00000000-0005-0000-0000-0000E2960000}"/>
    <cellStyle name="Normal 7 3 2 7 2" xfId="29236" xr:uid="{00000000-0005-0000-0000-0000E3960000}"/>
    <cellStyle name="Normal 7 3 2 7 3" xfId="35795" xr:uid="{00000000-0005-0000-0000-0000E4960000}"/>
    <cellStyle name="Normal 7 3 2 7 4" xfId="42353" xr:uid="{00000000-0005-0000-0000-0000E5960000}"/>
    <cellStyle name="Normal 7 3 2 8" xfId="25971" xr:uid="{00000000-0005-0000-0000-0000E6960000}"/>
    <cellStyle name="Normal 7 3 2 9" xfId="32587" xr:uid="{00000000-0005-0000-0000-0000E7960000}"/>
    <cellStyle name="Normal 7 3 3" xfId="8368" xr:uid="{00000000-0005-0000-0000-0000E8960000}"/>
    <cellStyle name="Normal 7 3 3 2" xfId="8369" xr:uid="{00000000-0005-0000-0000-0000E9960000}"/>
    <cellStyle name="Normal 7 3 3 2 2" xfId="8370" xr:uid="{00000000-0005-0000-0000-0000EA960000}"/>
    <cellStyle name="Normal 7 3 3 2 2 2" xfId="13653" xr:uid="{00000000-0005-0000-0000-0000EB960000}"/>
    <cellStyle name="Normal 7 3 3 2 2 2 2" xfId="29256" xr:uid="{00000000-0005-0000-0000-0000EC960000}"/>
    <cellStyle name="Normal 7 3 3 2 2 2 3" xfId="35815" xr:uid="{00000000-0005-0000-0000-0000ED960000}"/>
    <cellStyle name="Normal 7 3 3 2 2 2 4" xfId="42373" xr:uid="{00000000-0005-0000-0000-0000EE960000}"/>
    <cellStyle name="Normal 7 3 3 2 2 3" xfId="25991" xr:uid="{00000000-0005-0000-0000-0000EF960000}"/>
    <cellStyle name="Normal 7 3 3 2 2 4" xfId="32607" xr:uid="{00000000-0005-0000-0000-0000F0960000}"/>
    <cellStyle name="Normal 7 3 3 2 2 5" xfId="39165" xr:uid="{00000000-0005-0000-0000-0000F1960000}"/>
    <cellStyle name="Normal 7 3 3 2 3" xfId="8371" xr:uid="{00000000-0005-0000-0000-0000F2960000}"/>
    <cellStyle name="Normal 7 3 3 2 3 2" xfId="13654" xr:uid="{00000000-0005-0000-0000-0000F3960000}"/>
    <cellStyle name="Normal 7 3 3 2 3 2 2" xfId="29257" xr:uid="{00000000-0005-0000-0000-0000F4960000}"/>
    <cellStyle name="Normal 7 3 3 2 3 2 3" xfId="35816" xr:uid="{00000000-0005-0000-0000-0000F5960000}"/>
    <cellStyle name="Normal 7 3 3 2 3 2 4" xfId="42374" xr:uid="{00000000-0005-0000-0000-0000F6960000}"/>
    <cellStyle name="Normal 7 3 3 2 3 3" xfId="25992" xr:uid="{00000000-0005-0000-0000-0000F7960000}"/>
    <cellStyle name="Normal 7 3 3 2 3 4" xfId="32608" xr:uid="{00000000-0005-0000-0000-0000F8960000}"/>
    <cellStyle name="Normal 7 3 3 2 3 5" xfId="39166" xr:uid="{00000000-0005-0000-0000-0000F9960000}"/>
    <cellStyle name="Normal 7 3 3 2 4" xfId="13652" xr:uid="{00000000-0005-0000-0000-0000FA960000}"/>
    <cellStyle name="Normal 7 3 3 2 4 2" xfId="29255" xr:uid="{00000000-0005-0000-0000-0000FB960000}"/>
    <cellStyle name="Normal 7 3 3 2 4 3" xfId="35814" xr:uid="{00000000-0005-0000-0000-0000FC960000}"/>
    <cellStyle name="Normal 7 3 3 2 4 4" xfId="42372" xr:uid="{00000000-0005-0000-0000-0000FD960000}"/>
    <cellStyle name="Normal 7 3 3 2 5" xfId="25990" xr:uid="{00000000-0005-0000-0000-0000FE960000}"/>
    <cellStyle name="Normal 7 3 3 2 6" xfId="32606" xr:uid="{00000000-0005-0000-0000-0000FF960000}"/>
    <cellStyle name="Normal 7 3 3 2 7" xfId="39164" xr:uid="{00000000-0005-0000-0000-000000970000}"/>
    <cellStyle name="Normal 7 3 3 3" xfId="8372" xr:uid="{00000000-0005-0000-0000-000001970000}"/>
    <cellStyle name="Normal 7 3 3 3 2" xfId="8373" xr:uid="{00000000-0005-0000-0000-000002970000}"/>
    <cellStyle name="Normal 7 3 3 3 2 2" xfId="13656" xr:uid="{00000000-0005-0000-0000-000003970000}"/>
    <cellStyle name="Normal 7 3 3 3 2 2 2" xfId="29259" xr:uid="{00000000-0005-0000-0000-000004970000}"/>
    <cellStyle name="Normal 7 3 3 3 2 2 3" xfId="35818" xr:uid="{00000000-0005-0000-0000-000005970000}"/>
    <cellStyle name="Normal 7 3 3 3 2 2 4" xfId="42376" xr:uid="{00000000-0005-0000-0000-000006970000}"/>
    <cellStyle name="Normal 7 3 3 3 2 3" xfId="25994" xr:uid="{00000000-0005-0000-0000-000007970000}"/>
    <cellStyle name="Normal 7 3 3 3 2 4" xfId="32610" xr:uid="{00000000-0005-0000-0000-000008970000}"/>
    <cellStyle name="Normal 7 3 3 3 2 5" xfId="39168" xr:uid="{00000000-0005-0000-0000-000009970000}"/>
    <cellStyle name="Normal 7 3 3 3 3" xfId="8374" xr:uid="{00000000-0005-0000-0000-00000A970000}"/>
    <cellStyle name="Normal 7 3 3 3 3 2" xfId="13657" xr:uid="{00000000-0005-0000-0000-00000B970000}"/>
    <cellStyle name="Normal 7 3 3 3 3 2 2" xfId="29260" xr:uid="{00000000-0005-0000-0000-00000C970000}"/>
    <cellStyle name="Normal 7 3 3 3 3 2 3" xfId="35819" xr:uid="{00000000-0005-0000-0000-00000D970000}"/>
    <cellStyle name="Normal 7 3 3 3 3 2 4" xfId="42377" xr:uid="{00000000-0005-0000-0000-00000E970000}"/>
    <cellStyle name="Normal 7 3 3 3 3 3" xfId="25995" xr:uid="{00000000-0005-0000-0000-00000F970000}"/>
    <cellStyle name="Normal 7 3 3 3 3 4" xfId="32611" xr:uid="{00000000-0005-0000-0000-000010970000}"/>
    <cellStyle name="Normal 7 3 3 3 3 5" xfId="39169" xr:uid="{00000000-0005-0000-0000-000011970000}"/>
    <cellStyle name="Normal 7 3 3 3 4" xfId="13655" xr:uid="{00000000-0005-0000-0000-000012970000}"/>
    <cellStyle name="Normal 7 3 3 3 4 2" xfId="29258" xr:uid="{00000000-0005-0000-0000-000013970000}"/>
    <cellStyle name="Normal 7 3 3 3 4 3" xfId="35817" xr:uid="{00000000-0005-0000-0000-000014970000}"/>
    <cellStyle name="Normal 7 3 3 3 4 4" xfId="42375" xr:uid="{00000000-0005-0000-0000-000015970000}"/>
    <cellStyle name="Normal 7 3 3 3 5" xfId="25993" xr:uid="{00000000-0005-0000-0000-000016970000}"/>
    <cellStyle name="Normal 7 3 3 3 6" xfId="32609" xr:uid="{00000000-0005-0000-0000-000017970000}"/>
    <cellStyle name="Normal 7 3 3 3 7" xfId="39167" xr:uid="{00000000-0005-0000-0000-000018970000}"/>
    <cellStyle name="Normal 7 3 3 4" xfId="8375" xr:uid="{00000000-0005-0000-0000-000019970000}"/>
    <cellStyle name="Normal 7 3 3 4 2" xfId="13658" xr:uid="{00000000-0005-0000-0000-00001A970000}"/>
    <cellStyle name="Normal 7 3 3 4 2 2" xfId="29261" xr:uid="{00000000-0005-0000-0000-00001B970000}"/>
    <cellStyle name="Normal 7 3 3 4 2 3" xfId="35820" xr:uid="{00000000-0005-0000-0000-00001C970000}"/>
    <cellStyle name="Normal 7 3 3 4 2 4" xfId="42378" xr:uid="{00000000-0005-0000-0000-00001D970000}"/>
    <cellStyle name="Normal 7 3 3 4 3" xfId="25996" xr:uid="{00000000-0005-0000-0000-00001E970000}"/>
    <cellStyle name="Normal 7 3 3 4 4" xfId="32612" xr:uid="{00000000-0005-0000-0000-00001F970000}"/>
    <cellStyle name="Normal 7 3 3 4 5" xfId="39170" xr:uid="{00000000-0005-0000-0000-000020970000}"/>
    <cellStyle name="Normal 7 3 3 5" xfId="8376" xr:uid="{00000000-0005-0000-0000-000021970000}"/>
    <cellStyle name="Normal 7 3 3 5 2" xfId="13659" xr:uid="{00000000-0005-0000-0000-000022970000}"/>
    <cellStyle name="Normal 7 3 3 5 2 2" xfId="29262" xr:uid="{00000000-0005-0000-0000-000023970000}"/>
    <cellStyle name="Normal 7 3 3 5 2 3" xfId="35821" xr:uid="{00000000-0005-0000-0000-000024970000}"/>
    <cellStyle name="Normal 7 3 3 5 2 4" xfId="42379" xr:uid="{00000000-0005-0000-0000-000025970000}"/>
    <cellStyle name="Normal 7 3 3 5 3" xfId="25997" xr:uid="{00000000-0005-0000-0000-000026970000}"/>
    <cellStyle name="Normal 7 3 3 5 4" xfId="32613" xr:uid="{00000000-0005-0000-0000-000027970000}"/>
    <cellStyle name="Normal 7 3 3 5 5" xfId="39171" xr:uid="{00000000-0005-0000-0000-000028970000}"/>
    <cellStyle name="Normal 7 3 3 6" xfId="13651" xr:uid="{00000000-0005-0000-0000-000029970000}"/>
    <cellStyle name="Normal 7 3 3 6 2" xfId="29254" xr:uid="{00000000-0005-0000-0000-00002A970000}"/>
    <cellStyle name="Normal 7 3 3 6 3" xfId="35813" xr:uid="{00000000-0005-0000-0000-00002B970000}"/>
    <cellStyle name="Normal 7 3 3 6 4" xfId="42371" xr:uid="{00000000-0005-0000-0000-00002C970000}"/>
    <cellStyle name="Normal 7 3 3 7" xfId="25989" xr:uid="{00000000-0005-0000-0000-00002D970000}"/>
    <cellStyle name="Normal 7 3 3 8" xfId="32605" xr:uid="{00000000-0005-0000-0000-00002E970000}"/>
    <cellStyle name="Normal 7 3 3 9" xfId="39163" xr:uid="{00000000-0005-0000-0000-00002F970000}"/>
    <cellStyle name="Normal 7 3 4" xfId="8377" xr:uid="{00000000-0005-0000-0000-000030970000}"/>
    <cellStyle name="Normal 7 3 4 2" xfId="8378" xr:uid="{00000000-0005-0000-0000-000031970000}"/>
    <cellStyle name="Normal 7 3 4 2 2" xfId="13661" xr:uid="{00000000-0005-0000-0000-000032970000}"/>
    <cellStyle name="Normal 7 3 4 2 2 2" xfId="29264" xr:uid="{00000000-0005-0000-0000-000033970000}"/>
    <cellStyle name="Normal 7 3 4 2 2 3" xfId="35823" xr:uid="{00000000-0005-0000-0000-000034970000}"/>
    <cellStyle name="Normal 7 3 4 2 2 4" xfId="42381" xr:uid="{00000000-0005-0000-0000-000035970000}"/>
    <cellStyle name="Normal 7 3 4 2 3" xfId="25999" xr:uid="{00000000-0005-0000-0000-000036970000}"/>
    <cellStyle name="Normal 7 3 4 2 4" xfId="32615" xr:uid="{00000000-0005-0000-0000-000037970000}"/>
    <cellStyle name="Normal 7 3 4 2 5" xfId="39173" xr:uid="{00000000-0005-0000-0000-000038970000}"/>
    <cellStyle name="Normal 7 3 4 3" xfId="8379" xr:uid="{00000000-0005-0000-0000-000039970000}"/>
    <cellStyle name="Normal 7 3 4 3 2" xfId="13662" xr:uid="{00000000-0005-0000-0000-00003A970000}"/>
    <cellStyle name="Normal 7 3 4 3 2 2" xfId="29265" xr:uid="{00000000-0005-0000-0000-00003B970000}"/>
    <cellStyle name="Normal 7 3 4 3 2 3" xfId="35824" xr:uid="{00000000-0005-0000-0000-00003C970000}"/>
    <cellStyle name="Normal 7 3 4 3 2 4" xfId="42382" xr:uid="{00000000-0005-0000-0000-00003D970000}"/>
    <cellStyle name="Normal 7 3 4 3 3" xfId="26000" xr:uid="{00000000-0005-0000-0000-00003E970000}"/>
    <cellStyle name="Normal 7 3 4 3 4" xfId="32616" xr:uid="{00000000-0005-0000-0000-00003F970000}"/>
    <cellStyle name="Normal 7 3 4 3 5" xfId="39174" xr:uid="{00000000-0005-0000-0000-000040970000}"/>
    <cellStyle name="Normal 7 3 4 4" xfId="13660" xr:uid="{00000000-0005-0000-0000-000041970000}"/>
    <cellStyle name="Normal 7 3 4 4 2" xfId="29263" xr:uid="{00000000-0005-0000-0000-000042970000}"/>
    <cellStyle name="Normal 7 3 4 4 3" xfId="35822" xr:uid="{00000000-0005-0000-0000-000043970000}"/>
    <cellStyle name="Normal 7 3 4 4 4" xfId="42380" xr:uid="{00000000-0005-0000-0000-000044970000}"/>
    <cellStyle name="Normal 7 3 4 5" xfId="25998" xr:uid="{00000000-0005-0000-0000-000045970000}"/>
    <cellStyle name="Normal 7 3 4 6" xfId="32614" xr:uid="{00000000-0005-0000-0000-000046970000}"/>
    <cellStyle name="Normal 7 3 4 7" xfId="39172" xr:uid="{00000000-0005-0000-0000-000047970000}"/>
    <cellStyle name="Normal 7 3 5" xfId="8380" xr:uid="{00000000-0005-0000-0000-000048970000}"/>
    <cellStyle name="Normal 7 3 5 2" xfId="8381" xr:uid="{00000000-0005-0000-0000-000049970000}"/>
    <cellStyle name="Normal 7 3 5 2 2" xfId="13664" xr:uid="{00000000-0005-0000-0000-00004A970000}"/>
    <cellStyle name="Normal 7 3 5 2 2 2" xfId="29267" xr:uid="{00000000-0005-0000-0000-00004B970000}"/>
    <cellStyle name="Normal 7 3 5 2 2 3" xfId="35826" xr:uid="{00000000-0005-0000-0000-00004C970000}"/>
    <cellStyle name="Normal 7 3 5 2 2 4" xfId="42384" xr:uid="{00000000-0005-0000-0000-00004D970000}"/>
    <cellStyle name="Normal 7 3 5 2 3" xfId="26002" xr:uid="{00000000-0005-0000-0000-00004E970000}"/>
    <cellStyle name="Normal 7 3 5 2 4" xfId="32618" xr:uid="{00000000-0005-0000-0000-00004F970000}"/>
    <cellStyle name="Normal 7 3 5 2 5" xfId="39176" xr:uid="{00000000-0005-0000-0000-000050970000}"/>
    <cellStyle name="Normal 7 3 5 3" xfId="8382" xr:uid="{00000000-0005-0000-0000-000051970000}"/>
    <cellStyle name="Normal 7 3 5 3 2" xfId="13665" xr:uid="{00000000-0005-0000-0000-000052970000}"/>
    <cellStyle name="Normal 7 3 5 3 2 2" xfId="29268" xr:uid="{00000000-0005-0000-0000-000053970000}"/>
    <cellStyle name="Normal 7 3 5 3 2 3" xfId="35827" xr:uid="{00000000-0005-0000-0000-000054970000}"/>
    <cellStyle name="Normal 7 3 5 3 2 4" xfId="42385" xr:uid="{00000000-0005-0000-0000-000055970000}"/>
    <cellStyle name="Normal 7 3 5 3 3" xfId="26003" xr:uid="{00000000-0005-0000-0000-000056970000}"/>
    <cellStyle name="Normal 7 3 5 3 4" xfId="32619" xr:uid="{00000000-0005-0000-0000-000057970000}"/>
    <cellStyle name="Normal 7 3 5 3 5" xfId="39177" xr:uid="{00000000-0005-0000-0000-000058970000}"/>
    <cellStyle name="Normal 7 3 5 4" xfId="13663" xr:uid="{00000000-0005-0000-0000-000059970000}"/>
    <cellStyle name="Normal 7 3 5 4 2" xfId="29266" xr:uid="{00000000-0005-0000-0000-00005A970000}"/>
    <cellStyle name="Normal 7 3 5 4 3" xfId="35825" xr:uid="{00000000-0005-0000-0000-00005B970000}"/>
    <cellStyle name="Normal 7 3 5 4 4" xfId="42383" xr:uid="{00000000-0005-0000-0000-00005C970000}"/>
    <cellStyle name="Normal 7 3 5 5" xfId="26001" xr:uid="{00000000-0005-0000-0000-00005D970000}"/>
    <cellStyle name="Normal 7 3 5 6" xfId="32617" xr:uid="{00000000-0005-0000-0000-00005E970000}"/>
    <cellStyle name="Normal 7 3 5 7" xfId="39175" xr:uid="{00000000-0005-0000-0000-00005F970000}"/>
    <cellStyle name="Normal 7 3 6" xfId="8383" xr:uid="{00000000-0005-0000-0000-000060970000}"/>
    <cellStyle name="Normal 7 3 6 2" xfId="13666" xr:uid="{00000000-0005-0000-0000-000061970000}"/>
    <cellStyle name="Normal 7 3 6 2 2" xfId="29269" xr:uid="{00000000-0005-0000-0000-000062970000}"/>
    <cellStyle name="Normal 7 3 6 2 3" xfId="35828" xr:uid="{00000000-0005-0000-0000-000063970000}"/>
    <cellStyle name="Normal 7 3 6 2 4" xfId="42386" xr:uid="{00000000-0005-0000-0000-000064970000}"/>
    <cellStyle name="Normal 7 3 6 3" xfId="26004" xr:uid="{00000000-0005-0000-0000-000065970000}"/>
    <cellStyle name="Normal 7 3 6 4" xfId="32620" xr:uid="{00000000-0005-0000-0000-000066970000}"/>
    <cellStyle name="Normal 7 3 6 5" xfId="39178" xr:uid="{00000000-0005-0000-0000-000067970000}"/>
    <cellStyle name="Normal 7 3 7" xfId="8384" xr:uid="{00000000-0005-0000-0000-000068970000}"/>
    <cellStyle name="Normal 7 3 7 2" xfId="13667" xr:uid="{00000000-0005-0000-0000-000069970000}"/>
    <cellStyle name="Normal 7 3 7 2 2" xfId="29270" xr:uid="{00000000-0005-0000-0000-00006A970000}"/>
    <cellStyle name="Normal 7 3 7 2 3" xfId="35829" xr:uid="{00000000-0005-0000-0000-00006B970000}"/>
    <cellStyle name="Normal 7 3 7 2 4" xfId="42387" xr:uid="{00000000-0005-0000-0000-00006C970000}"/>
    <cellStyle name="Normal 7 3 7 3" xfId="26005" xr:uid="{00000000-0005-0000-0000-00006D970000}"/>
    <cellStyle name="Normal 7 3 7 4" xfId="32621" xr:uid="{00000000-0005-0000-0000-00006E970000}"/>
    <cellStyle name="Normal 7 3 7 5" xfId="39179" xr:uid="{00000000-0005-0000-0000-00006F970000}"/>
    <cellStyle name="Normal 7 3 8" xfId="13632" xr:uid="{00000000-0005-0000-0000-000070970000}"/>
    <cellStyle name="Normal 7 3 8 2" xfId="29235" xr:uid="{00000000-0005-0000-0000-000071970000}"/>
    <cellStyle name="Normal 7 3 8 3" xfId="35794" xr:uid="{00000000-0005-0000-0000-000072970000}"/>
    <cellStyle name="Normal 7 3 8 4" xfId="42352" xr:uid="{00000000-0005-0000-0000-000073970000}"/>
    <cellStyle name="Normal 7 3 9" xfId="25970" xr:uid="{00000000-0005-0000-0000-000074970000}"/>
    <cellStyle name="Normal 7 4" xfId="8385" xr:uid="{00000000-0005-0000-0000-000075970000}"/>
    <cellStyle name="Normal 7 4 10" xfId="39180" xr:uid="{00000000-0005-0000-0000-000076970000}"/>
    <cellStyle name="Normal 7 4 2" xfId="8386" xr:uid="{00000000-0005-0000-0000-000077970000}"/>
    <cellStyle name="Normal 7 4 2 2" xfId="8387" xr:uid="{00000000-0005-0000-0000-000078970000}"/>
    <cellStyle name="Normal 7 4 2 2 2" xfId="8388" xr:uid="{00000000-0005-0000-0000-000079970000}"/>
    <cellStyle name="Normal 7 4 2 2 2 2" xfId="13671" xr:uid="{00000000-0005-0000-0000-00007A970000}"/>
    <cellStyle name="Normal 7 4 2 2 2 2 2" xfId="29274" xr:uid="{00000000-0005-0000-0000-00007B970000}"/>
    <cellStyle name="Normal 7 4 2 2 2 2 3" xfId="35833" xr:uid="{00000000-0005-0000-0000-00007C970000}"/>
    <cellStyle name="Normal 7 4 2 2 2 2 4" xfId="42391" xr:uid="{00000000-0005-0000-0000-00007D970000}"/>
    <cellStyle name="Normal 7 4 2 2 2 3" xfId="26009" xr:uid="{00000000-0005-0000-0000-00007E970000}"/>
    <cellStyle name="Normal 7 4 2 2 2 4" xfId="32625" xr:uid="{00000000-0005-0000-0000-00007F970000}"/>
    <cellStyle name="Normal 7 4 2 2 2 5" xfId="39183" xr:uid="{00000000-0005-0000-0000-000080970000}"/>
    <cellStyle name="Normal 7 4 2 2 3" xfId="8389" xr:uid="{00000000-0005-0000-0000-000081970000}"/>
    <cellStyle name="Normal 7 4 2 2 3 2" xfId="13672" xr:uid="{00000000-0005-0000-0000-000082970000}"/>
    <cellStyle name="Normal 7 4 2 2 3 2 2" xfId="29275" xr:uid="{00000000-0005-0000-0000-000083970000}"/>
    <cellStyle name="Normal 7 4 2 2 3 2 3" xfId="35834" xr:uid="{00000000-0005-0000-0000-000084970000}"/>
    <cellStyle name="Normal 7 4 2 2 3 2 4" xfId="42392" xr:uid="{00000000-0005-0000-0000-000085970000}"/>
    <cellStyle name="Normal 7 4 2 2 3 3" xfId="26010" xr:uid="{00000000-0005-0000-0000-000086970000}"/>
    <cellStyle name="Normal 7 4 2 2 3 4" xfId="32626" xr:uid="{00000000-0005-0000-0000-000087970000}"/>
    <cellStyle name="Normal 7 4 2 2 3 5" xfId="39184" xr:uid="{00000000-0005-0000-0000-000088970000}"/>
    <cellStyle name="Normal 7 4 2 2 4" xfId="13670" xr:uid="{00000000-0005-0000-0000-000089970000}"/>
    <cellStyle name="Normal 7 4 2 2 4 2" xfId="29273" xr:uid="{00000000-0005-0000-0000-00008A970000}"/>
    <cellStyle name="Normal 7 4 2 2 4 3" xfId="35832" xr:uid="{00000000-0005-0000-0000-00008B970000}"/>
    <cellStyle name="Normal 7 4 2 2 4 4" xfId="42390" xr:uid="{00000000-0005-0000-0000-00008C970000}"/>
    <cellStyle name="Normal 7 4 2 2 5" xfId="26008" xr:uid="{00000000-0005-0000-0000-00008D970000}"/>
    <cellStyle name="Normal 7 4 2 2 6" xfId="32624" xr:uid="{00000000-0005-0000-0000-00008E970000}"/>
    <cellStyle name="Normal 7 4 2 2 7" xfId="39182" xr:uid="{00000000-0005-0000-0000-00008F970000}"/>
    <cellStyle name="Normal 7 4 2 3" xfId="8390" xr:uid="{00000000-0005-0000-0000-000090970000}"/>
    <cellStyle name="Normal 7 4 2 3 2" xfId="8391" xr:uid="{00000000-0005-0000-0000-000091970000}"/>
    <cellStyle name="Normal 7 4 2 3 2 2" xfId="13674" xr:uid="{00000000-0005-0000-0000-000092970000}"/>
    <cellStyle name="Normal 7 4 2 3 2 2 2" xfId="29277" xr:uid="{00000000-0005-0000-0000-000093970000}"/>
    <cellStyle name="Normal 7 4 2 3 2 2 3" xfId="35836" xr:uid="{00000000-0005-0000-0000-000094970000}"/>
    <cellStyle name="Normal 7 4 2 3 2 2 4" xfId="42394" xr:uid="{00000000-0005-0000-0000-000095970000}"/>
    <cellStyle name="Normal 7 4 2 3 2 3" xfId="26012" xr:uid="{00000000-0005-0000-0000-000096970000}"/>
    <cellStyle name="Normal 7 4 2 3 2 4" xfId="32628" xr:uid="{00000000-0005-0000-0000-000097970000}"/>
    <cellStyle name="Normal 7 4 2 3 2 5" xfId="39186" xr:uid="{00000000-0005-0000-0000-000098970000}"/>
    <cellStyle name="Normal 7 4 2 3 3" xfId="8392" xr:uid="{00000000-0005-0000-0000-000099970000}"/>
    <cellStyle name="Normal 7 4 2 3 3 2" xfId="13675" xr:uid="{00000000-0005-0000-0000-00009A970000}"/>
    <cellStyle name="Normal 7 4 2 3 3 2 2" xfId="29278" xr:uid="{00000000-0005-0000-0000-00009B970000}"/>
    <cellStyle name="Normal 7 4 2 3 3 2 3" xfId="35837" xr:uid="{00000000-0005-0000-0000-00009C970000}"/>
    <cellStyle name="Normal 7 4 2 3 3 2 4" xfId="42395" xr:uid="{00000000-0005-0000-0000-00009D970000}"/>
    <cellStyle name="Normal 7 4 2 3 3 3" xfId="26013" xr:uid="{00000000-0005-0000-0000-00009E970000}"/>
    <cellStyle name="Normal 7 4 2 3 3 4" xfId="32629" xr:uid="{00000000-0005-0000-0000-00009F970000}"/>
    <cellStyle name="Normal 7 4 2 3 3 5" xfId="39187" xr:uid="{00000000-0005-0000-0000-0000A0970000}"/>
    <cellStyle name="Normal 7 4 2 3 4" xfId="13673" xr:uid="{00000000-0005-0000-0000-0000A1970000}"/>
    <cellStyle name="Normal 7 4 2 3 4 2" xfId="29276" xr:uid="{00000000-0005-0000-0000-0000A2970000}"/>
    <cellStyle name="Normal 7 4 2 3 4 3" xfId="35835" xr:uid="{00000000-0005-0000-0000-0000A3970000}"/>
    <cellStyle name="Normal 7 4 2 3 4 4" xfId="42393" xr:uid="{00000000-0005-0000-0000-0000A4970000}"/>
    <cellStyle name="Normal 7 4 2 3 5" xfId="26011" xr:uid="{00000000-0005-0000-0000-0000A5970000}"/>
    <cellStyle name="Normal 7 4 2 3 6" xfId="32627" xr:uid="{00000000-0005-0000-0000-0000A6970000}"/>
    <cellStyle name="Normal 7 4 2 3 7" xfId="39185" xr:uid="{00000000-0005-0000-0000-0000A7970000}"/>
    <cellStyle name="Normal 7 4 2 4" xfId="8393" xr:uid="{00000000-0005-0000-0000-0000A8970000}"/>
    <cellStyle name="Normal 7 4 2 4 2" xfId="13676" xr:uid="{00000000-0005-0000-0000-0000A9970000}"/>
    <cellStyle name="Normal 7 4 2 4 2 2" xfId="29279" xr:uid="{00000000-0005-0000-0000-0000AA970000}"/>
    <cellStyle name="Normal 7 4 2 4 2 3" xfId="35838" xr:uid="{00000000-0005-0000-0000-0000AB970000}"/>
    <cellStyle name="Normal 7 4 2 4 2 4" xfId="42396" xr:uid="{00000000-0005-0000-0000-0000AC970000}"/>
    <cellStyle name="Normal 7 4 2 4 3" xfId="26014" xr:uid="{00000000-0005-0000-0000-0000AD970000}"/>
    <cellStyle name="Normal 7 4 2 4 4" xfId="32630" xr:uid="{00000000-0005-0000-0000-0000AE970000}"/>
    <cellStyle name="Normal 7 4 2 4 5" xfId="39188" xr:uid="{00000000-0005-0000-0000-0000AF970000}"/>
    <cellStyle name="Normal 7 4 2 5" xfId="8394" xr:uid="{00000000-0005-0000-0000-0000B0970000}"/>
    <cellStyle name="Normal 7 4 2 5 2" xfId="13677" xr:uid="{00000000-0005-0000-0000-0000B1970000}"/>
    <cellStyle name="Normal 7 4 2 5 2 2" xfId="29280" xr:uid="{00000000-0005-0000-0000-0000B2970000}"/>
    <cellStyle name="Normal 7 4 2 5 2 3" xfId="35839" xr:uid="{00000000-0005-0000-0000-0000B3970000}"/>
    <cellStyle name="Normal 7 4 2 5 2 4" xfId="42397" xr:uid="{00000000-0005-0000-0000-0000B4970000}"/>
    <cellStyle name="Normal 7 4 2 5 3" xfId="26015" xr:uid="{00000000-0005-0000-0000-0000B5970000}"/>
    <cellStyle name="Normal 7 4 2 5 4" xfId="32631" xr:uid="{00000000-0005-0000-0000-0000B6970000}"/>
    <cellStyle name="Normal 7 4 2 5 5" xfId="39189" xr:uid="{00000000-0005-0000-0000-0000B7970000}"/>
    <cellStyle name="Normal 7 4 2 6" xfId="13669" xr:uid="{00000000-0005-0000-0000-0000B8970000}"/>
    <cellStyle name="Normal 7 4 2 6 2" xfId="29272" xr:uid="{00000000-0005-0000-0000-0000B9970000}"/>
    <cellStyle name="Normal 7 4 2 6 3" xfId="35831" xr:uid="{00000000-0005-0000-0000-0000BA970000}"/>
    <cellStyle name="Normal 7 4 2 6 4" xfId="42389" xr:uid="{00000000-0005-0000-0000-0000BB970000}"/>
    <cellStyle name="Normal 7 4 2 7" xfId="26007" xr:uid="{00000000-0005-0000-0000-0000BC970000}"/>
    <cellStyle name="Normal 7 4 2 8" xfId="32623" xr:uid="{00000000-0005-0000-0000-0000BD970000}"/>
    <cellStyle name="Normal 7 4 2 9" xfId="39181" xr:uid="{00000000-0005-0000-0000-0000BE970000}"/>
    <cellStyle name="Normal 7 4 3" xfId="8395" xr:uid="{00000000-0005-0000-0000-0000BF970000}"/>
    <cellStyle name="Normal 7 4 3 2" xfId="8396" xr:uid="{00000000-0005-0000-0000-0000C0970000}"/>
    <cellStyle name="Normal 7 4 3 2 2" xfId="13679" xr:uid="{00000000-0005-0000-0000-0000C1970000}"/>
    <cellStyle name="Normal 7 4 3 2 2 2" xfId="29282" xr:uid="{00000000-0005-0000-0000-0000C2970000}"/>
    <cellStyle name="Normal 7 4 3 2 2 3" xfId="35841" xr:uid="{00000000-0005-0000-0000-0000C3970000}"/>
    <cellStyle name="Normal 7 4 3 2 2 4" xfId="42399" xr:uid="{00000000-0005-0000-0000-0000C4970000}"/>
    <cellStyle name="Normal 7 4 3 2 3" xfId="26017" xr:uid="{00000000-0005-0000-0000-0000C5970000}"/>
    <cellStyle name="Normal 7 4 3 2 4" xfId="32633" xr:uid="{00000000-0005-0000-0000-0000C6970000}"/>
    <cellStyle name="Normal 7 4 3 2 5" xfId="39191" xr:uid="{00000000-0005-0000-0000-0000C7970000}"/>
    <cellStyle name="Normal 7 4 3 3" xfId="8397" xr:uid="{00000000-0005-0000-0000-0000C8970000}"/>
    <cellStyle name="Normal 7 4 3 3 2" xfId="13680" xr:uid="{00000000-0005-0000-0000-0000C9970000}"/>
    <cellStyle name="Normal 7 4 3 3 2 2" xfId="29283" xr:uid="{00000000-0005-0000-0000-0000CA970000}"/>
    <cellStyle name="Normal 7 4 3 3 2 3" xfId="35842" xr:uid="{00000000-0005-0000-0000-0000CB970000}"/>
    <cellStyle name="Normal 7 4 3 3 2 4" xfId="42400" xr:uid="{00000000-0005-0000-0000-0000CC970000}"/>
    <cellStyle name="Normal 7 4 3 3 3" xfId="26018" xr:uid="{00000000-0005-0000-0000-0000CD970000}"/>
    <cellStyle name="Normal 7 4 3 3 4" xfId="32634" xr:uid="{00000000-0005-0000-0000-0000CE970000}"/>
    <cellStyle name="Normal 7 4 3 3 5" xfId="39192" xr:uid="{00000000-0005-0000-0000-0000CF970000}"/>
    <cellStyle name="Normal 7 4 3 4" xfId="13678" xr:uid="{00000000-0005-0000-0000-0000D0970000}"/>
    <cellStyle name="Normal 7 4 3 4 2" xfId="29281" xr:uid="{00000000-0005-0000-0000-0000D1970000}"/>
    <cellStyle name="Normal 7 4 3 4 3" xfId="35840" xr:uid="{00000000-0005-0000-0000-0000D2970000}"/>
    <cellStyle name="Normal 7 4 3 4 4" xfId="42398" xr:uid="{00000000-0005-0000-0000-0000D3970000}"/>
    <cellStyle name="Normal 7 4 3 5" xfId="26016" xr:uid="{00000000-0005-0000-0000-0000D4970000}"/>
    <cellStyle name="Normal 7 4 3 6" xfId="32632" xr:uid="{00000000-0005-0000-0000-0000D5970000}"/>
    <cellStyle name="Normal 7 4 3 7" xfId="39190" xr:uid="{00000000-0005-0000-0000-0000D6970000}"/>
    <cellStyle name="Normal 7 4 4" xfId="8398" xr:uid="{00000000-0005-0000-0000-0000D7970000}"/>
    <cellStyle name="Normal 7 4 4 2" xfId="8399" xr:uid="{00000000-0005-0000-0000-0000D8970000}"/>
    <cellStyle name="Normal 7 4 4 2 2" xfId="13682" xr:uid="{00000000-0005-0000-0000-0000D9970000}"/>
    <cellStyle name="Normal 7 4 4 2 2 2" xfId="29285" xr:uid="{00000000-0005-0000-0000-0000DA970000}"/>
    <cellStyle name="Normal 7 4 4 2 2 3" xfId="35844" xr:uid="{00000000-0005-0000-0000-0000DB970000}"/>
    <cellStyle name="Normal 7 4 4 2 2 4" xfId="42402" xr:uid="{00000000-0005-0000-0000-0000DC970000}"/>
    <cellStyle name="Normal 7 4 4 2 3" xfId="26020" xr:uid="{00000000-0005-0000-0000-0000DD970000}"/>
    <cellStyle name="Normal 7 4 4 2 4" xfId="32636" xr:uid="{00000000-0005-0000-0000-0000DE970000}"/>
    <cellStyle name="Normal 7 4 4 2 5" xfId="39194" xr:uid="{00000000-0005-0000-0000-0000DF970000}"/>
    <cellStyle name="Normal 7 4 4 3" xfId="8400" xr:uid="{00000000-0005-0000-0000-0000E0970000}"/>
    <cellStyle name="Normal 7 4 4 3 2" xfId="13683" xr:uid="{00000000-0005-0000-0000-0000E1970000}"/>
    <cellStyle name="Normal 7 4 4 3 2 2" xfId="29286" xr:uid="{00000000-0005-0000-0000-0000E2970000}"/>
    <cellStyle name="Normal 7 4 4 3 2 3" xfId="35845" xr:uid="{00000000-0005-0000-0000-0000E3970000}"/>
    <cellStyle name="Normal 7 4 4 3 2 4" xfId="42403" xr:uid="{00000000-0005-0000-0000-0000E4970000}"/>
    <cellStyle name="Normal 7 4 4 3 3" xfId="26021" xr:uid="{00000000-0005-0000-0000-0000E5970000}"/>
    <cellStyle name="Normal 7 4 4 3 4" xfId="32637" xr:uid="{00000000-0005-0000-0000-0000E6970000}"/>
    <cellStyle name="Normal 7 4 4 3 5" xfId="39195" xr:uid="{00000000-0005-0000-0000-0000E7970000}"/>
    <cellStyle name="Normal 7 4 4 4" xfId="13681" xr:uid="{00000000-0005-0000-0000-0000E8970000}"/>
    <cellStyle name="Normal 7 4 4 4 2" xfId="29284" xr:uid="{00000000-0005-0000-0000-0000E9970000}"/>
    <cellStyle name="Normal 7 4 4 4 3" xfId="35843" xr:uid="{00000000-0005-0000-0000-0000EA970000}"/>
    <cellStyle name="Normal 7 4 4 4 4" xfId="42401" xr:uid="{00000000-0005-0000-0000-0000EB970000}"/>
    <cellStyle name="Normal 7 4 4 5" xfId="26019" xr:uid="{00000000-0005-0000-0000-0000EC970000}"/>
    <cellStyle name="Normal 7 4 4 6" xfId="32635" xr:uid="{00000000-0005-0000-0000-0000ED970000}"/>
    <cellStyle name="Normal 7 4 4 7" xfId="39193" xr:uid="{00000000-0005-0000-0000-0000EE970000}"/>
    <cellStyle name="Normal 7 4 5" xfId="8401" xr:uid="{00000000-0005-0000-0000-0000EF970000}"/>
    <cellStyle name="Normal 7 4 5 2" xfId="13684" xr:uid="{00000000-0005-0000-0000-0000F0970000}"/>
    <cellStyle name="Normal 7 4 5 2 2" xfId="29287" xr:uid="{00000000-0005-0000-0000-0000F1970000}"/>
    <cellStyle name="Normal 7 4 5 2 3" xfId="35846" xr:uid="{00000000-0005-0000-0000-0000F2970000}"/>
    <cellStyle name="Normal 7 4 5 2 4" xfId="42404" xr:uid="{00000000-0005-0000-0000-0000F3970000}"/>
    <cellStyle name="Normal 7 4 5 3" xfId="26022" xr:uid="{00000000-0005-0000-0000-0000F4970000}"/>
    <cellStyle name="Normal 7 4 5 4" xfId="32638" xr:uid="{00000000-0005-0000-0000-0000F5970000}"/>
    <cellStyle name="Normal 7 4 5 5" xfId="39196" xr:uid="{00000000-0005-0000-0000-0000F6970000}"/>
    <cellStyle name="Normal 7 4 6" xfId="8402" xr:uid="{00000000-0005-0000-0000-0000F7970000}"/>
    <cellStyle name="Normal 7 4 6 2" xfId="13685" xr:uid="{00000000-0005-0000-0000-0000F8970000}"/>
    <cellStyle name="Normal 7 4 6 2 2" xfId="29288" xr:uid="{00000000-0005-0000-0000-0000F9970000}"/>
    <cellStyle name="Normal 7 4 6 2 3" xfId="35847" xr:uid="{00000000-0005-0000-0000-0000FA970000}"/>
    <cellStyle name="Normal 7 4 6 2 4" xfId="42405" xr:uid="{00000000-0005-0000-0000-0000FB970000}"/>
    <cellStyle name="Normal 7 4 6 3" xfId="26023" xr:uid="{00000000-0005-0000-0000-0000FC970000}"/>
    <cellStyle name="Normal 7 4 6 4" xfId="32639" xr:uid="{00000000-0005-0000-0000-0000FD970000}"/>
    <cellStyle name="Normal 7 4 6 5" xfId="39197" xr:uid="{00000000-0005-0000-0000-0000FE970000}"/>
    <cellStyle name="Normal 7 4 7" xfId="13668" xr:uid="{00000000-0005-0000-0000-0000FF970000}"/>
    <cellStyle name="Normal 7 4 7 2" xfId="29271" xr:uid="{00000000-0005-0000-0000-000000980000}"/>
    <cellStyle name="Normal 7 4 7 3" xfId="35830" xr:uid="{00000000-0005-0000-0000-000001980000}"/>
    <cellStyle name="Normal 7 4 7 4" xfId="42388" xr:uid="{00000000-0005-0000-0000-000002980000}"/>
    <cellStyle name="Normal 7 4 8" xfId="26006" xr:uid="{00000000-0005-0000-0000-000003980000}"/>
    <cellStyle name="Normal 7 4 9" xfId="32622" xr:uid="{00000000-0005-0000-0000-000004980000}"/>
    <cellStyle name="Normal 7 5" xfId="8403" xr:uid="{00000000-0005-0000-0000-000005980000}"/>
    <cellStyle name="Normal 7 5 2" xfId="8404" xr:uid="{00000000-0005-0000-0000-000006980000}"/>
    <cellStyle name="Normal 7 5 2 2" xfId="8405" xr:uid="{00000000-0005-0000-0000-000007980000}"/>
    <cellStyle name="Normal 7 5 2 2 2" xfId="13688" xr:uid="{00000000-0005-0000-0000-000008980000}"/>
    <cellStyle name="Normal 7 5 2 2 2 2" xfId="29291" xr:uid="{00000000-0005-0000-0000-000009980000}"/>
    <cellStyle name="Normal 7 5 2 2 2 3" xfId="35850" xr:uid="{00000000-0005-0000-0000-00000A980000}"/>
    <cellStyle name="Normal 7 5 2 2 2 4" xfId="42408" xr:uid="{00000000-0005-0000-0000-00000B980000}"/>
    <cellStyle name="Normal 7 5 2 2 3" xfId="26026" xr:uid="{00000000-0005-0000-0000-00000C980000}"/>
    <cellStyle name="Normal 7 5 2 2 4" xfId="32642" xr:uid="{00000000-0005-0000-0000-00000D980000}"/>
    <cellStyle name="Normal 7 5 2 2 5" xfId="39200" xr:uid="{00000000-0005-0000-0000-00000E980000}"/>
    <cellStyle name="Normal 7 5 2 3" xfId="8406" xr:uid="{00000000-0005-0000-0000-00000F980000}"/>
    <cellStyle name="Normal 7 5 2 3 2" xfId="13689" xr:uid="{00000000-0005-0000-0000-000010980000}"/>
    <cellStyle name="Normal 7 5 2 3 2 2" xfId="29292" xr:uid="{00000000-0005-0000-0000-000011980000}"/>
    <cellStyle name="Normal 7 5 2 3 2 3" xfId="35851" xr:uid="{00000000-0005-0000-0000-000012980000}"/>
    <cellStyle name="Normal 7 5 2 3 2 4" xfId="42409" xr:uid="{00000000-0005-0000-0000-000013980000}"/>
    <cellStyle name="Normal 7 5 2 3 3" xfId="26027" xr:uid="{00000000-0005-0000-0000-000014980000}"/>
    <cellStyle name="Normal 7 5 2 3 4" xfId="32643" xr:uid="{00000000-0005-0000-0000-000015980000}"/>
    <cellStyle name="Normal 7 5 2 3 5" xfId="39201" xr:uid="{00000000-0005-0000-0000-000016980000}"/>
    <cellStyle name="Normal 7 5 2 4" xfId="13687" xr:uid="{00000000-0005-0000-0000-000017980000}"/>
    <cellStyle name="Normal 7 5 2 4 2" xfId="29290" xr:uid="{00000000-0005-0000-0000-000018980000}"/>
    <cellStyle name="Normal 7 5 2 4 3" xfId="35849" xr:uid="{00000000-0005-0000-0000-000019980000}"/>
    <cellStyle name="Normal 7 5 2 4 4" xfId="42407" xr:uid="{00000000-0005-0000-0000-00001A980000}"/>
    <cellStyle name="Normal 7 5 2 5" xfId="26025" xr:uid="{00000000-0005-0000-0000-00001B980000}"/>
    <cellStyle name="Normal 7 5 2 6" xfId="32641" xr:uid="{00000000-0005-0000-0000-00001C980000}"/>
    <cellStyle name="Normal 7 5 2 7" xfId="39199" xr:uid="{00000000-0005-0000-0000-00001D980000}"/>
    <cellStyle name="Normal 7 5 3" xfId="8407" xr:uid="{00000000-0005-0000-0000-00001E980000}"/>
    <cellStyle name="Normal 7 5 3 2" xfId="8408" xr:uid="{00000000-0005-0000-0000-00001F980000}"/>
    <cellStyle name="Normal 7 5 3 2 2" xfId="13691" xr:uid="{00000000-0005-0000-0000-000020980000}"/>
    <cellStyle name="Normal 7 5 3 2 2 2" xfId="29294" xr:uid="{00000000-0005-0000-0000-000021980000}"/>
    <cellStyle name="Normal 7 5 3 2 2 3" xfId="35853" xr:uid="{00000000-0005-0000-0000-000022980000}"/>
    <cellStyle name="Normal 7 5 3 2 2 4" xfId="42411" xr:uid="{00000000-0005-0000-0000-000023980000}"/>
    <cellStyle name="Normal 7 5 3 2 3" xfId="26029" xr:uid="{00000000-0005-0000-0000-000024980000}"/>
    <cellStyle name="Normal 7 5 3 2 4" xfId="32645" xr:uid="{00000000-0005-0000-0000-000025980000}"/>
    <cellStyle name="Normal 7 5 3 2 5" xfId="39203" xr:uid="{00000000-0005-0000-0000-000026980000}"/>
    <cellStyle name="Normal 7 5 3 3" xfId="8409" xr:uid="{00000000-0005-0000-0000-000027980000}"/>
    <cellStyle name="Normal 7 5 3 3 2" xfId="13692" xr:uid="{00000000-0005-0000-0000-000028980000}"/>
    <cellStyle name="Normal 7 5 3 3 2 2" xfId="29295" xr:uid="{00000000-0005-0000-0000-000029980000}"/>
    <cellStyle name="Normal 7 5 3 3 2 3" xfId="35854" xr:uid="{00000000-0005-0000-0000-00002A980000}"/>
    <cellStyle name="Normal 7 5 3 3 2 4" xfId="42412" xr:uid="{00000000-0005-0000-0000-00002B980000}"/>
    <cellStyle name="Normal 7 5 3 3 3" xfId="26030" xr:uid="{00000000-0005-0000-0000-00002C980000}"/>
    <cellStyle name="Normal 7 5 3 3 4" xfId="32646" xr:uid="{00000000-0005-0000-0000-00002D980000}"/>
    <cellStyle name="Normal 7 5 3 3 5" xfId="39204" xr:uid="{00000000-0005-0000-0000-00002E980000}"/>
    <cellStyle name="Normal 7 5 3 4" xfId="13690" xr:uid="{00000000-0005-0000-0000-00002F980000}"/>
    <cellStyle name="Normal 7 5 3 4 2" xfId="29293" xr:uid="{00000000-0005-0000-0000-000030980000}"/>
    <cellStyle name="Normal 7 5 3 4 3" xfId="35852" xr:uid="{00000000-0005-0000-0000-000031980000}"/>
    <cellStyle name="Normal 7 5 3 4 4" xfId="42410" xr:uid="{00000000-0005-0000-0000-000032980000}"/>
    <cellStyle name="Normal 7 5 3 5" xfId="26028" xr:uid="{00000000-0005-0000-0000-000033980000}"/>
    <cellStyle name="Normal 7 5 3 6" xfId="32644" xr:uid="{00000000-0005-0000-0000-000034980000}"/>
    <cellStyle name="Normal 7 5 3 7" xfId="39202" xr:uid="{00000000-0005-0000-0000-000035980000}"/>
    <cellStyle name="Normal 7 5 4" xfId="8410" xr:uid="{00000000-0005-0000-0000-000036980000}"/>
    <cellStyle name="Normal 7 5 4 2" xfId="13693" xr:uid="{00000000-0005-0000-0000-000037980000}"/>
    <cellStyle name="Normal 7 5 4 2 2" xfId="29296" xr:uid="{00000000-0005-0000-0000-000038980000}"/>
    <cellStyle name="Normal 7 5 4 2 3" xfId="35855" xr:uid="{00000000-0005-0000-0000-000039980000}"/>
    <cellStyle name="Normal 7 5 4 2 4" xfId="42413" xr:uid="{00000000-0005-0000-0000-00003A980000}"/>
    <cellStyle name="Normal 7 5 4 3" xfId="26031" xr:uid="{00000000-0005-0000-0000-00003B980000}"/>
    <cellStyle name="Normal 7 5 4 4" xfId="32647" xr:uid="{00000000-0005-0000-0000-00003C980000}"/>
    <cellStyle name="Normal 7 5 4 5" xfId="39205" xr:uid="{00000000-0005-0000-0000-00003D980000}"/>
    <cellStyle name="Normal 7 5 5" xfId="8411" xr:uid="{00000000-0005-0000-0000-00003E980000}"/>
    <cellStyle name="Normal 7 5 5 2" xfId="13694" xr:uid="{00000000-0005-0000-0000-00003F980000}"/>
    <cellStyle name="Normal 7 5 5 2 2" xfId="29297" xr:uid="{00000000-0005-0000-0000-000040980000}"/>
    <cellStyle name="Normal 7 5 5 2 3" xfId="35856" xr:uid="{00000000-0005-0000-0000-000041980000}"/>
    <cellStyle name="Normal 7 5 5 2 4" xfId="42414" xr:uid="{00000000-0005-0000-0000-000042980000}"/>
    <cellStyle name="Normal 7 5 5 3" xfId="26032" xr:uid="{00000000-0005-0000-0000-000043980000}"/>
    <cellStyle name="Normal 7 5 5 4" xfId="32648" xr:uid="{00000000-0005-0000-0000-000044980000}"/>
    <cellStyle name="Normal 7 5 5 5" xfId="39206" xr:uid="{00000000-0005-0000-0000-000045980000}"/>
    <cellStyle name="Normal 7 5 6" xfId="13686" xr:uid="{00000000-0005-0000-0000-000046980000}"/>
    <cellStyle name="Normal 7 5 6 2" xfId="29289" xr:uid="{00000000-0005-0000-0000-000047980000}"/>
    <cellStyle name="Normal 7 5 6 3" xfId="35848" xr:uid="{00000000-0005-0000-0000-000048980000}"/>
    <cellStyle name="Normal 7 5 6 4" xfId="42406" xr:uid="{00000000-0005-0000-0000-000049980000}"/>
    <cellStyle name="Normal 7 5 7" xfId="26024" xr:uid="{00000000-0005-0000-0000-00004A980000}"/>
    <cellStyle name="Normal 7 5 8" xfId="32640" xr:uid="{00000000-0005-0000-0000-00004B980000}"/>
    <cellStyle name="Normal 7 5 9" xfId="39198" xr:uid="{00000000-0005-0000-0000-00004C980000}"/>
    <cellStyle name="Normal 7 6" xfId="8412" xr:uid="{00000000-0005-0000-0000-00004D980000}"/>
    <cellStyle name="Normal 7 6 2" xfId="8413" xr:uid="{00000000-0005-0000-0000-00004E980000}"/>
    <cellStyle name="Normal 7 6 2 2" xfId="13696" xr:uid="{00000000-0005-0000-0000-00004F980000}"/>
    <cellStyle name="Normal 7 6 2 2 2" xfId="29299" xr:uid="{00000000-0005-0000-0000-000050980000}"/>
    <cellStyle name="Normal 7 6 2 2 3" xfId="35858" xr:uid="{00000000-0005-0000-0000-000051980000}"/>
    <cellStyle name="Normal 7 6 2 2 4" xfId="42416" xr:uid="{00000000-0005-0000-0000-000052980000}"/>
    <cellStyle name="Normal 7 6 2 3" xfId="26034" xr:uid="{00000000-0005-0000-0000-000053980000}"/>
    <cellStyle name="Normal 7 6 2 4" xfId="32650" xr:uid="{00000000-0005-0000-0000-000054980000}"/>
    <cellStyle name="Normal 7 6 2 5" xfId="39208" xr:uid="{00000000-0005-0000-0000-000055980000}"/>
    <cellStyle name="Normal 7 6 3" xfId="8414" xr:uid="{00000000-0005-0000-0000-000056980000}"/>
    <cellStyle name="Normal 7 6 3 2" xfId="13697" xr:uid="{00000000-0005-0000-0000-000057980000}"/>
    <cellStyle name="Normal 7 6 3 2 2" xfId="29300" xr:uid="{00000000-0005-0000-0000-000058980000}"/>
    <cellStyle name="Normal 7 6 3 2 3" xfId="35859" xr:uid="{00000000-0005-0000-0000-000059980000}"/>
    <cellStyle name="Normal 7 6 3 2 4" xfId="42417" xr:uid="{00000000-0005-0000-0000-00005A980000}"/>
    <cellStyle name="Normal 7 6 3 3" xfId="26035" xr:uid="{00000000-0005-0000-0000-00005B980000}"/>
    <cellStyle name="Normal 7 6 3 4" xfId="32651" xr:uid="{00000000-0005-0000-0000-00005C980000}"/>
    <cellStyle name="Normal 7 6 3 5" xfId="39209" xr:uid="{00000000-0005-0000-0000-00005D980000}"/>
    <cellStyle name="Normal 7 6 4" xfId="13695" xr:uid="{00000000-0005-0000-0000-00005E980000}"/>
    <cellStyle name="Normal 7 6 4 2" xfId="29298" xr:uid="{00000000-0005-0000-0000-00005F980000}"/>
    <cellStyle name="Normal 7 6 4 3" xfId="35857" xr:uid="{00000000-0005-0000-0000-000060980000}"/>
    <cellStyle name="Normal 7 6 4 4" xfId="42415" xr:uid="{00000000-0005-0000-0000-000061980000}"/>
    <cellStyle name="Normal 7 6 5" xfId="26033" xr:uid="{00000000-0005-0000-0000-000062980000}"/>
    <cellStyle name="Normal 7 6 6" xfId="32649" xr:uid="{00000000-0005-0000-0000-000063980000}"/>
    <cellStyle name="Normal 7 6 7" xfId="39207" xr:uid="{00000000-0005-0000-0000-000064980000}"/>
    <cellStyle name="Normal 7 7" xfId="8415" xr:uid="{00000000-0005-0000-0000-000065980000}"/>
    <cellStyle name="Normal 7 7 2" xfId="8416" xr:uid="{00000000-0005-0000-0000-000066980000}"/>
    <cellStyle name="Normal 7 7 2 2" xfId="13699" xr:uid="{00000000-0005-0000-0000-000067980000}"/>
    <cellStyle name="Normal 7 7 2 2 2" xfId="29302" xr:uid="{00000000-0005-0000-0000-000068980000}"/>
    <cellStyle name="Normal 7 7 2 2 3" xfId="35861" xr:uid="{00000000-0005-0000-0000-000069980000}"/>
    <cellStyle name="Normal 7 7 2 2 4" xfId="42419" xr:uid="{00000000-0005-0000-0000-00006A980000}"/>
    <cellStyle name="Normal 7 7 2 3" xfId="26037" xr:uid="{00000000-0005-0000-0000-00006B980000}"/>
    <cellStyle name="Normal 7 7 2 4" xfId="32653" xr:uid="{00000000-0005-0000-0000-00006C980000}"/>
    <cellStyle name="Normal 7 7 2 5" xfId="39211" xr:uid="{00000000-0005-0000-0000-00006D980000}"/>
    <cellStyle name="Normal 7 7 3" xfId="8417" xr:uid="{00000000-0005-0000-0000-00006E980000}"/>
    <cellStyle name="Normal 7 7 3 2" xfId="13700" xr:uid="{00000000-0005-0000-0000-00006F980000}"/>
    <cellStyle name="Normal 7 7 3 2 2" xfId="29303" xr:uid="{00000000-0005-0000-0000-000070980000}"/>
    <cellStyle name="Normal 7 7 3 2 3" xfId="35862" xr:uid="{00000000-0005-0000-0000-000071980000}"/>
    <cellStyle name="Normal 7 7 3 2 4" xfId="42420" xr:uid="{00000000-0005-0000-0000-000072980000}"/>
    <cellStyle name="Normal 7 7 3 3" xfId="26038" xr:uid="{00000000-0005-0000-0000-000073980000}"/>
    <cellStyle name="Normal 7 7 3 4" xfId="32654" xr:uid="{00000000-0005-0000-0000-000074980000}"/>
    <cellStyle name="Normal 7 7 3 5" xfId="39212" xr:uid="{00000000-0005-0000-0000-000075980000}"/>
    <cellStyle name="Normal 7 7 4" xfId="13698" xr:uid="{00000000-0005-0000-0000-000076980000}"/>
    <cellStyle name="Normal 7 7 4 2" xfId="29301" xr:uid="{00000000-0005-0000-0000-000077980000}"/>
    <cellStyle name="Normal 7 7 4 3" xfId="35860" xr:uid="{00000000-0005-0000-0000-000078980000}"/>
    <cellStyle name="Normal 7 7 4 4" xfId="42418" xr:uid="{00000000-0005-0000-0000-000079980000}"/>
    <cellStyle name="Normal 7 7 5" xfId="26036" xr:uid="{00000000-0005-0000-0000-00007A980000}"/>
    <cellStyle name="Normal 7 7 6" xfId="32652" xr:uid="{00000000-0005-0000-0000-00007B980000}"/>
    <cellStyle name="Normal 7 7 7" xfId="39210" xr:uid="{00000000-0005-0000-0000-00007C980000}"/>
    <cellStyle name="Normal 7 8" xfId="8418" xr:uid="{00000000-0005-0000-0000-00007D980000}"/>
    <cellStyle name="Normal 7 8 2" xfId="13701" xr:uid="{00000000-0005-0000-0000-00007E980000}"/>
    <cellStyle name="Normal 7 8 2 2" xfId="29304" xr:uid="{00000000-0005-0000-0000-00007F980000}"/>
    <cellStyle name="Normal 7 8 2 3" xfId="35863" xr:uid="{00000000-0005-0000-0000-000080980000}"/>
    <cellStyle name="Normal 7 8 2 4" xfId="42421" xr:uid="{00000000-0005-0000-0000-000081980000}"/>
    <cellStyle name="Normal 7 8 3" xfId="26039" xr:uid="{00000000-0005-0000-0000-000082980000}"/>
    <cellStyle name="Normal 7 8 4" xfId="32655" xr:uid="{00000000-0005-0000-0000-000083980000}"/>
    <cellStyle name="Normal 7 8 5" xfId="39213" xr:uid="{00000000-0005-0000-0000-000084980000}"/>
    <cellStyle name="Normal 7 9" xfId="8419" xr:uid="{00000000-0005-0000-0000-000085980000}"/>
    <cellStyle name="Normal 7 9 2" xfId="13702" xr:uid="{00000000-0005-0000-0000-000086980000}"/>
    <cellStyle name="Normal 7 9 2 2" xfId="29305" xr:uid="{00000000-0005-0000-0000-000087980000}"/>
    <cellStyle name="Normal 7 9 2 3" xfId="35864" xr:uid="{00000000-0005-0000-0000-000088980000}"/>
    <cellStyle name="Normal 7 9 2 4" xfId="42422" xr:uid="{00000000-0005-0000-0000-000089980000}"/>
    <cellStyle name="Normal 7 9 3" xfId="26040" xr:uid="{00000000-0005-0000-0000-00008A980000}"/>
    <cellStyle name="Normal 7 9 4" xfId="32656" xr:uid="{00000000-0005-0000-0000-00008B980000}"/>
    <cellStyle name="Normal 7 9 5" xfId="39214" xr:uid="{00000000-0005-0000-0000-00008C980000}"/>
    <cellStyle name="Normal 70" xfId="2869" xr:uid="{00000000-0005-0000-0000-00008D980000}"/>
    <cellStyle name="Normal 70 2" xfId="8420" xr:uid="{00000000-0005-0000-0000-00008E980000}"/>
    <cellStyle name="Normal 70 2 2" xfId="13703" xr:uid="{00000000-0005-0000-0000-00008F980000}"/>
    <cellStyle name="Normal 70 2 2 2" xfId="29306" xr:uid="{00000000-0005-0000-0000-000090980000}"/>
    <cellStyle name="Normal 70 2 2 3" xfId="35865" xr:uid="{00000000-0005-0000-0000-000091980000}"/>
    <cellStyle name="Normal 70 2 2 4" xfId="42423" xr:uid="{00000000-0005-0000-0000-000092980000}"/>
    <cellStyle name="Normal 70 2 3" xfId="26041" xr:uid="{00000000-0005-0000-0000-000093980000}"/>
    <cellStyle name="Normal 70 2 4" xfId="32657" xr:uid="{00000000-0005-0000-0000-000094980000}"/>
    <cellStyle name="Normal 70 2 5" xfId="39215" xr:uid="{00000000-0005-0000-0000-000095980000}"/>
    <cellStyle name="Normal 70 3" xfId="8421" xr:uid="{00000000-0005-0000-0000-000096980000}"/>
    <cellStyle name="Normal 70 4" xfId="10663" xr:uid="{00000000-0005-0000-0000-000097980000}"/>
    <cellStyle name="Normal 70 4 2" xfId="26336" xr:uid="{00000000-0005-0000-0000-000098980000}"/>
    <cellStyle name="Normal 70 4 3" xfId="32895" xr:uid="{00000000-0005-0000-0000-000099980000}"/>
    <cellStyle name="Normal 70 4 4" xfId="39453" xr:uid="{00000000-0005-0000-0000-00009A980000}"/>
    <cellStyle name="Normal 70 5" xfId="23071" xr:uid="{00000000-0005-0000-0000-00009B980000}"/>
    <cellStyle name="Normal 70 6" xfId="29687" xr:uid="{00000000-0005-0000-0000-00009C980000}"/>
    <cellStyle name="Normal 70 7" xfId="36245" xr:uid="{00000000-0005-0000-0000-00009D980000}"/>
    <cellStyle name="Normal 71" xfId="2870" xr:uid="{00000000-0005-0000-0000-00009E980000}"/>
    <cellStyle name="Normal 71 2" xfId="8422" xr:uid="{00000000-0005-0000-0000-00009F980000}"/>
    <cellStyle name="Normal 71 2 2" xfId="13704" xr:uid="{00000000-0005-0000-0000-0000A0980000}"/>
    <cellStyle name="Normal 71 2 2 2" xfId="29307" xr:uid="{00000000-0005-0000-0000-0000A1980000}"/>
    <cellStyle name="Normal 71 2 2 3" xfId="35866" xr:uid="{00000000-0005-0000-0000-0000A2980000}"/>
    <cellStyle name="Normal 71 2 2 4" xfId="42424" xr:uid="{00000000-0005-0000-0000-0000A3980000}"/>
    <cellStyle name="Normal 71 2 3" xfId="26042" xr:uid="{00000000-0005-0000-0000-0000A4980000}"/>
    <cellStyle name="Normal 71 2 4" xfId="32658" xr:uid="{00000000-0005-0000-0000-0000A5980000}"/>
    <cellStyle name="Normal 71 2 5" xfId="39216" xr:uid="{00000000-0005-0000-0000-0000A6980000}"/>
    <cellStyle name="Normal 71 3" xfId="8423" xr:uid="{00000000-0005-0000-0000-0000A7980000}"/>
    <cellStyle name="Normal 71 4" xfId="10664" xr:uid="{00000000-0005-0000-0000-0000A8980000}"/>
    <cellStyle name="Normal 71 4 2" xfId="26337" xr:uid="{00000000-0005-0000-0000-0000A9980000}"/>
    <cellStyle name="Normal 71 4 3" xfId="32896" xr:uid="{00000000-0005-0000-0000-0000AA980000}"/>
    <cellStyle name="Normal 71 4 4" xfId="39454" xr:uid="{00000000-0005-0000-0000-0000AB980000}"/>
    <cellStyle name="Normal 71 5" xfId="23072" xr:uid="{00000000-0005-0000-0000-0000AC980000}"/>
    <cellStyle name="Normal 71 6" xfId="29688" xr:uid="{00000000-0005-0000-0000-0000AD980000}"/>
    <cellStyle name="Normal 71 7" xfId="36246" xr:uid="{00000000-0005-0000-0000-0000AE980000}"/>
    <cellStyle name="Normal 72" xfId="2871" xr:uid="{00000000-0005-0000-0000-0000AF980000}"/>
    <cellStyle name="Normal 72 2" xfId="8424" xr:uid="{00000000-0005-0000-0000-0000B0980000}"/>
    <cellStyle name="Normal 72 2 2" xfId="13705" xr:uid="{00000000-0005-0000-0000-0000B1980000}"/>
    <cellStyle name="Normal 72 2 2 2" xfId="29308" xr:uid="{00000000-0005-0000-0000-0000B2980000}"/>
    <cellStyle name="Normal 72 2 2 3" xfId="35867" xr:uid="{00000000-0005-0000-0000-0000B3980000}"/>
    <cellStyle name="Normal 72 2 2 4" xfId="42425" xr:uid="{00000000-0005-0000-0000-0000B4980000}"/>
    <cellStyle name="Normal 72 2 3" xfId="26043" xr:uid="{00000000-0005-0000-0000-0000B5980000}"/>
    <cellStyle name="Normal 72 2 4" xfId="32659" xr:uid="{00000000-0005-0000-0000-0000B6980000}"/>
    <cellStyle name="Normal 72 2 5" xfId="39217" xr:uid="{00000000-0005-0000-0000-0000B7980000}"/>
    <cellStyle name="Normal 72 3" xfId="8425" xr:uid="{00000000-0005-0000-0000-0000B8980000}"/>
    <cellStyle name="Normal 72 4" xfId="10665" xr:uid="{00000000-0005-0000-0000-0000B9980000}"/>
    <cellStyle name="Normal 72 4 2" xfId="26338" xr:uid="{00000000-0005-0000-0000-0000BA980000}"/>
    <cellStyle name="Normal 72 4 3" xfId="32897" xr:uid="{00000000-0005-0000-0000-0000BB980000}"/>
    <cellStyle name="Normal 72 4 4" xfId="39455" xr:uid="{00000000-0005-0000-0000-0000BC980000}"/>
    <cellStyle name="Normal 72 5" xfId="23073" xr:uid="{00000000-0005-0000-0000-0000BD980000}"/>
    <cellStyle name="Normal 72 6" xfId="29689" xr:uid="{00000000-0005-0000-0000-0000BE980000}"/>
    <cellStyle name="Normal 72 7" xfId="36247" xr:uid="{00000000-0005-0000-0000-0000BF980000}"/>
    <cellStyle name="Normal 73" xfId="2873" xr:uid="{00000000-0005-0000-0000-0000C0980000}"/>
    <cellStyle name="Normal 73 2" xfId="8426" xr:uid="{00000000-0005-0000-0000-0000C1980000}"/>
    <cellStyle name="Normal 73 2 2" xfId="13706" xr:uid="{00000000-0005-0000-0000-0000C2980000}"/>
    <cellStyle name="Normal 73 2 2 2" xfId="29309" xr:uid="{00000000-0005-0000-0000-0000C3980000}"/>
    <cellStyle name="Normal 73 2 2 3" xfId="35868" xr:uid="{00000000-0005-0000-0000-0000C4980000}"/>
    <cellStyle name="Normal 73 2 2 4" xfId="42426" xr:uid="{00000000-0005-0000-0000-0000C5980000}"/>
    <cellStyle name="Normal 73 2 3" xfId="26044" xr:uid="{00000000-0005-0000-0000-0000C6980000}"/>
    <cellStyle name="Normal 73 2 4" xfId="32660" xr:uid="{00000000-0005-0000-0000-0000C7980000}"/>
    <cellStyle name="Normal 73 2 5" xfId="39218" xr:uid="{00000000-0005-0000-0000-0000C8980000}"/>
    <cellStyle name="Normal 73 3" xfId="8427" xr:uid="{00000000-0005-0000-0000-0000C9980000}"/>
    <cellStyle name="Normal 73 4" xfId="10667" xr:uid="{00000000-0005-0000-0000-0000CA980000}"/>
    <cellStyle name="Normal 73 4 2" xfId="26340" xr:uid="{00000000-0005-0000-0000-0000CB980000}"/>
    <cellStyle name="Normal 73 4 3" xfId="32899" xr:uid="{00000000-0005-0000-0000-0000CC980000}"/>
    <cellStyle name="Normal 73 4 4" xfId="39457" xr:uid="{00000000-0005-0000-0000-0000CD980000}"/>
    <cellStyle name="Normal 73 5" xfId="23075" xr:uid="{00000000-0005-0000-0000-0000CE980000}"/>
    <cellStyle name="Normal 73 6" xfId="29691" xr:uid="{00000000-0005-0000-0000-0000CF980000}"/>
    <cellStyle name="Normal 73 7" xfId="36249" xr:uid="{00000000-0005-0000-0000-0000D0980000}"/>
    <cellStyle name="Normal 74" xfId="2868" xr:uid="{00000000-0005-0000-0000-0000D1980000}"/>
    <cellStyle name="Normal 74 2" xfId="8428" xr:uid="{00000000-0005-0000-0000-0000D2980000}"/>
    <cellStyle name="Normal 74 2 2" xfId="13707" xr:uid="{00000000-0005-0000-0000-0000D3980000}"/>
    <cellStyle name="Normal 74 2 2 2" xfId="29310" xr:uid="{00000000-0005-0000-0000-0000D4980000}"/>
    <cellStyle name="Normal 74 2 2 3" xfId="35869" xr:uid="{00000000-0005-0000-0000-0000D5980000}"/>
    <cellStyle name="Normal 74 2 2 4" xfId="42427" xr:uid="{00000000-0005-0000-0000-0000D6980000}"/>
    <cellStyle name="Normal 74 2 3" xfId="26045" xr:uid="{00000000-0005-0000-0000-0000D7980000}"/>
    <cellStyle name="Normal 74 2 4" xfId="32661" xr:uid="{00000000-0005-0000-0000-0000D8980000}"/>
    <cellStyle name="Normal 74 2 5" xfId="39219" xr:uid="{00000000-0005-0000-0000-0000D9980000}"/>
    <cellStyle name="Normal 74 3" xfId="8429" xr:uid="{00000000-0005-0000-0000-0000DA980000}"/>
    <cellStyle name="Normal 74 4" xfId="10662" xr:uid="{00000000-0005-0000-0000-0000DB980000}"/>
    <cellStyle name="Normal 74 4 2" xfId="26335" xr:uid="{00000000-0005-0000-0000-0000DC980000}"/>
    <cellStyle name="Normal 74 4 3" xfId="32894" xr:uid="{00000000-0005-0000-0000-0000DD980000}"/>
    <cellStyle name="Normal 74 4 4" xfId="39452" xr:uid="{00000000-0005-0000-0000-0000DE980000}"/>
    <cellStyle name="Normal 74 5" xfId="23070" xr:uid="{00000000-0005-0000-0000-0000DF980000}"/>
    <cellStyle name="Normal 74 6" xfId="29686" xr:uid="{00000000-0005-0000-0000-0000E0980000}"/>
    <cellStyle name="Normal 74 7" xfId="36244" xr:uid="{00000000-0005-0000-0000-0000E1980000}"/>
    <cellStyle name="Normal 75" xfId="2874" xr:uid="{00000000-0005-0000-0000-0000E2980000}"/>
    <cellStyle name="Normal 75 2" xfId="8430" xr:uid="{00000000-0005-0000-0000-0000E3980000}"/>
    <cellStyle name="Normal 75 2 2" xfId="13708" xr:uid="{00000000-0005-0000-0000-0000E4980000}"/>
    <cellStyle name="Normal 75 2 2 2" xfId="29311" xr:uid="{00000000-0005-0000-0000-0000E5980000}"/>
    <cellStyle name="Normal 75 2 2 3" xfId="35870" xr:uid="{00000000-0005-0000-0000-0000E6980000}"/>
    <cellStyle name="Normal 75 2 2 4" xfId="42428" xr:uid="{00000000-0005-0000-0000-0000E7980000}"/>
    <cellStyle name="Normal 75 2 3" xfId="26046" xr:uid="{00000000-0005-0000-0000-0000E8980000}"/>
    <cellStyle name="Normal 75 2 4" xfId="32662" xr:uid="{00000000-0005-0000-0000-0000E9980000}"/>
    <cellStyle name="Normal 75 2 5" xfId="39220" xr:uid="{00000000-0005-0000-0000-0000EA980000}"/>
    <cellStyle name="Normal 75 3" xfId="8431" xr:uid="{00000000-0005-0000-0000-0000EB980000}"/>
    <cellStyle name="Normal 75 4" xfId="10668" xr:uid="{00000000-0005-0000-0000-0000EC980000}"/>
    <cellStyle name="Normal 75 4 2" xfId="26341" xr:uid="{00000000-0005-0000-0000-0000ED980000}"/>
    <cellStyle name="Normal 75 4 3" xfId="32900" xr:uid="{00000000-0005-0000-0000-0000EE980000}"/>
    <cellStyle name="Normal 75 4 4" xfId="39458" xr:uid="{00000000-0005-0000-0000-0000EF980000}"/>
    <cellStyle name="Normal 75 5" xfId="23076" xr:uid="{00000000-0005-0000-0000-0000F0980000}"/>
    <cellStyle name="Normal 75 6" xfId="29692" xr:uid="{00000000-0005-0000-0000-0000F1980000}"/>
    <cellStyle name="Normal 75 7" xfId="36250" xr:uid="{00000000-0005-0000-0000-0000F2980000}"/>
    <cellStyle name="Normal 76" xfId="2875" xr:uid="{00000000-0005-0000-0000-0000F3980000}"/>
    <cellStyle name="Normal 76 2" xfId="8432" xr:uid="{00000000-0005-0000-0000-0000F4980000}"/>
    <cellStyle name="Normal 76 2 2" xfId="13709" xr:uid="{00000000-0005-0000-0000-0000F5980000}"/>
    <cellStyle name="Normal 76 2 2 2" xfId="29312" xr:uid="{00000000-0005-0000-0000-0000F6980000}"/>
    <cellStyle name="Normal 76 2 2 3" xfId="35871" xr:uid="{00000000-0005-0000-0000-0000F7980000}"/>
    <cellStyle name="Normal 76 2 2 4" xfId="42429" xr:uid="{00000000-0005-0000-0000-0000F8980000}"/>
    <cellStyle name="Normal 76 2 3" xfId="26047" xr:uid="{00000000-0005-0000-0000-0000F9980000}"/>
    <cellStyle name="Normal 76 2 4" xfId="32663" xr:uid="{00000000-0005-0000-0000-0000FA980000}"/>
    <cellStyle name="Normal 76 2 5" xfId="39221" xr:uid="{00000000-0005-0000-0000-0000FB980000}"/>
    <cellStyle name="Normal 76 3" xfId="8433" xr:uid="{00000000-0005-0000-0000-0000FC980000}"/>
    <cellStyle name="Normal 76 4" xfId="10669" xr:uid="{00000000-0005-0000-0000-0000FD980000}"/>
    <cellStyle name="Normal 76 4 2" xfId="26342" xr:uid="{00000000-0005-0000-0000-0000FE980000}"/>
    <cellStyle name="Normal 76 4 3" xfId="32901" xr:uid="{00000000-0005-0000-0000-0000FF980000}"/>
    <cellStyle name="Normal 76 4 4" xfId="39459" xr:uid="{00000000-0005-0000-0000-000000990000}"/>
    <cellStyle name="Normal 76 5" xfId="23077" xr:uid="{00000000-0005-0000-0000-000001990000}"/>
    <cellStyle name="Normal 76 6" xfId="29693" xr:uid="{00000000-0005-0000-0000-000002990000}"/>
    <cellStyle name="Normal 76 7" xfId="36251" xr:uid="{00000000-0005-0000-0000-000003990000}"/>
    <cellStyle name="Normal 77" xfId="2876" xr:uid="{00000000-0005-0000-0000-000004990000}"/>
    <cellStyle name="Normal 77 2" xfId="8434" xr:uid="{00000000-0005-0000-0000-000005990000}"/>
    <cellStyle name="Normal 77 2 2" xfId="13710" xr:uid="{00000000-0005-0000-0000-000006990000}"/>
    <cellStyle name="Normal 77 2 2 2" xfId="29313" xr:uid="{00000000-0005-0000-0000-000007990000}"/>
    <cellStyle name="Normal 77 2 2 3" xfId="35872" xr:uid="{00000000-0005-0000-0000-000008990000}"/>
    <cellStyle name="Normal 77 2 2 4" xfId="42430" xr:uid="{00000000-0005-0000-0000-000009990000}"/>
    <cellStyle name="Normal 77 2 3" xfId="26048" xr:uid="{00000000-0005-0000-0000-00000A990000}"/>
    <cellStyle name="Normal 77 2 4" xfId="32664" xr:uid="{00000000-0005-0000-0000-00000B990000}"/>
    <cellStyle name="Normal 77 2 5" xfId="39222" xr:uid="{00000000-0005-0000-0000-00000C990000}"/>
    <cellStyle name="Normal 77 3" xfId="8435" xr:uid="{00000000-0005-0000-0000-00000D990000}"/>
    <cellStyle name="Normal 77 4" xfId="10670" xr:uid="{00000000-0005-0000-0000-00000E990000}"/>
    <cellStyle name="Normal 77 4 2" xfId="26343" xr:uid="{00000000-0005-0000-0000-00000F990000}"/>
    <cellStyle name="Normal 77 4 3" xfId="32902" xr:uid="{00000000-0005-0000-0000-000010990000}"/>
    <cellStyle name="Normal 77 4 4" xfId="39460" xr:uid="{00000000-0005-0000-0000-000011990000}"/>
    <cellStyle name="Normal 77 5" xfId="23078" xr:uid="{00000000-0005-0000-0000-000012990000}"/>
    <cellStyle name="Normal 77 6" xfId="29694" xr:uid="{00000000-0005-0000-0000-000013990000}"/>
    <cellStyle name="Normal 77 7" xfId="36252" xr:uid="{00000000-0005-0000-0000-000014990000}"/>
    <cellStyle name="Normal 78" xfId="2872" xr:uid="{00000000-0005-0000-0000-000015990000}"/>
    <cellStyle name="Normal 78 2" xfId="8436" xr:uid="{00000000-0005-0000-0000-000016990000}"/>
    <cellStyle name="Normal 78 2 2" xfId="13711" xr:uid="{00000000-0005-0000-0000-000017990000}"/>
    <cellStyle name="Normal 78 2 2 2" xfId="29314" xr:uid="{00000000-0005-0000-0000-000018990000}"/>
    <cellStyle name="Normal 78 2 2 3" xfId="35873" xr:uid="{00000000-0005-0000-0000-000019990000}"/>
    <cellStyle name="Normal 78 2 2 4" xfId="42431" xr:uid="{00000000-0005-0000-0000-00001A990000}"/>
    <cellStyle name="Normal 78 2 3" xfId="26049" xr:uid="{00000000-0005-0000-0000-00001B990000}"/>
    <cellStyle name="Normal 78 2 4" xfId="32665" xr:uid="{00000000-0005-0000-0000-00001C990000}"/>
    <cellStyle name="Normal 78 2 5" xfId="39223" xr:uid="{00000000-0005-0000-0000-00001D990000}"/>
    <cellStyle name="Normal 78 3" xfId="8437" xr:uid="{00000000-0005-0000-0000-00001E990000}"/>
    <cellStyle name="Normal 78 4" xfId="10666" xr:uid="{00000000-0005-0000-0000-00001F990000}"/>
    <cellStyle name="Normal 78 4 2" xfId="26339" xr:uid="{00000000-0005-0000-0000-000020990000}"/>
    <cellStyle name="Normal 78 4 3" xfId="32898" xr:uid="{00000000-0005-0000-0000-000021990000}"/>
    <cellStyle name="Normal 78 4 4" xfId="39456" xr:uid="{00000000-0005-0000-0000-000022990000}"/>
    <cellStyle name="Normal 78 5" xfId="23074" xr:uid="{00000000-0005-0000-0000-000023990000}"/>
    <cellStyle name="Normal 78 6" xfId="29690" xr:uid="{00000000-0005-0000-0000-000024990000}"/>
    <cellStyle name="Normal 78 7" xfId="36248" xr:uid="{00000000-0005-0000-0000-000025990000}"/>
    <cellStyle name="Normal 79" xfId="2877" xr:uid="{00000000-0005-0000-0000-000026990000}"/>
    <cellStyle name="Normal 79 2" xfId="8438" xr:uid="{00000000-0005-0000-0000-000027990000}"/>
    <cellStyle name="Normal 79 2 2" xfId="13712" xr:uid="{00000000-0005-0000-0000-000028990000}"/>
    <cellStyle name="Normal 79 2 2 2" xfId="29315" xr:uid="{00000000-0005-0000-0000-000029990000}"/>
    <cellStyle name="Normal 79 2 2 3" xfId="35874" xr:uid="{00000000-0005-0000-0000-00002A990000}"/>
    <cellStyle name="Normal 79 2 2 4" xfId="42432" xr:uid="{00000000-0005-0000-0000-00002B990000}"/>
    <cellStyle name="Normal 79 2 3" xfId="26050" xr:uid="{00000000-0005-0000-0000-00002C990000}"/>
    <cellStyle name="Normal 79 2 4" xfId="32666" xr:uid="{00000000-0005-0000-0000-00002D990000}"/>
    <cellStyle name="Normal 79 2 5" xfId="39224" xr:uid="{00000000-0005-0000-0000-00002E990000}"/>
    <cellStyle name="Normal 79 3" xfId="8439" xr:uid="{00000000-0005-0000-0000-00002F990000}"/>
    <cellStyle name="Normal 79 4" xfId="10671" xr:uid="{00000000-0005-0000-0000-000030990000}"/>
    <cellStyle name="Normal 79 4 2" xfId="26344" xr:uid="{00000000-0005-0000-0000-000031990000}"/>
    <cellStyle name="Normal 79 4 3" xfId="32903" xr:uid="{00000000-0005-0000-0000-000032990000}"/>
    <cellStyle name="Normal 79 4 4" xfId="39461" xr:uid="{00000000-0005-0000-0000-000033990000}"/>
    <cellStyle name="Normal 79 5" xfId="23079" xr:uid="{00000000-0005-0000-0000-000034990000}"/>
    <cellStyle name="Normal 79 6" xfId="29695" xr:uid="{00000000-0005-0000-0000-000035990000}"/>
    <cellStyle name="Normal 79 7" xfId="36253" xr:uid="{00000000-0005-0000-0000-000036990000}"/>
    <cellStyle name="Normal 8" xfId="1397" xr:uid="{00000000-0005-0000-0000-000037990000}"/>
    <cellStyle name="Normal 8 10" xfId="8440" xr:uid="{00000000-0005-0000-0000-000038990000}"/>
    <cellStyle name="Normal 8 11" xfId="2629" xr:uid="{00000000-0005-0000-0000-000039990000}"/>
    <cellStyle name="Normal 8 2" xfId="8441" xr:uid="{00000000-0005-0000-0000-00003A990000}"/>
    <cellStyle name="Normal 8 2 10" xfId="16651" xr:uid="{00000000-0005-0000-0000-00003B990000}"/>
    <cellStyle name="Normal 8 2 11" xfId="26051" xr:uid="{00000000-0005-0000-0000-00003C990000}"/>
    <cellStyle name="Normal 8 2 12" xfId="32667" xr:uid="{00000000-0005-0000-0000-00003D990000}"/>
    <cellStyle name="Normal 8 2 13" xfId="39225" xr:uid="{00000000-0005-0000-0000-00003E990000}"/>
    <cellStyle name="Normal 8 2 2" xfId="8442" xr:uid="{00000000-0005-0000-0000-00003F990000}"/>
    <cellStyle name="Normal 8 2 2 10" xfId="32668" xr:uid="{00000000-0005-0000-0000-000040990000}"/>
    <cellStyle name="Normal 8 2 2 11" xfId="39226" xr:uid="{00000000-0005-0000-0000-000041990000}"/>
    <cellStyle name="Normal 8 2 2 2" xfId="8443" xr:uid="{00000000-0005-0000-0000-000042990000}"/>
    <cellStyle name="Normal 8 2 2 2 10" xfId="39227" xr:uid="{00000000-0005-0000-0000-000043990000}"/>
    <cellStyle name="Normal 8 2 2 2 2" xfId="8444" xr:uid="{00000000-0005-0000-0000-000044990000}"/>
    <cellStyle name="Normal 8 2 2 2 2 2" xfId="8445" xr:uid="{00000000-0005-0000-0000-000045990000}"/>
    <cellStyle name="Normal 8 2 2 2 2 2 2" xfId="8446" xr:uid="{00000000-0005-0000-0000-000046990000}"/>
    <cellStyle name="Normal 8 2 2 2 2 2 2 2" xfId="13718" xr:uid="{00000000-0005-0000-0000-000047990000}"/>
    <cellStyle name="Normal 8 2 2 2 2 2 2 2 2" xfId="29321" xr:uid="{00000000-0005-0000-0000-000048990000}"/>
    <cellStyle name="Normal 8 2 2 2 2 2 2 2 3" xfId="35880" xr:uid="{00000000-0005-0000-0000-000049990000}"/>
    <cellStyle name="Normal 8 2 2 2 2 2 2 2 4" xfId="42438" xr:uid="{00000000-0005-0000-0000-00004A990000}"/>
    <cellStyle name="Normal 8 2 2 2 2 2 2 3" xfId="26056" xr:uid="{00000000-0005-0000-0000-00004B990000}"/>
    <cellStyle name="Normal 8 2 2 2 2 2 2 4" xfId="32672" xr:uid="{00000000-0005-0000-0000-00004C990000}"/>
    <cellStyle name="Normal 8 2 2 2 2 2 2 5" xfId="39230" xr:uid="{00000000-0005-0000-0000-00004D990000}"/>
    <cellStyle name="Normal 8 2 2 2 2 2 3" xfId="8447" xr:uid="{00000000-0005-0000-0000-00004E990000}"/>
    <cellStyle name="Normal 8 2 2 2 2 2 3 2" xfId="13719" xr:uid="{00000000-0005-0000-0000-00004F990000}"/>
    <cellStyle name="Normal 8 2 2 2 2 2 3 2 2" xfId="29322" xr:uid="{00000000-0005-0000-0000-000050990000}"/>
    <cellStyle name="Normal 8 2 2 2 2 2 3 2 3" xfId="35881" xr:uid="{00000000-0005-0000-0000-000051990000}"/>
    <cellStyle name="Normal 8 2 2 2 2 2 3 2 4" xfId="42439" xr:uid="{00000000-0005-0000-0000-000052990000}"/>
    <cellStyle name="Normal 8 2 2 2 2 2 3 3" xfId="26057" xr:uid="{00000000-0005-0000-0000-000053990000}"/>
    <cellStyle name="Normal 8 2 2 2 2 2 3 4" xfId="32673" xr:uid="{00000000-0005-0000-0000-000054990000}"/>
    <cellStyle name="Normal 8 2 2 2 2 2 3 5" xfId="39231" xr:uid="{00000000-0005-0000-0000-000055990000}"/>
    <cellStyle name="Normal 8 2 2 2 2 2 4" xfId="13717" xr:uid="{00000000-0005-0000-0000-000056990000}"/>
    <cellStyle name="Normal 8 2 2 2 2 2 4 2" xfId="29320" xr:uid="{00000000-0005-0000-0000-000057990000}"/>
    <cellStyle name="Normal 8 2 2 2 2 2 4 3" xfId="35879" xr:uid="{00000000-0005-0000-0000-000058990000}"/>
    <cellStyle name="Normal 8 2 2 2 2 2 4 4" xfId="42437" xr:uid="{00000000-0005-0000-0000-000059990000}"/>
    <cellStyle name="Normal 8 2 2 2 2 2 5" xfId="26055" xr:uid="{00000000-0005-0000-0000-00005A990000}"/>
    <cellStyle name="Normal 8 2 2 2 2 2 6" xfId="32671" xr:uid="{00000000-0005-0000-0000-00005B990000}"/>
    <cellStyle name="Normal 8 2 2 2 2 2 7" xfId="39229" xr:uid="{00000000-0005-0000-0000-00005C990000}"/>
    <cellStyle name="Normal 8 2 2 2 2 3" xfId="8448" xr:uid="{00000000-0005-0000-0000-00005D990000}"/>
    <cellStyle name="Normal 8 2 2 2 2 3 2" xfId="8449" xr:uid="{00000000-0005-0000-0000-00005E990000}"/>
    <cellStyle name="Normal 8 2 2 2 2 3 2 2" xfId="13721" xr:uid="{00000000-0005-0000-0000-00005F990000}"/>
    <cellStyle name="Normal 8 2 2 2 2 3 2 2 2" xfId="29324" xr:uid="{00000000-0005-0000-0000-000060990000}"/>
    <cellStyle name="Normal 8 2 2 2 2 3 2 2 3" xfId="35883" xr:uid="{00000000-0005-0000-0000-000061990000}"/>
    <cellStyle name="Normal 8 2 2 2 2 3 2 2 4" xfId="42441" xr:uid="{00000000-0005-0000-0000-000062990000}"/>
    <cellStyle name="Normal 8 2 2 2 2 3 2 3" xfId="26059" xr:uid="{00000000-0005-0000-0000-000063990000}"/>
    <cellStyle name="Normal 8 2 2 2 2 3 2 4" xfId="32675" xr:uid="{00000000-0005-0000-0000-000064990000}"/>
    <cellStyle name="Normal 8 2 2 2 2 3 2 5" xfId="39233" xr:uid="{00000000-0005-0000-0000-000065990000}"/>
    <cellStyle name="Normal 8 2 2 2 2 3 3" xfId="8450" xr:uid="{00000000-0005-0000-0000-000066990000}"/>
    <cellStyle name="Normal 8 2 2 2 2 3 3 2" xfId="13722" xr:uid="{00000000-0005-0000-0000-000067990000}"/>
    <cellStyle name="Normal 8 2 2 2 2 3 3 2 2" xfId="29325" xr:uid="{00000000-0005-0000-0000-000068990000}"/>
    <cellStyle name="Normal 8 2 2 2 2 3 3 2 3" xfId="35884" xr:uid="{00000000-0005-0000-0000-000069990000}"/>
    <cellStyle name="Normal 8 2 2 2 2 3 3 2 4" xfId="42442" xr:uid="{00000000-0005-0000-0000-00006A990000}"/>
    <cellStyle name="Normal 8 2 2 2 2 3 3 3" xfId="26060" xr:uid="{00000000-0005-0000-0000-00006B990000}"/>
    <cellStyle name="Normal 8 2 2 2 2 3 3 4" xfId="32676" xr:uid="{00000000-0005-0000-0000-00006C990000}"/>
    <cellStyle name="Normal 8 2 2 2 2 3 3 5" xfId="39234" xr:uid="{00000000-0005-0000-0000-00006D990000}"/>
    <cellStyle name="Normal 8 2 2 2 2 3 4" xfId="13720" xr:uid="{00000000-0005-0000-0000-00006E990000}"/>
    <cellStyle name="Normal 8 2 2 2 2 3 4 2" xfId="29323" xr:uid="{00000000-0005-0000-0000-00006F990000}"/>
    <cellStyle name="Normal 8 2 2 2 2 3 4 3" xfId="35882" xr:uid="{00000000-0005-0000-0000-000070990000}"/>
    <cellStyle name="Normal 8 2 2 2 2 3 4 4" xfId="42440" xr:uid="{00000000-0005-0000-0000-000071990000}"/>
    <cellStyle name="Normal 8 2 2 2 2 3 5" xfId="26058" xr:uid="{00000000-0005-0000-0000-000072990000}"/>
    <cellStyle name="Normal 8 2 2 2 2 3 6" xfId="32674" xr:uid="{00000000-0005-0000-0000-000073990000}"/>
    <cellStyle name="Normal 8 2 2 2 2 3 7" xfId="39232" xr:uid="{00000000-0005-0000-0000-000074990000}"/>
    <cellStyle name="Normal 8 2 2 2 2 4" xfId="8451" xr:uid="{00000000-0005-0000-0000-000075990000}"/>
    <cellStyle name="Normal 8 2 2 2 2 4 2" xfId="13723" xr:uid="{00000000-0005-0000-0000-000076990000}"/>
    <cellStyle name="Normal 8 2 2 2 2 4 2 2" xfId="29326" xr:uid="{00000000-0005-0000-0000-000077990000}"/>
    <cellStyle name="Normal 8 2 2 2 2 4 2 3" xfId="35885" xr:uid="{00000000-0005-0000-0000-000078990000}"/>
    <cellStyle name="Normal 8 2 2 2 2 4 2 4" xfId="42443" xr:uid="{00000000-0005-0000-0000-000079990000}"/>
    <cellStyle name="Normal 8 2 2 2 2 4 3" xfId="26061" xr:uid="{00000000-0005-0000-0000-00007A990000}"/>
    <cellStyle name="Normal 8 2 2 2 2 4 4" xfId="32677" xr:uid="{00000000-0005-0000-0000-00007B990000}"/>
    <cellStyle name="Normal 8 2 2 2 2 4 5" xfId="39235" xr:uid="{00000000-0005-0000-0000-00007C990000}"/>
    <cellStyle name="Normal 8 2 2 2 2 5" xfId="8452" xr:uid="{00000000-0005-0000-0000-00007D990000}"/>
    <cellStyle name="Normal 8 2 2 2 2 5 2" xfId="13724" xr:uid="{00000000-0005-0000-0000-00007E990000}"/>
    <cellStyle name="Normal 8 2 2 2 2 5 2 2" xfId="29327" xr:uid="{00000000-0005-0000-0000-00007F990000}"/>
    <cellStyle name="Normal 8 2 2 2 2 5 2 3" xfId="35886" xr:uid="{00000000-0005-0000-0000-000080990000}"/>
    <cellStyle name="Normal 8 2 2 2 2 5 2 4" xfId="42444" xr:uid="{00000000-0005-0000-0000-000081990000}"/>
    <cellStyle name="Normal 8 2 2 2 2 5 3" xfId="26062" xr:uid="{00000000-0005-0000-0000-000082990000}"/>
    <cellStyle name="Normal 8 2 2 2 2 5 4" xfId="32678" xr:uid="{00000000-0005-0000-0000-000083990000}"/>
    <cellStyle name="Normal 8 2 2 2 2 5 5" xfId="39236" xr:uid="{00000000-0005-0000-0000-000084990000}"/>
    <cellStyle name="Normal 8 2 2 2 2 6" xfId="13716" xr:uid="{00000000-0005-0000-0000-000085990000}"/>
    <cellStyle name="Normal 8 2 2 2 2 6 2" xfId="29319" xr:uid="{00000000-0005-0000-0000-000086990000}"/>
    <cellStyle name="Normal 8 2 2 2 2 6 3" xfId="35878" xr:uid="{00000000-0005-0000-0000-000087990000}"/>
    <cellStyle name="Normal 8 2 2 2 2 6 4" xfId="42436" xr:uid="{00000000-0005-0000-0000-000088990000}"/>
    <cellStyle name="Normal 8 2 2 2 2 7" xfId="26054" xr:uid="{00000000-0005-0000-0000-000089990000}"/>
    <cellStyle name="Normal 8 2 2 2 2 8" xfId="32670" xr:uid="{00000000-0005-0000-0000-00008A990000}"/>
    <cellStyle name="Normal 8 2 2 2 2 9" xfId="39228" xr:uid="{00000000-0005-0000-0000-00008B990000}"/>
    <cellStyle name="Normal 8 2 2 2 3" xfId="8453" xr:uid="{00000000-0005-0000-0000-00008C990000}"/>
    <cellStyle name="Normal 8 2 2 2 3 2" xfId="8454" xr:uid="{00000000-0005-0000-0000-00008D990000}"/>
    <cellStyle name="Normal 8 2 2 2 3 2 2" xfId="13726" xr:uid="{00000000-0005-0000-0000-00008E990000}"/>
    <cellStyle name="Normal 8 2 2 2 3 2 2 2" xfId="29329" xr:uid="{00000000-0005-0000-0000-00008F990000}"/>
    <cellStyle name="Normal 8 2 2 2 3 2 2 3" xfId="35888" xr:uid="{00000000-0005-0000-0000-000090990000}"/>
    <cellStyle name="Normal 8 2 2 2 3 2 2 4" xfId="42446" xr:uid="{00000000-0005-0000-0000-000091990000}"/>
    <cellStyle name="Normal 8 2 2 2 3 2 3" xfId="26064" xr:uid="{00000000-0005-0000-0000-000092990000}"/>
    <cellStyle name="Normal 8 2 2 2 3 2 4" xfId="32680" xr:uid="{00000000-0005-0000-0000-000093990000}"/>
    <cellStyle name="Normal 8 2 2 2 3 2 5" xfId="39238" xr:uid="{00000000-0005-0000-0000-000094990000}"/>
    <cellStyle name="Normal 8 2 2 2 3 3" xfId="8455" xr:uid="{00000000-0005-0000-0000-000095990000}"/>
    <cellStyle name="Normal 8 2 2 2 3 3 2" xfId="13727" xr:uid="{00000000-0005-0000-0000-000096990000}"/>
    <cellStyle name="Normal 8 2 2 2 3 3 2 2" xfId="29330" xr:uid="{00000000-0005-0000-0000-000097990000}"/>
    <cellStyle name="Normal 8 2 2 2 3 3 2 3" xfId="35889" xr:uid="{00000000-0005-0000-0000-000098990000}"/>
    <cellStyle name="Normal 8 2 2 2 3 3 2 4" xfId="42447" xr:uid="{00000000-0005-0000-0000-000099990000}"/>
    <cellStyle name="Normal 8 2 2 2 3 3 3" xfId="26065" xr:uid="{00000000-0005-0000-0000-00009A990000}"/>
    <cellStyle name="Normal 8 2 2 2 3 3 4" xfId="32681" xr:uid="{00000000-0005-0000-0000-00009B990000}"/>
    <cellStyle name="Normal 8 2 2 2 3 3 5" xfId="39239" xr:uid="{00000000-0005-0000-0000-00009C990000}"/>
    <cellStyle name="Normal 8 2 2 2 3 4" xfId="13725" xr:uid="{00000000-0005-0000-0000-00009D990000}"/>
    <cellStyle name="Normal 8 2 2 2 3 4 2" xfId="29328" xr:uid="{00000000-0005-0000-0000-00009E990000}"/>
    <cellStyle name="Normal 8 2 2 2 3 4 3" xfId="35887" xr:uid="{00000000-0005-0000-0000-00009F990000}"/>
    <cellStyle name="Normal 8 2 2 2 3 4 4" xfId="42445" xr:uid="{00000000-0005-0000-0000-0000A0990000}"/>
    <cellStyle name="Normal 8 2 2 2 3 5" xfId="26063" xr:uid="{00000000-0005-0000-0000-0000A1990000}"/>
    <cellStyle name="Normal 8 2 2 2 3 6" xfId="32679" xr:uid="{00000000-0005-0000-0000-0000A2990000}"/>
    <cellStyle name="Normal 8 2 2 2 3 7" xfId="39237" xr:uid="{00000000-0005-0000-0000-0000A3990000}"/>
    <cellStyle name="Normal 8 2 2 2 4" xfId="8456" xr:uid="{00000000-0005-0000-0000-0000A4990000}"/>
    <cellStyle name="Normal 8 2 2 2 4 2" xfId="8457" xr:uid="{00000000-0005-0000-0000-0000A5990000}"/>
    <cellStyle name="Normal 8 2 2 2 4 2 2" xfId="13729" xr:uid="{00000000-0005-0000-0000-0000A6990000}"/>
    <cellStyle name="Normal 8 2 2 2 4 2 2 2" xfId="29332" xr:uid="{00000000-0005-0000-0000-0000A7990000}"/>
    <cellStyle name="Normal 8 2 2 2 4 2 2 3" xfId="35891" xr:uid="{00000000-0005-0000-0000-0000A8990000}"/>
    <cellStyle name="Normal 8 2 2 2 4 2 2 4" xfId="42449" xr:uid="{00000000-0005-0000-0000-0000A9990000}"/>
    <cellStyle name="Normal 8 2 2 2 4 2 3" xfId="26067" xr:uid="{00000000-0005-0000-0000-0000AA990000}"/>
    <cellStyle name="Normal 8 2 2 2 4 2 4" xfId="32683" xr:uid="{00000000-0005-0000-0000-0000AB990000}"/>
    <cellStyle name="Normal 8 2 2 2 4 2 5" xfId="39241" xr:uid="{00000000-0005-0000-0000-0000AC990000}"/>
    <cellStyle name="Normal 8 2 2 2 4 3" xfId="8458" xr:uid="{00000000-0005-0000-0000-0000AD990000}"/>
    <cellStyle name="Normal 8 2 2 2 4 3 2" xfId="13730" xr:uid="{00000000-0005-0000-0000-0000AE990000}"/>
    <cellStyle name="Normal 8 2 2 2 4 3 2 2" xfId="29333" xr:uid="{00000000-0005-0000-0000-0000AF990000}"/>
    <cellStyle name="Normal 8 2 2 2 4 3 2 3" xfId="35892" xr:uid="{00000000-0005-0000-0000-0000B0990000}"/>
    <cellStyle name="Normal 8 2 2 2 4 3 2 4" xfId="42450" xr:uid="{00000000-0005-0000-0000-0000B1990000}"/>
    <cellStyle name="Normal 8 2 2 2 4 3 3" xfId="26068" xr:uid="{00000000-0005-0000-0000-0000B2990000}"/>
    <cellStyle name="Normal 8 2 2 2 4 3 4" xfId="32684" xr:uid="{00000000-0005-0000-0000-0000B3990000}"/>
    <cellStyle name="Normal 8 2 2 2 4 3 5" xfId="39242" xr:uid="{00000000-0005-0000-0000-0000B4990000}"/>
    <cellStyle name="Normal 8 2 2 2 4 4" xfId="13728" xr:uid="{00000000-0005-0000-0000-0000B5990000}"/>
    <cellStyle name="Normal 8 2 2 2 4 4 2" xfId="29331" xr:uid="{00000000-0005-0000-0000-0000B6990000}"/>
    <cellStyle name="Normal 8 2 2 2 4 4 3" xfId="35890" xr:uid="{00000000-0005-0000-0000-0000B7990000}"/>
    <cellStyle name="Normal 8 2 2 2 4 4 4" xfId="42448" xr:uid="{00000000-0005-0000-0000-0000B8990000}"/>
    <cellStyle name="Normal 8 2 2 2 4 5" xfId="26066" xr:uid="{00000000-0005-0000-0000-0000B9990000}"/>
    <cellStyle name="Normal 8 2 2 2 4 6" xfId="32682" xr:uid="{00000000-0005-0000-0000-0000BA990000}"/>
    <cellStyle name="Normal 8 2 2 2 4 7" xfId="39240" xr:uid="{00000000-0005-0000-0000-0000BB990000}"/>
    <cellStyle name="Normal 8 2 2 2 5" xfId="8459" xr:uid="{00000000-0005-0000-0000-0000BC990000}"/>
    <cellStyle name="Normal 8 2 2 2 5 2" xfId="13731" xr:uid="{00000000-0005-0000-0000-0000BD990000}"/>
    <cellStyle name="Normal 8 2 2 2 5 2 2" xfId="29334" xr:uid="{00000000-0005-0000-0000-0000BE990000}"/>
    <cellStyle name="Normal 8 2 2 2 5 2 3" xfId="35893" xr:uid="{00000000-0005-0000-0000-0000BF990000}"/>
    <cellStyle name="Normal 8 2 2 2 5 2 4" xfId="42451" xr:uid="{00000000-0005-0000-0000-0000C0990000}"/>
    <cellStyle name="Normal 8 2 2 2 5 3" xfId="26069" xr:uid="{00000000-0005-0000-0000-0000C1990000}"/>
    <cellStyle name="Normal 8 2 2 2 5 4" xfId="32685" xr:uid="{00000000-0005-0000-0000-0000C2990000}"/>
    <cellStyle name="Normal 8 2 2 2 5 5" xfId="39243" xr:uid="{00000000-0005-0000-0000-0000C3990000}"/>
    <cellStyle name="Normal 8 2 2 2 6" xfId="8460" xr:uid="{00000000-0005-0000-0000-0000C4990000}"/>
    <cellStyle name="Normal 8 2 2 2 6 2" xfId="13732" xr:uid="{00000000-0005-0000-0000-0000C5990000}"/>
    <cellStyle name="Normal 8 2 2 2 6 2 2" xfId="29335" xr:uid="{00000000-0005-0000-0000-0000C6990000}"/>
    <cellStyle name="Normal 8 2 2 2 6 2 3" xfId="35894" xr:uid="{00000000-0005-0000-0000-0000C7990000}"/>
    <cellStyle name="Normal 8 2 2 2 6 2 4" xfId="42452" xr:uid="{00000000-0005-0000-0000-0000C8990000}"/>
    <cellStyle name="Normal 8 2 2 2 6 3" xfId="26070" xr:uid="{00000000-0005-0000-0000-0000C9990000}"/>
    <cellStyle name="Normal 8 2 2 2 6 4" xfId="32686" xr:uid="{00000000-0005-0000-0000-0000CA990000}"/>
    <cellStyle name="Normal 8 2 2 2 6 5" xfId="39244" xr:uid="{00000000-0005-0000-0000-0000CB990000}"/>
    <cellStyle name="Normal 8 2 2 2 7" xfId="13715" xr:uid="{00000000-0005-0000-0000-0000CC990000}"/>
    <cellStyle name="Normal 8 2 2 2 7 2" xfId="29318" xr:uid="{00000000-0005-0000-0000-0000CD990000}"/>
    <cellStyle name="Normal 8 2 2 2 7 3" xfId="35877" xr:uid="{00000000-0005-0000-0000-0000CE990000}"/>
    <cellStyle name="Normal 8 2 2 2 7 4" xfId="42435" xr:uid="{00000000-0005-0000-0000-0000CF990000}"/>
    <cellStyle name="Normal 8 2 2 2 8" xfId="26053" xr:uid="{00000000-0005-0000-0000-0000D0990000}"/>
    <cellStyle name="Normal 8 2 2 2 9" xfId="32669" xr:uid="{00000000-0005-0000-0000-0000D1990000}"/>
    <cellStyle name="Normal 8 2 2 3" xfId="8461" xr:uid="{00000000-0005-0000-0000-0000D2990000}"/>
    <cellStyle name="Normal 8 2 2 3 2" xfId="8462" xr:uid="{00000000-0005-0000-0000-0000D3990000}"/>
    <cellStyle name="Normal 8 2 2 3 2 2" xfId="8463" xr:uid="{00000000-0005-0000-0000-0000D4990000}"/>
    <cellStyle name="Normal 8 2 2 3 2 2 2" xfId="13735" xr:uid="{00000000-0005-0000-0000-0000D5990000}"/>
    <cellStyle name="Normal 8 2 2 3 2 2 2 2" xfId="29338" xr:uid="{00000000-0005-0000-0000-0000D6990000}"/>
    <cellStyle name="Normal 8 2 2 3 2 2 2 3" xfId="35897" xr:uid="{00000000-0005-0000-0000-0000D7990000}"/>
    <cellStyle name="Normal 8 2 2 3 2 2 2 4" xfId="42455" xr:uid="{00000000-0005-0000-0000-0000D8990000}"/>
    <cellStyle name="Normal 8 2 2 3 2 2 3" xfId="26073" xr:uid="{00000000-0005-0000-0000-0000D9990000}"/>
    <cellStyle name="Normal 8 2 2 3 2 2 4" xfId="32689" xr:uid="{00000000-0005-0000-0000-0000DA990000}"/>
    <cellStyle name="Normal 8 2 2 3 2 2 5" xfId="39247" xr:uid="{00000000-0005-0000-0000-0000DB990000}"/>
    <cellStyle name="Normal 8 2 2 3 2 3" xfId="8464" xr:uid="{00000000-0005-0000-0000-0000DC990000}"/>
    <cellStyle name="Normal 8 2 2 3 2 3 2" xfId="13736" xr:uid="{00000000-0005-0000-0000-0000DD990000}"/>
    <cellStyle name="Normal 8 2 2 3 2 3 2 2" xfId="29339" xr:uid="{00000000-0005-0000-0000-0000DE990000}"/>
    <cellStyle name="Normal 8 2 2 3 2 3 2 3" xfId="35898" xr:uid="{00000000-0005-0000-0000-0000DF990000}"/>
    <cellStyle name="Normal 8 2 2 3 2 3 2 4" xfId="42456" xr:uid="{00000000-0005-0000-0000-0000E0990000}"/>
    <cellStyle name="Normal 8 2 2 3 2 3 3" xfId="26074" xr:uid="{00000000-0005-0000-0000-0000E1990000}"/>
    <cellStyle name="Normal 8 2 2 3 2 3 4" xfId="32690" xr:uid="{00000000-0005-0000-0000-0000E2990000}"/>
    <cellStyle name="Normal 8 2 2 3 2 3 5" xfId="39248" xr:uid="{00000000-0005-0000-0000-0000E3990000}"/>
    <cellStyle name="Normal 8 2 2 3 2 4" xfId="13734" xr:uid="{00000000-0005-0000-0000-0000E4990000}"/>
    <cellStyle name="Normal 8 2 2 3 2 4 2" xfId="29337" xr:uid="{00000000-0005-0000-0000-0000E5990000}"/>
    <cellStyle name="Normal 8 2 2 3 2 4 3" xfId="35896" xr:uid="{00000000-0005-0000-0000-0000E6990000}"/>
    <cellStyle name="Normal 8 2 2 3 2 4 4" xfId="42454" xr:uid="{00000000-0005-0000-0000-0000E7990000}"/>
    <cellStyle name="Normal 8 2 2 3 2 5" xfId="26072" xr:uid="{00000000-0005-0000-0000-0000E8990000}"/>
    <cellStyle name="Normal 8 2 2 3 2 6" xfId="32688" xr:uid="{00000000-0005-0000-0000-0000E9990000}"/>
    <cellStyle name="Normal 8 2 2 3 2 7" xfId="39246" xr:uid="{00000000-0005-0000-0000-0000EA990000}"/>
    <cellStyle name="Normal 8 2 2 3 3" xfId="8465" xr:uid="{00000000-0005-0000-0000-0000EB990000}"/>
    <cellStyle name="Normal 8 2 2 3 3 2" xfId="8466" xr:uid="{00000000-0005-0000-0000-0000EC990000}"/>
    <cellStyle name="Normal 8 2 2 3 3 2 2" xfId="13738" xr:uid="{00000000-0005-0000-0000-0000ED990000}"/>
    <cellStyle name="Normal 8 2 2 3 3 2 2 2" xfId="29341" xr:uid="{00000000-0005-0000-0000-0000EE990000}"/>
    <cellStyle name="Normal 8 2 2 3 3 2 2 3" xfId="35900" xr:uid="{00000000-0005-0000-0000-0000EF990000}"/>
    <cellStyle name="Normal 8 2 2 3 3 2 2 4" xfId="42458" xr:uid="{00000000-0005-0000-0000-0000F0990000}"/>
    <cellStyle name="Normal 8 2 2 3 3 2 3" xfId="26076" xr:uid="{00000000-0005-0000-0000-0000F1990000}"/>
    <cellStyle name="Normal 8 2 2 3 3 2 4" xfId="32692" xr:uid="{00000000-0005-0000-0000-0000F2990000}"/>
    <cellStyle name="Normal 8 2 2 3 3 2 5" xfId="39250" xr:uid="{00000000-0005-0000-0000-0000F3990000}"/>
    <cellStyle name="Normal 8 2 2 3 3 3" xfId="8467" xr:uid="{00000000-0005-0000-0000-0000F4990000}"/>
    <cellStyle name="Normal 8 2 2 3 3 3 2" xfId="13739" xr:uid="{00000000-0005-0000-0000-0000F5990000}"/>
    <cellStyle name="Normal 8 2 2 3 3 3 2 2" xfId="29342" xr:uid="{00000000-0005-0000-0000-0000F6990000}"/>
    <cellStyle name="Normal 8 2 2 3 3 3 2 3" xfId="35901" xr:uid="{00000000-0005-0000-0000-0000F7990000}"/>
    <cellStyle name="Normal 8 2 2 3 3 3 2 4" xfId="42459" xr:uid="{00000000-0005-0000-0000-0000F8990000}"/>
    <cellStyle name="Normal 8 2 2 3 3 3 3" xfId="26077" xr:uid="{00000000-0005-0000-0000-0000F9990000}"/>
    <cellStyle name="Normal 8 2 2 3 3 3 4" xfId="32693" xr:uid="{00000000-0005-0000-0000-0000FA990000}"/>
    <cellStyle name="Normal 8 2 2 3 3 3 5" xfId="39251" xr:uid="{00000000-0005-0000-0000-0000FB990000}"/>
    <cellStyle name="Normal 8 2 2 3 3 4" xfId="13737" xr:uid="{00000000-0005-0000-0000-0000FC990000}"/>
    <cellStyle name="Normal 8 2 2 3 3 4 2" xfId="29340" xr:uid="{00000000-0005-0000-0000-0000FD990000}"/>
    <cellStyle name="Normal 8 2 2 3 3 4 3" xfId="35899" xr:uid="{00000000-0005-0000-0000-0000FE990000}"/>
    <cellStyle name="Normal 8 2 2 3 3 4 4" xfId="42457" xr:uid="{00000000-0005-0000-0000-0000FF990000}"/>
    <cellStyle name="Normal 8 2 2 3 3 5" xfId="26075" xr:uid="{00000000-0005-0000-0000-0000009A0000}"/>
    <cellStyle name="Normal 8 2 2 3 3 6" xfId="32691" xr:uid="{00000000-0005-0000-0000-0000019A0000}"/>
    <cellStyle name="Normal 8 2 2 3 3 7" xfId="39249" xr:uid="{00000000-0005-0000-0000-0000029A0000}"/>
    <cellStyle name="Normal 8 2 2 3 4" xfId="8468" xr:uid="{00000000-0005-0000-0000-0000039A0000}"/>
    <cellStyle name="Normal 8 2 2 3 4 2" xfId="13740" xr:uid="{00000000-0005-0000-0000-0000049A0000}"/>
    <cellStyle name="Normal 8 2 2 3 4 2 2" xfId="29343" xr:uid="{00000000-0005-0000-0000-0000059A0000}"/>
    <cellStyle name="Normal 8 2 2 3 4 2 3" xfId="35902" xr:uid="{00000000-0005-0000-0000-0000069A0000}"/>
    <cellStyle name="Normal 8 2 2 3 4 2 4" xfId="42460" xr:uid="{00000000-0005-0000-0000-0000079A0000}"/>
    <cellStyle name="Normal 8 2 2 3 4 3" xfId="26078" xr:uid="{00000000-0005-0000-0000-0000089A0000}"/>
    <cellStyle name="Normal 8 2 2 3 4 4" xfId="32694" xr:uid="{00000000-0005-0000-0000-0000099A0000}"/>
    <cellStyle name="Normal 8 2 2 3 4 5" xfId="39252" xr:uid="{00000000-0005-0000-0000-00000A9A0000}"/>
    <cellStyle name="Normal 8 2 2 3 5" xfId="8469" xr:uid="{00000000-0005-0000-0000-00000B9A0000}"/>
    <cellStyle name="Normal 8 2 2 3 5 2" xfId="13741" xr:uid="{00000000-0005-0000-0000-00000C9A0000}"/>
    <cellStyle name="Normal 8 2 2 3 5 2 2" xfId="29344" xr:uid="{00000000-0005-0000-0000-00000D9A0000}"/>
    <cellStyle name="Normal 8 2 2 3 5 2 3" xfId="35903" xr:uid="{00000000-0005-0000-0000-00000E9A0000}"/>
    <cellStyle name="Normal 8 2 2 3 5 2 4" xfId="42461" xr:uid="{00000000-0005-0000-0000-00000F9A0000}"/>
    <cellStyle name="Normal 8 2 2 3 5 3" xfId="26079" xr:uid="{00000000-0005-0000-0000-0000109A0000}"/>
    <cellStyle name="Normal 8 2 2 3 5 4" xfId="32695" xr:uid="{00000000-0005-0000-0000-0000119A0000}"/>
    <cellStyle name="Normal 8 2 2 3 5 5" xfId="39253" xr:uid="{00000000-0005-0000-0000-0000129A0000}"/>
    <cellStyle name="Normal 8 2 2 3 6" xfId="13733" xr:uid="{00000000-0005-0000-0000-0000139A0000}"/>
    <cellStyle name="Normal 8 2 2 3 6 2" xfId="29336" xr:uid="{00000000-0005-0000-0000-0000149A0000}"/>
    <cellStyle name="Normal 8 2 2 3 6 3" xfId="35895" xr:uid="{00000000-0005-0000-0000-0000159A0000}"/>
    <cellStyle name="Normal 8 2 2 3 6 4" xfId="42453" xr:uid="{00000000-0005-0000-0000-0000169A0000}"/>
    <cellStyle name="Normal 8 2 2 3 7" xfId="26071" xr:uid="{00000000-0005-0000-0000-0000179A0000}"/>
    <cellStyle name="Normal 8 2 2 3 8" xfId="32687" xr:uid="{00000000-0005-0000-0000-0000189A0000}"/>
    <cellStyle name="Normal 8 2 2 3 9" xfId="39245" xr:uid="{00000000-0005-0000-0000-0000199A0000}"/>
    <cellStyle name="Normal 8 2 2 4" xfId="8470" xr:uid="{00000000-0005-0000-0000-00001A9A0000}"/>
    <cellStyle name="Normal 8 2 2 4 2" xfId="8471" xr:uid="{00000000-0005-0000-0000-00001B9A0000}"/>
    <cellStyle name="Normal 8 2 2 4 2 2" xfId="13743" xr:uid="{00000000-0005-0000-0000-00001C9A0000}"/>
    <cellStyle name="Normal 8 2 2 4 2 2 2" xfId="29346" xr:uid="{00000000-0005-0000-0000-00001D9A0000}"/>
    <cellStyle name="Normal 8 2 2 4 2 2 3" xfId="35905" xr:uid="{00000000-0005-0000-0000-00001E9A0000}"/>
    <cellStyle name="Normal 8 2 2 4 2 2 4" xfId="42463" xr:uid="{00000000-0005-0000-0000-00001F9A0000}"/>
    <cellStyle name="Normal 8 2 2 4 2 3" xfId="26081" xr:uid="{00000000-0005-0000-0000-0000209A0000}"/>
    <cellStyle name="Normal 8 2 2 4 2 4" xfId="32697" xr:uid="{00000000-0005-0000-0000-0000219A0000}"/>
    <cellStyle name="Normal 8 2 2 4 2 5" xfId="39255" xr:uid="{00000000-0005-0000-0000-0000229A0000}"/>
    <cellStyle name="Normal 8 2 2 4 3" xfId="8472" xr:uid="{00000000-0005-0000-0000-0000239A0000}"/>
    <cellStyle name="Normal 8 2 2 4 3 2" xfId="13744" xr:uid="{00000000-0005-0000-0000-0000249A0000}"/>
    <cellStyle name="Normal 8 2 2 4 3 2 2" xfId="29347" xr:uid="{00000000-0005-0000-0000-0000259A0000}"/>
    <cellStyle name="Normal 8 2 2 4 3 2 3" xfId="35906" xr:uid="{00000000-0005-0000-0000-0000269A0000}"/>
    <cellStyle name="Normal 8 2 2 4 3 2 4" xfId="42464" xr:uid="{00000000-0005-0000-0000-0000279A0000}"/>
    <cellStyle name="Normal 8 2 2 4 3 3" xfId="26082" xr:uid="{00000000-0005-0000-0000-0000289A0000}"/>
    <cellStyle name="Normal 8 2 2 4 3 4" xfId="32698" xr:uid="{00000000-0005-0000-0000-0000299A0000}"/>
    <cellStyle name="Normal 8 2 2 4 3 5" xfId="39256" xr:uid="{00000000-0005-0000-0000-00002A9A0000}"/>
    <cellStyle name="Normal 8 2 2 4 4" xfId="13742" xr:uid="{00000000-0005-0000-0000-00002B9A0000}"/>
    <cellStyle name="Normal 8 2 2 4 4 2" xfId="29345" xr:uid="{00000000-0005-0000-0000-00002C9A0000}"/>
    <cellStyle name="Normal 8 2 2 4 4 3" xfId="35904" xr:uid="{00000000-0005-0000-0000-00002D9A0000}"/>
    <cellStyle name="Normal 8 2 2 4 4 4" xfId="42462" xr:uid="{00000000-0005-0000-0000-00002E9A0000}"/>
    <cellStyle name="Normal 8 2 2 4 5" xfId="26080" xr:uid="{00000000-0005-0000-0000-00002F9A0000}"/>
    <cellStyle name="Normal 8 2 2 4 6" xfId="32696" xr:uid="{00000000-0005-0000-0000-0000309A0000}"/>
    <cellStyle name="Normal 8 2 2 4 7" xfId="39254" xr:uid="{00000000-0005-0000-0000-0000319A0000}"/>
    <cellStyle name="Normal 8 2 2 5" xfId="8473" xr:uid="{00000000-0005-0000-0000-0000329A0000}"/>
    <cellStyle name="Normal 8 2 2 5 2" xfId="8474" xr:uid="{00000000-0005-0000-0000-0000339A0000}"/>
    <cellStyle name="Normal 8 2 2 5 2 2" xfId="13746" xr:uid="{00000000-0005-0000-0000-0000349A0000}"/>
    <cellStyle name="Normal 8 2 2 5 2 2 2" xfId="29349" xr:uid="{00000000-0005-0000-0000-0000359A0000}"/>
    <cellStyle name="Normal 8 2 2 5 2 2 3" xfId="35908" xr:uid="{00000000-0005-0000-0000-0000369A0000}"/>
    <cellStyle name="Normal 8 2 2 5 2 2 4" xfId="42466" xr:uid="{00000000-0005-0000-0000-0000379A0000}"/>
    <cellStyle name="Normal 8 2 2 5 2 3" xfId="26084" xr:uid="{00000000-0005-0000-0000-0000389A0000}"/>
    <cellStyle name="Normal 8 2 2 5 2 4" xfId="32700" xr:uid="{00000000-0005-0000-0000-0000399A0000}"/>
    <cellStyle name="Normal 8 2 2 5 2 5" xfId="39258" xr:uid="{00000000-0005-0000-0000-00003A9A0000}"/>
    <cellStyle name="Normal 8 2 2 5 3" xfId="8475" xr:uid="{00000000-0005-0000-0000-00003B9A0000}"/>
    <cellStyle name="Normal 8 2 2 5 3 2" xfId="13747" xr:uid="{00000000-0005-0000-0000-00003C9A0000}"/>
    <cellStyle name="Normal 8 2 2 5 3 2 2" xfId="29350" xr:uid="{00000000-0005-0000-0000-00003D9A0000}"/>
    <cellStyle name="Normal 8 2 2 5 3 2 3" xfId="35909" xr:uid="{00000000-0005-0000-0000-00003E9A0000}"/>
    <cellStyle name="Normal 8 2 2 5 3 2 4" xfId="42467" xr:uid="{00000000-0005-0000-0000-00003F9A0000}"/>
    <cellStyle name="Normal 8 2 2 5 3 3" xfId="26085" xr:uid="{00000000-0005-0000-0000-0000409A0000}"/>
    <cellStyle name="Normal 8 2 2 5 3 4" xfId="32701" xr:uid="{00000000-0005-0000-0000-0000419A0000}"/>
    <cellStyle name="Normal 8 2 2 5 3 5" xfId="39259" xr:uid="{00000000-0005-0000-0000-0000429A0000}"/>
    <cellStyle name="Normal 8 2 2 5 4" xfId="13745" xr:uid="{00000000-0005-0000-0000-0000439A0000}"/>
    <cellStyle name="Normal 8 2 2 5 4 2" xfId="29348" xr:uid="{00000000-0005-0000-0000-0000449A0000}"/>
    <cellStyle name="Normal 8 2 2 5 4 3" xfId="35907" xr:uid="{00000000-0005-0000-0000-0000459A0000}"/>
    <cellStyle name="Normal 8 2 2 5 4 4" xfId="42465" xr:uid="{00000000-0005-0000-0000-0000469A0000}"/>
    <cellStyle name="Normal 8 2 2 5 5" xfId="26083" xr:uid="{00000000-0005-0000-0000-0000479A0000}"/>
    <cellStyle name="Normal 8 2 2 5 6" xfId="32699" xr:uid="{00000000-0005-0000-0000-0000489A0000}"/>
    <cellStyle name="Normal 8 2 2 5 7" xfId="39257" xr:uid="{00000000-0005-0000-0000-0000499A0000}"/>
    <cellStyle name="Normal 8 2 2 6" xfId="8476" xr:uid="{00000000-0005-0000-0000-00004A9A0000}"/>
    <cellStyle name="Normal 8 2 2 6 2" xfId="13748" xr:uid="{00000000-0005-0000-0000-00004B9A0000}"/>
    <cellStyle name="Normal 8 2 2 6 2 2" xfId="29351" xr:uid="{00000000-0005-0000-0000-00004C9A0000}"/>
    <cellStyle name="Normal 8 2 2 6 2 3" xfId="35910" xr:uid="{00000000-0005-0000-0000-00004D9A0000}"/>
    <cellStyle name="Normal 8 2 2 6 2 4" xfId="42468" xr:uid="{00000000-0005-0000-0000-00004E9A0000}"/>
    <cellStyle name="Normal 8 2 2 6 3" xfId="26086" xr:uid="{00000000-0005-0000-0000-00004F9A0000}"/>
    <cellStyle name="Normal 8 2 2 6 4" xfId="32702" xr:uid="{00000000-0005-0000-0000-0000509A0000}"/>
    <cellStyle name="Normal 8 2 2 6 5" xfId="39260" xr:uid="{00000000-0005-0000-0000-0000519A0000}"/>
    <cellStyle name="Normal 8 2 2 7" xfId="8477" xr:uid="{00000000-0005-0000-0000-0000529A0000}"/>
    <cellStyle name="Normal 8 2 2 7 2" xfId="13749" xr:uid="{00000000-0005-0000-0000-0000539A0000}"/>
    <cellStyle name="Normal 8 2 2 7 2 2" xfId="29352" xr:uid="{00000000-0005-0000-0000-0000549A0000}"/>
    <cellStyle name="Normal 8 2 2 7 2 3" xfId="35911" xr:uid="{00000000-0005-0000-0000-0000559A0000}"/>
    <cellStyle name="Normal 8 2 2 7 2 4" xfId="42469" xr:uid="{00000000-0005-0000-0000-0000569A0000}"/>
    <cellStyle name="Normal 8 2 2 7 3" xfId="26087" xr:uid="{00000000-0005-0000-0000-0000579A0000}"/>
    <cellStyle name="Normal 8 2 2 7 4" xfId="32703" xr:uid="{00000000-0005-0000-0000-0000589A0000}"/>
    <cellStyle name="Normal 8 2 2 7 5" xfId="39261" xr:uid="{00000000-0005-0000-0000-0000599A0000}"/>
    <cellStyle name="Normal 8 2 2 8" xfId="13714" xr:uid="{00000000-0005-0000-0000-00005A9A0000}"/>
    <cellStyle name="Normal 8 2 2 8 2" xfId="29317" xr:uid="{00000000-0005-0000-0000-00005B9A0000}"/>
    <cellStyle name="Normal 8 2 2 8 3" xfId="35876" xr:uid="{00000000-0005-0000-0000-00005C9A0000}"/>
    <cellStyle name="Normal 8 2 2 8 4" xfId="42434" xr:uid="{00000000-0005-0000-0000-00005D9A0000}"/>
    <cellStyle name="Normal 8 2 2 9" xfId="26052" xr:uid="{00000000-0005-0000-0000-00005E9A0000}"/>
    <cellStyle name="Normal 8 2 3" xfId="8478" xr:uid="{00000000-0005-0000-0000-00005F9A0000}"/>
    <cellStyle name="Normal 8 2 3 10" xfId="39262" xr:uid="{00000000-0005-0000-0000-0000609A0000}"/>
    <cellStyle name="Normal 8 2 3 2" xfId="8479" xr:uid="{00000000-0005-0000-0000-0000619A0000}"/>
    <cellStyle name="Normal 8 2 3 2 2" xfId="8480" xr:uid="{00000000-0005-0000-0000-0000629A0000}"/>
    <cellStyle name="Normal 8 2 3 2 2 2" xfId="8481" xr:uid="{00000000-0005-0000-0000-0000639A0000}"/>
    <cellStyle name="Normal 8 2 3 2 2 2 2" xfId="13753" xr:uid="{00000000-0005-0000-0000-0000649A0000}"/>
    <cellStyle name="Normal 8 2 3 2 2 2 2 2" xfId="29356" xr:uid="{00000000-0005-0000-0000-0000659A0000}"/>
    <cellStyle name="Normal 8 2 3 2 2 2 2 3" xfId="35915" xr:uid="{00000000-0005-0000-0000-0000669A0000}"/>
    <cellStyle name="Normal 8 2 3 2 2 2 2 4" xfId="42473" xr:uid="{00000000-0005-0000-0000-0000679A0000}"/>
    <cellStyle name="Normal 8 2 3 2 2 2 3" xfId="26091" xr:uid="{00000000-0005-0000-0000-0000689A0000}"/>
    <cellStyle name="Normal 8 2 3 2 2 2 4" xfId="32707" xr:uid="{00000000-0005-0000-0000-0000699A0000}"/>
    <cellStyle name="Normal 8 2 3 2 2 2 5" xfId="39265" xr:uid="{00000000-0005-0000-0000-00006A9A0000}"/>
    <cellStyle name="Normal 8 2 3 2 2 3" xfId="8482" xr:uid="{00000000-0005-0000-0000-00006B9A0000}"/>
    <cellStyle name="Normal 8 2 3 2 2 3 2" xfId="13754" xr:uid="{00000000-0005-0000-0000-00006C9A0000}"/>
    <cellStyle name="Normal 8 2 3 2 2 3 2 2" xfId="29357" xr:uid="{00000000-0005-0000-0000-00006D9A0000}"/>
    <cellStyle name="Normal 8 2 3 2 2 3 2 3" xfId="35916" xr:uid="{00000000-0005-0000-0000-00006E9A0000}"/>
    <cellStyle name="Normal 8 2 3 2 2 3 2 4" xfId="42474" xr:uid="{00000000-0005-0000-0000-00006F9A0000}"/>
    <cellStyle name="Normal 8 2 3 2 2 3 3" xfId="26092" xr:uid="{00000000-0005-0000-0000-0000709A0000}"/>
    <cellStyle name="Normal 8 2 3 2 2 3 4" xfId="32708" xr:uid="{00000000-0005-0000-0000-0000719A0000}"/>
    <cellStyle name="Normal 8 2 3 2 2 3 5" xfId="39266" xr:uid="{00000000-0005-0000-0000-0000729A0000}"/>
    <cellStyle name="Normal 8 2 3 2 2 4" xfId="13752" xr:uid="{00000000-0005-0000-0000-0000739A0000}"/>
    <cellStyle name="Normal 8 2 3 2 2 4 2" xfId="29355" xr:uid="{00000000-0005-0000-0000-0000749A0000}"/>
    <cellStyle name="Normal 8 2 3 2 2 4 3" xfId="35914" xr:uid="{00000000-0005-0000-0000-0000759A0000}"/>
    <cellStyle name="Normal 8 2 3 2 2 4 4" xfId="42472" xr:uid="{00000000-0005-0000-0000-0000769A0000}"/>
    <cellStyle name="Normal 8 2 3 2 2 5" xfId="26090" xr:uid="{00000000-0005-0000-0000-0000779A0000}"/>
    <cellStyle name="Normal 8 2 3 2 2 6" xfId="32706" xr:uid="{00000000-0005-0000-0000-0000789A0000}"/>
    <cellStyle name="Normal 8 2 3 2 2 7" xfId="39264" xr:uid="{00000000-0005-0000-0000-0000799A0000}"/>
    <cellStyle name="Normal 8 2 3 2 3" xfId="8483" xr:uid="{00000000-0005-0000-0000-00007A9A0000}"/>
    <cellStyle name="Normal 8 2 3 2 3 2" xfId="8484" xr:uid="{00000000-0005-0000-0000-00007B9A0000}"/>
    <cellStyle name="Normal 8 2 3 2 3 2 2" xfId="13756" xr:uid="{00000000-0005-0000-0000-00007C9A0000}"/>
    <cellStyle name="Normal 8 2 3 2 3 2 2 2" xfId="29359" xr:uid="{00000000-0005-0000-0000-00007D9A0000}"/>
    <cellStyle name="Normal 8 2 3 2 3 2 2 3" xfId="35918" xr:uid="{00000000-0005-0000-0000-00007E9A0000}"/>
    <cellStyle name="Normal 8 2 3 2 3 2 2 4" xfId="42476" xr:uid="{00000000-0005-0000-0000-00007F9A0000}"/>
    <cellStyle name="Normal 8 2 3 2 3 2 3" xfId="26094" xr:uid="{00000000-0005-0000-0000-0000809A0000}"/>
    <cellStyle name="Normal 8 2 3 2 3 2 4" xfId="32710" xr:uid="{00000000-0005-0000-0000-0000819A0000}"/>
    <cellStyle name="Normal 8 2 3 2 3 2 5" xfId="39268" xr:uid="{00000000-0005-0000-0000-0000829A0000}"/>
    <cellStyle name="Normal 8 2 3 2 3 3" xfId="8485" xr:uid="{00000000-0005-0000-0000-0000839A0000}"/>
    <cellStyle name="Normal 8 2 3 2 3 3 2" xfId="13757" xr:uid="{00000000-0005-0000-0000-0000849A0000}"/>
    <cellStyle name="Normal 8 2 3 2 3 3 2 2" xfId="29360" xr:uid="{00000000-0005-0000-0000-0000859A0000}"/>
    <cellStyle name="Normal 8 2 3 2 3 3 2 3" xfId="35919" xr:uid="{00000000-0005-0000-0000-0000869A0000}"/>
    <cellStyle name="Normal 8 2 3 2 3 3 2 4" xfId="42477" xr:uid="{00000000-0005-0000-0000-0000879A0000}"/>
    <cellStyle name="Normal 8 2 3 2 3 3 3" xfId="26095" xr:uid="{00000000-0005-0000-0000-0000889A0000}"/>
    <cellStyle name="Normal 8 2 3 2 3 3 4" xfId="32711" xr:uid="{00000000-0005-0000-0000-0000899A0000}"/>
    <cellStyle name="Normal 8 2 3 2 3 3 5" xfId="39269" xr:uid="{00000000-0005-0000-0000-00008A9A0000}"/>
    <cellStyle name="Normal 8 2 3 2 3 4" xfId="13755" xr:uid="{00000000-0005-0000-0000-00008B9A0000}"/>
    <cellStyle name="Normal 8 2 3 2 3 4 2" xfId="29358" xr:uid="{00000000-0005-0000-0000-00008C9A0000}"/>
    <cellStyle name="Normal 8 2 3 2 3 4 3" xfId="35917" xr:uid="{00000000-0005-0000-0000-00008D9A0000}"/>
    <cellStyle name="Normal 8 2 3 2 3 4 4" xfId="42475" xr:uid="{00000000-0005-0000-0000-00008E9A0000}"/>
    <cellStyle name="Normal 8 2 3 2 3 5" xfId="26093" xr:uid="{00000000-0005-0000-0000-00008F9A0000}"/>
    <cellStyle name="Normal 8 2 3 2 3 6" xfId="32709" xr:uid="{00000000-0005-0000-0000-0000909A0000}"/>
    <cellStyle name="Normal 8 2 3 2 3 7" xfId="39267" xr:uid="{00000000-0005-0000-0000-0000919A0000}"/>
    <cellStyle name="Normal 8 2 3 2 4" xfId="8486" xr:uid="{00000000-0005-0000-0000-0000929A0000}"/>
    <cellStyle name="Normal 8 2 3 2 4 2" xfId="13758" xr:uid="{00000000-0005-0000-0000-0000939A0000}"/>
    <cellStyle name="Normal 8 2 3 2 4 2 2" xfId="29361" xr:uid="{00000000-0005-0000-0000-0000949A0000}"/>
    <cellStyle name="Normal 8 2 3 2 4 2 3" xfId="35920" xr:uid="{00000000-0005-0000-0000-0000959A0000}"/>
    <cellStyle name="Normal 8 2 3 2 4 2 4" xfId="42478" xr:uid="{00000000-0005-0000-0000-0000969A0000}"/>
    <cellStyle name="Normal 8 2 3 2 4 3" xfId="26096" xr:uid="{00000000-0005-0000-0000-0000979A0000}"/>
    <cellStyle name="Normal 8 2 3 2 4 4" xfId="32712" xr:uid="{00000000-0005-0000-0000-0000989A0000}"/>
    <cellStyle name="Normal 8 2 3 2 4 5" xfId="39270" xr:uid="{00000000-0005-0000-0000-0000999A0000}"/>
    <cellStyle name="Normal 8 2 3 2 5" xfId="8487" xr:uid="{00000000-0005-0000-0000-00009A9A0000}"/>
    <cellStyle name="Normal 8 2 3 2 5 2" xfId="13759" xr:uid="{00000000-0005-0000-0000-00009B9A0000}"/>
    <cellStyle name="Normal 8 2 3 2 5 2 2" xfId="29362" xr:uid="{00000000-0005-0000-0000-00009C9A0000}"/>
    <cellStyle name="Normal 8 2 3 2 5 2 3" xfId="35921" xr:uid="{00000000-0005-0000-0000-00009D9A0000}"/>
    <cellStyle name="Normal 8 2 3 2 5 2 4" xfId="42479" xr:uid="{00000000-0005-0000-0000-00009E9A0000}"/>
    <cellStyle name="Normal 8 2 3 2 5 3" xfId="26097" xr:uid="{00000000-0005-0000-0000-00009F9A0000}"/>
    <cellStyle name="Normal 8 2 3 2 5 4" xfId="32713" xr:uid="{00000000-0005-0000-0000-0000A09A0000}"/>
    <cellStyle name="Normal 8 2 3 2 5 5" xfId="39271" xr:uid="{00000000-0005-0000-0000-0000A19A0000}"/>
    <cellStyle name="Normal 8 2 3 2 6" xfId="13751" xr:uid="{00000000-0005-0000-0000-0000A29A0000}"/>
    <cellStyle name="Normal 8 2 3 2 6 2" xfId="29354" xr:uid="{00000000-0005-0000-0000-0000A39A0000}"/>
    <cellStyle name="Normal 8 2 3 2 6 3" xfId="35913" xr:uid="{00000000-0005-0000-0000-0000A49A0000}"/>
    <cellStyle name="Normal 8 2 3 2 6 4" xfId="42471" xr:uid="{00000000-0005-0000-0000-0000A59A0000}"/>
    <cellStyle name="Normal 8 2 3 2 7" xfId="26089" xr:uid="{00000000-0005-0000-0000-0000A69A0000}"/>
    <cellStyle name="Normal 8 2 3 2 8" xfId="32705" xr:uid="{00000000-0005-0000-0000-0000A79A0000}"/>
    <cellStyle name="Normal 8 2 3 2 9" xfId="39263" xr:uid="{00000000-0005-0000-0000-0000A89A0000}"/>
    <cellStyle name="Normal 8 2 3 3" xfId="8488" xr:uid="{00000000-0005-0000-0000-0000A99A0000}"/>
    <cellStyle name="Normal 8 2 3 3 2" xfId="8489" xr:uid="{00000000-0005-0000-0000-0000AA9A0000}"/>
    <cellStyle name="Normal 8 2 3 3 2 2" xfId="13761" xr:uid="{00000000-0005-0000-0000-0000AB9A0000}"/>
    <cellStyle name="Normal 8 2 3 3 2 2 2" xfId="29364" xr:uid="{00000000-0005-0000-0000-0000AC9A0000}"/>
    <cellStyle name="Normal 8 2 3 3 2 2 3" xfId="35923" xr:uid="{00000000-0005-0000-0000-0000AD9A0000}"/>
    <cellStyle name="Normal 8 2 3 3 2 2 4" xfId="42481" xr:uid="{00000000-0005-0000-0000-0000AE9A0000}"/>
    <cellStyle name="Normal 8 2 3 3 2 3" xfId="26099" xr:uid="{00000000-0005-0000-0000-0000AF9A0000}"/>
    <cellStyle name="Normal 8 2 3 3 2 4" xfId="32715" xr:uid="{00000000-0005-0000-0000-0000B09A0000}"/>
    <cellStyle name="Normal 8 2 3 3 2 5" xfId="39273" xr:uid="{00000000-0005-0000-0000-0000B19A0000}"/>
    <cellStyle name="Normal 8 2 3 3 3" xfId="8490" xr:uid="{00000000-0005-0000-0000-0000B29A0000}"/>
    <cellStyle name="Normal 8 2 3 3 3 2" xfId="13762" xr:uid="{00000000-0005-0000-0000-0000B39A0000}"/>
    <cellStyle name="Normal 8 2 3 3 3 2 2" xfId="29365" xr:uid="{00000000-0005-0000-0000-0000B49A0000}"/>
    <cellStyle name="Normal 8 2 3 3 3 2 3" xfId="35924" xr:uid="{00000000-0005-0000-0000-0000B59A0000}"/>
    <cellStyle name="Normal 8 2 3 3 3 2 4" xfId="42482" xr:uid="{00000000-0005-0000-0000-0000B69A0000}"/>
    <cellStyle name="Normal 8 2 3 3 3 3" xfId="26100" xr:uid="{00000000-0005-0000-0000-0000B79A0000}"/>
    <cellStyle name="Normal 8 2 3 3 3 4" xfId="32716" xr:uid="{00000000-0005-0000-0000-0000B89A0000}"/>
    <cellStyle name="Normal 8 2 3 3 3 5" xfId="39274" xr:uid="{00000000-0005-0000-0000-0000B99A0000}"/>
    <cellStyle name="Normal 8 2 3 3 4" xfId="13760" xr:uid="{00000000-0005-0000-0000-0000BA9A0000}"/>
    <cellStyle name="Normal 8 2 3 3 4 2" xfId="29363" xr:uid="{00000000-0005-0000-0000-0000BB9A0000}"/>
    <cellStyle name="Normal 8 2 3 3 4 3" xfId="35922" xr:uid="{00000000-0005-0000-0000-0000BC9A0000}"/>
    <cellStyle name="Normal 8 2 3 3 4 4" xfId="42480" xr:uid="{00000000-0005-0000-0000-0000BD9A0000}"/>
    <cellStyle name="Normal 8 2 3 3 5" xfId="26098" xr:uid="{00000000-0005-0000-0000-0000BE9A0000}"/>
    <cellStyle name="Normal 8 2 3 3 6" xfId="32714" xr:uid="{00000000-0005-0000-0000-0000BF9A0000}"/>
    <cellStyle name="Normal 8 2 3 3 7" xfId="39272" xr:uid="{00000000-0005-0000-0000-0000C09A0000}"/>
    <cellStyle name="Normal 8 2 3 4" xfId="8491" xr:uid="{00000000-0005-0000-0000-0000C19A0000}"/>
    <cellStyle name="Normal 8 2 3 4 2" xfId="8492" xr:uid="{00000000-0005-0000-0000-0000C29A0000}"/>
    <cellStyle name="Normal 8 2 3 4 2 2" xfId="13764" xr:uid="{00000000-0005-0000-0000-0000C39A0000}"/>
    <cellStyle name="Normal 8 2 3 4 2 2 2" xfId="29367" xr:uid="{00000000-0005-0000-0000-0000C49A0000}"/>
    <cellStyle name="Normal 8 2 3 4 2 2 3" xfId="35926" xr:uid="{00000000-0005-0000-0000-0000C59A0000}"/>
    <cellStyle name="Normal 8 2 3 4 2 2 4" xfId="42484" xr:uid="{00000000-0005-0000-0000-0000C69A0000}"/>
    <cellStyle name="Normal 8 2 3 4 2 3" xfId="26102" xr:uid="{00000000-0005-0000-0000-0000C79A0000}"/>
    <cellStyle name="Normal 8 2 3 4 2 4" xfId="32718" xr:uid="{00000000-0005-0000-0000-0000C89A0000}"/>
    <cellStyle name="Normal 8 2 3 4 2 5" xfId="39276" xr:uid="{00000000-0005-0000-0000-0000C99A0000}"/>
    <cellStyle name="Normal 8 2 3 4 3" xfId="8493" xr:uid="{00000000-0005-0000-0000-0000CA9A0000}"/>
    <cellStyle name="Normal 8 2 3 4 3 2" xfId="13765" xr:uid="{00000000-0005-0000-0000-0000CB9A0000}"/>
    <cellStyle name="Normal 8 2 3 4 3 2 2" xfId="29368" xr:uid="{00000000-0005-0000-0000-0000CC9A0000}"/>
    <cellStyle name="Normal 8 2 3 4 3 2 3" xfId="35927" xr:uid="{00000000-0005-0000-0000-0000CD9A0000}"/>
    <cellStyle name="Normal 8 2 3 4 3 2 4" xfId="42485" xr:uid="{00000000-0005-0000-0000-0000CE9A0000}"/>
    <cellStyle name="Normal 8 2 3 4 3 3" xfId="26103" xr:uid="{00000000-0005-0000-0000-0000CF9A0000}"/>
    <cellStyle name="Normal 8 2 3 4 3 4" xfId="32719" xr:uid="{00000000-0005-0000-0000-0000D09A0000}"/>
    <cellStyle name="Normal 8 2 3 4 3 5" xfId="39277" xr:uid="{00000000-0005-0000-0000-0000D19A0000}"/>
    <cellStyle name="Normal 8 2 3 4 4" xfId="13763" xr:uid="{00000000-0005-0000-0000-0000D29A0000}"/>
    <cellStyle name="Normal 8 2 3 4 4 2" xfId="29366" xr:uid="{00000000-0005-0000-0000-0000D39A0000}"/>
    <cellStyle name="Normal 8 2 3 4 4 3" xfId="35925" xr:uid="{00000000-0005-0000-0000-0000D49A0000}"/>
    <cellStyle name="Normal 8 2 3 4 4 4" xfId="42483" xr:uid="{00000000-0005-0000-0000-0000D59A0000}"/>
    <cellStyle name="Normal 8 2 3 4 5" xfId="26101" xr:uid="{00000000-0005-0000-0000-0000D69A0000}"/>
    <cellStyle name="Normal 8 2 3 4 6" xfId="32717" xr:uid="{00000000-0005-0000-0000-0000D79A0000}"/>
    <cellStyle name="Normal 8 2 3 4 7" xfId="39275" xr:uid="{00000000-0005-0000-0000-0000D89A0000}"/>
    <cellStyle name="Normal 8 2 3 5" xfId="8494" xr:uid="{00000000-0005-0000-0000-0000D99A0000}"/>
    <cellStyle name="Normal 8 2 3 5 2" xfId="13766" xr:uid="{00000000-0005-0000-0000-0000DA9A0000}"/>
    <cellStyle name="Normal 8 2 3 5 2 2" xfId="29369" xr:uid="{00000000-0005-0000-0000-0000DB9A0000}"/>
    <cellStyle name="Normal 8 2 3 5 2 3" xfId="35928" xr:uid="{00000000-0005-0000-0000-0000DC9A0000}"/>
    <cellStyle name="Normal 8 2 3 5 2 4" xfId="42486" xr:uid="{00000000-0005-0000-0000-0000DD9A0000}"/>
    <cellStyle name="Normal 8 2 3 5 3" xfId="26104" xr:uid="{00000000-0005-0000-0000-0000DE9A0000}"/>
    <cellStyle name="Normal 8 2 3 5 4" xfId="32720" xr:uid="{00000000-0005-0000-0000-0000DF9A0000}"/>
    <cellStyle name="Normal 8 2 3 5 5" xfId="39278" xr:uid="{00000000-0005-0000-0000-0000E09A0000}"/>
    <cellStyle name="Normal 8 2 3 6" xfId="8495" xr:uid="{00000000-0005-0000-0000-0000E19A0000}"/>
    <cellStyle name="Normal 8 2 3 6 2" xfId="13767" xr:uid="{00000000-0005-0000-0000-0000E29A0000}"/>
    <cellStyle name="Normal 8 2 3 6 2 2" xfId="29370" xr:uid="{00000000-0005-0000-0000-0000E39A0000}"/>
    <cellStyle name="Normal 8 2 3 6 2 3" xfId="35929" xr:uid="{00000000-0005-0000-0000-0000E49A0000}"/>
    <cellStyle name="Normal 8 2 3 6 2 4" xfId="42487" xr:uid="{00000000-0005-0000-0000-0000E59A0000}"/>
    <cellStyle name="Normal 8 2 3 6 3" xfId="26105" xr:uid="{00000000-0005-0000-0000-0000E69A0000}"/>
    <cellStyle name="Normal 8 2 3 6 4" xfId="32721" xr:uid="{00000000-0005-0000-0000-0000E79A0000}"/>
    <cellStyle name="Normal 8 2 3 6 5" xfId="39279" xr:uid="{00000000-0005-0000-0000-0000E89A0000}"/>
    <cellStyle name="Normal 8 2 3 7" xfId="13750" xr:uid="{00000000-0005-0000-0000-0000E99A0000}"/>
    <cellStyle name="Normal 8 2 3 7 2" xfId="29353" xr:uid="{00000000-0005-0000-0000-0000EA9A0000}"/>
    <cellStyle name="Normal 8 2 3 7 3" xfId="35912" xr:uid="{00000000-0005-0000-0000-0000EB9A0000}"/>
    <cellStyle name="Normal 8 2 3 7 4" xfId="42470" xr:uid="{00000000-0005-0000-0000-0000EC9A0000}"/>
    <cellStyle name="Normal 8 2 3 8" xfId="26088" xr:uid="{00000000-0005-0000-0000-0000ED9A0000}"/>
    <cellStyle name="Normal 8 2 3 9" xfId="32704" xr:uid="{00000000-0005-0000-0000-0000EE9A0000}"/>
    <cellStyle name="Normal 8 2 4" xfId="8496" xr:uid="{00000000-0005-0000-0000-0000EF9A0000}"/>
    <cellStyle name="Normal 8 2 4 2" xfId="8497" xr:uid="{00000000-0005-0000-0000-0000F09A0000}"/>
    <cellStyle name="Normal 8 2 4 2 2" xfId="8498" xr:uid="{00000000-0005-0000-0000-0000F19A0000}"/>
    <cellStyle name="Normal 8 2 4 2 2 2" xfId="13770" xr:uid="{00000000-0005-0000-0000-0000F29A0000}"/>
    <cellStyle name="Normal 8 2 4 2 2 2 2" xfId="29373" xr:uid="{00000000-0005-0000-0000-0000F39A0000}"/>
    <cellStyle name="Normal 8 2 4 2 2 2 3" xfId="35932" xr:uid="{00000000-0005-0000-0000-0000F49A0000}"/>
    <cellStyle name="Normal 8 2 4 2 2 2 4" xfId="42490" xr:uid="{00000000-0005-0000-0000-0000F59A0000}"/>
    <cellStyle name="Normal 8 2 4 2 2 3" xfId="26108" xr:uid="{00000000-0005-0000-0000-0000F69A0000}"/>
    <cellStyle name="Normal 8 2 4 2 2 4" xfId="32724" xr:uid="{00000000-0005-0000-0000-0000F79A0000}"/>
    <cellStyle name="Normal 8 2 4 2 2 5" xfId="39282" xr:uid="{00000000-0005-0000-0000-0000F89A0000}"/>
    <cellStyle name="Normal 8 2 4 2 3" xfId="8499" xr:uid="{00000000-0005-0000-0000-0000F99A0000}"/>
    <cellStyle name="Normal 8 2 4 2 3 2" xfId="13771" xr:uid="{00000000-0005-0000-0000-0000FA9A0000}"/>
    <cellStyle name="Normal 8 2 4 2 3 2 2" xfId="29374" xr:uid="{00000000-0005-0000-0000-0000FB9A0000}"/>
    <cellStyle name="Normal 8 2 4 2 3 2 3" xfId="35933" xr:uid="{00000000-0005-0000-0000-0000FC9A0000}"/>
    <cellStyle name="Normal 8 2 4 2 3 2 4" xfId="42491" xr:uid="{00000000-0005-0000-0000-0000FD9A0000}"/>
    <cellStyle name="Normal 8 2 4 2 3 3" xfId="26109" xr:uid="{00000000-0005-0000-0000-0000FE9A0000}"/>
    <cellStyle name="Normal 8 2 4 2 3 4" xfId="32725" xr:uid="{00000000-0005-0000-0000-0000FF9A0000}"/>
    <cellStyle name="Normal 8 2 4 2 3 5" xfId="39283" xr:uid="{00000000-0005-0000-0000-0000009B0000}"/>
    <cellStyle name="Normal 8 2 4 2 4" xfId="13769" xr:uid="{00000000-0005-0000-0000-0000019B0000}"/>
    <cellStyle name="Normal 8 2 4 2 4 2" xfId="29372" xr:uid="{00000000-0005-0000-0000-0000029B0000}"/>
    <cellStyle name="Normal 8 2 4 2 4 3" xfId="35931" xr:uid="{00000000-0005-0000-0000-0000039B0000}"/>
    <cellStyle name="Normal 8 2 4 2 4 4" xfId="42489" xr:uid="{00000000-0005-0000-0000-0000049B0000}"/>
    <cellStyle name="Normal 8 2 4 2 5" xfId="26107" xr:uid="{00000000-0005-0000-0000-0000059B0000}"/>
    <cellStyle name="Normal 8 2 4 2 6" xfId="32723" xr:uid="{00000000-0005-0000-0000-0000069B0000}"/>
    <cellStyle name="Normal 8 2 4 2 7" xfId="39281" xr:uid="{00000000-0005-0000-0000-0000079B0000}"/>
    <cellStyle name="Normal 8 2 4 3" xfId="8500" xr:uid="{00000000-0005-0000-0000-0000089B0000}"/>
    <cellStyle name="Normal 8 2 4 3 2" xfId="8501" xr:uid="{00000000-0005-0000-0000-0000099B0000}"/>
    <cellStyle name="Normal 8 2 4 3 2 2" xfId="13773" xr:uid="{00000000-0005-0000-0000-00000A9B0000}"/>
    <cellStyle name="Normal 8 2 4 3 2 2 2" xfId="29376" xr:uid="{00000000-0005-0000-0000-00000B9B0000}"/>
    <cellStyle name="Normal 8 2 4 3 2 2 3" xfId="35935" xr:uid="{00000000-0005-0000-0000-00000C9B0000}"/>
    <cellStyle name="Normal 8 2 4 3 2 2 4" xfId="42493" xr:uid="{00000000-0005-0000-0000-00000D9B0000}"/>
    <cellStyle name="Normal 8 2 4 3 2 3" xfId="26111" xr:uid="{00000000-0005-0000-0000-00000E9B0000}"/>
    <cellStyle name="Normal 8 2 4 3 2 4" xfId="32727" xr:uid="{00000000-0005-0000-0000-00000F9B0000}"/>
    <cellStyle name="Normal 8 2 4 3 2 5" xfId="39285" xr:uid="{00000000-0005-0000-0000-0000109B0000}"/>
    <cellStyle name="Normal 8 2 4 3 3" xfId="8502" xr:uid="{00000000-0005-0000-0000-0000119B0000}"/>
    <cellStyle name="Normal 8 2 4 3 3 2" xfId="13774" xr:uid="{00000000-0005-0000-0000-0000129B0000}"/>
    <cellStyle name="Normal 8 2 4 3 3 2 2" xfId="29377" xr:uid="{00000000-0005-0000-0000-0000139B0000}"/>
    <cellStyle name="Normal 8 2 4 3 3 2 3" xfId="35936" xr:uid="{00000000-0005-0000-0000-0000149B0000}"/>
    <cellStyle name="Normal 8 2 4 3 3 2 4" xfId="42494" xr:uid="{00000000-0005-0000-0000-0000159B0000}"/>
    <cellStyle name="Normal 8 2 4 3 3 3" xfId="26112" xr:uid="{00000000-0005-0000-0000-0000169B0000}"/>
    <cellStyle name="Normal 8 2 4 3 3 4" xfId="32728" xr:uid="{00000000-0005-0000-0000-0000179B0000}"/>
    <cellStyle name="Normal 8 2 4 3 3 5" xfId="39286" xr:uid="{00000000-0005-0000-0000-0000189B0000}"/>
    <cellStyle name="Normal 8 2 4 3 4" xfId="13772" xr:uid="{00000000-0005-0000-0000-0000199B0000}"/>
    <cellStyle name="Normal 8 2 4 3 4 2" xfId="29375" xr:uid="{00000000-0005-0000-0000-00001A9B0000}"/>
    <cellStyle name="Normal 8 2 4 3 4 3" xfId="35934" xr:uid="{00000000-0005-0000-0000-00001B9B0000}"/>
    <cellStyle name="Normal 8 2 4 3 4 4" xfId="42492" xr:uid="{00000000-0005-0000-0000-00001C9B0000}"/>
    <cellStyle name="Normal 8 2 4 3 5" xfId="26110" xr:uid="{00000000-0005-0000-0000-00001D9B0000}"/>
    <cellStyle name="Normal 8 2 4 3 6" xfId="32726" xr:uid="{00000000-0005-0000-0000-00001E9B0000}"/>
    <cellStyle name="Normal 8 2 4 3 7" xfId="39284" xr:uid="{00000000-0005-0000-0000-00001F9B0000}"/>
    <cellStyle name="Normal 8 2 4 4" xfId="8503" xr:uid="{00000000-0005-0000-0000-0000209B0000}"/>
    <cellStyle name="Normal 8 2 4 4 2" xfId="13775" xr:uid="{00000000-0005-0000-0000-0000219B0000}"/>
    <cellStyle name="Normal 8 2 4 4 2 2" xfId="29378" xr:uid="{00000000-0005-0000-0000-0000229B0000}"/>
    <cellStyle name="Normal 8 2 4 4 2 3" xfId="35937" xr:uid="{00000000-0005-0000-0000-0000239B0000}"/>
    <cellStyle name="Normal 8 2 4 4 2 4" xfId="42495" xr:uid="{00000000-0005-0000-0000-0000249B0000}"/>
    <cellStyle name="Normal 8 2 4 4 3" xfId="26113" xr:uid="{00000000-0005-0000-0000-0000259B0000}"/>
    <cellStyle name="Normal 8 2 4 4 4" xfId="32729" xr:uid="{00000000-0005-0000-0000-0000269B0000}"/>
    <cellStyle name="Normal 8 2 4 4 5" xfId="39287" xr:uid="{00000000-0005-0000-0000-0000279B0000}"/>
    <cellStyle name="Normal 8 2 4 5" xfId="8504" xr:uid="{00000000-0005-0000-0000-0000289B0000}"/>
    <cellStyle name="Normal 8 2 4 5 2" xfId="13776" xr:uid="{00000000-0005-0000-0000-0000299B0000}"/>
    <cellStyle name="Normal 8 2 4 5 2 2" xfId="29379" xr:uid="{00000000-0005-0000-0000-00002A9B0000}"/>
    <cellStyle name="Normal 8 2 4 5 2 3" xfId="35938" xr:uid="{00000000-0005-0000-0000-00002B9B0000}"/>
    <cellStyle name="Normal 8 2 4 5 2 4" xfId="42496" xr:uid="{00000000-0005-0000-0000-00002C9B0000}"/>
    <cellStyle name="Normal 8 2 4 5 3" xfId="26114" xr:uid="{00000000-0005-0000-0000-00002D9B0000}"/>
    <cellStyle name="Normal 8 2 4 5 4" xfId="32730" xr:uid="{00000000-0005-0000-0000-00002E9B0000}"/>
    <cellStyle name="Normal 8 2 4 5 5" xfId="39288" xr:uid="{00000000-0005-0000-0000-00002F9B0000}"/>
    <cellStyle name="Normal 8 2 4 6" xfId="13768" xr:uid="{00000000-0005-0000-0000-0000309B0000}"/>
    <cellStyle name="Normal 8 2 4 6 2" xfId="29371" xr:uid="{00000000-0005-0000-0000-0000319B0000}"/>
    <cellStyle name="Normal 8 2 4 6 3" xfId="35930" xr:uid="{00000000-0005-0000-0000-0000329B0000}"/>
    <cellStyle name="Normal 8 2 4 6 4" xfId="42488" xr:uid="{00000000-0005-0000-0000-0000339B0000}"/>
    <cellStyle name="Normal 8 2 4 7" xfId="26106" xr:uid="{00000000-0005-0000-0000-0000349B0000}"/>
    <cellStyle name="Normal 8 2 4 8" xfId="32722" xr:uid="{00000000-0005-0000-0000-0000359B0000}"/>
    <cellStyle name="Normal 8 2 4 9" xfId="39280" xr:uid="{00000000-0005-0000-0000-0000369B0000}"/>
    <cellStyle name="Normal 8 2 5" xfId="8505" xr:uid="{00000000-0005-0000-0000-0000379B0000}"/>
    <cellStyle name="Normal 8 2 5 2" xfId="8506" xr:uid="{00000000-0005-0000-0000-0000389B0000}"/>
    <cellStyle name="Normal 8 2 5 2 2" xfId="13778" xr:uid="{00000000-0005-0000-0000-0000399B0000}"/>
    <cellStyle name="Normal 8 2 5 2 2 2" xfId="29381" xr:uid="{00000000-0005-0000-0000-00003A9B0000}"/>
    <cellStyle name="Normal 8 2 5 2 2 3" xfId="35940" xr:uid="{00000000-0005-0000-0000-00003B9B0000}"/>
    <cellStyle name="Normal 8 2 5 2 2 4" xfId="42498" xr:uid="{00000000-0005-0000-0000-00003C9B0000}"/>
    <cellStyle name="Normal 8 2 5 2 3" xfId="26116" xr:uid="{00000000-0005-0000-0000-00003D9B0000}"/>
    <cellStyle name="Normal 8 2 5 2 4" xfId="32732" xr:uid="{00000000-0005-0000-0000-00003E9B0000}"/>
    <cellStyle name="Normal 8 2 5 2 5" xfId="39290" xr:uid="{00000000-0005-0000-0000-00003F9B0000}"/>
    <cellStyle name="Normal 8 2 5 3" xfId="8507" xr:uid="{00000000-0005-0000-0000-0000409B0000}"/>
    <cellStyle name="Normal 8 2 5 3 2" xfId="13779" xr:uid="{00000000-0005-0000-0000-0000419B0000}"/>
    <cellStyle name="Normal 8 2 5 3 2 2" xfId="29382" xr:uid="{00000000-0005-0000-0000-0000429B0000}"/>
    <cellStyle name="Normal 8 2 5 3 2 3" xfId="35941" xr:uid="{00000000-0005-0000-0000-0000439B0000}"/>
    <cellStyle name="Normal 8 2 5 3 2 4" xfId="42499" xr:uid="{00000000-0005-0000-0000-0000449B0000}"/>
    <cellStyle name="Normal 8 2 5 3 3" xfId="26117" xr:uid="{00000000-0005-0000-0000-0000459B0000}"/>
    <cellStyle name="Normal 8 2 5 3 4" xfId="32733" xr:uid="{00000000-0005-0000-0000-0000469B0000}"/>
    <cellStyle name="Normal 8 2 5 3 5" xfId="39291" xr:uid="{00000000-0005-0000-0000-0000479B0000}"/>
    <cellStyle name="Normal 8 2 5 4" xfId="13777" xr:uid="{00000000-0005-0000-0000-0000489B0000}"/>
    <cellStyle name="Normal 8 2 5 4 2" xfId="29380" xr:uid="{00000000-0005-0000-0000-0000499B0000}"/>
    <cellStyle name="Normal 8 2 5 4 3" xfId="35939" xr:uid="{00000000-0005-0000-0000-00004A9B0000}"/>
    <cellStyle name="Normal 8 2 5 4 4" xfId="42497" xr:uid="{00000000-0005-0000-0000-00004B9B0000}"/>
    <cellStyle name="Normal 8 2 5 5" xfId="26115" xr:uid="{00000000-0005-0000-0000-00004C9B0000}"/>
    <cellStyle name="Normal 8 2 5 6" xfId="32731" xr:uid="{00000000-0005-0000-0000-00004D9B0000}"/>
    <cellStyle name="Normal 8 2 5 7" xfId="39289" xr:uid="{00000000-0005-0000-0000-00004E9B0000}"/>
    <cellStyle name="Normal 8 2 6" xfId="8508" xr:uid="{00000000-0005-0000-0000-00004F9B0000}"/>
    <cellStyle name="Normal 8 2 6 2" xfId="8509" xr:uid="{00000000-0005-0000-0000-0000509B0000}"/>
    <cellStyle name="Normal 8 2 6 2 2" xfId="13781" xr:uid="{00000000-0005-0000-0000-0000519B0000}"/>
    <cellStyle name="Normal 8 2 6 2 2 2" xfId="29384" xr:uid="{00000000-0005-0000-0000-0000529B0000}"/>
    <cellStyle name="Normal 8 2 6 2 2 3" xfId="35943" xr:uid="{00000000-0005-0000-0000-0000539B0000}"/>
    <cellStyle name="Normal 8 2 6 2 2 4" xfId="42501" xr:uid="{00000000-0005-0000-0000-0000549B0000}"/>
    <cellStyle name="Normal 8 2 6 2 3" xfId="26119" xr:uid="{00000000-0005-0000-0000-0000559B0000}"/>
    <cellStyle name="Normal 8 2 6 2 4" xfId="32735" xr:uid="{00000000-0005-0000-0000-0000569B0000}"/>
    <cellStyle name="Normal 8 2 6 2 5" xfId="39293" xr:uid="{00000000-0005-0000-0000-0000579B0000}"/>
    <cellStyle name="Normal 8 2 6 3" xfId="8510" xr:uid="{00000000-0005-0000-0000-0000589B0000}"/>
    <cellStyle name="Normal 8 2 6 3 2" xfId="13782" xr:uid="{00000000-0005-0000-0000-0000599B0000}"/>
    <cellStyle name="Normal 8 2 6 3 2 2" xfId="29385" xr:uid="{00000000-0005-0000-0000-00005A9B0000}"/>
    <cellStyle name="Normal 8 2 6 3 2 3" xfId="35944" xr:uid="{00000000-0005-0000-0000-00005B9B0000}"/>
    <cellStyle name="Normal 8 2 6 3 2 4" xfId="42502" xr:uid="{00000000-0005-0000-0000-00005C9B0000}"/>
    <cellStyle name="Normal 8 2 6 3 3" xfId="26120" xr:uid="{00000000-0005-0000-0000-00005D9B0000}"/>
    <cellStyle name="Normal 8 2 6 3 4" xfId="32736" xr:uid="{00000000-0005-0000-0000-00005E9B0000}"/>
    <cellStyle name="Normal 8 2 6 3 5" xfId="39294" xr:uid="{00000000-0005-0000-0000-00005F9B0000}"/>
    <cellStyle name="Normal 8 2 6 4" xfId="13780" xr:uid="{00000000-0005-0000-0000-0000609B0000}"/>
    <cellStyle name="Normal 8 2 6 4 2" xfId="29383" xr:uid="{00000000-0005-0000-0000-0000619B0000}"/>
    <cellStyle name="Normal 8 2 6 4 3" xfId="35942" xr:uid="{00000000-0005-0000-0000-0000629B0000}"/>
    <cellStyle name="Normal 8 2 6 4 4" xfId="42500" xr:uid="{00000000-0005-0000-0000-0000639B0000}"/>
    <cellStyle name="Normal 8 2 6 5" xfId="26118" xr:uid="{00000000-0005-0000-0000-0000649B0000}"/>
    <cellStyle name="Normal 8 2 6 6" xfId="32734" xr:uid="{00000000-0005-0000-0000-0000659B0000}"/>
    <cellStyle name="Normal 8 2 6 7" xfId="39292" xr:uid="{00000000-0005-0000-0000-0000669B0000}"/>
    <cellStyle name="Normal 8 2 7" xfId="8511" xr:uid="{00000000-0005-0000-0000-0000679B0000}"/>
    <cellStyle name="Normal 8 2 7 2" xfId="13783" xr:uid="{00000000-0005-0000-0000-0000689B0000}"/>
    <cellStyle name="Normal 8 2 7 2 2" xfId="29386" xr:uid="{00000000-0005-0000-0000-0000699B0000}"/>
    <cellStyle name="Normal 8 2 7 2 3" xfId="35945" xr:uid="{00000000-0005-0000-0000-00006A9B0000}"/>
    <cellStyle name="Normal 8 2 7 2 4" xfId="42503" xr:uid="{00000000-0005-0000-0000-00006B9B0000}"/>
    <cellStyle name="Normal 8 2 7 3" xfId="26121" xr:uid="{00000000-0005-0000-0000-00006C9B0000}"/>
    <cellStyle name="Normal 8 2 7 4" xfId="32737" xr:uid="{00000000-0005-0000-0000-00006D9B0000}"/>
    <cellStyle name="Normal 8 2 7 5" xfId="39295" xr:uid="{00000000-0005-0000-0000-00006E9B0000}"/>
    <cellStyle name="Normal 8 2 8" xfId="8512" xr:uid="{00000000-0005-0000-0000-00006F9B0000}"/>
    <cellStyle name="Normal 8 2 8 2" xfId="13784" xr:uid="{00000000-0005-0000-0000-0000709B0000}"/>
    <cellStyle name="Normal 8 2 8 2 2" xfId="29387" xr:uid="{00000000-0005-0000-0000-0000719B0000}"/>
    <cellStyle name="Normal 8 2 8 2 3" xfId="35946" xr:uid="{00000000-0005-0000-0000-0000729B0000}"/>
    <cellStyle name="Normal 8 2 8 2 4" xfId="42504" xr:uid="{00000000-0005-0000-0000-0000739B0000}"/>
    <cellStyle name="Normal 8 2 8 3" xfId="26122" xr:uid="{00000000-0005-0000-0000-0000749B0000}"/>
    <cellStyle name="Normal 8 2 8 4" xfId="32738" xr:uid="{00000000-0005-0000-0000-0000759B0000}"/>
    <cellStyle name="Normal 8 2 8 5" xfId="39296" xr:uid="{00000000-0005-0000-0000-0000769B0000}"/>
    <cellStyle name="Normal 8 2 9" xfId="13713" xr:uid="{00000000-0005-0000-0000-0000779B0000}"/>
    <cellStyle name="Normal 8 2 9 2" xfId="29316" xr:uid="{00000000-0005-0000-0000-0000789B0000}"/>
    <cellStyle name="Normal 8 2 9 3" xfId="35875" xr:uid="{00000000-0005-0000-0000-0000799B0000}"/>
    <cellStyle name="Normal 8 2 9 4" xfId="42433" xr:uid="{00000000-0005-0000-0000-00007A9B0000}"/>
    <cellStyle name="Normal 8 3" xfId="8513" xr:uid="{00000000-0005-0000-0000-00007B9B0000}"/>
    <cellStyle name="Normal 8 3 10" xfId="32739" xr:uid="{00000000-0005-0000-0000-00007C9B0000}"/>
    <cellStyle name="Normal 8 3 11" xfId="39297" xr:uid="{00000000-0005-0000-0000-00007D9B0000}"/>
    <cellStyle name="Normal 8 3 2" xfId="8514" xr:uid="{00000000-0005-0000-0000-00007E9B0000}"/>
    <cellStyle name="Normal 8 3 2 10" xfId="39298" xr:uid="{00000000-0005-0000-0000-00007F9B0000}"/>
    <cellStyle name="Normal 8 3 2 2" xfId="8515" xr:uid="{00000000-0005-0000-0000-0000809B0000}"/>
    <cellStyle name="Normal 8 3 2 2 2" xfId="8516" xr:uid="{00000000-0005-0000-0000-0000819B0000}"/>
    <cellStyle name="Normal 8 3 2 2 2 2" xfId="8517" xr:uid="{00000000-0005-0000-0000-0000829B0000}"/>
    <cellStyle name="Normal 8 3 2 2 2 2 2" xfId="13789" xr:uid="{00000000-0005-0000-0000-0000839B0000}"/>
    <cellStyle name="Normal 8 3 2 2 2 2 2 2" xfId="29392" xr:uid="{00000000-0005-0000-0000-0000849B0000}"/>
    <cellStyle name="Normal 8 3 2 2 2 2 2 3" xfId="35951" xr:uid="{00000000-0005-0000-0000-0000859B0000}"/>
    <cellStyle name="Normal 8 3 2 2 2 2 2 4" xfId="42509" xr:uid="{00000000-0005-0000-0000-0000869B0000}"/>
    <cellStyle name="Normal 8 3 2 2 2 2 3" xfId="26127" xr:uid="{00000000-0005-0000-0000-0000879B0000}"/>
    <cellStyle name="Normal 8 3 2 2 2 2 4" xfId="32743" xr:uid="{00000000-0005-0000-0000-0000889B0000}"/>
    <cellStyle name="Normal 8 3 2 2 2 2 5" xfId="39301" xr:uid="{00000000-0005-0000-0000-0000899B0000}"/>
    <cellStyle name="Normal 8 3 2 2 2 3" xfId="8518" xr:uid="{00000000-0005-0000-0000-00008A9B0000}"/>
    <cellStyle name="Normal 8 3 2 2 2 3 2" xfId="13790" xr:uid="{00000000-0005-0000-0000-00008B9B0000}"/>
    <cellStyle name="Normal 8 3 2 2 2 3 2 2" xfId="29393" xr:uid="{00000000-0005-0000-0000-00008C9B0000}"/>
    <cellStyle name="Normal 8 3 2 2 2 3 2 3" xfId="35952" xr:uid="{00000000-0005-0000-0000-00008D9B0000}"/>
    <cellStyle name="Normal 8 3 2 2 2 3 2 4" xfId="42510" xr:uid="{00000000-0005-0000-0000-00008E9B0000}"/>
    <cellStyle name="Normal 8 3 2 2 2 3 3" xfId="26128" xr:uid="{00000000-0005-0000-0000-00008F9B0000}"/>
    <cellStyle name="Normal 8 3 2 2 2 3 4" xfId="32744" xr:uid="{00000000-0005-0000-0000-0000909B0000}"/>
    <cellStyle name="Normal 8 3 2 2 2 3 5" xfId="39302" xr:uid="{00000000-0005-0000-0000-0000919B0000}"/>
    <cellStyle name="Normal 8 3 2 2 2 4" xfId="13788" xr:uid="{00000000-0005-0000-0000-0000929B0000}"/>
    <cellStyle name="Normal 8 3 2 2 2 4 2" xfId="29391" xr:uid="{00000000-0005-0000-0000-0000939B0000}"/>
    <cellStyle name="Normal 8 3 2 2 2 4 3" xfId="35950" xr:uid="{00000000-0005-0000-0000-0000949B0000}"/>
    <cellStyle name="Normal 8 3 2 2 2 4 4" xfId="42508" xr:uid="{00000000-0005-0000-0000-0000959B0000}"/>
    <cellStyle name="Normal 8 3 2 2 2 5" xfId="26126" xr:uid="{00000000-0005-0000-0000-0000969B0000}"/>
    <cellStyle name="Normal 8 3 2 2 2 6" xfId="32742" xr:uid="{00000000-0005-0000-0000-0000979B0000}"/>
    <cellStyle name="Normal 8 3 2 2 2 7" xfId="39300" xr:uid="{00000000-0005-0000-0000-0000989B0000}"/>
    <cellStyle name="Normal 8 3 2 2 3" xfId="8519" xr:uid="{00000000-0005-0000-0000-0000999B0000}"/>
    <cellStyle name="Normal 8 3 2 2 3 2" xfId="8520" xr:uid="{00000000-0005-0000-0000-00009A9B0000}"/>
    <cellStyle name="Normal 8 3 2 2 3 2 2" xfId="13792" xr:uid="{00000000-0005-0000-0000-00009B9B0000}"/>
    <cellStyle name="Normal 8 3 2 2 3 2 2 2" xfId="29395" xr:uid="{00000000-0005-0000-0000-00009C9B0000}"/>
    <cellStyle name="Normal 8 3 2 2 3 2 2 3" xfId="35954" xr:uid="{00000000-0005-0000-0000-00009D9B0000}"/>
    <cellStyle name="Normal 8 3 2 2 3 2 2 4" xfId="42512" xr:uid="{00000000-0005-0000-0000-00009E9B0000}"/>
    <cellStyle name="Normal 8 3 2 2 3 2 3" xfId="26130" xr:uid="{00000000-0005-0000-0000-00009F9B0000}"/>
    <cellStyle name="Normal 8 3 2 2 3 2 4" xfId="32746" xr:uid="{00000000-0005-0000-0000-0000A09B0000}"/>
    <cellStyle name="Normal 8 3 2 2 3 2 5" xfId="39304" xr:uid="{00000000-0005-0000-0000-0000A19B0000}"/>
    <cellStyle name="Normal 8 3 2 2 3 3" xfId="8521" xr:uid="{00000000-0005-0000-0000-0000A29B0000}"/>
    <cellStyle name="Normal 8 3 2 2 3 3 2" xfId="13793" xr:uid="{00000000-0005-0000-0000-0000A39B0000}"/>
    <cellStyle name="Normal 8 3 2 2 3 3 2 2" xfId="29396" xr:uid="{00000000-0005-0000-0000-0000A49B0000}"/>
    <cellStyle name="Normal 8 3 2 2 3 3 2 3" xfId="35955" xr:uid="{00000000-0005-0000-0000-0000A59B0000}"/>
    <cellStyle name="Normal 8 3 2 2 3 3 2 4" xfId="42513" xr:uid="{00000000-0005-0000-0000-0000A69B0000}"/>
    <cellStyle name="Normal 8 3 2 2 3 3 3" xfId="26131" xr:uid="{00000000-0005-0000-0000-0000A79B0000}"/>
    <cellStyle name="Normal 8 3 2 2 3 3 4" xfId="32747" xr:uid="{00000000-0005-0000-0000-0000A89B0000}"/>
    <cellStyle name="Normal 8 3 2 2 3 3 5" xfId="39305" xr:uid="{00000000-0005-0000-0000-0000A99B0000}"/>
    <cellStyle name="Normal 8 3 2 2 3 4" xfId="13791" xr:uid="{00000000-0005-0000-0000-0000AA9B0000}"/>
    <cellStyle name="Normal 8 3 2 2 3 4 2" xfId="29394" xr:uid="{00000000-0005-0000-0000-0000AB9B0000}"/>
    <cellStyle name="Normal 8 3 2 2 3 4 3" xfId="35953" xr:uid="{00000000-0005-0000-0000-0000AC9B0000}"/>
    <cellStyle name="Normal 8 3 2 2 3 4 4" xfId="42511" xr:uid="{00000000-0005-0000-0000-0000AD9B0000}"/>
    <cellStyle name="Normal 8 3 2 2 3 5" xfId="26129" xr:uid="{00000000-0005-0000-0000-0000AE9B0000}"/>
    <cellStyle name="Normal 8 3 2 2 3 6" xfId="32745" xr:uid="{00000000-0005-0000-0000-0000AF9B0000}"/>
    <cellStyle name="Normal 8 3 2 2 3 7" xfId="39303" xr:uid="{00000000-0005-0000-0000-0000B09B0000}"/>
    <cellStyle name="Normal 8 3 2 2 4" xfId="8522" xr:uid="{00000000-0005-0000-0000-0000B19B0000}"/>
    <cellStyle name="Normal 8 3 2 2 4 2" xfId="13794" xr:uid="{00000000-0005-0000-0000-0000B29B0000}"/>
    <cellStyle name="Normal 8 3 2 2 4 2 2" xfId="29397" xr:uid="{00000000-0005-0000-0000-0000B39B0000}"/>
    <cellStyle name="Normal 8 3 2 2 4 2 3" xfId="35956" xr:uid="{00000000-0005-0000-0000-0000B49B0000}"/>
    <cellStyle name="Normal 8 3 2 2 4 2 4" xfId="42514" xr:uid="{00000000-0005-0000-0000-0000B59B0000}"/>
    <cellStyle name="Normal 8 3 2 2 4 3" xfId="26132" xr:uid="{00000000-0005-0000-0000-0000B69B0000}"/>
    <cellStyle name="Normal 8 3 2 2 4 4" xfId="32748" xr:uid="{00000000-0005-0000-0000-0000B79B0000}"/>
    <cellStyle name="Normal 8 3 2 2 4 5" xfId="39306" xr:uid="{00000000-0005-0000-0000-0000B89B0000}"/>
    <cellStyle name="Normal 8 3 2 2 5" xfId="8523" xr:uid="{00000000-0005-0000-0000-0000B99B0000}"/>
    <cellStyle name="Normal 8 3 2 2 5 2" xfId="13795" xr:uid="{00000000-0005-0000-0000-0000BA9B0000}"/>
    <cellStyle name="Normal 8 3 2 2 5 2 2" xfId="29398" xr:uid="{00000000-0005-0000-0000-0000BB9B0000}"/>
    <cellStyle name="Normal 8 3 2 2 5 2 3" xfId="35957" xr:uid="{00000000-0005-0000-0000-0000BC9B0000}"/>
    <cellStyle name="Normal 8 3 2 2 5 2 4" xfId="42515" xr:uid="{00000000-0005-0000-0000-0000BD9B0000}"/>
    <cellStyle name="Normal 8 3 2 2 5 3" xfId="26133" xr:uid="{00000000-0005-0000-0000-0000BE9B0000}"/>
    <cellStyle name="Normal 8 3 2 2 5 4" xfId="32749" xr:uid="{00000000-0005-0000-0000-0000BF9B0000}"/>
    <cellStyle name="Normal 8 3 2 2 5 5" xfId="39307" xr:uid="{00000000-0005-0000-0000-0000C09B0000}"/>
    <cellStyle name="Normal 8 3 2 2 6" xfId="13787" xr:uid="{00000000-0005-0000-0000-0000C19B0000}"/>
    <cellStyle name="Normal 8 3 2 2 6 2" xfId="29390" xr:uid="{00000000-0005-0000-0000-0000C29B0000}"/>
    <cellStyle name="Normal 8 3 2 2 6 3" xfId="35949" xr:uid="{00000000-0005-0000-0000-0000C39B0000}"/>
    <cellStyle name="Normal 8 3 2 2 6 4" xfId="42507" xr:uid="{00000000-0005-0000-0000-0000C49B0000}"/>
    <cellStyle name="Normal 8 3 2 2 7" xfId="26125" xr:uid="{00000000-0005-0000-0000-0000C59B0000}"/>
    <cellStyle name="Normal 8 3 2 2 8" xfId="32741" xr:uid="{00000000-0005-0000-0000-0000C69B0000}"/>
    <cellStyle name="Normal 8 3 2 2 9" xfId="39299" xr:uid="{00000000-0005-0000-0000-0000C79B0000}"/>
    <cellStyle name="Normal 8 3 2 3" xfId="8524" xr:uid="{00000000-0005-0000-0000-0000C89B0000}"/>
    <cellStyle name="Normal 8 3 2 3 2" xfId="8525" xr:uid="{00000000-0005-0000-0000-0000C99B0000}"/>
    <cellStyle name="Normal 8 3 2 3 2 2" xfId="13797" xr:uid="{00000000-0005-0000-0000-0000CA9B0000}"/>
    <cellStyle name="Normal 8 3 2 3 2 2 2" xfId="29400" xr:uid="{00000000-0005-0000-0000-0000CB9B0000}"/>
    <cellStyle name="Normal 8 3 2 3 2 2 3" xfId="35959" xr:uid="{00000000-0005-0000-0000-0000CC9B0000}"/>
    <cellStyle name="Normal 8 3 2 3 2 2 4" xfId="42517" xr:uid="{00000000-0005-0000-0000-0000CD9B0000}"/>
    <cellStyle name="Normal 8 3 2 3 2 3" xfId="26135" xr:uid="{00000000-0005-0000-0000-0000CE9B0000}"/>
    <cellStyle name="Normal 8 3 2 3 2 4" xfId="32751" xr:uid="{00000000-0005-0000-0000-0000CF9B0000}"/>
    <cellStyle name="Normal 8 3 2 3 2 5" xfId="39309" xr:uid="{00000000-0005-0000-0000-0000D09B0000}"/>
    <cellStyle name="Normal 8 3 2 3 3" xfId="8526" xr:uid="{00000000-0005-0000-0000-0000D19B0000}"/>
    <cellStyle name="Normal 8 3 2 3 3 2" xfId="13798" xr:uid="{00000000-0005-0000-0000-0000D29B0000}"/>
    <cellStyle name="Normal 8 3 2 3 3 2 2" xfId="29401" xr:uid="{00000000-0005-0000-0000-0000D39B0000}"/>
    <cellStyle name="Normal 8 3 2 3 3 2 3" xfId="35960" xr:uid="{00000000-0005-0000-0000-0000D49B0000}"/>
    <cellStyle name="Normal 8 3 2 3 3 2 4" xfId="42518" xr:uid="{00000000-0005-0000-0000-0000D59B0000}"/>
    <cellStyle name="Normal 8 3 2 3 3 3" xfId="26136" xr:uid="{00000000-0005-0000-0000-0000D69B0000}"/>
    <cellStyle name="Normal 8 3 2 3 3 4" xfId="32752" xr:uid="{00000000-0005-0000-0000-0000D79B0000}"/>
    <cellStyle name="Normal 8 3 2 3 3 5" xfId="39310" xr:uid="{00000000-0005-0000-0000-0000D89B0000}"/>
    <cellStyle name="Normal 8 3 2 3 4" xfId="13796" xr:uid="{00000000-0005-0000-0000-0000D99B0000}"/>
    <cellStyle name="Normal 8 3 2 3 4 2" xfId="29399" xr:uid="{00000000-0005-0000-0000-0000DA9B0000}"/>
    <cellStyle name="Normal 8 3 2 3 4 3" xfId="35958" xr:uid="{00000000-0005-0000-0000-0000DB9B0000}"/>
    <cellStyle name="Normal 8 3 2 3 4 4" xfId="42516" xr:uid="{00000000-0005-0000-0000-0000DC9B0000}"/>
    <cellStyle name="Normal 8 3 2 3 5" xfId="26134" xr:uid="{00000000-0005-0000-0000-0000DD9B0000}"/>
    <cellStyle name="Normal 8 3 2 3 6" xfId="32750" xr:uid="{00000000-0005-0000-0000-0000DE9B0000}"/>
    <cellStyle name="Normal 8 3 2 3 7" xfId="39308" xr:uid="{00000000-0005-0000-0000-0000DF9B0000}"/>
    <cellStyle name="Normal 8 3 2 4" xfId="8527" xr:uid="{00000000-0005-0000-0000-0000E09B0000}"/>
    <cellStyle name="Normal 8 3 2 4 2" xfId="8528" xr:uid="{00000000-0005-0000-0000-0000E19B0000}"/>
    <cellStyle name="Normal 8 3 2 4 2 2" xfId="13800" xr:uid="{00000000-0005-0000-0000-0000E29B0000}"/>
    <cellStyle name="Normal 8 3 2 4 2 2 2" xfId="29403" xr:uid="{00000000-0005-0000-0000-0000E39B0000}"/>
    <cellStyle name="Normal 8 3 2 4 2 2 3" xfId="35962" xr:uid="{00000000-0005-0000-0000-0000E49B0000}"/>
    <cellStyle name="Normal 8 3 2 4 2 2 4" xfId="42520" xr:uid="{00000000-0005-0000-0000-0000E59B0000}"/>
    <cellStyle name="Normal 8 3 2 4 2 3" xfId="26138" xr:uid="{00000000-0005-0000-0000-0000E69B0000}"/>
    <cellStyle name="Normal 8 3 2 4 2 4" xfId="32754" xr:uid="{00000000-0005-0000-0000-0000E79B0000}"/>
    <cellStyle name="Normal 8 3 2 4 2 5" xfId="39312" xr:uid="{00000000-0005-0000-0000-0000E89B0000}"/>
    <cellStyle name="Normal 8 3 2 4 3" xfId="8529" xr:uid="{00000000-0005-0000-0000-0000E99B0000}"/>
    <cellStyle name="Normal 8 3 2 4 3 2" xfId="13801" xr:uid="{00000000-0005-0000-0000-0000EA9B0000}"/>
    <cellStyle name="Normal 8 3 2 4 3 2 2" xfId="29404" xr:uid="{00000000-0005-0000-0000-0000EB9B0000}"/>
    <cellStyle name="Normal 8 3 2 4 3 2 3" xfId="35963" xr:uid="{00000000-0005-0000-0000-0000EC9B0000}"/>
    <cellStyle name="Normal 8 3 2 4 3 2 4" xfId="42521" xr:uid="{00000000-0005-0000-0000-0000ED9B0000}"/>
    <cellStyle name="Normal 8 3 2 4 3 3" xfId="26139" xr:uid="{00000000-0005-0000-0000-0000EE9B0000}"/>
    <cellStyle name="Normal 8 3 2 4 3 4" xfId="32755" xr:uid="{00000000-0005-0000-0000-0000EF9B0000}"/>
    <cellStyle name="Normal 8 3 2 4 3 5" xfId="39313" xr:uid="{00000000-0005-0000-0000-0000F09B0000}"/>
    <cellStyle name="Normal 8 3 2 4 4" xfId="13799" xr:uid="{00000000-0005-0000-0000-0000F19B0000}"/>
    <cellStyle name="Normal 8 3 2 4 4 2" xfId="29402" xr:uid="{00000000-0005-0000-0000-0000F29B0000}"/>
    <cellStyle name="Normal 8 3 2 4 4 3" xfId="35961" xr:uid="{00000000-0005-0000-0000-0000F39B0000}"/>
    <cellStyle name="Normal 8 3 2 4 4 4" xfId="42519" xr:uid="{00000000-0005-0000-0000-0000F49B0000}"/>
    <cellStyle name="Normal 8 3 2 4 5" xfId="26137" xr:uid="{00000000-0005-0000-0000-0000F59B0000}"/>
    <cellStyle name="Normal 8 3 2 4 6" xfId="32753" xr:uid="{00000000-0005-0000-0000-0000F69B0000}"/>
    <cellStyle name="Normal 8 3 2 4 7" xfId="39311" xr:uid="{00000000-0005-0000-0000-0000F79B0000}"/>
    <cellStyle name="Normal 8 3 2 5" xfId="8530" xr:uid="{00000000-0005-0000-0000-0000F89B0000}"/>
    <cellStyle name="Normal 8 3 2 5 2" xfId="13802" xr:uid="{00000000-0005-0000-0000-0000F99B0000}"/>
    <cellStyle name="Normal 8 3 2 5 2 2" xfId="29405" xr:uid="{00000000-0005-0000-0000-0000FA9B0000}"/>
    <cellStyle name="Normal 8 3 2 5 2 3" xfId="35964" xr:uid="{00000000-0005-0000-0000-0000FB9B0000}"/>
    <cellStyle name="Normal 8 3 2 5 2 4" xfId="42522" xr:uid="{00000000-0005-0000-0000-0000FC9B0000}"/>
    <cellStyle name="Normal 8 3 2 5 3" xfId="26140" xr:uid="{00000000-0005-0000-0000-0000FD9B0000}"/>
    <cellStyle name="Normal 8 3 2 5 4" xfId="32756" xr:uid="{00000000-0005-0000-0000-0000FE9B0000}"/>
    <cellStyle name="Normal 8 3 2 5 5" xfId="39314" xr:uid="{00000000-0005-0000-0000-0000FF9B0000}"/>
    <cellStyle name="Normal 8 3 2 6" xfId="8531" xr:uid="{00000000-0005-0000-0000-0000009C0000}"/>
    <cellStyle name="Normal 8 3 2 6 2" xfId="13803" xr:uid="{00000000-0005-0000-0000-0000019C0000}"/>
    <cellStyle name="Normal 8 3 2 6 2 2" xfId="29406" xr:uid="{00000000-0005-0000-0000-0000029C0000}"/>
    <cellStyle name="Normal 8 3 2 6 2 3" xfId="35965" xr:uid="{00000000-0005-0000-0000-0000039C0000}"/>
    <cellStyle name="Normal 8 3 2 6 2 4" xfId="42523" xr:uid="{00000000-0005-0000-0000-0000049C0000}"/>
    <cellStyle name="Normal 8 3 2 6 3" xfId="26141" xr:uid="{00000000-0005-0000-0000-0000059C0000}"/>
    <cellStyle name="Normal 8 3 2 6 4" xfId="32757" xr:uid="{00000000-0005-0000-0000-0000069C0000}"/>
    <cellStyle name="Normal 8 3 2 6 5" xfId="39315" xr:uid="{00000000-0005-0000-0000-0000079C0000}"/>
    <cellStyle name="Normal 8 3 2 7" xfId="13786" xr:uid="{00000000-0005-0000-0000-0000089C0000}"/>
    <cellStyle name="Normal 8 3 2 7 2" xfId="29389" xr:uid="{00000000-0005-0000-0000-0000099C0000}"/>
    <cellStyle name="Normal 8 3 2 7 3" xfId="35948" xr:uid="{00000000-0005-0000-0000-00000A9C0000}"/>
    <cellStyle name="Normal 8 3 2 7 4" xfId="42506" xr:uid="{00000000-0005-0000-0000-00000B9C0000}"/>
    <cellStyle name="Normal 8 3 2 8" xfId="26124" xr:uid="{00000000-0005-0000-0000-00000C9C0000}"/>
    <cellStyle name="Normal 8 3 2 9" xfId="32740" xr:uid="{00000000-0005-0000-0000-00000D9C0000}"/>
    <cellStyle name="Normal 8 3 3" xfId="8532" xr:uid="{00000000-0005-0000-0000-00000E9C0000}"/>
    <cellStyle name="Normal 8 3 3 2" xfId="8533" xr:uid="{00000000-0005-0000-0000-00000F9C0000}"/>
    <cellStyle name="Normal 8 3 3 2 2" xfId="8534" xr:uid="{00000000-0005-0000-0000-0000109C0000}"/>
    <cellStyle name="Normal 8 3 3 2 2 2" xfId="13806" xr:uid="{00000000-0005-0000-0000-0000119C0000}"/>
    <cellStyle name="Normal 8 3 3 2 2 2 2" xfId="29409" xr:uid="{00000000-0005-0000-0000-0000129C0000}"/>
    <cellStyle name="Normal 8 3 3 2 2 2 3" xfId="35968" xr:uid="{00000000-0005-0000-0000-0000139C0000}"/>
    <cellStyle name="Normal 8 3 3 2 2 2 4" xfId="42526" xr:uid="{00000000-0005-0000-0000-0000149C0000}"/>
    <cellStyle name="Normal 8 3 3 2 2 3" xfId="26144" xr:uid="{00000000-0005-0000-0000-0000159C0000}"/>
    <cellStyle name="Normal 8 3 3 2 2 4" xfId="32760" xr:uid="{00000000-0005-0000-0000-0000169C0000}"/>
    <cellStyle name="Normal 8 3 3 2 2 5" xfId="39318" xr:uid="{00000000-0005-0000-0000-0000179C0000}"/>
    <cellStyle name="Normal 8 3 3 2 3" xfId="8535" xr:uid="{00000000-0005-0000-0000-0000189C0000}"/>
    <cellStyle name="Normal 8 3 3 2 3 2" xfId="13807" xr:uid="{00000000-0005-0000-0000-0000199C0000}"/>
    <cellStyle name="Normal 8 3 3 2 3 2 2" xfId="29410" xr:uid="{00000000-0005-0000-0000-00001A9C0000}"/>
    <cellStyle name="Normal 8 3 3 2 3 2 3" xfId="35969" xr:uid="{00000000-0005-0000-0000-00001B9C0000}"/>
    <cellStyle name="Normal 8 3 3 2 3 2 4" xfId="42527" xr:uid="{00000000-0005-0000-0000-00001C9C0000}"/>
    <cellStyle name="Normal 8 3 3 2 3 3" xfId="26145" xr:uid="{00000000-0005-0000-0000-00001D9C0000}"/>
    <cellStyle name="Normal 8 3 3 2 3 4" xfId="32761" xr:uid="{00000000-0005-0000-0000-00001E9C0000}"/>
    <cellStyle name="Normal 8 3 3 2 3 5" xfId="39319" xr:uid="{00000000-0005-0000-0000-00001F9C0000}"/>
    <cellStyle name="Normal 8 3 3 2 4" xfId="13805" xr:uid="{00000000-0005-0000-0000-0000209C0000}"/>
    <cellStyle name="Normal 8 3 3 2 4 2" xfId="29408" xr:uid="{00000000-0005-0000-0000-0000219C0000}"/>
    <cellStyle name="Normal 8 3 3 2 4 3" xfId="35967" xr:uid="{00000000-0005-0000-0000-0000229C0000}"/>
    <cellStyle name="Normal 8 3 3 2 4 4" xfId="42525" xr:uid="{00000000-0005-0000-0000-0000239C0000}"/>
    <cellStyle name="Normal 8 3 3 2 5" xfId="26143" xr:uid="{00000000-0005-0000-0000-0000249C0000}"/>
    <cellStyle name="Normal 8 3 3 2 6" xfId="32759" xr:uid="{00000000-0005-0000-0000-0000259C0000}"/>
    <cellStyle name="Normal 8 3 3 2 7" xfId="39317" xr:uid="{00000000-0005-0000-0000-0000269C0000}"/>
    <cellStyle name="Normal 8 3 3 3" xfId="8536" xr:uid="{00000000-0005-0000-0000-0000279C0000}"/>
    <cellStyle name="Normal 8 3 3 3 2" xfId="8537" xr:uid="{00000000-0005-0000-0000-0000289C0000}"/>
    <cellStyle name="Normal 8 3 3 3 2 2" xfId="13809" xr:uid="{00000000-0005-0000-0000-0000299C0000}"/>
    <cellStyle name="Normal 8 3 3 3 2 2 2" xfId="29412" xr:uid="{00000000-0005-0000-0000-00002A9C0000}"/>
    <cellStyle name="Normal 8 3 3 3 2 2 3" xfId="35971" xr:uid="{00000000-0005-0000-0000-00002B9C0000}"/>
    <cellStyle name="Normal 8 3 3 3 2 2 4" xfId="42529" xr:uid="{00000000-0005-0000-0000-00002C9C0000}"/>
    <cellStyle name="Normal 8 3 3 3 2 3" xfId="26147" xr:uid="{00000000-0005-0000-0000-00002D9C0000}"/>
    <cellStyle name="Normal 8 3 3 3 2 4" xfId="32763" xr:uid="{00000000-0005-0000-0000-00002E9C0000}"/>
    <cellStyle name="Normal 8 3 3 3 2 5" xfId="39321" xr:uid="{00000000-0005-0000-0000-00002F9C0000}"/>
    <cellStyle name="Normal 8 3 3 3 3" xfId="8538" xr:uid="{00000000-0005-0000-0000-0000309C0000}"/>
    <cellStyle name="Normal 8 3 3 3 3 2" xfId="13810" xr:uid="{00000000-0005-0000-0000-0000319C0000}"/>
    <cellStyle name="Normal 8 3 3 3 3 2 2" xfId="29413" xr:uid="{00000000-0005-0000-0000-0000329C0000}"/>
    <cellStyle name="Normal 8 3 3 3 3 2 3" xfId="35972" xr:uid="{00000000-0005-0000-0000-0000339C0000}"/>
    <cellStyle name="Normal 8 3 3 3 3 2 4" xfId="42530" xr:uid="{00000000-0005-0000-0000-0000349C0000}"/>
    <cellStyle name="Normal 8 3 3 3 3 3" xfId="26148" xr:uid="{00000000-0005-0000-0000-0000359C0000}"/>
    <cellStyle name="Normal 8 3 3 3 3 4" xfId="32764" xr:uid="{00000000-0005-0000-0000-0000369C0000}"/>
    <cellStyle name="Normal 8 3 3 3 3 5" xfId="39322" xr:uid="{00000000-0005-0000-0000-0000379C0000}"/>
    <cellStyle name="Normal 8 3 3 3 4" xfId="13808" xr:uid="{00000000-0005-0000-0000-0000389C0000}"/>
    <cellStyle name="Normal 8 3 3 3 4 2" xfId="29411" xr:uid="{00000000-0005-0000-0000-0000399C0000}"/>
    <cellStyle name="Normal 8 3 3 3 4 3" xfId="35970" xr:uid="{00000000-0005-0000-0000-00003A9C0000}"/>
    <cellStyle name="Normal 8 3 3 3 4 4" xfId="42528" xr:uid="{00000000-0005-0000-0000-00003B9C0000}"/>
    <cellStyle name="Normal 8 3 3 3 5" xfId="26146" xr:uid="{00000000-0005-0000-0000-00003C9C0000}"/>
    <cellStyle name="Normal 8 3 3 3 6" xfId="32762" xr:uid="{00000000-0005-0000-0000-00003D9C0000}"/>
    <cellStyle name="Normal 8 3 3 3 7" xfId="39320" xr:uid="{00000000-0005-0000-0000-00003E9C0000}"/>
    <cellStyle name="Normal 8 3 3 4" xfId="8539" xr:uid="{00000000-0005-0000-0000-00003F9C0000}"/>
    <cellStyle name="Normal 8 3 3 4 2" xfId="13811" xr:uid="{00000000-0005-0000-0000-0000409C0000}"/>
    <cellStyle name="Normal 8 3 3 4 2 2" xfId="29414" xr:uid="{00000000-0005-0000-0000-0000419C0000}"/>
    <cellStyle name="Normal 8 3 3 4 2 3" xfId="35973" xr:uid="{00000000-0005-0000-0000-0000429C0000}"/>
    <cellStyle name="Normal 8 3 3 4 2 4" xfId="42531" xr:uid="{00000000-0005-0000-0000-0000439C0000}"/>
    <cellStyle name="Normal 8 3 3 4 3" xfId="26149" xr:uid="{00000000-0005-0000-0000-0000449C0000}"/>
    <cellStyle name="Normal 8 3 3 4 4" xfId="32765" xr:uid="{00000000-0005-0000-0000-0000459C0000}"/>
    <cellStyle name="Normal 8 3 3 4 5" xfId="39323" xr:uid="{00000000-0005-0000-0000-0000469C0000}"/>
    <cellStyle name="Normal 8 3 3 5" xfId="8540" xr:uid="{00000000-0005-0000-0000-0000479C0000}"/>
    <cellStyle name="Normal 8 3 3 5 2" xfId="13812" xr:uid="{00000000-0005-0000-0000-0000489C0000}"/>
    <cellStyle name="Normal 8 3 3 5 2 2" xfId="29415" xr:uid="{00000000-0005-0000-0000-0000499C0000}"/>
    <cellStyle name="Normal 8 3 3 5 2 3" xfId="35974" xr:uid="{00000000-0005-0000-0000-00004A9C0000}"/>
    <cellStyle name="Normal 8 3 3 5 2 4" xfId="42532" xr:uid="{00000000-0005-0000-0000-00004B9C0000}"/>
    <cellStyle name="Normal 8 3 3 5 3" xfId="26150" xr:uid="{00000000-0005-0000-0000-00004C9C0000}"/>
    <cellStyle name="Normal 8 3 3 5 4" xfId="32766" xr:uid="{00000000-0005-0000-0000-00004D9C0000}"/>
    <cellStyle name="Normal 8 3 3 5 5" xfId="39324" xr:uid="{00000000-0005-0000-0000-00004E9C0000}"/>
    <cellStyle name="Normal 8 3 3 6" xfId="13804" xr:uid="{00000000-0005-0000-0000-00004F9C0000}"/>
    <cellStyle name="Normal 8 3 3 6 2" xfId="29407" xr:uid="{00000000-0005-0000-0000-0000509C0000}"/>
    <cellStyle name="Normal 8 3 3 6 3" xfId="35966" xr:uid="{00000000-0005-0000-0000-0000519C0000}"/>
    <cellStyle name="Normal 8 3 3 6 4" xfId="42524" xr:uid="{00000000-0005-0000-0000-0000529C0000}"/>
    <cellStyle name="Normal 8 3 3 7" xfId="26142" xr:uid="{00000000-0005-0000-0000-0000539C0000}"/>
    <cellStyle name="Normal 8 3 3 8" xfId="32758" xr:uid="{00000000-0005-0000-0000-0000549C0000}"/>
    <cellStyle name="Normal 8 3 3 9" xfId="39316" xr:uid="{00000000-0005-0000-0000-0000559C0000}"/>
    <cellStyle name="Normal 8 3 4" xfId="8541" xr:uid="{00000000-0005-0000-0000-0000569C0000}"/>
    <cellStyle name="Normal 8 3 4 2" xfId="8542" xr:uid="{00000000-0005-0000-0000-0000579C0000}"/>
    <cellStyle name="Normal 8 3 4 2 2" xfId="13814" xr:uid="{00000000-0005-0000-0000-0000589C0000}"/>
    <cellStyle name="Normal 8 3 4 2 2 2" xfId="29417" xr:uid="{00000000-0005-0000-0000-0000599C0000}"/>
    <cellStyle name="Normal 8 3 4 2 2 3" xfId="35976" xr:uid="{00000000-0005-0000-0000-00005A9C0000}"/>
    <cellStyle name="Normal 8 3 4 2 2 4" xfId="42534" xr:uid="{00000000-0005-0000-0000-00005B9C0000}"/>
    <cellStyle name="Normal 8 3 4 2 3" xfId="26152" xr:uid="{00000000-0005-0000-0000-00005C9C0000}"/>
    <cellStyle name="Normal 8 3 4 2 4" xfId="32768" xr:uid="{00000000-0005-0000-0000-00005D9C0000}"/>
    <cellStyle name="Normal 8 3 4 2 5" xfId="39326" xr:uid="{00000000-0005-0000-0000-00005E9C0000}"/>
    <cellStyle name="Normal 8 3 4 3" xfId="8543" xr:uid="{00000000-0005-0000-0000-00005F9C0000}"/>
    <cellStyle name="Normal 8 3 4 3 2" xfId="13815" xr:uid="{00000000-0005-0000-0000-0000609C0000}"/>
    <cellStyle name="Normal 8 3 4 3 2 2" xfId="29418" xr:uid="{00000000-0005-0000-0000-0000619C0000}"/>
    <cellStyle name="Normal 8 3 4 3 2 3" xfId="35977" xr:uid="{00000000-0005-0000-0000-0000629C0000}"/>
    <cellStyle name="Normal 8 3 4 3 2 4" xfId="42535" xr:uid="{00000000-0005-0000-0000-0000639C0000}"/>
    <cellStyle name="Normal 8 3 4 3 3" xfId="26153" xr:uid="{00000000-0005-0000-0000-0000649C0000}"/>
    <cellStyle name="Normal 8 3 4 3 4" xfId="32769" xr:uid="{00000000-0005-0000-0000-0000659C0000}"/>
    <cellStyle name="Normal 8 3 4 3 5" xfId="39327" xr:uid="{00000000-0005-0000-0000-0000669C0000}"/>
    <cellStyle name="Normal 8 3 4 4" xfId="13813" xr:uid="{00000000-0005-0000-0000-0000679C0000}"/>
    <cellStyle name="Normal 8 3 4 4 2" xfId="29416" xr:uid="{00000000-0005-0000-0000-0000689C0000}"/>
    <cellStyle name="Normal 8 3 4 4 3" xfId="35975" xr:uid="{00000000-0005-0000-0000-0000699C0000}"/>
    <cellStyle name="Normal 8 3 4 4 4" xfId="42533" xr:uid="{00000000-0005-0000-0000-00006A9C0000}"/>
    <cellStyle name="Normal 8 3 4 5" xfId="26151" xr:uid="{00000000-0005-0000-0000-00006B9C0000}"/>
    <cellStyle name="Normal 8 3 4 6" xfId="32767" xr:uid="{00000000-0005-0000-0000-00006C9C0000}"/>
    <cellStyle name="Normal 8 3 4 7" xfId="39325" xr:uid="{00000000-0005-0000-0000-00006D9C0000}"/>
    <cellStyle name="Normal 8 3 5" xfId="8544" xr:uid="{00000000-0005-0000-0000-00006E9C0000}"/>
    <cellStyle name="Normal 8 3 5 2" xfId="8545" xr:uid="{00000000-0005-0000-0000-00006F9C0000}"/>
    <cellStyle name="Normal 8 3 5 2 2" xfId="13817" xr:uid="{00000000-0005-0000-0000-0000709C0000}"/>
    <cellStyle name="Normal 8 3 5 2 2 2" xfId="29420" xr:uid="{00000000-0005-0000-0000-0000719C0000}"/>
    <cellStyle name="Normal 8 3 5 2 2 3" xfId="35979" xr:uid="{00000000-0005-0000-0000-0000729C0000}"/>
    <cellStyle name="Normal 8 3 5 2 2 4" xfId="42537" xr:uid="{00000000-0005-0000-0000-0000739C0000}"/>
    <cellStyle name="Normal 8 3 5 2 3" xfId="26155" xr:uid="{00000000-0005-0000-0000-0000749C0000}"/>
    <cellStyle name="Normal 8 3 5 2 4" xfId="32771" xr:uid="{00000000-0005-0000-0000-0000759C0000}"/>
    <cellStyle name="Normal 8 3 5 2 5" xfId="39329" xr:uid="{00000000-0005-0000-0000-0000769C0000}"/>
    <cellStyle name="Normal 8 3 5 3" xfId="8546" xr:uid="{00000000-0005-0000-0000-0000779C0000}"/>
    <cellStyle name="Normal 8 3 5 3 2" xfId="13818" xr:uid="{00000000-0005-0000-0000-0000789C0000}"/>
    <cellStyle name="Normal 8 3 5 3 2 2" xfId="29421" xr:uid="{00000000-0005-0000-0000-0000799C0000}"/>
    <cellStyle name="Normal 8 3 5 3 2 3" xfId="35980" xr:uid="{00000000-0005-0000-0000-00007A9C0000}"/>
    <cellStyle name="Normal 8 3 5 3 2 4" xfId="42538" xr:uid="{00000000-0005-0000-0000-00007B9C0000}"/>
    <cellStyle name="Normal 8 3 5 3 3" xfId="26156" xr:uid="{00000000-0005-0000-0000-00007C9C0000}"/>
    <cellStyle name="Normal 8 3 5 3 4" xfId="32772" xr:uid="{00000000-0005-0000-0000-00007D9C0000}"/>
    <cellStyle name="Normal 8 3 5 3 5" xfId="39330" xr:uid="{00000000-0005-0000-0000-00007E9C0000}"/>
    <cellStyle name="Normal 8 3 5 4" xfId="13816" xr:uid="{00000000-0005-0000-0000-00007F9C0000}"/>
    <cellStyle name="Normal 8 3 5 4 2" xfId="29419" xr:uid="{00000000-0005-0000-0000-0000809C0000}"/>
    <cellStyle name="Normal 8 3 5 4 3" xfId="35978" xr:uid="{00000000-0005-0000-0000-0000819C0000}"/>
    <cellStyle name="Normal 8 3 5 4 4" xfId="42536" xr:uid="{00000000-0005-0000-0000-0000829C0000}"/>
    <cellStyle name="Normal 8 3 5 5" xfId="26154" xr:uid="{00000000-0005-0000-0000-0000839C0000}"/>
    <cellStyle name="Normal 8 3 5 6" xfId="32770" xr:uid="{00000000-0005-0000-0000-0000849C0000}"/>
    <cellStyle name="Normal 8 3 5 7" xfId="39328" xr:uid="{00000000-0005-0000-0000-0000859C0000}"/>
    <cellStyle name="Normal 8 3 6" xfId="8547" xr:uid="{00000000-0005-0000-0000-0000869C0000}"/>
    <cellStyle name="Normal 8 3 6 2" xfId="13819" xr:uid="{00000000-0005-0000-0000-0000879C0000}"/>
    <cellStyle name="Normal 8 3 6 2 2" xfId="29422" xr:uid="{00000000-0005-0000-0000-0000889C0000}"/>
    <cellStyle name="Normal 8 3 6 2 3" xfId="35981" xr:uid="{00000000-0005-0000-0000-0000899C0000}"/>
    <cellStyle name="Normal 8 3 6 2 4" xfId="42539" xr:uid="{00000000-0005-0000-0000-00008A9C0000}"/>
    <cellStyle name="Normal 8 3 6 3" xfId="26157" xr:uid="{00000000-0005-0000-0000-00008B9C0000}"/>
    <cellStyle name="Normal 8 3 6 4" xfId="32773" xr:uid="{00000000-0005-0000-0000-00008C9C0000}"/>
    <cellStyle name="Normal 8 3 6 5" xfId="39331" xr:uid="{00000000-0005-0000-0000-00008D9C0000}"/>
    <cellStyle name="Normal 8 3 7" xfId="8548" xr:uid="{00000000-0005-0000-0000-00008E9C0000}"/>
    <cellStyle name="Normal 8 3 7 2" xfId="13820" xr:uid="{00000000-0005-0000-0000-00008F9C0000}"/>
    <cellStyle name="Normal 8 3 7 2 2" xfId="29423" xr:uid="{00000000-0005-0000-0000-0000909C0000}"/>
    <cellStyle name="Normal 8 3 7 2 3" xfId="35982" xr:uid="{00000000-0005-0000-0000-0000919C0000}"/>
    <cellStyle name="Normal 8 3 7 2 4" xfId="42540" xr:uid="{00000000-0005-0000-0000-0000929C0000}"/>
    <cellStyle name="Normal 8 3 7 3" xfId="26158" xr:uid="{00000000-0005-0000-0000-0000939C0000}"/>
    <cellStyle name="Normal 8 3 7 4" xfId="32774" xr:uid="{00000000-0005-0000-0000-0000949C0000}"/>
    <cellStyle name="Normal 8 3 7 5" xfId="39332" xr:uid="{00000000-0005-0000-0000-0000959C0000}"/>
    <cellStyle name="Normal 8 3 8" xfId="13785" xr:uid="{00000000-0005-0000-0000-0000969C0000}"/>
    <cellStyle name="Normal 8 3 8 2" xfId="29388" xr:uid="{00000000-0005-0000-0000-0000979C0000}"/>
    <cellStyle name="Normal 8 3 8 3" xfId="35947" xr:uid="{00000000-0005-0000-0000-0000989C0000}"/>
    <cellStyle name="Normal 8 3 8 4" xfId="42505" xr:uid="{00000000-0005-0000-0000-0000999C0000}"/>
    <cellStyle name="Normal 8 3 9" xfId="26123" xr:uid="{00000000-0005-0000-0000-00009A9C0000}"/>
    <cellStyle name="Normal 8 4" xfId="8549" xr:uid="{00000000-0005-0000-0000-00009B9C0000}"/>
    <cellStyle name="Normal 8 4 10" xfId="39333" xr:uid="{00000000-0005-0000-0000-00009C9C0000}"/>
    <cellStyle name="Normal 8 4 2" xfId="8550" xr:uid="{00000000-0005-0000-0000-00009D9C0000}"/>
    <cellStyle name="Normal 8 4 2 2" xfId="8551" xr:uid="{00000000-0005-0000-0000-00009E9C0000}"/>
    <cellStyle name="Normal 8 4 2 2 2" xfId="8552" xr:uid="{00000000-0005-0000-0000-00009F9C0000}"/>
    <cellStyle name="Normal 8 4 2 2 2 2" xfId="13824" xr:uid="{00000000-0005-0000-0000-0000A09C0000}"/>
    <cellStyle name="Normal 8 4 2 2 2 2 2" xfId="29427" xr:uid="{00000000-0005-0000-0000-0000A19C0000}"/>
    <cellStyle name="Normal 8 4 2 2 2 2 3" xfId="35986" xr:uid="{00000000-0005-0000-0000-0000A29C0000}"/>
    <cellStyle name="Normal 8 4 2 2 2 2 4" xfId="42544" xr:uid="{00000000-0005-0000-0000-0000A39C0000}"/>
    <cellStyle name="Normal 8 4 2 2 2 3" xfId="26162" xr:uid="{00000000-0005-0000-0000-0000A49C0000}"/>
    <cellStyle name="Normal 8 4 2 2 2 4" xfId="32778" xr:uid="{00000000-0005-0000-0000-0000A59C0000}"/>
    <cellStyle name="Normal 8 4 2 2 2 5" xfId="39336" xr:uid="{00000000-0005-0000-0000-0000A69C0000}"/>
    <cellStyle name="Normal 8 4 2 2 3" xfId="8553" xr:uid="{00000000-0005-0000-0000-0000A79C0000}"/>
    <cellStyle name="Normal 8 4 2 2 3 2" xfId="13825" xr:uid="{00000000-0005-0000-0000-0000A89C0000}"/>
    <cellStyle name="Normal 8 4 2 2 3 2 2" xfId="29428" xr:uid="{00000000-0005-0000-0000-0000A99C0000}"/>
    <cellStyle name="Normal 8 4 2 2 3 2 3" xfId="35987" xr:uid="{00000000-0005-0000-0000-0000AA9C0000}"/>
    <cellStyle name="Normal 8 4 2 2 3 2 4" xfId="42545" xr:uid="{00000000-0005-0000-0000-0000AB9C0000}"/>
    <cellStyle name="Normal 8 4 2 2 3 3" xfId="26163" xr:uid="{00000000-0005-0000-0000-0000AC9C0000}"/>
    <cellStyle name="Normal 8 4 2 2 3 4" xfId="32779" xr:uid="{00000000-0005-0000-0000-0000AD9C0000}"/>
    <cellStyle name="Normal 8 4 2 2 3 5" xfId="39337" xr:uid="{00000000-0005-0000-0000-0000AE9C0000}"/>
    <cellStyle name="Normal 8 4 2 2 4" xfId="13823" xr:uid="{00000000-0005-0000-0000-0000AF9C0000}"/>
    <cellStyle name="Normal 8 4 2 2 4 2" xfId="29426" xr:uid="{00000000-0005-0000-0000-0000B09C0000}"/>
    <cellStyle name="Normal 8 4 2 2 4 3" xfId="35985" xr:uid="{00000000-0005-0000-0000-0000B19C0000}"/>
    <cellStyle name="Normal 8 4 2 2 4 4" xfId="42543" xr:uid="{00000000-0005-0000-0000-0000B29C0000}"/>
    <cellStyle name="Normal 8 4 2 2 5" xfId="26161" xr:uid="{00000000-0005-0000-0000-0000B39C0000}"/>
    <cellStyle name="Normal 8 4 2 2 6" xfId="32777" xr:uid="{00000000-0005-0000-0000-0000B49C0000}"/>
    <cellStyle name="Normal 8 4 2 2 7" xfId="39335" xr:uid="{00000000-0005-0000-0000-0000B59C0000}"/>
    <cellStyle name="Normal 8 4 2 3" xfId="8554" xr:uid="{00000000-0005-0000-0000-0000B69C0000}"/>
    <cellStyle name="Normal 8 4 2 3 2" xfId="8555" xr:uid="{00000000-0005-0000-0000-0000B79C0000}"/>
    <cellStyle name="Normal 8 4 2 3 2 2" xfId="13827" xr:uid="{00000000-0005-0000-0000-0000B89C0000}"/>
    <cellStyle name="Normal 8 4 2 3 2 2 2" xfId="29430" xr:uid="{00000000-0005-0000-0000-0000B99C0000}"/>
    <cellStyle name="Normal 8 4 2 3 2 2 3" xfId="35989" xr:uid="{00000000-0005-0000-0000-0000BA9C0000}"/>
    <cellStyle name="Normal 8 4 2 3 2 2 4" xfId="42547" xr:uid="{00000000-0005-0000-0000-0000BB9C0000}"/>
    <cellStyle name="Normal 8 4 2 3 2 3" xfId="26165" xr:uid="{00000000-0005-0000-0000-0000BC9C0000}"/>
    <cellStyle name="Normal 8 4 2 3 2 4" xfId="32781" xr:uid="{00000000-0005-0000-0000-0000BD9C0000}"/>
    <cellStyle name="Normal 8 4 2 3 2 5" xfId="39339" xr:uid="{00000000-0005-0000-0000-0000BE9C0000}"/>
    <cellStyle name="Normal 8 4 2 3 3" xfId="8556" xr:uid="{00000000-0005-0000-0000-0000BF9C0000}"/>
    <cellStyle name="Normal 8 4 2 3 3 2" xfId="13828" xr:uid="{00000000-0005-0000-0000-0000C09C0000}"/>
    <cellStyle name="Normal 8 4 2 3 3 2 2" xfId="29431" xr:uid="{00000000-0005-0000-0000-0000C19C0000}"/>
    <cellStyle name="Normal 8 4 2 3 3 2 3" xfId="35990" xr:uid="{00000000-0005-0000-0000-0000C29C0000}"/>
    <cellStyle name="Normal 8 4 2 3 3 2 4" xfId="42548" xr:uid="{00000000-0005-0000-0000-0000C39C0000}"/>
    <cellStyle name="Normal 8 4 2 3 3 3" xfId="26166" xr:uid="{00000000-0005-0000-0000-0000C49C0000}"/>
    <cellStyle name="Normal 8 4 2 3 3 4" xfId="32782" xr:uid="{00000000-0005-0000-0000-0000C59C0000}"/>
    <cellStyle name="Normal 8 4 2 3 3 5" xfId="39340" xr:uid="{00000000-0005-0000-0000-0000C69C0000}"/>
    <cellStyle name="Normal 8 4 2 3 4" xfId="13826" xr:uid="{00000000-0005-0000-0000-0000C79C0000}"/>
    <cellStyle name="Normal 8 4 2 3 4 2" xfId="29429" xr:uid="{00000000-0005-0000-0000-0000C89C0000}"/>
    <cellStyle name="Normal 8 4 2 3 4 3" xfId="35988" xr:uid="{00000000-0005-0000-0000-0000C99C0000}"/>
    <cellStyle name="Normal 8 4 2 3 4 4" xfId="42546" xr:uid="{00000000-0005-0000-0000-0000CA9C0000}"/>
    <cellStyle name="Normal 8 4 2 3 5" xfId="26164" xr:uid="{00000000-0005-0000-0000-0000CB9C0000}"/>
    <cellStyle name="Normal 8 4 2 3 6" xfId="32780" xr:uid="{00000000-0005-0000-0000-0000CC9C0000}"/>
    <cellStyle name="Normal 8 4 2 3 7" xfId="39338" xr:uid="{00000000-0005-0000-0000-0000CD9C0000}"/>
    <cellStyle name="Normal 8 4 2 4" xfId="8557" xr:uid="{00000000-0005-0000-0000-0000CE9C0000}"/>
    <cellStyle name="Normal 8 4 2 4 2" xfId="13829" xr:uid="{00000000-0005-0000-0000-0000CF9C0000}"/>
    <cellStyle name="Normal 8 4 2 4 2 2" xfId="29432" xr:uid="{00000000-0005-0000-0000-0000D09C0000}"/>
    <cellStyle name="Normal 8 4 2 4 2 3" xfId="35991" xr:uid="{00000000-0005-0000-0000-0000D19C0000}"/>
    <cellStyle name="Normal 8 4 2 4 2 4" xfId="42549" xr:uid="{00000000-0005-0000-0000-0000D29C0000}"/>
    <cellStyle name="Normal 8 4 2 4 3" xfId="26167" xr:uid="{00000000-0005-0000-0000-0000D39C0000}"/>
    <cellStyle name="Normal 8 4 2 4 4" xfId="32783" xr:uid="{00000000-0005-0000-0000-0000D49C0000}"/>
    <cellStyle name="Normal 8 4 2 4 5" xfId="39341" xr:uid="{00000000-0005-0000-0000-0000D59C0000}"/>
    <cellStyle name="Normal 8 4 2 5" xfId="8558" xr:uid="{00000000-0005-0000-0000-0000D69C0000}"/>
    <cellStyle name="Normal 8 4 2 5 2" xfId="13830" xr:uid="{00000000-0005-0000-0000-0000D79C0000}"/>
    <cellStyle name="Normal 8 4 2 5 2 2" xfId="29433" xr:uid="{00000000-0005-0000-0000-0000D89C0000}"/>
    <cellStyle name="Normal 8 4 2 5 2 3" xfId="35992" xr:uid="{00000000-0005-0000-0000-0000D99C0000}"/>
    <cellStyle name="Normal 8 4 2 5 2 4" xfId="42550" xr:uid="{00000000-0005-0000-0000-0000DA9C0000}"/>
    <cellStyle name="Normal 8 4 2 5 3" xfId="26168" xr:uid="{00000000-0005-0000-0000-0000DB9C0000}"/>
    <cellStyle name="Normal 8 4 2 5 4" xfId="32784" xr:uid="{00000000-0005-0000-0000-0000DC9C0000}"/>
    <cellStyle name="Normal 8 4 2 5 5" xfId="39342" xr:uid="{00000000-0005-0000-0000-0000DD9C0000}"/>
    <cellStyle name="Normal 8 4 2 6" xfId="13822" xr:uid="{00000000-0005-0000-0000-0000DE9C0000}"/>
    <cellStyle name="Normal 8 4 2 6 2" xfId="29425" xr:uid="{00000000-0005-0000-0000-0000DF9C0000}"/>
    <cellStyle name="Normal 8 4 2 6 3" xfId="35984" xr:uid="{00000000-0005-0000-0000-0000E09C0000}"/>
    <cellStyle name="Normal 8 4 2 6 4" xfId="42542" xr:uid="{00000000-0005-0000-0000-0000E19C0000}"/>
    <cellStyle name="Normal 8 4 2 7" xfId="26160" xr:uid="{00000000-0005-0000-0000-0000E29C0000}"/>
    <cellStyle name="Normal 8 4 2 8" xfId="32776" xr:uid="{00000000-0005-0000-0000-0000E39C0000}"/>
    <cellStyle name="Normal 8 4 2 9" xfId="39334" xr:uid="{00000000-0005-0000-0000-0000E49C0000}"/>
    <cellStyle name="Normal 8 4 3" xfId="8559" xr:uid="{00000000-0005-0000-0000-0000E59C0000}"/>
    <cellStyle name="Normal 8 4 3 2" xfId="8560" xr:uid="{00000000-0005-0000-0000-0000E69C0000}"/>
    <cellStyle name="Normal 8 4 3 2 2" xfId="13832" xr:uid="{00000000-0005-0000-0000-0000E79C0000}"/>
    <cellStyle name="Normal 8 4 3 2 2 2" xfId="29435" xr:uid="{00000000-0005-0000-0000-0000E89C0000}"/>
    <cellStyle name="Normal 8 4 3 2 2 3" xfId="35994" xr:uid="{00000000-0005-0000-0000-0000E99C0000}"/>
    <cellStyle name="Normal 8 4 3 2 2 4" xfId="42552" xr:uid="{00000000-0005-0000-0000-0000EA9C0000}"/>
    <cellStyle name="Normal 8 4 3 2 3" xfId="26170" xr:uid="{00000000-0005-0000-0000-0000EB9C0000}"/>
    <cellStyle name="Normal 8 4 3 2 4" xfId="32786" xr:uid="{00000000-0005-0000-0000-0000EC9C0000}"/>
    <cellStyle name="Normal 8 4 3 2 5" xfId="39344" xr:uid="{00000000-0005-0000-0000-0000ED9C0000}"/>
    <cellStyle name="Normal 8 4 3 3" xfId="8561" xr:uid="{00000000-0005-0000-0000-0000EE9C0000}"/>
    <cellStyle name="Normal 8 4 3 3 2" xfId="13833" xr:uid="{00000000-0005-0000-0000-0000EF9C0000}"/>
    <cellStyle name="Normal 8 4 3 3 2 2" xfId="29436" xr:uid="{00000000-0005-0000-0000-0000F09C0000}"/>
    <cellStyle name="Normal 8 4 3 3 2 3" xfId="35995" xr:uid="{00000000-0005-0000-0000-0000F19C0000}"/>
    <cellStyle name="Normal 8 4 3 3 2 4" xfId="42553" xr:uid="{00000000-0005-0000-0000-0000F29C0000}"/>
    <cellStyle name="Normal 8 4 3 3 3" xfId="26171" xr:uid="{00000000-0005-0000-0000-0000F39C0000}"/>
    <cellStyle name="Normal 8 4 3 3 4" xfId="32787" xr:uid="{00000000-0005-0000-0000-0000F49C0000}"/>
    <cellStyle name="Normal 8 4 3 3 5" xfId="39345" xr:uid="{00000000-0005-0000-0000-0000F59C0000}"/>
    <cellStyle name="Normal 8 4 3 4" xfId="13831" xr:uid="{00000000-0005-0000-0000-0000F69C0000}"/>
    <cellStyle name="Normal 8 4 3 4 2" xfId="29434" xr:uid="{00000000-0005-0000-0000-0000F79C0000}"/>
    <cellStyle name="Normal 8 4 3 4 3" xfId="35993" xr:uid="{00000000-0005-0000-0000-0000F89C0000}"/>
    <cellStyle name="Normal 8 4 3 4 4" xfId="42551" xr:uid="{00000000-0005-0000-0000-0000F99C0000}"/>
    <cellStyle name="Normal 8 4 3 5" xfId="26169" xr:uid="{00000000-0005-0000-0000-0000FA9C0000}"/>
    <cellStyle name="Normal 8 4 3 6" xfId="32785" xr:uid="{00000000-0005-0000-0000-0000FB9C0000}"/>
    <cellStyle name="Normal 8 4 3 7" xfId="39343" xr:uid="{00000000-0005-0000-0000-0000FC9C0000}"/>
    <cellStyle name="Normal 8 4 4" xfId="8562" xr:uid="{00000000-0005-0000-0000-0000FD9C0000}"/>
    <cellStyle name="Normal 8 4 4 2" xfId="8563" xr:uid="{00000000-0005-0000-0000-0000FE9C0000}"/>
    <cellStyle name="Normal 8 4 4 2 2" xfId="13835" xr:uid="{00000000-0005-0000-0000-0000FF9C0000}"/>
    <cellStyle name="Normal 8 4 4 2 2 2" xfId="29438" xr:uid="{00000000-0005-0000-0000-0000009D0000}"/>
    <cellStyle name="Normal 8 4 4 2 2 3" xfId="35997" xr:uid="{00000000-0005-0000-0000-0000019D0000}"/>
    <cellStyle name="Normal 8 4 4 2 2 4" xfId="42555" xr:uid="{00000000-0005-0000-0000-0000029D0000}"/>
    <cellStyle name="Normal 8 4 4 2 3" xfId="26173" xr:uid="{00000000-0005-0000-0000-0000039D0000}"/>
    <cellStyle name="Normal 8 4 4 2 4" xfId="32789" xr:uid="{00000000-0005-0000-0000-0000049D0000}"/>
    <cellStyle name="Normal 8 4 4 2 5" xfId="39347" xr:uid="{00000000-0005-0000-0000-0000059D0000}"/>
    <cellStyle name="Normal 8 4 4 3" xfId="8564" xr:uid="{00000000-0005-0000-0000-0000069D0000}"/>
    <cellStyle name="Normal 8 4 4 3 2" xfId="13836" xr:uid="{00000000-0005-0000-0000-0000079D0000}"/>
    <cellStyle name="Normal 8 4 4 3 2 2" xfId="29439" xr:uid="{00000000-0005-0000-0000-0000089D0000}"/>
    <cellStyle name="Normal 8 4 4 3 2 3" xfId="35998" xr:uid="{00000000-0005-0000-0000-0000099D0000}"/>
    <cellStyle name="Normal 8 4 4 3 2 4" xfId="42556" xr:uid="{00000000-0005-0000-0000-00000A9D0000}"/>
    <cellStyle name="Normal 8 4 4 3 3" xfId="26174" xr:uid="{00000000-0005-0000-0000-00000B9D0000}"/>
    <cellStyle name="Normal 8 4 4 3 4" xfId="32790" xr:uid="{00000000-0005-0000-0000-00000C9D0000}"/>
    <cellStyle name="Normal 8 4 4 3 5" xfId="39348" xr:uid="{00000000-0005-0000-0000-00000D9D0000}"/>
    <cellStyle name="Normal 8 4 4 4" xfId="13834" xr:uid="{00000000-0005-0000-0000-00000E9D0000}"/>
    <cellStyle name="Normal 8 4 4 4 2" xfId="29437" xr:uid="{00000000-0005-0000-0000-00000F9D0000}"/>
    <cellStyle name="Normal 8 4 4 4 3" xfId="35996" xr:uid="{00000000-0005-0000-0000-0000109D0000}"/>
    <cellStyle name="Normal 8 4 4 4 4" xfId="42554" xr:uid="{00000000-0005-0000-0000-0000119D0000}"/>
    <cellStyle name="Normal 8 4 4 5" xfId="26172" xr:uid="{00000000-0005-0000-0000-0000129D0000}"/>
    <cellStyle name="Normal 8 4 4 6" xfId="32788" xr:uid="{00000000-0005-0000-0000-0000139D0000}"/>
    <cellStyle name="Normal 8 4 4 7" xfId="39346" xr:uid="{00000000-0005-0000-0000-0000149D0000}"/>
    <cellStyle name="Normal 8 4 5" xfId="8565" xr:uid="{00000000-0005-0000-0000-0000159D0000}"/>
    <cellStyle name="Normal 8 4 5 2" xfId="13837" xr:uid="{00000000-0005-0000-0000-0000169D0000}"/>
    <cellStyle name="Normal 8 4 5 2 2" xfId="29440" xr:uid="{00000000-0005-0000-0000-0000179D0000}"/>
    <cellStyle name="Normal 8 4 5 2 3" xfId="35999" xr:uid="{00000000-0005-0000-0000-0000189D0000}"/>
    <cellStyle name="Normal 8 4 5 2 4" xfId="42557" xr:uid="{00000000-0005-0000-0000-0000199D0000}"/>
    <cellStyle name="Normal 8 4 5 3" xfId="26175" xr:uid="{00000000-0005-0000-0000-00001A9D0000}"/>
    <cellStyle name="Normal 8 4 5 4" xfId="32791" xr:uid="{00000000-0005-0000-0000-00001B9D0000}"/>
    <cellStyle name="Normal 8 4 5 5" xfId="39349" xr:uid="{00000000-0005-0000-0000-00001C9D0000}"/>
    <cellStyle name="Normal 8 4 6" xfId="8566" xr:uid="{00000000-0005-0000-0000-00001D9D0000}"/>
    <cellStyle name="Normal 8 4 6 2" xfId="13838" xr:uid="{00000000-0005-0000-0000-00001E9D0000}"/>
    <cellStyle name="Normal 8 4 6 2 2" xfId="29441" xr:uid="{00000000-0005-0000-0000-00001F9D0000}"/>
    <cellStyle name="Normal 8 4 6 2 3" xfId="36000" xr:uid="{00000000-0005-0000-0000-0000209D0000}"/>
    <cellStyle name="Normal 8 4 6 2 4" xfId="42558" xr:uid="{00000000-0005-0000-0000-0000219D0000}"/>
    <cellStyle name="Normal 8 4 6 3" xfId="26176" xr:uid="{00000000-0005-0000-0000-0000229D0000}"/>
    <cellStyle name="Normal 8 4 6 4" xfId="32792" xr:uid="{00000000-0005-0000-0000-0000239D0000}"/>
    <cellStyle name="Normal 8 4 6 5" xfId="39350" xr:uid="{00000000-0005-0000-0000-0000249D0000}"/>
    <cellStyle name="Normal 8 4 7" xfId="13821" xr:uid="{00000000-0005-0000-0000-0000259D0000}"/>
    <cellStyle name="Normal 8 4 7 2" xfId="29424" xr:uid="{00000000-0005-0000-0000-0000269D0000}"/>
    <cellStyle name="Normal 8 4 7 3" xfId="35983" xr:uid="{00000000-0005-0000-0000-0000279D0000}"/>
    <cellStyle name="Normal 8 4 7 4" xfId="42541" xr:uid="{00000000-0005-0000-0000-0000289D0000}"/>
    <cellStyle name="Normal 8 4 8" xfId="26159" xr:uid="{00000000-0005-0000-0000-0000299D0000}"/>
    <cellStyle name="Normal 8 4 9" xfId="32775" xr:uid="{00000000-0005-0000-0000-00002A9D0000}"/>
    <cellStyle name="Normal 8 5" xfId="8567" xr:uid="{00000000-0005-0000-0000-00002B9D0000}"/>
    <cellStyle name="Normal 8 5 2" xfId="8568" xr:uid="{00000000-0005-0000-0000-00002C9D0000}"/>
    <cellStyle name="Normal 8 5 2 2" xfId="8569" xr:uid="{00000000-0005-0000-0000-00002D9D0000}"/>
    <cellStyle name="Normal 8 5 2 2 2" xfId="13841" xr:uid="{00000000-0005-0000-0000-00002E9D0000}"/>
    <cellStyle name="Normal 8 5 2 2 2 2" xfId="29444" xr:uid="{00000000-0005-0000-0000-00002F9D0000}"/>
    <cellStyle name="Normal 8 5 2 2 2 3" xfId="36003" xr:uid="{00000000-0005-0000-0000-0000309D0000}"/>
    <cellStyle name="Normal 8 5 2 2 2 4" xfId="42561" xr:uid="{00000000-0005-0000-0000-0000319D0000}"/>
    <cellStyle name="Normal 8 5 2 2 3" xfId="26179" xr:uid="{00000000-0005-0000-0000-0000329D0000}"/>
    <cellStyle name="Normal 8 5 2 2 4" xfId="32795" xr:uid="{00000000-0005-0000-0000-0000339D0000}"/>
    <cellStyle name="Normal 8 5 2 2 5" xfId="39353" xr:uid="{00000000-0005-0000-0000-0000349D0000}"/>
    <cellStyle name="Normal 8 5 2 3" xfId="8570" xr:uid="{00000000-0005-0000-0000-0000359D0000}"/>
    <cellStyle name="Normal 8 5 2 3 2" xfId="13842" xr:uid="{00000000-0005-0000-0000-0000369D0000}"/>
    <cellStyle name="Normal 8 5 2 3 2 2" xfId="29445" xr:uid="{00000000-0005-0000-0000-0000379D0000}"/>
    <cellStyle name="Normal 8 5 2 3 2 3" xfId="36004" xr:uid="{00000000-0005-0000-0000-0000389D0000}"/>
    <cellStyle name="Normal 8 5 2 3 2 4" xfId="42562" xr:uid="{00000000-0005-0000-0000-0000399D0000}"/>
    <cellStyle name="Normal 8 5 2 3 3" xfId="26180" xr:uid="{00000000-0005-0000-0000-00003A9D0000}"/>
    <cellStyle name="Normal 8 5 2 3 4" xfId="32796" xr:uid="{00000000-0005-0000-0000-00003B9D0000}"/>
    <cellStyle name="Normal 8 5 2 3 5" xfId="39354" xr:uid="{00000000-0005-0000-0000-00003C9D0000}"/>
    <cellStyle name="Normal 8 5 2 4" xfId="13840" xr:uid="{00000000-0005-0000-0000-00003D9D0000}"/>
    <cellStyle name="Normal 8 5 2 4 2" xfId="29443" xr:uid="{00000000-0005-0000-0000-00003E9D0000}"/>
    <cellStyle name="Normal 8 5 2 4 3" xfId="36002" xr:uid="{00000000-0005-0000-0000-00003F9D0000}"/>
    <cellStyle name="Normal 8 5 2 4 4" xfId="42560" xr:uid="{00000000-0005-0000-0000-0000409D0000}"/>
    <cellStyle name="Normal 8 5 2 5" xfId="26178" xr:uid="{00000000-0005-0000-0000-0000419D0000}"/>
    <cellStyle name="Normal 8 5 2 6" xfId="32794" xr:uid="{00000000-0005-0000-0000-0000429D0000}"/>
    <cellStyle name="Normal 8 5 2 7" xfId="39352" xr:uid="{00000000-0005-0000-0000-0000439D0000}"/>
    <cellStyle name="Normal 8 5 3" xfId="8571" xr:uid="{00000000-0005-0000-0000-0000449D0000}"/>
    <cellStyle name="Normal 8 5 3 2" xfId="8572" xr:uid="{00000000-0005-0000-0000-0000459D0000}"/>
    <cellStyle name="Normal 8 5 3 2 2" xfId="13844" xr:uid="{00000000-0005-0000-0000-0000469D0000}"/>
    <cellStyle name="Normal 8 5 3 2 2 2" xfId="29447" xr:uid="{00000000-0005-0000-0000-0000479D0000}"/>
    <cellStyle name="Normal 8 5 3 2 2 3" xfId="36006" xr:uid="{00000000-0005-0000-0000-0000489D0000}"/>
    <cellStyle name="Normal 8 5 3 2 2 4" xfId="42564" xr:uid="{00000000-0005-0000-0000-0000499D0000}"/>
    <cellStyle name="Normal 8 5 3 2 3" xfId="26182" xr:uid="{00000000-0005-0000-0000-00004A9D0000}"/>
    <cellStyle name="Normal 8 5 3 2 4" xfId="32798" xr:uid="{00000000-0005-0000-0000-00004B9D0000}"/>
    <cellStyle name="Normal 8 5 3 2 5" xfId="39356" xr:uid="{00000000-0005-0000-0000-00004C9D0000}"/>
    <cellStyle name="Normal 8 5 3 3" xfId="8573" xr:uid="{00000000-0005-0000-0000-00004D9D0000}"/>
    <cellStyle name="Normal 8 5 3 3 2" xfId="13845" xr:uid="{00000000-0005-0000-0000-00004E9D0000}"/>
    <cellStyle name="Normal 8 5 3 3 2 2" xfId="29448" xr:uid="{00000000-0005-0000-0000-00004F9D0000}"/>
    <cellStyle name="Normal 8 5 3 3 2 3" xfId="36007" xr:uid="{00000000-0005-0000-0000-0000509D0000}"/>
    <cellStyle name="Normal 8 5 3 3 2 4" xfId="42565" xr:uid="{00000000-0005-0000-0000-0000519D0000}"/>
    <cellStyle name="Normal 8 5 3 3 3" xfId="26183" xr:uid="{00000000-0005-0000-0000-0000529D0000}"/>
    <cellStyle name="Normal 8 5 3 3 4" xfId="32799" xr:uid="{00000000-0005-0000-0000-0000539D0000}"/>
    <cellStyle name="Normal 8 5 3 3 5" xfId="39357" xr:uid="{00000000-0005-0000-0000-0000549D0000}"/>
    <cellStyle name="Normal 8 5 3 4" xfId="13843" xr:uid="{00000000-0005-0000-0000-0000559D0000}"/>
    <cellStyle name="Normal 8 5 3 4 2" xfId="29446" xr:uid="{00000000-0005-0000-0000-0000569D0000}"/>
    <cellStyle name="Normal 8 5 3 4 3" xfId="36005" xr:uid="{00000000-0005-0000-0000-0000579D0000}"/>
    <cellStyle name="Normal 8 5 3 4 4" xfId="42563" xr:uid="{00000000-0005-0000-0000-0000589D0000}"/>
    <cellStyle name="Normal 8 5 3 5" xfId="26181" xr:uid="{00000000-0005-0000-0000-0000599D0000}"/>
    <cellStyle name="Normal 8 5 3 6" xfId="32797" xr:uid="{00000000-0005-0000-0000-00005A9D0000}"/>
    <cellStyle name="Normal 8 5 3 7" xfId="39355" xr:uid="{00000000-0005-0000-0000-00005B9D0000}"/>
    <cellStyle name="Normal 8 5 4" xfId="8574" xr:uid="{00000000-0005-0000-0000-00005C9D0000}"/>
    <cellStyle name="Normal 8 5 4 2" xfId="13846" xr:uid="{00000000-0005-0000-0000-00005D9D0000}"/>
    <cellStyle name="Normal 8 5 4 2 2" xfId="29449" xr:uid="{00000000-0005-0000-0000-00005E9D0000}"/>
    <cellStyle name="Normal 8 5 4 2 3" xfId="36008" xr:uid="{00000000-0005-0000-0000-00005F9D0000}"/>
    <cellStyle name="Normal 8 5 4 2 4" xfId="42566" xr:uid="{00000000-0005-0000-0000-0000609D0000}"/>
    <cellStyle name="Normal 8 5 4 3" xfId="26184" xr:uid="{00000000-0005-0000-0000-0000619D0000}"/>
    <cellStyle name="Normal 8 5 4 4" xfId="32800" xr:uid="{00000000-0005-0000-0000-0000629D0000}"/>
    <cellStyle name="Normal 8 5 4 5" xfId="39358" xr:uid="{00000000-0005-0000-0000-0000639D0000}"/>
    <cellStyle name="Normal 8 5 5" xfId="8575" xr:uid="{00000000-0005-0000-0000-0000649D0000}"/>
    <cellStyle name="Normal 8 5 5 2" xfId="13847" xr:uid="{00000000-0005-0000-0000-0000659D0000}"/>
    <cellStyle name="Normal 8 5 5 2 2" xfId="29450" xr:uid="{00000000-0005-0000-0000-0000669D0000}"/>
    <cellStyle name="Normal 8 5 5 2 3" xfId="36009" xr:uid="{00000000-0005-0000-0000-0000679D0000}"/>
    <cellStyle name="Normal 8 5 5 2 4" xfId="42567" xr:uid="{00000000-0005-0000-0000-0000689D0000}"/>
    <cellStyle name="Normal 8 5 5 3" xfId="26185" xr:uid="{00000000-0005-0000-0000-0000699D0000}"/>
    <cellStyle name="Normal 8 5 5 4" xfId="32801" xr:uid="{00000000-0005-0000-0000-00006A9D0000}"/>
    <cellStyle name="Normal 8 5 5 5" xfId="39359" xr:uid="{00000000-0005-0000-0000-00006B9D0000}"/>
    <cellStyle name="Normal 8 5 6" xfId="13839" xr:uid="{00000000-0005-0000-0000-00006C9D0000}"/>
    <cellStyle name="Normal 8 5 6 2" xfId="29442" xr:uid="{00000000-0005-0000-0000-00006D9D0000}"/>
    <cellStyle name="Normal 8 5 6 3" xfId="36001" xr:uid="{00000000-0005-0000-0000-00006E9D0000}"/>
    <cellStyle name="Normal 8 5 6 4" xfId="42559" xr:uid="{00000000-0005-0000-0000-00006F9D0000}"/>
    <cellStyle name="Normal 8 5 7" xfId="26177" xr:uid="{00000000-0005-0000-0000-0000709D0000}"/>
    <cellStyle name="Normal 8 5 8" xfId="32793" xr:uid="{00000000-0005-0000-0000-0000719D0000}"/>
    <cellStyle name="Normal 8 5 9" xfId="39351" xr:uid="{00000000-0005-0000-0000-0000729D0000}"/>
    <cellStyle name="Normal 8 6" xfId="8576" xr:uid="{00000000-0005-0000-0000-0000739D0000}"/>
    <cellStyle name="Normal 8 6 2" xfId="8577" xr:uid="{00000000-0005-0000-0000-0000749D0000}"/>
    <cellStyle name="Normal 8 6 2 2" xfId="13849" xr:uid="{00000000-0005-0000-0000-0000759D0000}"/>
    <cellStyle name="Normal 8 6 2 2 2" xfId="29452" xr:uid="{00000000-0005-0000-0000-0000769D0000}"/>
    <cellStyle name="Normal 8 6 2 2 3" xfId="36011" xr:uid="{00000000-0005-0000-0000-0000779D0000}"/>
    <cellStyle name="Normal 8 6 2 2 4" xfId="42569" xr:uid="{00000000-0005-0000-0000-0000789D0000}"/>
    <cellStyle name="Normal 8 6 2 3" xfId="26187" xr:uid="{00000000-0005-0000-0000-0000799D0000}"/>
    <cellStyle name="Normal 8 6 2 4" xfId="32803" xr:uid="{00000000-0005-0000-0000-00007A9D0000}"/>
    <cellStyle name="Normal 8 6 2 5" xfId="39361" xr:uid="{00000000-0005-0000-0000-00007B9D0000}"/>
    <cellStyle name="Normal 8 6 3" xfId="8578" xr:uid="{00000000-0005-0000-0000-00007C9D0000}"/>
    <cellStyle name="Normal 8 6 3 2" xfId="13850" xr:uid="{00000000-0005-0000-0000-00007D9D0000}"/>
    <cellStyle name="Normal 8 6 3 2 2" xfId="29453" xr:uid="{00000000-0005-0000-0000-00007E9D0000}"/>
    <cellStyle name="Normal 8 6 3 2 3" xfId="36012" xr:uid="{00000000-0005-0000-0000-00007F9D0000}"/>
    <cellStyle name="Normal 8 6 3 2 4" xfId="42570" xr:uid="{00000000-0005-0000-0000-0000809D0000}"/>
    <cellStyle name="Normal 8 6 3 3" xfId="26188" xr:uid="{00000000-0005-0000-0000-0000819D0000}"/>
    <cellStyle name="Normal 8 6 3 4" xfId="32804" xr:uid="{00000000-0005-0000-0000-0000829D0000}"/>
    <cellStyle name="Normal 8 6 3 5" xfId="39362" xr:uid="{00000000-0005-0000-0000-0000839D0000}"/>
    <cellStyle name="Normal 8 6 4" xfId="13848" xr:uid="{00000000-0005-0000-0000-0000849D0000}"/>
    <cellStyle name="Normal 8 6 4 2" xfId="29451" xr:uid="{00000000-0005-0000-0000-0000859D0000}"/>
    <cellStyle name="Normal 8 6 4 3" xfId="36010" xr:uid="{00000000-0005-0000-0000-0000869D0000}"/>
    <cellStyle name="Normal 8 6 4 4" xfId="42568" xr:uid="{00000000-0005-0000-0000-0000879D0000}"/>
    <cellStyle name="Normal 8 6 5" xfId="26186" xr:uid="{00000000-0005-0000-0000-0000889D0000}"/>
    <cellStyle name="Normal 8 6 6" xfId="32802" xr:uid="{00000000-0005-0000-0000-0000899D0000}"/>
    <cellStyle name="Normal 8 6 7" xfId="39360" xr:uid="{00000000-0005-0000-0000-00008A9D0000}"/>
    <cellStyle name="Normal 8 7" xfId="8579" xr:uid="{00000000-0005-0000-0000-00008B9D0000}"/>
    <cellStyle name="Normal 8 7 2" xfId="8580" xr:uid="{00000000-0005-0000-0000-00008C9D0000}"/>
    <cellStyle name="Normal 8 7 2 2" xfId="13852" xr:uid="{00000000-0005-0000-0000-00008D9D0000}"/>
    <cellStyle name="Normal 8 7 2 2 2" xfId="29455" xr:uid="{00000000-0005-0000-0000-00008E9D0000}"/>
    <cellStyle name="Normal 8 7 2 2 3" xfId="36014" xr:uid="{00000000-0005-0000-0000-00008F9D0000}"/>
    <cellStyle name="Normal 8 7 2 2 4" xfId="42572" xr:uid="{00000000-0005-0000-0000-0000909D0000}"/>
    <cellStyle name="Normal 8 7 2 3" xfId="26190" xr:uid="{00000000-0005-0000-0000-0000919D0000}"/>
    <cellStyle name="Normal 8 7 2 4" xfId="32806" xr:uid="{00000000-0005-0000-0000-0000929D0000}"/>
    <cellStyle name="Normal 8 7 2 5" xfId="39364" xr:uid="{00000000-0005-0000-0000-0000939D0000}"/>
    <cellStyle name="Normal 8 7 3" xfId="8581" xr:uid="{00000000-0005-0000-0000-0000949D0000}"/>
    <cellStyle name="Normal 8 7 3 2" xfId="13853" xr:uid="{00000000-0005-0000-0000-0000959D0000}"/>
    <cellStyle name="Normal 8 7 3 2 2" xfId="29456" xr:uid="{00000000-0005-0000-0000-0000969D0000}"/>
    <cellStyle name="Normal 8 7 3 2 3" xfId="36015" xr:uid="{00000000-0005-0000-0000-0000979D0000}"/>
    <cellStyle name="Normal 8 7 3 2 4" xfId="42573" xr:uid="{00000000-0005-0000-0000-0000989D0000}"/>
    <cellStyle name="Normal 8 7 3 3" xfId="26191" xr:uid="{00000000-0005-0000-0000-0000999D0000}"/>
    <cellStyle name="Normal 8 7 3 4" xfId="32807" xr:uid="{00000000-0005-0000-0000-00009A9D0000}"/>
    <cellStyle name="Normal 8 7 3 5" xfId="39365" xr:uid="{00000000-0005-0000-0000-00009B9D0000}"/>
    <cellStyle name="Normal 8 7 4" xfId="13851" xr:uid="{00000000-0005-0000-0000-00009C9D0000}"/>
    <cellStyle name="Normal 8 7 4 2" xfId="29454" xr:uid="{00000000-0005-0000-0000-00009D9D0000}"/>
    <cellStyle name="Normal 8 7 4 3" xfId="36013" xr:uid="{00000000-0005-0000-0000-00009E9D0000}"/>
    <cellStyle name="Normal 8 7 4 4" xfId="42571" xr:uid="{00000000-0005-0000-0000-00009F9D0000}"/>
    <cellStyle name="Normal 8 7 5" xfId="26189" xr:uid="{00000000-0005-0000-0000-0000A09D0000}"/>
    <cellStyle name="Normal 8 7 6" xfId="32805" xr:uid="{00000000-0005-0000-0000-0000A19D0000}"/>
    <cellStyle name="Normal 8 7 7" xfId="39363" xr:uid="{00000000-0005-0000-0000-0000A29D0000}"/>
    <cellStyle name="Normal 8 8" xfId="8582" xr:uid="{00000000-0005-0000-0000-0000A39D0000}"/>
    <cellStyle name="Normal 8 8 2" xfId="13854" xr:uid="{00000000-0005-0000-0000-0000A49D0000}"/>
    <cellStyle name="Normal 8 8 2 2" xfId="29457" xr:uid="{00000000-0005-0000-0000-0000A59D0000}"/>
    <cellStyle name="Normal 8 8 2 3" xfId="36016" xr:uid="{00000000-0005-0000-0000-0000A69D0000}"/>
    <cellStyle name="Normal 8 8 2 4" xfId="42574" xr:uid="{00000000-0005-0000-0000-0000A79D0000}"/>
    <cellStyle name="Normal 8 8 3" xfId="26192" xr:uid="{00000000-0005-0000-0000-0000A89D0000}"/>
    <cellStyle name="Normal 8 8 4" xfId="32808" xr:uid="{00000000-0005-0000-0000-0000A99D0000}"/>
    <cellStyle name="Normal 8 8 5" xfId="39366" xr:uid="{00000000-0005-0000-0000-0000AA9D0000}"/>
    <cellStyle name="Normal 8 9" xfId="8583" xr:uid="{00000000-0005-0000-0000-0000AB9D0000}"/>
    <cellStyle name="Normal 8 9 2" xfId="13855" xr:uid="{00000000-0005-0000-0000-0000AC9D0000}"/>
    <cellStyle name="Normal 8 9 2 2" xfId="29458" xr:uid="{00000000-0005-0000-0000-0000AD9D0000}"/>
    <cellStyle name="Normal 8 9 2 3" xfId="36017" xr:uid="{00000000-0005-0000-0000-0000AE9D0000}"/>
    <cellStyle name="Normal 8 9 2 4" xfId="42575" xr:uid="{00000000-0005-0000-0000-0000AF9D0000}"/>
    <cellStyle name="Normal 8 9 3" xfId="26193" xr:uid="{00000000-0005-0000-0000-0000B09D0000}"/>
    <cellStyle name="Normal 8 9 4" xfId="32809" xr:uid="{00000000-0005-0000-0000-0000B19D0000}"/>
    <cellStyle name="Normal 8 9 5" xfId="39367" xr:uid="{00000000-0005-0000-0000-0000B29D0000}"/>
    <cellStyle name="Normal 80" xfId="2879" xr:uid="{00000000-0005-0000-0000-0000B39D0000}"/>
    <cellStyle name="Normal 80 2" xfId="8584" xr:uid="{00000000-0005-0000-0000-0000B49D0000}"/>
    <cellStyle name="Normal 80 2 2" xfId="13856" xr:uid="{00000000-0005-0000-0000-0000B59D0000}"/>
    <cellStyle name="Normal 80 2 2 2" xfId="29459" xr:uid="{00000000-0005-0000-0000-0000B69D0000}"/>
    <cellStyle name="Normal 80 2 2 3" xfId="36018" xr:uid="{00000000-0005-0000-0000-0000B79D0000}"/>
    <cellStyle name="Normal 80 2 2 4" xfId="42576" xr:uid="{00000000-0005-0000-0000-0000B89D0000}"/>
    <cellStyle name="Normal 80 2 3" xfId="26194" xr:uid="{00000000-0005-0000-0000-0000B99D0000}"/>
    <cellStyle name="Normal 80 2 4" xfId="32810" xr:uid="{00000000-0005-0000-0000-0000BA9D0000}"/>
    <cellStyle name="Normal 80 2 5" xfId="39368" xr:uid="{00000000-0005-0000-0000-0000BB9D0000}"/>
    <cellStyle name="Normal 80 3" xfId="8585" xr:uid="{00000000-0005-0000-0000-0000BC9D0000}"/>
    <cellStyle name="Normal 80 4" xfId="10673" xr:uid="{00000000-0005-0000-0000-0000BD9D0000}"/>
    <cellStyle name="Normal 80 4 2" xfId="26346" xr:uid="{00000000-0005-0000-0000-0000BE9D0000}"/>
    <cellStyle name="Normal 80 4 3" xfId="32905" xr:uid="{00000000-0005-0000-0000-0000BF9D0000}"/>
    <cellStyle name="Normal 80 4 4" xfId="39463" xr:uid="{00000000-0005-0000-0000-0000C09D0000}"/>
    <cellStyle name="Normal 80 5" xfId="23081" xr:uid="{00000000-0005-0000-0000-0000C19D0000}"/>
    <cellStyle name="Normal 80 6" xfId="29697" xr:uid="{00000000-0005-0000-0000-0000C29D0000}"/>
    <cellStyle name="Normal 80 7" xfId="36255" xr:uid="{00000000-0005-0000-0000-0000C39D0000}"/>
    <cellStyle name="Normal 81" xfId="8586" xr:uid="{00000000-0005-0000-0000-0000C49D0000}"/>
    <cellStyle name="Normal 81 2" xfId="8587" xr:uid="{00000000-0005-0000-0000-0000C59D0000}"/>
    <cellStyle name="Normal 81 2 2" xfId="13858" xr:uid="{00000000-0005-0000-0000-0000C69D0000}"/>
    <cellStyle name="Normal 81 2 2 2" xfId="29461" xr:uid="{00000000-0005-0000-0000-0000C79D0000}"/>
    <cellStyle name="Normal 81 2 2 3" xfId="36020" xr:uid="{00000000-0005-0000-0000-0000C89D0000}"/>
    <cellStyle name="Normal 81 2 2 4" xfId="42578" xr:uid="{00000000-0005-0000-0000-0000C99D0000}"/>
    <cellStyle name="Normal 81 2 3" xfId="26196" xr:uid="{00000000-0005-0000-0000-0000CA9D0000}"/>
    <cellStyle name="Normal 81 2 4" xfId="32812" xr:uid="{00000000-0005-0000-0000-0000CB9D0000}"/>
    <cellStyle name="Normal 81 2 5" xfId="39370" xr:uid="{00000000-0005-0000-0000-0000CC9D0000}"/>
    <cellStyle name="Normal 81 3" xfId="8588" xr:uid="{00000000-0005-0000-0000-0000CD9D0000}"/>
    <cellStyle name="Normal 81 4" xfId="13857" xr:uid="{00000000-0005-0000-0000-0000CE9D0000}"/>
    <cellStyle name="Normal 81 4 2" xfId="29460" xr:uid="{00000000-0005-0000-0000-0000CF9D0000}"/>
    <cellStyle name="Normal 81 4 3" xfId="36019" xr:uid="{00000000-0005-0000-0000-0000D09D0000}"/>
    <cellStyle name="Normal 81 4 4" xfId="42577" xr:uid="{00000000-0005-0000-0000-0000D19D0000}"/>
    <cellStyle name="Normal 81 5" xfId="26195" xr:uid="{00000000-0005-0000-0000-0000D29D0000}"/>
    <cellStyle name="Normal 81 6" xfId="32811" xr:uid="{00000000-0005-0000-0000-0000D39D0000}"/>
    <cellStyle name="Normal 81 7" xfId="39369" xr:uid="{00000000-0005-0000-0000-0000D49D0000}"/>
    <cellStyle name="Normal 82" xfId="2880" xr:uid="{00000000-0005-0000-0000-0000D59D0000}"/>
    <cellStyle name="Normal 82 2" xfId="8589" xr:uid="{00000000-0005-0000-0000-0000D69D0000}"/>
    <cellStyle name="Normal 82 2 2" xfId="13859" xr:uid="{00000000-0005-0000-0000-0000D79D0000}"/>
    <cellStyle name="Normal 82 2 2 2" xfId="29462" xr:uid="{00000000-0005-0000-0000-0000D89D0000}"/>
    <cellStyle name="Normal 82 2 2 3" xfId="36021" xr:uid="{00000000-0005-0000-0000-0000D99D0000}"/>
    <cellStyle name="Normal 82 2 2 4" xfId="42579" xr:uid="{00000000-0005-0000-0000-0000DA9D0000}"/>
    <cellStyle name="Normal 82 2 3" xfId="26197" xr:uid="{00000000-0005-0000-0000-0000DB9D0000}"/>
    <cellStyle name="Normal 82 2 4" xfId="32813" xr:uid="{00000000-0005-0000-0000-0000DC9D0000}"/>
    <cellStyle name="Normal 82 2 5" xfId="39371" xr:uid="{00000000-0005-0000-0000-0000DD9D0000}"/>
    <cellStyle name="Normal 82 3" xfId="8590" xr:uid="{00000000-0005-0000-0000-0000DE9D0000}"/>
    <cellStyle name="Normal 82 4" xfId="10674" xr:uid="{00000000-0005-0000-0000-0000DF9D0000}"/>
    <cellStyle name="Normal 82 4 2" xfId="26347" xr:uid="{00000000-0005-0000-0000-0000E09D0000}"/>
    <cellStyle name="Normal 82 4 3" xfId="32906" xr:uid="{00000000-0005-0000-0000-0000E19D0000}"/>
    <cellStyle name="Normal 82 4 4" xfId="39464" xr:uid="{00000000-0005-0000-0000-0000E29D0000}"/>
    <cellStyle name="Normal 82 5" xfId="23082" xr:uid="{00000000-0005-0000-0000-0000E39D0000}"/>
    <cellStyle name="Normal 82 6" xfId="29698" xr:uid="{00000000-0005-0000-0000-0000E49D0000}"/>
    <cellStyle name="Normal 82 7" xfId="36256" xr:uid="{00000000-0005-0000-0000-0000E59D0000}"/>
    <cellStyle name="Normal 83" xfId="2881" xr:uid="{00000000-0005-0000-0000-0000E69D0000}"/>
    <cellStyle name="Normal 83 2" xfId="8591" xr:uid="{00000000-0005-0000-0000-0000E79D0000}"/>
    <cellStyle name="Normal 83 2 2" xfId="13860" xr:uid="{00000000-0005-0000-0000-0000E89D0000}"/>
    <cellStyle name="Normal 83 2 2 2" xfId="29463" xr:uid="{00000000-0005-0000-0000-0000E99D0000}"/>
    <cellStyle name="Normal 83 2 2 3" xfId="36022" xr:uid="{00000000-0005-0000-0000-0000EA9D0000}"/>
    <cellStyle name="Normal 83 2 2 4" xfId="42580" xr:uid="{00000000-0005-0000-0000-0000EB9D0000}"/>
    <cellStyle name="Normal 83 2 3" xfId="26198" xr:uid="{00000000-0005-0000-0000-0000EC9D0000}"/>
    <cellStyle name="Normal 83 2 4" xfId="32814" xr:uid="{00000000-0005-0000-0000-0000ED9D0000}"/>
    <cellStyle name="Normal 83 2 5" xfId="39372" xr:uid="{00000000-0005-0000-0000-0000EE9D0000}"/>
    <cellStyle name="Normal 83 3" xfId="8592" xr:uid="{00000000-0005-0000-0000-0000EF9D0000}"/>
    <cellStyle name="Normal 83 4" xfId="10675" xr:uid="{00000000-0005-0000-0000-0000F09D0000}"/>
    <cellStyle name="Normal 83 4 2" xfId="26348" xr:uid="{00000000-0005-0000-0000-0000F19D0000}"/>
    <cellStyle name="Normal 83 4 3" xfId="32907" xr:uid="{00000000-0005-0000-0000-0000F29D0000}"/>
    <cellStyle name="Normal 83 4 4" xfId="39465" xr:uid="{00000000-0005-0000-0000-0000F39D0000}"/>
    <cellStyle name="Normal 83 5" xfId="23083" xr:uid="{00000000-0005-0000-0000-0000F49D0000}"/>
    <cellStyle name="Normal 83 6" xfId="29699" xr:uid="{00000000-0005-0000-0000-0000F59D0000}"/>
    <cellStyle name="Normal 83 7" xfId="36257" xr:uid="{00000000-0005-0000-0000-0000F69D0000}"/>
    <cellStyle name="Normal 84" xfId="2882" xr:uid="{00000000-0005-0000-0000-0000F79D0000}"/>
    <cellStyle name="Normal 84 2" xfId="8593" xr:uid="{00000000-0005-0000-0000-0000F89D0000}"/>
    <cellStyle name="Normal 84 2 2" xfId="13861" xr:uid="{00000000-0005-0000-0000-0000F99D0000}"/>
    <cellStyle name="Normal 84 2 2 2" xfId="29464" xr:uid="{00000000-0005-0000-0000-0000FA9D0000}"/>
    <cellStyle name="Normal 84 2 2 3" xfId="36023" xr:uid="{00000000-0005-0000-0000-0000FB9D0000}"/>
    <cellStyle name="Normal 84 2 2 4" xfId="42581" xr:uid="{00000000-0005-0000-0000-0000FC9D0000}"/>
    <cellStyle name="Normal 84 2 3" xfId="26199" xr:uid="{00000000-0005-0000-0000-0000FD9D0000}"/>
    <cellStyle name="Normal 84 2 4" xfId="32815" xr:uid="{00000000-0005-0000-0000-0000FE9D0000}"/>
    <cellStyle name="Normal 84 2 5" xfId="39373" xr:uid="{00000000-0005-0000-0000-0000FF9D0000}"/>
    <cellStyle name="Normal 84 3" xfId="8594" xr:uid="{00000000-0005-0000-0000-0000009E0000}"/>
    <cellStyle name="Normal 84 4" xfId="10676" xr:uid="{00000000-0005-0000-0000-0000019E0000}"/>
    <cellStyle name="Normal 84 4 2" xfId="26349" xr:uid="{00000000-0005-0000-0000-0000029E0000}"/>
    <cellStyle name="Normal 84 4 3" xfId="32908" xr:uid="{00000000-0005-0000-0000-0000039E0000}"/>
    <cellStyle name="Normal 84 4 4" xfId="39466" xr:uid="{00000000-0005-0000-0000-0000049E0000}"/>
    <cellStyle name="Normal 84 5" xfId="23084" xr:uid="{00000000-0005-0000-0000-0000059E0000}"/>
    <cellStyle name="Normal 84 6" xfId="29700" xr:uid="{00000000-0005-0000-0000-0000069E0000}"/>
    <cellStyle name="Normal 84 7" xfId="36258" xr:uid="{00000000-0005-0000-0000-0000079E0000}"/>
    <cellStyle name="Normal 85" xfId="2889" xr:uid="{00000000-0005-0000-0000-0000089E0000}"/>
    <cellStyle name="Normal 85 2" xfId="8595" xr:uid="{00000000-0005-0000-0000-0000099E0000}"/>
    <cellStyle name="Normal 85 2 2" xfId="13862" xr:uid="{00000000-0005-0000-0000-00000A9E0000}"/>
    <cellStyle name="Normal 85 2 2 2" xfId="29465" xr:uid="{00000000-0005-0000-0000-00000B9E0000}"/>
    <cellStyle name="Normal 85 2 2 3" xfId="36024" xr:uid="{00000000-0005-0000-0000-00000C9E0000}"/>
    <cellStyle name="Normal 85 2 2 4" xfId="42582" xr:uid="{00000000-0005-0000-0000-00000D9E0000}"/>
    <cellStyle name="Normal 85 2 3" xfId="26200" xr:uid="{00000000-0005-0000-0000-00000E9E0000}"/>
    <cellStyle name="Normal 85 2 4" xfId="32816" xr:uid="{00000000-0005-0000-0000-00000F9E0000}"/>
    <cellStyle name="Normal 85 2 5" xfId="39374" xr:uid="{00000000-0005-0000-0000-0000109E0000}"/>
    <cellStyle name="Normal 85 3" xfId="8596" xr:uid="{00000000-0005-0000-0000-0000119E0000}"/>
    <cellStyle name="Normal 85 4" xfId="10683" xr:uid="{00000000-0005-0000-0000-0000129E0000}"/>
    <cellStyle name="Normal 85 4 2" xfId="26356" xr:uid="{00000000-0005-0000-0000-0000139E0000}"/>
    <cellStyle name="Normal 85 4 3" xfId="32915" xr:uid="{00000000-0005-0000-0000-0000149E0000}"/>
    <cellStyle name="Normal 85 4 4" xfId="39473" xr:uid="{00000000-0005-0000-0000-0000159E0000}"/>
    <cellStyle name="Normal 85 5" xfId="23091" xr:uid="{00000000-0005-0000-0000-0000169E0000}"/>
    <cellStyle name="Normal 85 6" xfId="29707" xr:uid="{00000000-0005-0000-0000-0000179E0000}"/>
    <cellStyle name="Normal 85 7" xfId="36265" xr:uid="{00000000-0005-0000-0000-0000189E0000}"/>
    <cellStyle name="Normal 86" xfId="2883" xr:uid="{00000000-0005-0000-0000-0000199E0000}"/>
    <cellStyle name="Normal 86 2" xfId="8597" xr:uid="{00000000-0005-0000-0000-00001A9E0000}"/>
    <cellStyle name="Normal 86 2 2" xfId="13863" xr:uid="{00000000-0005-0000-0000-00001B9E0000}"/>
    <cellStyle name="Normal 86 2 2 2" xfId="29466" xr:uid="{00000000-0005-0000-0000-00001C9E0000}"/>
    <cellStyle name="Normal 86 2 2 3" xfId="36025" xr:uid="{00000000-0005-0000-0000-00001D9E0000}"/>
    <cellStyle name="Normal 86 2 2 4" xfId="42583" xr:uid="{00000000-0005-0000-0000-00001E9E0000}"/>
    <cellStyle name="Normal 86 2 3" xfId="26201" xr:uid="{00000000-0005-0000-0000-00001F9E0000}"/>
    <cellStyle name="Normal 86 2 4" xfId="32817" xr:uid="{00000000-0005-0000-0000-0000209E0000}"/>
    <cellStyle name="Normal 86 2 5" xfId="39375" xr:uid="{00000000-0005-0000-0000-0000219E0000}"/>
    <cellStyle name="Normal 86 3" xfId="8598" xr:uid="{00000000-0005-0000-0000-0000229E0000}"/>
    <cellStyle name="Normal 86 4" xfId="10677" xr:uid="{00000000-0005-0000-0000-0000239E0000}"/>
    <cellStyle name="Normal 86 4 2" xfId="26350" xr:uid="{00000000-0005-0000-0000-0000249E0000}"/>
    <cellStyle name="Normal 86 4 3" xfId="32909" xr:uid="{00000000-0005-0000-0000-0000259E0000}"/>
    <cellStyle name="Normal 86 4 4" xfId="39467" xr:uid="{00000000-0005-0000-0000-0000269E0000}"/>
    <cellStyle name="Normal 86 5" xfId="23085" xr:uid="{00000000-0005-0000-0000-0000279E0000}"/>
    <cellStyle name="Normal 86 6" xfId="29701" xr:uid="{00000000-0005-0000-0000-0000289E0000}"/>
    <cellStyle name="Normal 86 7" xfId="36259" xr:uid="{00000000-0005-0000-0000-0000299E0000}"/>
    <cellStyle name="Normal 87" xfId="2884" xr:uid="{00000000-0005-0000-0000-00002A9E0000}"/>
    <cellStyle name="Normal 87 2" xfId="8599" xr:uid="{00000000-0005-0000-0000-00002B9E0000}"/>
    <cellStyle name="Normal 87 2 2" xfId="13864" xr:uid="{00000000-0005-0000-0000-00002C9E0000}"/>
    <cellStyle name="Normal 87 2 2 2" xfId="29467" xr:uid="{00000000-0005-0000-0000-00002D9E0000}"/>
    <cellStyle name="Normal 87 2 2 3" xfId="36026" xr:uid="{00000000-0005-0000-0000-00002E9E0000}"/>
    <cellStyle name="Normal 87 2 2 4" xfId="42584" xr:uid="{00000000-0005-0000-0000-00002F9E0000}"/>
    <cellStyle name="Normal 87 2 3" xfId="26202" xr:uid="{00000000-0005-0000-0000-0000309E0000}"/>
    <cellStyle name="Normal 87 2 4" xfId="32818" xr:uid="{00000000-0005-0000-0000-0000319E0000}"/>
    <cellStyle name="Normal 87 2 5" xfId="39376" xr:uid="{00000000-0005-0000-0000-0000329E0000}"/>
    <cellStyle name="Normal 87 3" xfId="8600" xr:uid="{00000000-0005-0000-0000-0000339E0000}"/>
    <cellStyle name="Normal 87 4" xfId="10678" xr:uid="{00000000-0005-0000-0000-0000349E0000}"/>
    <cellStyle name="Normal 87 4 2" xfId="26351" xr:uid="{00000000-0005-0000-0000-0000359E0000}"/>
    <cellStyle name="Normal 87 4 3" xfId="32910" xr:uid="{00000000-0005-0000-0000-0000369E0000}"/>
    <cellStyle name="Normal 87 4 4" xfId="39468" xr:uid="{00000000-0005-0000-0000-0000379E0000}"/>
    <cellStyle name="Normal 87 5" xfId="23086" xr:uid="{00000000-0005-0000-0000-0000389E0000}"/>
    <cellStyle name="Normal 87 6" xfId="29702" xr:uid="{00000000-0005-0000-0000-0000399E0000}"/>
    <cellStyle name="Normal 87 7" xfId="36260" xr:uid="{00000000-0005-0000-0000-00003A9E0000}"/>
    <cellStyle name="Normal 88" xfId="2885" xr:uid="{00000000-0005-0000-0000-00003B9E0000}"/>
    <cellStyle name="Normal 88 2" xfId="8601" xr:uid="{00000000-0005-0000-0000-00003C9E0000}"/>
    <cellStyle name="Normal 88 2 2" xfId="13865" xr:uid="{00000000-0005-0000-0000-00003D9E0000}"/>
    <cellStyle name="Normal 88 2 2 2" xfId="29468" xr:uid="{00000000-0005-0000-0000-00003E9E0000}"/>
    <cellStyle name="Normal 88 2 2 3" xfId="36027" xr:uid="{00000000-0005-0000-0000-00003F9E0000}"/>
    <cellStyle name="Normal 88 2 2 4" xfId="42585" xr:uid="{00000000-0005-0000-0000-0000409E0000}"/>
    <cellStyle name="Normal 88 2 3" xfId="26203" xr:uid="{00000000-0005-0000-0000-0000419E0000}"/>
    <cellStyle name="Normal 88 2 4" xfId="32819" xr:uid="{00000000-0005-0000-0000-0000429E0000}"/>
    <cellStyle name="Normal 88 2 5" xfId="39377" xr:uid="{00000000-0005-0000-0000-0000439E0000}"/>
    <cellStyle name="Normal 88 3" xfId="8602" xr:uid="{00000000-0005-0000-0000-0000449E0000}"/>
    <cellStyle name="Normal 88 4" xfId="10679" xr:uid="{00000000-0005-0000-0000-0000459E0000}"/>
    <cellStyle name="Normal 88 4 2" xfId="26352" xr:uid="{00000000-0005-0000-0000-0000469E0000}"/>
    <cellStyle name="Normal 88 4 3" xfId="32911" xr:uid="{00000000-0005-0000-0000-0000479E0000}"/>
    <cellStyle name="Normal 88 4 4" xfId="39469" xr:uid="{00000000-0005-0000-0000-0000489E0000}"/>
    <cellStyle name="Normal 88 5" xfId="23087" xr:uid="{00000000-0005-0000-0000-0000499E0000}"/>
    <cellStyle name="Normal 88 6" xfId="29703" xr:uid="{00000000-0005-0000-0000-00004A9E0000}"/>
    <cellStyle name="Normal 88 7" xfId="36261" xr:uid="{00000000-0005-0000-0000-00004B9E0000}"/>
    <cellStyle name="Normal 89" xfId="2886" xr:uid="{00000000-0005-0000-0000-00004C9E0000}"/>
    <cellStyle name="Normal 89 2" xfId="8603" xr:uid="{00000000-0005-0000-0000-00004D9E0000}"/>
    <cellStyle name="Normal 89 2 2" xfId="13866" xr:uid="{00000000-0005-0000-0000-00004E9E0000}"/>
    <cellStyle name="Normal 89 2 2 2" xfId="29469" xr:uid="{00000000-0005-0000-0000-00004F9E0000}"/>
    <cellStyle name="Normal 89 2 2 3" xfId="36028" xr:uid="{00000000-0005-0000-0000-0000509E0000}"/>
    <cellStyle name="Normal 89 2 2 4" xfId="42586" xr:uid="{00000000-0005-0000-0000-0000519E0000}"/>
    <cellStyle name="Normal 89 2 3" xfId="26204" xr:uid="{00000000-0005-0000-0000-0000529E0000}"/>
    <cellStyle name="Normal 89 2 4" xfId="32820" xr:uid="{00000000-0005-0000-0000-0000539E0000}"/>
    <cellStyle name="Normal 89 2 5" xfId="39378" xr:uid="{00000000-0005-0000-0000-0000549E0000}"/>
    <cellStyle name="Normal 89 3" xfId="8604" xr:uid="{00000000-0005-0000-0000-0000559E0000}"/>
    <cellStyle name="Normal 89 4" xfId="10680" xr:uid="{00000000-0005-0000-0000-0000569E0000}"/>
    <cellStyle name="Normal 89 4 2" xfId="26353" xr:uid="{00000000-0005-0000-0000-0000579E0000}"/>
    <cellStyle name="Normal 89 4 3" xfId="32912" xr:uid="{00000000-0005-0000-0000-0000589E0000}"/>
    <cellStyle name="Normal 89 4 4" xfId="39470" xr:uid="{00000000-0005-0000-0000-0000599E0000}"/>
    <cellStyle name="Normal 89 5" xfId="23088" xr:uid="{00000000-0005-0000-0000-00005A9E0000}"/>
    <cellStyle name="Normal 89 6" xfId="29704" xr:uid="{00000000-0005-0000-0000-00005B9E0000}"/>
    <cellStyle name="Normal 89 7" xfId="36262" xr:uid="{00000000-0005-0000-0000-00005C9E0000}"/>
    <cellStyle name="Normal 9" xfId="1398" xr:uid="{00000000-0005-0000-0000-00005D9E0000}"/>
    <cellStyle name="Normal 9 2" xfId="8605" xr:uid="{00000000-0005-0000-0000-00005E9E0000}"/>
    <cellStyle name="Normal 9 3" xfId="2630" xr:uid="{00000000-0005-0000-0000-00005F9E0000}"/>
    <cellStyle name="Normal 90" xfId="2887" xr:uid="{00000000-0005-0000-0000-0000609E0000}"/>
    <cellStyle name="Normal 90 2" xfId="8606" xr:uid="{00000000-0005-0000-0000-0000619E0000}"/>
    <cellStyle name="Normal 90 2 2" xfId="13867" xr:uid="{00000000-0005-0000-0000-0000629E0000}"/>
    <cellStyle name="Normal 90 2 2 2" xfId="29470" xr:uid="{00000000-0005-0000-0000-0000639E0000}"/>
    <cellStyle name="Normal 90 2 2 3" xfId="36029" xr:uid="{00000000-0005-0000-0000-0000649E0000}"/>
    <cellStyle name="Normal 90 2 2 4" xfId="42587" xr:uid="{00000000-0005-0000-0000-0000659E0000}"/>
    <cellStyle name="Normal 90 2 3" xfId="26205" xr:uid="{00000000-0005-0000-0000-0000669E0000}"/>
    <cellStyle name="Normal 90 2 4" xfId="32821" xr:uid="{00000000-0005-0000-0000-0000679E0000}"/>
    <cellStyle name="Normal 90 2 5" xfId="39379" xr:uid="{00000000-0005-0000-0000-0000689E0000}"/>
    <cellStyle name="Normal 90 3" xfId="8607" xr:uid="{00000000-0005-0000-0000-0000699E0000}"/>
    <cellStyle name="Normal 90 4" xfId="10681" xr:uid="{00000000-0005-0000-0000-00006A9E0000}"/>
    <cellStyle name="Normal 90 4 2" xfId="26354" xr:uid="{00000000-0005-0000-0000-00006B9E0000}"/>
    <cellStyle name="Normal 90 4 3" xfId="32913" xr:uid="{00000000-0005-0000-0000-00006C9E0000}"/>
    <cellStyle name="Normal 90 4 4" xfId="39471" xr:uid="{00000000-0005-0000-0000-00006D9E0000}"/>
    <cellStyle name="Normal 90 5" xfId="23089" xr:uid="{00000000-0005-0000-0000-00006E9E0000}"/>
    <cellStyle name="Normal 90 6" xfId="29705" xr:uid="{00000000-0005-0000-0000-00006F9E0000}"/>
    <cellStyle name="Normal 90 7" xfId="36263" xr:uid="{00000000-0005-0000-0000-0000709E0000}"/>
    <cellStyle name="Normal 91" xfId="2893" xr:uid="{00000000-0005-0000-0000-0000719E0000}"/>
    <cellStyle name="Normal 91 2" xfId="8608" xr:uid="{00000000-0005-0000-0000-0000729E0000}"/>
    <cellStyle name="Normal 91 2 2" xfId="13868" xr:uid="{00000000-0005-0000-0000-0000739E0000}"/>
    <cellStyle name="Normal 91 2 2 2" xfId="29471" xr:uid="{00000000-0005-0000-0000-0000749E0000}"/>
    <cellStyle name="Normal 91 2 2 3" xfId="36030" xr:uid="{00000000-0005-0000-0000-0000759E0000}"/>
    <cellStyle name="Normal 91 2 2 4" xfId="42588" xr:uid="{00000000-0005-0000-0000-0000769E0000}"/>
    <cellStyle name="Normal 91 2 3" xfId="26206" xr:uid="{00000000-0005-0000-0000-0000779E0000}"/>
    <cellStyle name="Normal 91 2 4" xfId="32822" xr:uid="{00000000-0005-0000-0000-0000789E0000}"/>
    <cellStyle name="Normal 91 2 5" xfId="39380" xr:uid="{00000000-0005-0000-0000-0000799E0000}"/>
    <cellStyle name="Normal 91 3" xfId="8609" xr:uid="{00000000-0005-0000-0000-00007A9E0000}"/>
    <cellStyle name="Normal 91 4" xfId="10687" xr:uid="{00000000-0005-0000-0000-00007B9E0000}"/>
    <cellStyle name="Normal 91 4 2" xfId="26360" xr:uid="{00000000-0005-0000-0000-00007C9E0000}"/>
    <cellStyle name="Normal 91 4 3" xfId="32919" xr:uid="{00000000-0005-0000-0000-00007D9E0000}"/>
    <cellStyle name="Normal 91 4 4" xfId="39477" xr:uid="{00000000-0005-0000-0000-00007E9E0000}"/>
    <cellStyle name="Normal 91 5" xfId="23095" xr:uid="{00000000-0005-0000-0000-00007F9E0000}"/>
    <cellStyle name="Normal 91 6" xfId="29711" xr:uid="{00000000-0005-0000-0000-0000809E0000}"/>
    <cellStyle name="Normal 91 7" xfId="36269" xr:uid="{00000000-0005-0000-0000-0000819E0000}"/>
    <cellStyle name="Normal 92" xfId="2894" xr:uid="{00000000-0005-0000-0000-0000829E0000}"/>
    <cellStyle name="Normal 92 2" xfId="8610" xr:uid="{00000000-0005-0000-0000-0000839E0000}"/>
    <cellStyle name="Normal 92 2 2" xfId="13869" xr:uid="{00000000-0005-0000-0000-0000849E0000}"/>
    <cellStyle name="Normal 92 2 2 2" xfId="29472" xr:uid="{00000000-0005-0000-0000-0000859E0000}"/>
    <cellStyle name="Normal 92 2 2 3" xfId="36031" xr:uid="{00000000-0005-0000-0000-0000869E0000}"/>
    <cellStyle name="Normal 92 2 2 4" xfId="42589" xr:uid="{00000000-0005-0000-0000-0000879E0000}"/>
    <cellStyle name="Normal 92 2 3" xfId="26207" xr:uid="{00000000-0005-0000-0000-0000889E0000}"/>
    <cellStyle name="Normal 92 2 4" xfId="32823" xr:uid="{00000000-0005-0000-0000-0000899E0000}"/>
    <cellStyle name="Normal 92 2 5" xfId="39381" xr:uid="{00000000-0005-0000-0000-00008A9E0000}"/>
    <cellStyle name="Normal 92 3" xfId="8611" xr:uid="{00000000-0005-0000-0000-00008B9E0000}"/>
    <cellStyle name="Normal 92 4" xfId="10688" xr:uid="{00000000-0005-0000-0000-00008C9E0000}"/>
    <cellStyle name="Normal 92 4 2" xfId="26361" xr:uid="{00000000-0005-0000-0000-00008D9E0000}"/>
    <cellStyle name="Normal 92 4 3" xfId="32920" xr:uid="{00000000-0005-0000-0000-00008E9E0000}"/>
    <cellStyle name="Normal 92 4 4" xfId="39478" xr:uid="{00000000-0005-0000-0000-00008F9E0000}"/>
    <cellStyle name="Normal 92 5" xfId="23096" xr:uid="{00000000-0005-0000-0000-0000909E0000}"/>
    <cellStyle name="Normal 92 6" xfId="29712" xr:uid="{00000000-0005-0000-0000-0000919E0000}"/>
    <cellStyle name="Normal 92 7" xfId="36270" xr:uid="{00000000-0005-0000-0000-0000929E0000}"/>
    <cellStyle name="Normal 93" xfId="2892" xr:uid="{00000000-0005-0000-0000-0000939E0000}"/>
    <cellStyle name="Normal 93 2" xfId="8612" xr:uid="{00000000-0005-0000-0000-0000949E0000}"/>
    <cellStyle name="Normal 93 2 2" xfId="13870" xr:uid="{00000000-0005-0000-0000-0000959E0000}"/>
    <cellStyle name="Normal 93 2 2 2" xfId="29473" xr:uid="{00000000-0005-0000-0000-0000969E0000}"/>
    <cellStyle name="Normal 93 2 2 3" xfId="36032" xr:uid="{00000000-0005-0000-0000-0000979E0000}"/>
    <cellStyle name="Normal 93 2 2 4" xfId="42590" xr:uid="{00000000-0005-0000-0000-0000989E0000}"/>
    <cellStyle name="Normal 93 2 3" xfId="26208" xr:uid="{00000000-0005-0000-0000-0000999E0000}"/>
    <cellStyle name="Normal 93 2 4" xfId="32824" xr:uid="{00000000-0005-0000-0000-00009A9E0000}"/>
    <cellStyle name="Normal 93 2 5" xfId="39382" xr:uid="{00000000-0005-0000-0000-00009B9E0000}"/>
    <cellStyle name="Normal 93 3" xfId="8613" xr:uid="{00000000-0005-0000-0000-00009C9E0000}"/>
    <cellStyle name="Normal 93 4" xfId="10686" xr:uid="{00000000-0005-0000-0000-00009D9E0000}"/>
    <cellStyle name="Normal 93 4 2" xfId="26359" xr:uid="{00000000-0005-0000-0000-00009E9E0000}"/>
    <cellStyle name="Normal 93 4 3" xfId="32918" xr:uid="{00000000-0005-0000-0000-00009F9E0000}"/>
    <cellStyle name="Normal 93 4 4" xfId="39476" xr:uid="{00000000-0005-0000-0000-0000A09E0000}"/>
    <cellStyle name="Normal 93 5" xfId="23094" xr:uid="{00000000-0005-0000-0000-0000A19E0000}"/>
    <cellStyle name="Normal 93 6" xfId="29710" xr:uid="{00000000-0005-0000-0000-0000A29E0000}"/>
    <cellStyle name="Normal 93 7" xfId="36268" xr:uid="{00000000-0005-0000-0000-0000A39E0000}"/>
    <cellStyle name="Normal 94" xfId="2895" xr:uid="{00000000-0005-0000-0000-0000A49E0000}"/>
    <cellStyle name="Normal 94 2" xfId="8614" xr:uid="{00000000-0005-0000-0000-0000A59E0000}"/>
    <cellStyle name="Normal 94 2 2" xfId="13871" xr:uid="{00000000-0005-0000-0000-0000A69E0000}"/>
    <cellStyle name="Normal 94 2 2 2" xfId="29474" xr:uid="{00000000-0005-0000-0000-0000A79E0000}"/>
    <cellStyle name="Normal 94 2 2 3" xfId="36033" xr:uid="{00000000-0005-0000-0000-0000A89E0000}"/>
    <cellStyle name="Normal 94 2 2 4" xfId="42591" xr:uid="{00000000-0005-0000-0000-0000A99E0000}"/>
    <cellStyle name="Normal 94 2 3" xfId="26209" xr:uid="{00000000-0005-0000-0000-0000AA9E0000}"/>
    <cellStyle name="Normal 94 2 4" xfId="32825" xr:uid="{00000000-0005-0000-0000-0000AB9E0000}"/>
    <cellStyle name="Normal 94 2 5" xfId="39383" xr:uid="{00000000-0005-0000-0000-0000AC9E0000}"/>
    <cellStyle name="Normal 94 3" xfId="8615" xr:uid="{00000000-0005-0000-0000-0000AD9E0000}"/>
    <cellStyle name="Normal 94 4" xfId="10689" xr:uid="{00000000-0005-0000-0000-0000AE9E0000}"/>
    <cellStyle name="Normal 94 4 2" xfId="26362" xr:uid="{00000000-0005-0000-0000-0000AF9E0000}"/>
    <cellStyle name="Normal 94 4 3" xfId="32921" xr:uid="{00000000-0005-0000-0000-0000B09E0000}"/>
    <cellStyle name="Normal 94 4 4" xfId="39479" xr:uid="{00000000-0005-0000-0000-0000B19E0000}"/>
    <cellStyle name="Normal 94 5" xfId="23097" xr:uid="{00000000-0005-0000-0000-0000B29E0000}"/>
    <cellStyle name="Normal 94 6" xfId="29713" xr:uid="{00000000-0005-0000-0000-0000B39E0000}"/>
    <cellStyle name="Normal 94 7" xfId="36271" xr:uid="{00000000-0005-0000-0000-0000B49E0000}"/>
    <cellStyle name="Normal 95" xfId="2891" xr:uid="{00000000-0005-0000-0000-0000B59E0000}"/>
    <cellStyle name="Normal 95 2" xfId="8616" xr:uid="{00000000-0005-0000-0000-0000B69E0000}"/>
    <cellStyle name="Normal 95 2 2" xfId="13872" xr:uid="{00000000-0005-0000-0000-0000B79E0000}"/>
    <cellStyle name="Normal 95 2 2 2" xfId="29475" xr:uid="{00000000-0005-0000-0000-0000B89E0000}"/>
    <cellStyle name="Normal 95 2 2 3" xfId="36034" xr:uid="{00000000-0005-0000-0000-0000B99E0000}"/>
    <cellStyle name="Normal 95 2 2 4" xfId="42592" xr:uid="{00000000-0005-0000-0000-0000BA9E0000}"/>
    <cellStyle name="Normal 95 2 3" xfId="26210" xr:uid="{00000000-0005-0000-0000-0000BB9E0000}"/>
    <cellStyle name="Normal 95 2 4" xfId="32826" xr:uid="{00000000-0005-0000-0000-0000BC9E0000}"/>
    <cellStyle name="Normal 95 2 5" xfId="39384" xr:uid="{00000000-0005-0000-0000-0000BD9E0000}"/>
    <cellStyle name="Normal 95 3" xfId="8617" xr:uid="{00000000-0005-0000-0000-0000BE9E0000}"/>
    <cellStyle name="Normal 95 4" xfId="10685" xr:uid="{00000000-0005-0000-0000-0000BF9E0000}"/>
    <cellStyle name="Normal 95 4 2" xfId="26358" xr:uid="{00000000-0005-0000-0000-0000C09E0000}"/>
    <cellStyle name="Normal 95 4 3" xfId="32917" xr:uid="{00000000-0005-0000-0000-0000C19E0000}"/>
    <cellStyle name="Normal 95 4 4" xfId="39475" xr:uid="{00000000-0005-0000-0000-0000C29E0000}"/>
    <cellStyle name="Normal 95 5" xfId="23093" xr:uid="{00000000-0005-0000-0000-0000C39E0000}"/>
    <cellStyle name="Normal 95 6" xfId="29709" xr:uid="{00000000-0005-0000-0000-0000C49E0000}"/>
    <cellStyle name="Normal 95 7" xfId="36267" xr:uid="{00000000-0005-0000-0000-0000C59E0000}"/>
    <cellStyle name="Normal 96" xfId="2890" xr:uid="{00000000-0005-0000-0000-0000C69E0000}"/>
    <cellStyle name="Normal 96 2" xfId="8618" xr:uid="{00000000-0005-0000-0000-0000C79E0000}"/>
    <cellStyle name="Normal 96 2 2" xfId="13873" xr:uid="{00000000-0005-0000-0000-0000C89E0000}"/>
    <cellStyle name="Normal 96 2 2 2" xfId="29476" xr:uid="{00000000-0005-0000-0000-0000C99E0000}"/>
    <cellStyle name="Normal 96 2 2 3" xfId="36035" xr:uid="{00000000-0005-0000-0000-0000CA9E0000}"/>
    <cellStyle name="Normal 96 2 2 4" xfId="42593" xr:uid="{00000000-0005-0000-0000-0000CB9E0000}"/>
    <cellStyle name="Normal 96 2 3" xfId="26211" xr:uid="{00000000-0005-0000-0000-0000CC9E0000}"/>
    <cellStyle name="Normal 96 2 4" xfId="32827" xr:uid="{00000000-0005-0000-0000-0000CD9E0000}"/>
    <cellStyle name="Normal 96 2 5" xfId="39385" xr:uid="{00000000-0005-0000-0000-0000CE9E0000}"/>
    <cellStyle name="Normal 96 3" xfId="8619" xr:uid="{00000000-0005-0000-0000-0000CF9E0000}"/>
    <cellStyle name="Normal 96 4" xfId="10684" xr:uid="{00000000-0005-0000-0000-0000D09E0000}"/>
    <cellStyle name="Normal 96 4 2" xfId="26357" xr:uid="{00000000-0005-0000-0000-0000D19E0000}"/>
    <cellStyle name="Normal 96 4 3" xfId="32916" xr:uid="{00000000-0005-0000-0000-0000D29E0000}"/>
    <cellStyle name="Normal 96 4 4" xfId="39474" xr:uid="{00000000-0005-0000-0000-0000D39E0000}"/>
    <cellStyle name="Normal 96 5" xfId="23092" xr:uid="{00000000-0005-0000-0000-0000D49E0000}"/>
    <cellStyle name="Normal 96 6" xfId="29708" xr:uid="{00000000-0005-0000-0000-0000D59E0000}"/>
    <cellStyle name="Normal 96 7" xfId="36266" xr:uid="{00000000-0005-0000-0000-0000D69E0000}"/>
    <cellStyle name="Normal 97" xfId="2896" xr:uid="{00000000-0005-0000-0000-0000D79E0000}"/>
    <cellStyle name="Normal 97 2" xfId="8620" xr:uid="{00000000-0005-0000-0000-0000D89E0000}"/>
    <cellStyle name="Normal 97 2 2" xfId="13874" xr:uid="{00000000-0005-0000-0000-0000D99E0000}"/>
    <cellStyle name="Normal 97 2 2 2" xfId="29477" xr:uid="{00000000-0005-0000-0000-0000DA9E0000}"/>
    <cellStyle name="Normal 97 2 2 3" xfId="36036" xr:uid="{00000000-0005-0000-0000-0000DB9E0000}"/>
    <cellStyle name="Normal 97 2 2 4" xfId="42594" xr:uid="{00000000-0005-0000-0000-0000DC9E0000}"/>
    <cellStyle name="Normal 97 2 3" xfId="26212" xr:uid="{00000000-0005-0000-0000-0000DD9E0000}"/>
    <cellStyle name="Normal 97 2 4" xfId="32828" xr:uid="{00000000-0005-0000-0000-0000DE9E0000}"/>
    <cellStyle name="Normal 97 2 5" xfId="39386" xr:uid="{00000000-0005-0000-0000-0000DF9E0000}"/>
    <cellStyle name="Normal 97 3" xfId="8621" xr:uid="{00000000-0005-0000-0000-0000E09E0000}"/>
    <cellStyle name="Normal 97 4" xfId="10690" xr:uid="{00000000-0005-0000-0000-0000E19E0000}"/>
    <cellStyle name="Normal 97 4 2" xfId="26363" xr:uid="{00000000-0005-0000-0000-0000E29E0000}"/>
    <cellStyle name="Normal 97 4 3" xfId="32922" xr:uid="{00000000-0005-0000-0000-0000E39E0000}"/>
    <cellStyle name="Normal 97 4 4" xfId="39480" xr:uid="{00000000-0005-0000-0000-0000E49E0000}"/>
    <cellStyle name="Normal 97 5" xfId="23098" xr:uid="{00000000-0005-0000-0000-0000E59E0000}"/>
    <cellStyle name="Normal 97 6" xfId="29714" xr:uid="{00000000-0005-0000-0000-0000E69E0000}"/>
    <cellStyle name="Normal 97 7" xfId="36272" xr:uid="{00000000-0005-0000-0000-0000E79E0000}"/>
    <cellStyle name="Normal 98" xfId="2898" xr:uid="{00000000-0005-0000-0000-0000E89E0000}"/>
    <cellStyle name="Normal 98 2" xfId="8622" xr:uid="{00000000-0005-0000-0000-0000E99E0000}"/>
    <cellStyle name="Normal 98 2 2" xfId="13875" xr:uid="{00000000-0005-0000-0000-0000EA9E0000}"/>
    <cellStyle name="Normal 98 2 2 2" xfId="29478" xr:uid="{00000000-0005-0000-0000-0000EB9E0000}"/>
    <cellStyle name="Normal 98 2 2 3" xfId="36037" xr:uid="{00000000-0005-0000-0000-0000EC9E0000}"/>
    <cellStyle name="Normal 98 2 2 4" xfId="42595" xr:uid="{00000000-0005-0000-0000-0000ED9E0000}"/>
    <cellStyle name="Normal 98 2 3" xfId="26213" xr:uid="{00000000-0005-0000-0000-0000EE9E0000}"/>
    <cellStyle name="Normal 98 2 4" xfId="32829" xr:uid="{00000000-0005-0000-0000-0000EF9E0000}"/>
    <cellStyle name="Normal 98 2 5" xfId="39387" xr:uid="{00000000-0005-0000-0000-0000F09E0000}"/>
    <cellStyle name="Normal 98 3" xfId="8623" xr:uid="{00000000-0005-0000-0000-0000F19E0000}"/>
    <cellStyle name="Normal 98 4" xfId="10692" xr:uid="{00000000-0005-0000-0000-0000F29E0000}"/>
    <cellStyle name="Normal 98 4 2" xfId="26365" xr:uid="{00000000-0005-0000-0000-0000F39E0000}"/>
    <cellStyle name="Normal 98 4 3" xfId="32924" xr:uid="{00000000-0005-0000-0000-0000F49E0000}"/>
    <cellStyle name="Normal 98 4 4" xfId="39482" xr:uid="{00000000-0005-0000-0000-0000F59E0000}"/>
    <cellStyle name="Normal 98 5" xfId="23100" xr:uid="{00000000-0005-0000-0000-0000F69E0000}"/>
    <cellStyle name="Normal 98 6" xfId="29716" xr:uid="{00000000-0005-0000-0000-0000F79E0000}"/>
    <cellStyle name="Normal 98 7" xfId="36274" xr:uid="{00000000-0005-0000-0000-0000F89E0000}"/>
    <cellStyle name="Normal 99" xfId="2897" xr:uid="{00000000-0005-0000-0000-0000F99E0000}"/>
    <cellStyle name="Normal 99 2" xfId="8624" xr:uid="{00000000-0005-0000-0000-0000FA9E0000}"/>
    <cellStyle name="Normal 99 2 2" xfId="13876" xr:uid="{00000000-0005-0000-0000-0000FB9E0000}"/>
    <cellStyle name="Normal 99 2 2 2" xfId="29479" xr:uid="{00000000-0005-0000-0000-0000FC9E0000}"/>
    <cellStyle name="Normal 99 2 2 3" xfId="36038" xr:uid="{00000000-0005-0000-0000-0000FD9E0000}"/>
    <cellStyle name="Normal 99 2 2 4" xfId="42596" xr:uid="{00000000-0005-0000-0000-0000FE9E0000}"/>
    <cellStyle name="Normal 99 2 3" xfId="26214" xr:uid="{00000000-0005-0000-0000-0000FF9E0000}"/>
    <cellStyle name="Normal 99 2 4" xfId="32830" xr:uid="{00000000-0005-0000-0000-0000009F0000}"/>
    <cellStyle name="Normal 99 2 5" xfId="39388" xr:uid="{00000000-0005-0000-0000-0000019F0000}"/>
    <cellStyle name="Normal 99 3" xfId="8625" xr:uid="{00000000-0005-0000-0000-0000029F0000}"/>
    <cellStyle name="Normal 99 4" xfId="10691" xr:uid="{00000000-0005-0000-0000-0000039F0000}"/>
    <cellStyle name="Normal 99 4 2" xfId="26364" xr:uid="{00000000-0005-0000-0000-0000049F0000}"/>
    <cellStyle name="Normal 99 4 3" xfId="32923" xr:uid="{00000000-0005-0000-0000-0000059F0000}"/>
    <cellStyle name="Normal 99 4 4" xfId="39481" xr:uid="{00000000-0005-0000-0000-0000069F0000}"/>
    <cellStyle name="Normal 99 5" xfId="23099" xr:uid="{00000000-0005-0000-0000-0000079F0000}"/>
    <cellStyle name="Normal 99 6" xfId="29715" xr:uid="{00000000-0005-0000-0000-0000089F0000}"/>
    <cellStyle name="Normal 99 7" xfId="36273" xr:uid="{00000000-0005-0000-0000-0000099F0000}"/>
    <cellStyle name="Normal w/lines" xfId="1399" xr:uid="{00000000-0005-0000-0000-00000A9F0000}"/>
    <cellStyle name="Normal1" xfId="1400" xr:uid="{00000000-0005-0000-0000-00000B9F0000}"/>
    <cellStyle name="Normal1 2" xfId="1401" xr:uid="{00000000-0005-0000-0000-00000C9F0000}"/>
    <cellStyle name="Normal1 2 2" xfId="1402" xr:uid="{00000000-0005-0000-0000-00000D9F0000}"/>
    <cellStyle name="Normal1 2 2 2" xfId="2632" xr:uid="{00000000-0005-0000-0000-00000E9F0000}"/>
    <cellStyle name="Normal1 2 3" xfId="2631" xr:uid="{00000000-0005-0000-0000-00000F9F0000}"/>
    <cellStyle name="Normal1 3" xfId="1403" xr:uid="{00000000-0005-0000-0000-0000109F0000}"/>
    <cellStyle name="Normal1 3 2" xfId="2633" xr:uid="{00000000-0005-0000-0000-0000119F0000}"/>
    <cellStyle name="Normale_ Foglio2" xfId="1404" xr:uid="{00000000-0005-0000-0000-0000129F0000}"/>
    <cellStyle name="normálne_Hárok1" xfId="1405" xr:uid="{00000000-0005-0000-0000-0000139F0000}"/>
    <cellStyle name="normální_10hc 11 12D" xfId="1406" xr:uid="{00000000-0005-0000-0000-0000149F0000}"/>
    <cellStyle name="Normalny_206 XA" xfId="8626" xr:uid="{00000000-0005-0000-0000-0000159F0000}"/>
    <cellStyle name="Notas 2" xfId="2348" xr:uid="{00000000-0005-0000-0000-0000169F0000}"/>
    <cellStyle name="Notas 2 2" xfId="8627" xr:uid="{00000000-0005-0000-0000-0000179F0000}"/>
    <cellStyle name="Notas 2 2 2" xfId="8628" xr:uid="{00000000-0005-0000-0000-0000189F0000}"/>
    <cellStyle name="Notas 2 2 2 2" xfId="8629" xr:uid="{00000000-0005-0000-0000-0000199F0000}"/>
    <cellStyle name="Notas 2 2 3" xfId="8630" xr:uid="{00000000-0005-0000-0000-00001A9F0000}"/>
    <cellStyle name="Notas 2 3" xfId="8631" xr:uid="{00000000-0005-0000-0000-00001B9F0000}"/>
    <cellStyle name="Notas 2 3 2" xfId="8632" xr:uid="{00000000-0005-0000-0000-00001C9F0000}"/>
    <cellStyle name="Notas 2 4" xfId="8633" xr:uid="{00000000-0005-0000-0000-00001D9F0000}"/>
    <cellStyle name="Notas 3" xfId="22921" xr:uid="{00000000-0005-0000-0000-00001E9F0000}"/>
    <cellStyle name="Note" xfId="1407" builtinId="10" customBuiltin="1"/>
    <cellStyle name="Note 2" xfId="1408" xr:uid="{00000000-0005-0000-0000-0000209F0000}"/>
    <cellStyle name="Note 2 2" xfId="1409" xr:uid="{00000000-0005-0000-0000-0000219F0000}"/>
    <cellStyle name="Note 2 2 2" xfId="2635" xr:uid="{00000000-0005-0000-0000-0000229F0000}"/>
    <cellStyle name="Note 2 3" xfId="8634" xr:uid="{00000000-0005-0000-0000-0000239F0000}"/>
    <cellStyle name="Note 2 4" xfId="2634" xr:uid="{00000000-0005-0000-0000-0000249F0000}"/>
    <cellStyle name="Note 3" xfId="1410" xr:uid="{00000000-0005-0000-0000-0000259F0000}"/>
    <cellStyle name="Note 3 2" xfId="2636" xr:uid="{00000000-0005-0000-0000-0000269F0000}"/>
    <cellStyle name="Note 4" xfId="8635" xr:uid="{00000000-0005-0000-0000-0000279F0000}"/>
    <cellStyle name="Notitie" xfId="1411" xr:uid="{00000000-0005-0000-0000-0000289F0000}"/>
    <cellStyle name="Notitie 2" xfId="1412" xr:uid="{00000000-0005-0000-0000-0000299F0000}"/>
    <cellStyle name="Notitie 2 2" xfId="1413" xr:uid="{00000000-0005-0000-0000-00002A9F0000}"/>
    <cellStyle name="Notitie 2 2 2" xfId="2638" xr:uid="{00000000-0005-0000-0000-00002B9F0000}"/>
    <cellStyle name="Notitie 2 3" xfId="1414" xr:uid="{00000000-0005-0000-0000-00002C9F0000}"/>
    <cellStyle name="Notitie 2 3 2" xfId="2639" xr:uid="{00000000-0005-0000-0000-00002D9F0000}"/>
    <cellStyle name="Notitie 2 4" xfId="2637" xr:uid="{00000000-0005-0000-0000-00002E9F0000}"/>
    <cellStyle name="Notitie 3" xfId="1415" xr:uid="{00000000-0005-0000-0000-00002F9F0000}"/>
    <cellStyle name="Notitie 3 2" xfId="1416" xr:uid="{00000000-0005-0000-0000-0000309F0000}"/>
    <cellStyle name="Notitie 3 2 2" xfId="2641" xr:uid="{00000000-0005-0000-0000-0000319F0000}"/>
    <cellStyle name="Notitie 3 3" xfId="2640" xr:uid="{00000000-0005-0000-0000-0000329F0000}"/>
    <cellStyle name="Notitie 4" xfId="1417" xr:uid="{00000000-0005-0000-0000-0000339F0000}"/>
    <cellStyle name="Notitie 4 2" xfId="2642" xr:uid="{00000000-0005-0000-0000-0000349F0000}"/>
    <cellStyle name="Notiz" xfId="1418" xr:uid="{00000000-0005-0000-0000-0000359F0000}"/>
    <cellStyle name="Number0" xfId="1419" xr:uid="{00000000-0005-0000-0000-0000369F0000}"/>
    <cellStyle name="Number1" xfId="1420" xr:uid="{00000000-0005-0000-0000-0000379F0000}"/>
    <cellStyle name="Number2" xfId="1421" xr:uid="{00000000-0005-0000-0000-0000389F0000}"/>
    <cellStyle name="Number3" xfId="1422" xr:uid="{00000000-0005-0000-0000-0000399F0000}"/>
    <cellStyle name="Number3 2" xfId="1423" xr:uid="{00000000-0005-0000-0000-00003A9F0000}"/>
    <cellStyle name="Number3 2 2" xfId="1424" xr:uid="{00000000-0005-0000-0000-00003B9F0000}"/>
    <cellStyle name="Number3 2 2 2" xfId="2644" xr:uid="{00000000-0005-0000-0000-00003C9F0000}"/>
    <cellStyle name="Number3 2 3" xfId="2643" xr:uid="{00000000-0005-0000-0000-00003D9F0000}"/>
    <cellStyle name="Number3 3" xfId="1425" xr:uid="{00000000-0005-0000-0000-00003E9F0000}"/>
    <cellStyle name="Number3 3 2" xfId="2645" xr:uid="{00000000-0005-0000-0000-00003F9F0000}"/>
    <cellStyle name="Œ…‹æØ‚è [0.00]_!!!GO" xfId="1426" xr:uid="{00000000-0005-0000-0000-0000409F0000}"/>
    <cellStyle name="Œ…‹æØ‚è_!!!GO" xfId="1427" xr:uid="{00000000-0005-0000-0000-0000419F0000}"/>
    <cellStyle name="one" xfId="1428" xr:uid="{00000000-0005-0000-0000-0000429F0000}"/>
    <cellStyle name="Ongeldig" xfId="1429" xr:uid="{00000000-0005-0000-0000-0000439F0000}"/>
    <cellStyle name="ÒP" xfId="1430" xr:uid="{00000000-0005-0000-0000-0000449F0000}"/>
    <cellStyle name="Option_Added_Cont_Desc" xfId="1431" xr:uid="{00000000-0005-0000-0000-0000459F0000}"/>
    <cellStyle name="Output" xfId="1683" xr:uid="{00000000-0005-0000-0000-0000469F0000}"/>
    <cellStyle name="Output 2" xfId="8636" xr:uid="{00000000-0005-0000-0000-0000479F0000}"/>
    <cellStyle name="p::v Condition Cells" xfId="42658" xr:uid="{00000000-0005-0000-0000-0000489F0000}"/>
    <cellStyle name="Pct w/ Pts" xfId="1432" xr:uid="{00000000-0005-0000-0000-0000499F0000}"/>
    <cellStyle name="Pct w/ Pts 2" xfId="1433" xr:uid="{00000000-0005-0000-0000-00004A9F0000}"/>
    <cellStyle name="Pct w/ Pts 2 2" xfId="1434" xr:uid="{00000000-0005-0000-0000-00004B9F0000}"/>
    <cellStyle name="Pct w/ Pts 2 2 2" xfId="2647" xr:uid="{00000000-0005-0000-0000-00004C9F0000}"/>
    <cellStyle name="Pct w/ Pts 2 3" xfId="2646" xr:uid="{00000000-0005-0000-0000-00004D9F0000}"/>
    <cellStyle name="Pct w/ Pts 3" xfId="1435" xr:uid="{00000000-0005-0000-0000-00004E9F0000}"/>
    <cellStyle name="Pct w/ Pts 3 2" xfId="2648" xr:uid="{00000000-0005-0000-0000-00004F9F0000}"/>
    <cellStyle name="Pct w/o Pts" xfId="1436" xr:uid="{00000000-0005-0000-0000-0000509F0000}"/>
    <cellStyle name="Pct w/o Pts 2" xfId="1437" xr:uid="{00000000-0005-0000-0000-0000519F0000}"/>
    <cellStyle name="Pct w/o Pts 2 2" xfId="1438" xr:uid="{00000000-0005-0000-0000-0000529F0000}"/>
    <cellStyle name="Pct w/o Pts 2 2 2" xfId="2650" xr:uid="{00000000-0005-0000-0000-0000539F0000}"/>
    <cellStyle name="Pct w/o Pts 2 3" xfId="2649" xr:uid="{00000000-0005-0000-0000-0000549F0000}"/>
    <cellStyle name="Pct w/o Pts 3" xfId="1439" xr:uid="{00000000-0005-0000-0000-0000559F0000}"/>
    <cellStyle name="Pct w/o Pts 3 2" xfId="2651" xr:uid="{00000000-0005-0000-0000-0000569F0000}"/>
    <cellStyle name="per.style" xfId="1440" xr:uid="{00000000-0005-0000-0000-0000579F0000}"/>
    <cellStyle name="Percent" xfId="42656" builtinId="5"/>
    <cellStyle name="Percent (0)" xfId="1441" xr:uid="{00000000-0005-0000-0000-0000589F0000}"/>
    <cellStyle name="Percent (0) 2" xfId="1442" xr:uid="{00000000-0005-0000-0000-0000599F0000}"/>
    <cellStyle name="Percent (0) 2 2" xfId="1443" xr:uid="{00000000-0005-0000-0000-00005A9F0000}"/>
    <cellStyle name="Percent (0) 2 2 2" xfId="2653" xr:uid="{00000000-0005-0000-0000-00005B9F0000}"/>
    <cellStyle name="Percent (0) 2 3" xfId="2652" xr:uid="{00000000-0005-0000-0000-00005C9F0000}"/>
    <cellStyle name="Percent (0) 3" xfId="1444" xr:uid="{00000000-0005-0000-0000-00005D9F0000}"/>
    <cellStyle name="Percent (0) 3 2" xfId="2654" xr:uid="{00000000-0005-0000-0000-00005E9F0000}"/>
    <cellStyle name="Percent (0,0)" xfId="1445" xr:uid="{00000000-0005-0000-0000-00005F9F0000}"/>
    <cellStyle name="Percent (0,0) 2" xfId="1446" xr:uid="{00000000-0005-0000-0000-0000609F0000}"/>
    <cellStyle name="Percent (0,0) 2 2" xfId="1447" xr:uid="{00000000-0005-0000-0000-0000619F0000}"/>
    <cellStyle name="Percent (0,0) 2 2 2" xfId="2656" xr:uid="{00000000-0005-0000-0000-0000629F0000}"/>
    <cellStyle name="Percent (0,0) 2 3" xfId="2655" xr:uid="{00000000-0005-0000-0000-0000639F0000}"/>
    <cellStyle name="Percent (0,0) 3" xfId="1448" xr:uid="{00000000-0005-0000-0000-0000649F0000}"/>
    <cellStyle name="Percent (0,0) 3 2" xfId="2657" xr:uid="{00000000-0005-0000-0000-0000659F0000}"/>
    <cellStyle name="Percent (0,0) N/A" xfId="1449" xr:uid="{00000000-0005-0000-0000-0000669F0000}"/>
    <cellStyle name="Percent (0,0) N/A 2" xfId="1450" xr:uid="{00000000-0005-0000-0000-0000679F0000}"/>
    <cellStyle name="Percent (0,0) N/A 2 2" xfId="1451" xr:uid="{00000000-0005-0000-0000-0000689F0000}"/>
    <cellStyle name="Percent (0,0) N/A 2 2 2" xfId="2659" xr:uid="{00000000-0005-0000-0000-0000699F0000}"/>
    <cellStyle name="Percent (0,0) N/A 2 3" xfId="2658" xr:uid="{00000000-0005-0000-0000-00006A9F0000}"/>
    <cellStyle name="Percent (0,0) N/A 3" xfId="1452" xr:uid="{00000000-0005-0000-0000-00006B9F0000}"/>
    <cellStyle name="Percent (0,0) N/A 3 2" xfId="2660" xr:uid="{00000000-0005-0000-0000-00006C9F0000}"/>
    <cellStyle name="Percent (0,0) TBD" xfId="1453" xr:uid="{00000000-0005-0000-0000-00006D9F0000}"/>
    <cellStyle name="Percent (0,0) TBD 2" xfId="1454" xr:uid="{00000000-0005-0000-0000-00006E9F0000}"/>
    <cellStyle name="Percent (0,0) TBD 2 2" xfId="1455" xr:uid="{00000000-0005-0000-0000-00006F9F0000}"/>
    <cellStyle name="Percent (0,0) TBD 2 2 2" xfId="2662" xr:uid="{00000000-0005-0000-0000-0000709F0000}"/>
    <cellStyle name="Percent (0,0) TBD 2 3" xfId="2661" xr:uid="{00000000-0005-0000-0000-0000719F0000}"/>
    <cellStyle name="Percent (0,0) TBD 3" xfId="1456" xr:uid="{00000000-0005-0000-0000-0000729F0000}"/>
    <cellStyle name="Percent (0,0) TBD 3 2" xfId="2663" xr:uid="{00000000-0005-0000-0000-0000739F0000}"/>
    <cellStyle name="Percent (0,0)_Buckslip" xfId="1457" xr:uid="{00000000-0005-0000-0000-0000749F0000}"/>
    <cellStyle name="Percent [0]" xfId="1458" xr:uid="{00000000-0005-0000-0000-0000759F0000}"/>
    <cellStyle name="Percent [0] 2" xfId="8637" xr:uid="{00000000-0005-0000-0000-0000769F0000}"/>
    <cellStyle name="Percent [00]" xfId="1459" xr:uid="{00000000-0005-0000-0000-0000779F0000}"/>
    <cellStyle name="Percent [00] 2" xfId="1460" xr:uid="{00000000-0005-0000-0000-0000789F0000}"/>
    <cellStyle name="Percent [00] 2 2" xfId="1461" xr:uid="{00000000-0005-0000-0000-0000799F0000}"/>
    <cellStyle name="Percent [00] 2 2 2" xfId="8638" xr:uid="{00000000-0005-0000-0000-00007A9F0000}"/>
    <cellStyle name="Percent [00] 2 2 2 2" xfId="8639" xr:uid="{00000000-0005-0000-0000-00007B9F0000}"/>
    <cellStyle name="Percent [00] 2 2 2 3" xfId="16684" xr:uid="{00000000-0005-0000-0000-00007C9F0000}"/>
    <cellStyle name="Percent [00] 2 2 3" xfId="8640" xr:uid="{00000000-0005-0000-0000-00007D9F0000}"/>
    <cellStyle name="Percent [00] 2 2 4" xfId="8641" xr:uid="{00000000-0005-0000-0000-00007E9F0000}"/>
    <cellStyle name="Percent [00] 2 2 5" xfId="2665" xr:uid="{00000000-0005-0000-0000-00007F9F0000}"/>
    <cellStyle name="Percent [00] 2 3" xfId="8642" xr:uid="{00000000-0005-0000-0000-0000809F0000}"/>
    <cellStyle name="Percent [00] 2 3 2" xfId="8643" xr:uid="{00000000-0005-0000-0000-0000819F0000}"/>
    <cellStyle name="Percent [00] 2 3 3" xfId="16683" xr:uid="{00000000-0005-0000-0000-0000829F0000}"/>
    <cellStyle name="Percent [00] 2 4" xfId="8644" xr:uid="{00000000-0005-0000-0000-0000839F0000}"/>
    <cellStyle name="Percent [00] 2 5" xfId="8645" xr:uid="{00000000-0005-0000-0000-0000849F0000}"/>
    <cellStyle name="Percent [00] 2 6" xfId="2664" xr:uid="{00000000-0005-0000-0000-0000859F0000}"/>
    <cellStyle name="Percent [00] 3" xfId="1462" xr:uid="{00000000-0005-0000-0000-0000869F0000}"/>
    <cellStyle name="Percent [00] 3 2" xfId="8646" xr:uid="{00000000-0005-0000-0000-0000879F0000}"/>
    <cellStyle name="Percent [00] 3 2 2" xfId="8647" xr:uid="{00000000-0005-0000-0000-0000889F0000}"/>
    <cellStyle name="Percent [00] 3 2 2 2" xfId="8648" xr:uid="{00000000-0005-0000-0000-0000899F0000}"/>
    <cellStyle name="Percent [00] 3 2 3" xfId="8649" xr:uid="{00000000-0005-0000-0000-00008A9F0000}"/>
    <cellStyle name="Percent [00] 3 2 4" xfId="16685" xr:uid="{00000000-0005-0000-0000-00008B9F0000}"/>
    <cellStyle name="Percent [00] 3 3" xfId="8650" xr:uid="{00000000-0005-0000-0000-00008C9F0000}"/>
    <cellStyle name="Percent [00] 3 3 2" xfId="8651" xr:uid="{00000000-0005-0000-0000-00008D9F0000}"/>
    <cellStyle name="Percent [00] 3 4" xfId="8652" xr:uid="{00000000-0005-0000-0000-00008E9F0000}"/>
    <cellStyle name="Percent [00] 3 5" xfId="8653" xr:uid="{00000000-0005-0000-0000-00008F9F0000}"/>
    <cellStyle name="Percent [00] 3 6" xfId="2666" xr:uid="{00000000-0005-0000-0000-0000909F0000}"/>
    <cellStyle name="Percent [00] 4" xfId="8654" xr:uid="{00000000-0005-0000-0000-0000919F0000}"/>
    <cellStyle name="Percent [00] 4 2" xfId="8655" xr:uid="{00000000-0005-0000-0000-0000929F0000}"/>
    <cellStyle name="Percent [00] 5" xfId="8656" xr:uid="{00000000-0005-0000-0000-0000939F0000}"/>
    <cellStyle name="Percent [2]" xfId="1463" xr:uid="{00000000-0005-0000-0000-0000949F0000}"/>
    <cellStyle name="Percent [2] 2" xfId="8657" xr:uid="{00000000-0005-0000-0000-0000959F0000}"/>
    <cellStyle name="Percent [2] 2 2" xfId="8658" xr:uid="{00000000-0005-0000-0000-0000969F0000}"/>
    <cellStyle name="Percent [2] 2 2 2" xfId="8659" xr:uid="{00000000-0005-0000-0000-0000979F0000}"/>
    <cellStyle name="Percent [2] 2 2 2 2" xfId="8660" xr:uid="{00000000-0005-0000-0000-0000989F0000}"/>
    <cellStyle name="Percent [2] 2 2 3" xfId="8661" xr:uid="{00000000-0005-0000-0000-0000999F0000}"/>
    <cellStyle name="Percent [2] 2 3" xfId="8662" xr:uid="{00000000-0005-0000-0000-00009A9F0000}"/>
    <cellStyle name="Percent [2] 2 3 2" xfId="8663" xr:uid="{00000000-0005-0000-0000-00009B9F0000}"/>
    <cellStyle name="Percent [2] 2 4" xfId="8664" xr:uid="{00000000-0005-0000-0000-00009C9F0000}"/>
    <cellStyle name="Percent [2] 3" xfId="8665" xr:uid="{00000000-0005-0000-0000-00009D9F0000}"/>
    <cellStyle name="Percent [2] 3 2" xfId="8666" xr:uid="{00000000-0005-0000-0000-00009E9F0000}"/>
    <cellStyle name="Percent [2] 3 2 2" xfId="8667" xr:uid="{00000000-0005-0000-0000-00009F9F0000}"/>
    <cellStyle name="Percent [2] 3 2 2 2" xfId="8668" xr:uid="{00000000-0005-0000-0000-0000A09F0000}"/>
    <cellStyle name="Percent [2] 3 2 3" xfId="8669" xr:uid="{00000000-0005-0000-0000-0000A19F0000}"/>
    <cellStyle name="Percent [2] 3 3" xfId="8670" xr:uid="{00000000-0005-0000-0000-0000A29F0000}"/>
    <cellStyle name="Percent [2] 3 3 2" xfId="8671" xr:uid="{00000000-0005-0000-0000-0000A39F0000}"/>
    <cellStyle name="Percent [2] 3 4" xfId="8672" xr:uid="{00000000-0005-0000-0000-0000A49F0000}"/>
    <cellStyle name="Percent [2] 4" xfId="8673" xr:uid="{00000000-0005-0000-0000-0000A59F0000}"/>
    <cellStyle name="Percent [2] 4 2" xfId="8674" xr:uid="{00000000-0005-0000-0000-0000A69F0000}"/>
    <cellStyle name="Percent [2] 5" xfId="2667" xr:uid="{00000000-0005-0000-0000-0000A79F0000}"/>
    <cellStyle name="Percent w/o%" xfId="1464" xr:uid="{00000000-0005-0000-0000-0000A89F0000}"/>
    <cellStyle name="Percent w/o% 2" xfId="1465" xr:uid="{00000000-0005-0000-0000-0000A99F0000}"/>
    <cellStyle name="Percent w/o% 2 2" xfId="1466" xr:uid="{00000000-0005-0000-0000-0000AA9F0000}"/>
    <cellStyle name="Percent w/o% 2 2 2" xfId="2669" xr:uid="{00000000-0005-0000-0000-0000AB9F0000}"/>
    <cellStyle name="Percent w/o% 2 3" xfId="2668" xr:uid="{00000000-0005-0000-0000-0000AC9F0000}"/>
    <cellStyle name="Percent w/o% 3" xfId="1467" xr:uid="{00000000-0005-0000-0000-0000AD9F0000}"/>
    <cellStyle name="Percent w/o% 3 2" xfId="2670" xr:uid="{00000000-0005-0000-0000-0000AE9F0000}"/>
    <cellStyle name="Percent%" xfId="1468" xr:uid="{00000000-0005-0000-0000-0000AF9F0000}"/>
    <cellStyle name="Percent% 2" xfId="1469" xr:uid="{00000000-0005-0000-0000-0000B09F0000}"/>
    <cellStyle name="Percent% 2 2" xfId="1470" xr:uid="{00000000-0005-0000-0000-0000B19F0000}"/>
    <cellStyle name="Percent% 2 2 2" xfId="2672" xr:uid="{00000000-0005-0000-0000-0000B29F0000}"/>
    <cellStyle name="Percent% 2 3" xfId="2671" xr:uid="{00000000-0005-0000-0000-0000B39F0000}"/>
    <cellStyle name="Percent% 3" xfId="1471" xr:uid="{00000000-0005-0000-0000-0000B49F0000}"/>
    <cellStyle name="Percent% 3 2" xfId="2673" xr:uid="{00000000-0005-0000-0000-0000B59F0000}"/>
    <cellStyle name="Percent[0]" xfId="1472" xr:uid="{00000000-0005-0000-0000-0000B69F0000}"/>
    <cellStyle name="Percent[2]" xfId="1473" xr:uid="{00000000-0005-0000-0000-0000B79F0000}"/>
    <cellStyle name="PERCENTAGE" xfId="1474" xr:uid="{00000000-0005-0000-0000-0000B99F0000}"/>
    <cellStyle name="PERCENTAGE 2" xfId="1475" xr:uid="{00000000-0005-0000-0000-0000BA9F0000}"/>
    <cellStyle name="PERCENTAGE 2 2" xfId="9222" xr:uid="{00000000-0005-0000-0000-0000BB9F0000}"/>
    <cellStyle name="PERCENTAGE 2 2 2" xfId="10366" xr:uid="{00000000-0005-0000-0000-0000BC9F0000}"/>
    <cellStyle name="PERCENTAGE 2 3" xfId="9307" xr:uid="{00000000-0005-0000-0000-0000BD9F0000}"/>
    <cellStyle name="PERCENTAGE 3" xfId="9221" xr:uid="{00000000-0005-0000-0000-0000BE9F0000}"/>
    <cellStyle name="PERCENTAGE 3 2" xfId="10365" xr:uid="{00000000-0005-0000-0000-0000BF9F0000}"/>
    <cellStyle name="PERCENTAGE 4" xfId="9306" xr:uid="{00000000-0005-0000-0000-0000C09F0000}"/>
    <cellStyle name="Porcentaje 2" xfId="2855" xr:uid="{00000000-0005-0000-0000-0000C19F0000}"/>
    <cellStyle name="Porcentaje 2 2" xfId="10651" xr:uid="{00000000-0005-0000-0000-0000C29F0000}"/>
    <cellStyle name="Porcentaje 2 2 2" xfId="26324" xr:uid="{00000000-0005-0000-0000-0000C39F0000}"/>
    <cellStyle name="Porcentaje 2 2 3" xfId="32883" xr:uid="{00000000-0005-0000-0000-0000C49F0000}"/>
    <cellStyle name="Porcentaje 2 2 4" xfId="39441" xr:uid="{00000000-0005-0000-0000-0000C59F0000}"/>
    <cellStyle name="Porcentaje 2 3" xfId="23059" xr:uid="{00000000-0005-0000-0000-0000C69F0000}"/>
    <cellStyle name="Porcentaje 2 4" xfId="29675" xr:uid="{00000000-0005-0000-0000-0000C79F0000}"/>
    <cellStyle name="Porcentaje 2 5" xfId="36233" xr:uid="{00000000-0005-0000-0000-0000C89F0000}"/>
    <cellStyle name="Pounds" xfId="1476" xr:uid="{00000000-0005-0000-0000-0000C99F0000}"/>
    <cellStyle name="Pourcentage [2]" xfId="1477" xr:uid="{00000000-0005-0000-0000-0000CB9F0000}"/>
    <cellStyle name="Pourcentage [2] 2" xfId="1478" xr:uid="{00000000-0005-0000-0000-0000CC9F0000}"/>
    <cellStyle name="Pourcentage [2] 3" xfId="1479" xr:uid="{00000000-0005-0000-0000-0000CD9F0000}"/>
    <cellStyle name="Pourcentage [2] 3 2" xfId="2674" xr:uid="{00000000-0005-0000-0000-0000CE9F0000}"/>
    <cellStyle name="Pourcentage 10" xfId="1480" xr:uid="{00000000-0005-0000-0000-0000CF9F0000}"/>
    <cellStyle name="Pourcentage 10 2" xfId="8675" xr:uid="{00000000-0005-0000-0000-0000D09F0000}"/>
    <cellStyle name="Pourcentage 10 3" xfId="2675" xr:uid="{00000000-0005-0000-0000-0000D19F0000}"/>
    <cellStyle name="Pourcentage 11" xfId="1481" xr:uid="{00000000-0005-0000-0000-0000D29F0000}"/>
    <cellStyle name="Pourcentage 11 2" xfId="8676" xr:uid="{00000000-0005-0000-0000-0000D39F0000}"/>
    <cellStyle name="Pourcentage 11 3" xfId="2676" xr:uid="{00000000-0005-0000-0000-0000D49F0000}"/>
    <cellStyle name="Pourcentage 12" xfId="1482" xr:uid="{00000000-0005-0000-0000-0000D59F0000}"/>
    <cellStyle name="Pourcentage 12 2" xfId="8677" xr:uid="{00000000-0005-0000-0000-0000D69F0000}"/>
    <cellStyle name="Pourcentage 12 3" xfId="2677" xr:uid="{00000000-0005-0000-0000-0000D79F0000}"/>
    <cellStyle name="Pourcentage 13" xfId="1483" xr:uid="{00000000-0005-0000-0000-0000D89F0000}"/>
    <cellStyle name="Pourcentage 13 2" xfId="8678" xr:uid="{00000000-0005-0000-0000-0000D99F0000}"/>
    <cellStyle name="Pourcentage 13 3" xfId="2678" xr:uid="{00000000-0005-0000-0000-0000DA9F0000}"/>
    <cellStyle name="Pourcentage 14" xfId="1484" xr:uid="{00000000-0005-0000-0000-0000DB9F0000}"/>
    <cellStyle name="Pourcentage 14 2" xfId="8679" xr:uid="{00000000-0005-0000-0000-0000DC9F0000}"/>
    <cellStyle name="Pourcentage 14 3" xfId="2679" xr:uid="{00000000-0005-0000-0000-0000DD9F0000}"/>
    <cellStyle name="Pourcentage 15" xfId="1485" xr:uid="{00000000-0005-0000-0000-0000DE9F0000}"/>
    <cellStyle name="Pourcentage 15 2" xfId="8680" xr:uid="{00000000-0005-0000-0000-0000DF9F0000}"/>
    <cellStyle name="Pourcentage 15 3" xfId="2680" xr:uid="{00000000-0005-0000-0000-0000E09F0000}"/>
    <cellStyle name="Pourcentage 16" xfId="1486" xr:uid="{00000000-0005-0000-0000-0000E19F0000}"/>
    <cellStyle name="Pourcentage 16 2" xfId="8681" xr:uid="{00000000-0005-0000-0000-0000E29F0000}"/>
    <cellStyle name="Pourcentage 16 3" xfId="2681" xr:uid="{00000000-0005-0000-0000-0000E39F0000}"/>
    <cellStyle name="Pourcentage 17" xfId="1487" xr:uid="{00000000-0005-0000-0000-0000E49F0000}"/>
    <cellStyle name="Pourcentage 17 2" xfId="8682" xr:uid="{00000000-0005-0000-0000-0000E59F0000}"/>
    <cellStyle name="Pourcentage 17 3" xfId="2682" xr:uid="{00000000-0005-0000-0000-0000E69F0000}"/>
    <cellStyle name="Pourcentage 18" xfId="1488" xr:uid="{00000000-0005-0000-0000-0000E79F0000}"/>
    <cellStyle name="Pourcentage 18 2" xfId="8683" xr:uid="{00000000-0005-0000-0000-0000E89F0000}"/>
    <cellStyle name="Pourcentage 18 3" xfId="2683" xr:uid="{00000000-0005-0000-0000-0000E99F0000}"/>
    <cellStyle name="Pourcentage 19" xfId="1489" xr:uid="{00000000-0005-0000-0000-0000EA9F0000}"/>
    <cellStyle name="Pourcentage 19 2" xfId="8684" xr:uid="{00000000-0005-0000-0000-0000EB9F0000}"/>
    <cellStyle name="Pourcentage 19 3" xfId="2684" xr:uid="{00000000-0005-0000-0000-0000EC9F0000}"/>
    <cellStyle name="Pourcentage 2" xfId="1490" xr:uid="{00000000-0005-0000-0000-0000ED9F0000}"/>
    <cellStyle name="Pourcentage 2 10" xfId="1491" xr:uid="{00000000-0005-0000-0000-0000EE9F0000}"/>
    <cellStyle name="Pourcentage 2 10 2" xfId="2686" xr:uid="{00000000-0005-0000-0000-0000EF9F0000}"/>
    <cellStyle name="Pourcentage 2 11" xfId="1492" xr:uid="{00000000-0005-0000-0000-0000F09F0000}"/>
    <cellStyle name="Pourcentage 2 11 2" xfId="2687" xr:uid="{00000000-0005-0000-0000-0000F19F0000}"/>
    <cellStyle name="Pourcentage 2 12" xfId="1493" xr:uid="{00000000-0005-0000-0000-0000F29F0000}"/>
    <cellStyle name="Pourcentage 2 12 2" xfId="2688" xr:uid="{00000000-0005-0000-0000-0000F39F0000}"/>
    <cellStyle name="Pourcentage 2 13" xfId="1494" xr:uid="{00000000-0005-0000-0000-0000F49F0000}"/>
    <cellStyle name="Pourcentage 2 13 2" xfId="2689" xr:uid="{00000000-0005-0000-0000-0000F59F0000}"/>
    <cellStyle name="Pourcentage 2 14" xfId="1495" xr:uid="{00000000-0005-0000-0000-0000F69F0000}"/>
    <cellStyle name="Pourcentage 2 14 2" xfId="2690" xr:uid="{00000000-0005-0000-0000-0000F79F0000}"/>
    <cellStyle name="Pourcentage 2 15" xfId="1496" xr:uid="{00000000-0005-0000-0000-0000F89F0000}"/>
    <cellStyle name="Pourcentage 2 15 2" xfId="2691" xr:uid="{00000000-0005-0000-0000-0000F99F0000}"/>
    <cellStyle name="Pourcentage 2 16" xfId="1497" xr:uid="{00000000-0005-0000-0000-0000FA9F0000}"/>
    <cellStyle name="Pourcentage 2 16 2" xfId="2692" xr:uid="{00000000-0005-0000-0000-0000FB9F0000}"/>
    <cellStyle name="Pourcentage 2 17" xfId="1498" xr:uid="{00000000-0005-0000-0000-0000FC9F0000}"/>
    <cellStyle name="Pourcentage 2 17 2" xfId="2693" xr:uid="{00000000-0005-0000-0000-0000FD9F0000}"/>
    <cellStyle name="Pourcentage 2 18" xfId="1499" xr:uid="{00000000-0005-0000-0000-0000FE9F0000}"/>
    <cellStyle name="Pourcentage 2 18 2" xfId="2694" xr:uid="{00000000-0005-0000-0000-0000FF9F0000}"/>
    <cellStyle name="Pourcentage 2 19" xfId="1500" xr:uid="{00000000-0005-0000-0000-000000A00000}"/>
    <cellStyle name="Pourcentage 2 19 2" xfId="2695" xr:uid="{00000000-0005-0000-0000-000001A00000}"/>
    <cellStyle name="Pourcentage 2 2" xfId="1501" xr:uid="{00000000-0005-0000-0000-000002A00000}"/>
    <cellStyle name="Pourcentage 2 2 2" xfId="8685" xr:uid="{00000000-0005-0000-0000-000003A00000}"/>
    <cellStyle name="Pourcentage 2 2 2 2" xfId="8686" xr:uid="{00000000-0005-0000-0000-000004A00000}"/>
    <cellStyle name="Pourcentage 2 2 3" xfId="8687" xr:uid="{00000000-0005-0000-0000-000005A00000}"/>
    <cellStyle name="Pourcentage 2 2 4" xfId="2696" xr:uid="{00000000-0005-0000-0000-000006A00000}"/>
    <cellStyle name="Pourcentage 2 20" xfId="1502" xr:uid="{00000000-0005-0000-0000-000007A00000}"/>
    <cellStyle name="Pourcentage 2 20 2" xfId="2697" xr:uid="{00000000-0005-0000-0000-000008A00000}"/>
    <cellStyle name="Pourcentage 2 21" xfId="1503" xr:uid="{00000000-0005-0000-0000-000009A00000}"/>
    <cellStyle name="Pourcentage 2 21 2" xfId="2698" xr:uid="{00000000-0005-0000-0000-00000AA00000}"/>
    <cellStyle name="Pourcentage 2 22" xfId="1504" xr:uid="{00000000-0005-0000-0000-00000BA00000}"/>
    <cellStyle name="Pourcentage 2 22 2" xfId="2699" xr:uid="{00000000-0005-0000-0000-00000CA00000}"/>
    <cellStyle name="Pourcentage 2 23" xfId="1505" xr:uid="{00000000-0005-0000-0000-00000DA00000}"/>
    <cellStyle name="Pourcentage 2 23 2" xfId="2700" xr:uid="{00000000-0005-0000-0000-00000EA00000}"/>
    <cellStyle name="Pourcentage 2 24" xfId="1506" xr:uid="{00000000-0005-0000-0000-00000FA00000}"/>
    <cellStyle name="Pourcentage 2 24 2" xfId="2701" xr:uid="{00000000-0005-0000-0000-000010A00000}"/>
    <cellStyle name="Pourcentage 2 25" xfId="1507" xr:uid="{00000000-0005-0000-0000-000011A00000}"/>
    <cellStyle name="Pourcentage 2 25 2" xfId="2702" xr:uid="{00000000-0005-0000-0000-000012A00000}"/>
    <cellStyle name="Pourcentage 2 26" xfId="1508" xr:uid="{00000000-0005-0000-0000-000013A00000}"/>
    <cellStyle name="Pourcentage 2 26 2" xfId="2703" xr:uid="{00000000-0005-0000-0000-000014A00000}"/>
    <cellStyle name="Pourcentage 2 27" xfId="1509" xr:uid="{00000000-0005-0000-0000-000015A00000}"/>
    <cellStyle name="Pourcentage 2 27 2" xfId="2704" xr:uid="{00000000-0005-0000-0000-000016A00000}"/>
    <cellStyle name="Pourcentage 2 28" xfId="1510" xr:uid="{00000000-0005-0000-0000-000017A00000}"/>
    <cellStyle name="Pourcentage 2 28 2" xfId="2705" xr:uid="{00000000-0005-0000-0000-000018A00000}"/>
    <cellStyle name="Pourcentage 2 29" xfId="1511" xr:uid="{00000000-0005-0000-0000-000019A00000}"/>
    <cellStyle name="Pourcentage 2 29 2" xfId="2706" xr:uid="{00000000-0005-0000-0000-00001AA00000}"/>
    <cellStyle name="Pourcentage 2 3" xfId="1512" xr:uid="{00000000-0005-0000-0000-00001BA00000}"/>
    <cellStyle name="Pourcentage 2 3 2" xfId="8688" xr:uid="{00000000-0005-0000-0000-00001CA00000}"/>
    <cellStyle name="Pourcentage 2 3 3" xfId="2707" xr:uid="{00000000-0005-0000-0000-00001DA00000}"/>
    <cellStyle name="Pourcentage 2 30" xfId="1513" xr:uid="{00000000-0005-0000-0000-00001EA00000}"/>
    <cellStyle name="Pourcentage 2 30 2" xfId="2708" xr:uid="{00000000-0005-0000-0000-00001FA00000}"/>
    <cellStyle name="Pourcentage 2 31" xfId="1514" xr:uid="{00000000-0005-0000-0000-000020A00000}"/>
    <cellStyle name="Pourcentage 2 31 2" xfId="2709" xr:uid="{00000000-0005-0000-0000-000021A00000}"/>
    <cellStyle name="Pourcentage 2 32" xfId="1515" xr:uid="{00000000-0005-0000-0000-000022A00000}"/>
    <cellStyle name="Pourcentage 2 32 2" xfId="2710" xr:uid="{00000000-0005-0000-0000-000023A00000}"/>
    <cellStyle name="Pourcentage 2 33" xfId="1516" xr:uid="{00000000-0005-0000-0000-000024A00000}"/>
    <cellStyle name="Pourcentage 2 33 2" xfId="2711" xr:uid="{00000000-0005-0000-0000-000025A00000}"/>
    <cellStyle name="Pourcentage 2 34" xfId="1517" xr:uid="{00000000-0005-0000-0000-000026A00000}"/>
    <cellStyle name="Pourcentage 2 34 2" xfId="2712" xr:uid="{00000000-0005-0000-0000-000027A00000}"/>
    <cellStyle name="Pourcentage 2 35" xfId="1518" xr:uid="{00000000-0005-0000-0000-000028A00000}"/>
    <cellStyle name="Pourcentage 2 35 2" xfId="2713" xr:uid="{00000000-0005-0000-0000-000029A00000}"/>
    <cellStyle name="Pourcentage 2 36" xfId="1519" xr:uid="{00000000-0005-0000-0000-00002AA00000}"/>
    <cellStyle name="Pourcentage 2 36 2" xfId="2714" xr:uid="{00000000-0005-0000-0000-00002BA00000}"/>
    <cellStyle name="Pourcentage 2 37" xfId="1520" xr:uid="{00000000-0005-0000-0000-00002CA00000}"/>
    <cellStyle name="Pourcentage 2 37 2" xfId="2715" xr:uid="{00000000-0005-0000-0000-00002DA00000}"/>
    <cellStyle name="Pourcentage 2 38" xfId="1521" xr:uid="{00000000-0005-0000-0000-00002EA00000}"/>
    <cellStyle name="Pourcentage 2 38 2" xfId="2716" xr:uid="{00000000-0005-0000-0000-00002FA00000}"/>
    <cellStyle name="Pourcentage 2 39" xfId="1522" xr:uid="{00000000-0005-0000-0000-000030A00000}"/>
    <cellStyle name="Pourcentage 2 39 2" xfId="2717" xr:uid="{00000000-0005-0000-0000-000031A00000}"/>
    <cellStyle name="Pourcentage 2 4" xfId="1523" xr:uid="{00000000-0005-0000-0000-000032A00000}"/>
    <cellStyle name="Pourcentage 2 4 2" xfId="2718" xr:uid="{00000000-0005-0000-0000-000033A00000}"/>
    <cellStyle name="Pourcentage 2 40" xfId="1524" xr:uid="{00000000-0005-0000-0000-000034A00000}"/>
    <cellStyle name="Pourcentage 2 40 2" xfId="2719" xr:uid="{00000000-0005-0000-0000-000035A00000}"/>
    <cellStyle name="Pourcentage 2 41" xfId="1525" xr:uid="{00000000-0005-0000-0000-000036A00000}"/>
    <cellStyle name="Pourcentage 2 41 2" xfId="2720" xr:uid="{00000000-0005-0000-0000-000037A00000}"/>
    <cellStyle name="Pourcentage 2 42" xfId="1526" xr:uid="{00000000-0005-0000-0000-000038A00000}"/>
    <cellStyle name="Pourcentage 2 42 2" xfId="2721" xr:uid="{00000000-0005-0000-0000-000039A00000}"/>
    <cellStyle name="Pourcentage 2 43" xfId="2685" xr:uid="{00000000-0005-0000-0000-00003AA00000}"/>
    <cellStyle name="Pourcentage 2 5" xfId="1527" xr:uid="{00000000-0005-0000-0000-00003BA00000}"/>
    <cellStyle name="Pourcentage 2 5 2" xfId="2722" xr:uid="{00000000-0005-0000-0000-00003CA00000}"/>
    <cellStyle name="Pourcentage 2 6" xfId="1528" xr:uid="{00000000-0005-0000-0000-00003DA00000}"/>
    <cellStyle name="Pourcentage 2 6 2" xfId="2723" xr:uid="{00000000-0005-0000-0000-00003EA00000}"/>
    <cellStyle name="Pourcentage 2 7" xfId="1529" xr:uid="{00000000-0005-0000-0000-00003FA00000}"/>
    <cellStyle name="Pourcentage 2 7 2" xfId="2724" xr:uid="{00000000-0005-0000-0000-000040A00000}"/>
    <cellStyle name="Pourcentage 2 8" xfId="1530" xr:uid="{00000000-0005-0000-0000-000041A00000}"/>
    <cellStyle name="Pourcentage 2 8 2" xfId="2725" xr:uid="{00000000-0005-0000-0000-000042A00000}"/>
    <cellStyle name="Pourcentage 2 9" xfId="1531" xr:uid="{00000000-0005-0000-0000-000043A00000}"/>
    <cellStyle name="Pourcentage 2 9 2" xfId="2726" xr:uid="{00000000-0005-0000-0000-000044A00000}"/>
    <cellStyle name="Pourcentage 20" xfId="1532" xr:uid="{00000000-0005-0000-0000-000045A00000}"/>
    <cellStyle name="Pourcentage 20 2" xfId="8689" xr:uid="{00000000-0005-0000-0000-000046A00000}"/>
    <cellStyle name="Pourcentage 20 3" xfId="2727" xr:uid="{00000000-0005-0000-0000-000047A00000}"/>
    <cellStyle name="Pourcentage 21" xfId="1533" xr:uid="{00000000-0005-0000-0000-000048A00000}"/>
    <cellStyle name="Pourcentage 21 2" xfId="8690" xr:uid="{00000000-0005-0000-0000-000049A00000}"/>
    <cellStyle name="Pourcentage 21 3" xfId="2728" xr:uid="{00000000-0005-0000-0000-00004AA00000}"/>
    <cellStyle name="Pourcentage 22" xfId="1534" xr:uid="{00000000-0005-0000-0000-00004BA00000}"/>
    <cellStyle name="Pourcentage 22 2" xfId="8691" xr:uid="{00000000-0005-0000-0000-00004CA00000}"/>
    <cellStyle name="Pourcentage 22 3" xfId="2729" xr:uid="{00000000-0005-0000-0000-00004DA00000}"/>
    <cellStyle name="Pourcentage 23" xfId="1535" xr:uid="{00000000-0005-0000-0000-00004EA00000}"/>
    <cellStyle name="Pourcentage 23 2" xfId="8692" xr:uid="{00000000-0005-0000-0000-00004FA00000}"/>
    <cellStyle name="Pourcentage 23 3" xfId="2730" xr:uid="{00000000-0005-0000-0000-000050A00000}"/>
    <cellStyle name="Pourcentage 24" xfId="1536" xr:uid="{00000000-0005-0000-0000-000051A00000}"/>
    <cellStyle name="Pourcentage 24 2" xfId="2731" xr:uid="{00000000-0005-0000-0000-000052A00000}"/>
    <cellStyle name="Pourcentage 25" xfId="1537" xr:uid="{00000000-0005-0000-0000-000053A00000}"/>
    <cellStyle name="Pourcentage 25 2" xfId="2732" xr:uid="{00000000-0005-0000-0000-000054A00000}"/>
    <cellStyle name="Pourcentage 26" xfId="1538" xr:uid="{00000000-0005-0000-0000-000055A00000}"/>
    <cellStyle name="Pourcentage 26 2" xfId="2733" xr:uid="{00000000-0005-0000-0000-000056A00000}"/>
    <cellStyle name="Pourcentage 27" xfId="1539" xr:uid="{00000000-0005-0000-0000-000057A00000}"/>
    <cellStyle name="Pourcentage 27 2" xfId="2734" xr:uid="{00000000-0005-0000-0000-000058A00000}"/>
    <cellStyle name="Pourcentage 28" xfId="1540" xr:uid="{00000000-0005-0000-0000-000059A00000}"/>
    <cellStyle name="Pourcentage 28 2" xfId="2735" xr:uid="{00000000-0005-0000-0000-00005AA00000}"/>
    <cellStyle name="Pourcentage 29" xfId="1541" xr:uid="{00000000-0005-0000-0000-00005BA00000}"/>
    <cellStyle name="Pourcentage 29 2" xfId="2736" xr:uid="{00000000-0005-0000-0000-00005CA00000}"/>
    <cellStyle name="Pourcentage 3" xfId="1542" xr:uid="{00000000-0005-0000-0000-00005DA00000}"/>
    <cellStyle name="Pourcentage 3 2" xfId="8693" xr:uid="{00000000-0005-0000-0000-00005EA00000}"/>
    <cellStyle name="Pourcentage 3 2 2" xfId="8694" xr:uid="{00000000-0005-0000-0000-00005FA00000}"/>
    <cellStyle name="Pourcentage 3 2 2 2" xfId="8695" xr:uid="{00000000-0005-0000-0000-000060A00000}"/>
    <cellStyle name="Pourcentage 3 2 3" xfId="8696" xr:uid="{00000000-0005-0000-0000-000061A00000}"/>
    <cellStyle name="Pourcentage 3 3" xfId="8697" xr:uid="{00000000-0005-0000-0000-000062A00000}"/>
    <cellStyle name="Pourcentage 3 3 2" xfId="8698" xr:uid="{00000000-0005-0000-0000-000063A00000}"/>
    <cellStyle name="Pourcentage 3 4" xfId="8699" xr:uid="{00000000-0005-0000-0000-000064A00000}"/>
    <cellStyle name="Pourcentage 3 5" xfId="2737" xr:uid="{00000000-0005-0000-0000-000065A00000}"/>
    <cellStyle name="Pourcentage 30" xfId="1543" xr:uid="{00000000-0005-0000-0000-000066A00000}"/>
    <cellStyle name="Pourcentage 30 2" xfId="2738" xr:uid="{00000000-0005-0000-0000-000067A00000}"/>
    <cellStyle name="Pourcentage 31" xfId="1544" xr:uid="{00000000-0005-0000-0000-000068A00000}"/>
    <cellStyle name="Pourcentage 31 2" xfId="2739" xr:uid="{00000000-0005-0000-0000-000069A00000}"/>
    <cellStyle name="Pourcentage 32" xfId="1545" xr:uid="{00000000-0005-0000-0000-00006AA00000}"/>
    <cellStyle name="Pourcentage 32 2" xfId="2740" xr:uid="{00000000-0005-0000-0000-00006BA00000}"/>
    <cellStyle name="Pourcentage 33" xfId="1546" xr:uid="{00000000-0005-0000-0000-00006CA00000}"/>
    <cellStyle name="Pourcentage 33 2" xfId="2741" xr:uid="{00000000-0005-0000-0000-00006DA00000}"/>
    <cellStyle name="Pourcentage 34" xfId="1547" xr:uid="{00000000-0005-0000-0000-00006EA00000}"/>
    <cellStyle name="Pourcentage 34 2" xfId="2742" xr:uid="{00000000-0005-0000-0000-00006FA00000}"/>
    <cellStyle name="Pourcentage 35" xfId="1548" xr:uid="{00000000-0005-0000-0000-000070A00000}"/>
    <cellStyle name="Pourcentage 35 2" xfId="2743" xr:uid="{00000000-0005-0000-0000-000071A00000}"/>
    <cellStyle name="Pourcentage 36" xfId="8700" xr:uid="{00000000-0005-0000-0000-000072A00000}"/>
    <cellStyle name="Pourcentage 37" xfId="8701" xr:uid="{00000000-0005-0000-0000-000073A00000}"/>
    <cellStyle name="Pourcentage 38" xfId="8702" xr:uid="{00000000-0005-0000-0000-000074A00000}"/>
    <cellStyle name="Pourcentage 39" xfId="8703" xr:uid="{00000000-0005-0000-0000-000075A00000}"/>
    <cellStyle name="Pourcentage 4" xfId="1549" xr:uid="{00000000-0005-0000-0000-000076A00000}"/>
    <cellStyle name="Pourcentage 4 2" xfId="8704" xr:uid="{00000000-0005-0000-0000-000077A00000}"/>
    <cellStyle name="Pourcentage 4 2 2" xfId="8705" xr:uid="{00000000-0005-0000-0000-000078A00000}"/>
    <cellStyle name="Pourcentage 4 2 2 2" xfId="8706" xr:uid="{00000000-0005-0000-0000-000079A00000}"/>
    <cellStyle name="Pourcentage 4 2 3" xfId="8707" xr:uid="{00000000-0005-0000-0000-00007AA00000}"/>
    <cellStyle name="Pourcentage 4 3" xfId="8708" xr:uid="{00000000-0005-0000-0000-00007BA00000}"/>
    <cellStyle name="Pourcentage 4 3 2" xfId="8709" xr:uid="{00000000-0005-0000-0000-00007CA00000}"/>
    <cellStyle name="Pourcentage 4 4" xfId="8710" xr:uid="{00000000-0005-0000-0000-00007DA00000}"/>
    <cellStyle name="Pourcentage 4 5" xfId="2744" xr:uid="{00000000-0005-0000-0000-00007EA00000}"/>
    <cellStyle name="Pourcentage 4 6" xfId="42651" xr:uid="{00000000-0005-0000-0000-00007FA00000}"/>
    <cellStyle name="Pourcentage 40" xfId="8711" xr:uid="{00000000-0005-0000-0000-000080A00000}"/>
    <cellStyle name="Pourcentage 41" xfId="8712" xr:uid="{00000000-0005-0000-0000-000081A00000}"/>
    <cellStyle name="Pourcentage 42" xfId="8713" xr:uid="{00000000-0005-0000-0000-000082A00000}"/>
    <cellStyle name="Pourcentage 43" xfId="8714" xr:uid="{00000000-0005-0000-0000-000083A00000}"/>
    <cellStyle name="Pourcentage 44" xfId="8715" xr:uid="{00000000-0005-0000-0000-000084A00000}"/>
    <cellStyle name="Pourcentage 45" xfId="8716" xr:uid="{00000000-0005-0000-0000-000085A00000}"/>
    <cellStyle name="Pourcentage 46" xfId="8717" xr:uid="{00000000-0005-0000-0000-000086A00000}"/>
    <cellStyle name="Pourcentage 47" xfId="8718" xr:uid="{00000000-0005-0000-0000-000087A00000}"/>
    <cellStyle name="Pourcentage 47 2" xfId="8719" xr:uid="{00000000-0005-0000-0000-000088A00000}"/>
    <cellStyle name="Pourcentage 47 3" xfId="13877" xr:uid="{00000000-0005-0000-0000-000089A00000}"/>
    <cellStyle name="Pourcentage 47 3 2" xfId="29480" xr:uid="{00000000-0005-0000-0000-00008AA00000}"/>
    <cellStyle name="Pourcentage 47 3 3" xfId="36039" xr:uid="{00000000-0005-0000-0000-00008BA00000}"/>
    <cellStyle name="Pourcentage 47 3 4" xfId="42597" xr:uid="{00000000-0005-0000-0000-00008CA00000}"/>
    <cellStyle name="Pourcentage 47 4" xfId="26216" xr:uid="{00000000-0005-0000-0000-00008DA00000}"/>
    <cellStyle name="Pourcentage 47 5" xfId="32831" xr:uid="{00000000-0005-0000-0000-00008EA00000}"/>
    <cellStyle name="Pourcentage 47 6" xfId="39389" xr:uid="{00000000-0005-0000-0000-00008FA00000}"/>
    <cellStyle name="Pourcentage 48" xfId="8720" xr:uid="{00000000-0005-0000-0000-000090A00000}"/>
    <cellStyle name="Pourcentage 48 2" xfId="8721" xr:uid="{00000000-0005-0000-0000-000091A00000}"/>
    <cellStyle name="Pourcentage 48 3" xfId="13878" xr:uid="{00000000-0005-0000-0000-000092A00000}"/>
    <cellStyle name="Pourcentage 48 3 2" xfId="29481" xr:uid="{00000000-0005-0000-0000-000093A00000}"/>
    <cellStyle name="Pourcentage 48 3 3" xfId="36040" xr:uid="{00000000-0005-0000-0000-000094A00000}"/>
    <cellStyle name="Pourcentage 48 3 4" xfId="42598" xr:uid="{00000000-0005-0000-0000-000095A00000}"/>
    <cellStyle name="Pourcentage 48 4" xfId="26217" xr:uid="{00000000-0005-0000-0000-000096A00000}"/>
    <cellStyle name="Pourcentage 48 5" xfId="32832" xr:uid="{00000000-0005-0000-0000-000097A00000}"/>
    <cellStyle name="Pourcentage 48 6" xfId="39390" xr:uid="{00000000-0005-0000-0000-000098A00000}"/>
    <cellStyle name="Pourcentage 49" xfId="8722" xr:uid="{00000000-0005-0000-0000-000099A00000}"/>
    <cellStyle name="Pourcentage 49 2" xfId="8723" xr:uid="{00000000-0005-0000-0000-00009AA00000}"/>
    <cellStyle name="Pourcentage 49 3" xfId="13879" xr:uid="{00000000-0005-0000-0000-00009BA00000}"/>
    <cellStyle name="Pourcentage 49 3 2" xfId="29482" xr:uid="{00000000-0005-0000-0000-00009CA00000}"/>
    <cellStyle name="Pourcentage 49 3 3" xfId="36041" xr:uid="{00000000-0005-0000-0000-00009DA00000}"/>
    <cellStyle name="Pourcentage 49 3 4" xfId="42599" xr:uid="{00000000-0005-0000-0000-00009EA00000}"/>
    <cellStyle name="Pourcentage 49 4" xfId="26218" xr:uid="{00000000-0005-0000-0000-00009FA00000}"/>
    <cellStyle name="Pourcentage 49 5" xfId="32833" xr:uid="{00000000-0005-0000-0000-0000A0A00000}"/>
    <cellStyle name="Pourcentage 49 6" xfId="39391" xr:uid="{00000000-0005-0000-0000-0000A1A00000}"/>
    <cellStyle name="Pourcentage 5" xfId="1550" xr:uid="{00000000-0005-0000-0000-0000A2A00000}"/>
    <cellStyle name="Pourcentage 5 2" xfId="8724" xr:uid="{00000000-0005-0000-0000-0000A3A00000}"/>
    <cellStyle name="Pourcentage 5 2 2" xfId="8725" xr:uid="{00000000-0005-0000-0000-0000A4A00000}"/>
    <cellStyle name="Pourcentage 5 2 2 2" xfId="8726" xr:uid="{00000000-0005-0000-0000-0000A5A00000}"/>
    <cellStyle name="Pourcentage 5 2 3" xfId="8727" xr:uid="{00000000-0005-0000-0000-0000A6A00000}"/>
    <cellStyle name="Pourcentage 5 3" xfId="8728" xr:uid="{00000000-0005-0000-0000-0000A7A00000}"/>
    <cellStyle name="Pourcentage 5 3 2" xfId="8729" xr:uid="{00000000-0005-0000-0000-0000A8A00000}"/>
    <cellStyle name="Pourcentage 5 4" xfId="8730" xr:uid="{00000000-0005-0000-0000-0000A9A00000}"/>
    <cellStyle name="Pourcentage 5 5" xfId="2745" xr:uid="{00000000-0005-0000-0000-0000AAA00000}"/>
    <cellStyle name="Pourcentage 50" xfId="8731" xr:uid="{00000000-0005-0000-0000-0000ABA00000}"/>
    <cellStyle name="Pourcentage 50 2" xfId="8732" xr:uid="{00000000-0005-0000-0000-0000ACA00000}"/>
    <cellStyle name="Pourcentage 50 3" xfId="13880" xr:uid="{00000000-0005-0000-0000-0000ADA00000}"/>
    <cellStyle name="Pourcentage 50 3 2" xfId="29483" xr:uid="{00000000-0005-0000-0000-0000AEA00000}"/>
    <cellStyle name="Pourcentage 50 3 3" xfId="36042" xr:uid="{00000000-0005-0000-0000-0000AFA00000}"/>
    <cellStyle name="Pourcentage 50 3 4" xfId="42600" xr:uid="{00000000-0005-0000-0000-0000B0A00000}"/>
    <cellStyle name="Pourcentage 50 4" xfId="26219" xr:uid="{00000000-0005-0000-0000-0000B1A00000}"/>
    <cellStyle name="Pourcentage 50 5" xfId="32834" xr:uid="{00000000-0005-0000-0000-0000B2A00000}"/>
    <cellStyle name="Pourcentage 50 6" xfId="39392" xr:uid="{00000000-0005-0000-0000-0000B3A00000}"/>
    <cellStyle name="Pourcentage 51" xfId="8733" xr:uid="{00000000-0005-0000-0000-0000B4A00000}"/>
    <cellStyle name="Pourcentage 51 2" xfId="8734" xr:uid="{00000000-0005-0000-0000-0000B5A00000}"/>
    <cellStyle name="Pourcentage 51 3" xfId="13881" xr:uid="{00000000-0005-0000-0000-0000B6A00000}"/>
    <cellStyle name="Pourcentage 51 3 2" xfId="29484" xr:uid="{00000000-0005-0000-0000-0000B7A00000}"/>
    <cellStyle name="Pourcentage 51 3 3" xfId="36043" xr:uid="{00000000-0005-0000-0000-0000B8A00000}"/>
    <cellStyle name="Pourcentage 51 3 4" xfId="42601" xr:uid="{00000000-0005-0000-0000-0000B9A00000}"/>
    <cellStyle name="Pourcentage 51 4" xfId="26220" xr:uid="{00000000-0005-0000-0000-0000BAA00000}"/>
    <cellStyle name="Pourcentage 51 5" xfId="32835" xr:uid="{00000000-0005-0000-0000-0000BBA00000}"/>
    <cellStyle name="Pourcentage 51 6" xfId="39393" xr:uid="{00000000-0005-0000-0000-0000BCA00000}"/>
    <cellStyle name="Pourcentage 52" xfId="8735" xr:uid="{00000000-0005-0000-0000-0000BDA00000}"/>
    <cellStyle name="Pourcentage 52 2" xfId="8736" xr:uid="{00000000-0005-0000-0000-0000BEA00000}"/>
    <cellStyle name="Pourcentage 52 3" xfId="13882" xr:uid="{00000000-0005-0000-0000-0000BFA00000}"/>
    <cellStyle name="Pourcentage 52 3 2" xfId="29485" xr:uid="{00000000-0005-0000-0000-0000C0A00000}"/>
    <cellStyle name="Pourcentage 52 3 3" xfId="36044" xr:uid="{00000000-0005-0000-0000-0000C1A00000}"/>
    <cellStyle name="Pourcentage 52 3 4" xfId="42602" xr:uid="{00000000-0005-0000-0000-0000C2A00000}"/>
    <cellStyle name="Pourcentage 52 4" xfId="26221" xr:uid="{00000000-0005-0000-0000-0000C3A00000}"/>
    <cellStyle name="Pourcentage 52 5" xfId="32836" xr:uid="{00000000-0005-0000-0000-0000C4A00000}"/>
    <cellStyle name="Pourcentage 52 6" xfId="39394" xr:uid="{00000000-0005-0000-0000-0000C5A00000}"/>
    <cellStyle name="Pourcentage 53" xfId="8737" xr:uid="{00000000-0005-0000-0000-0000C6A00000}"/>
    <cellStyle name="Pourcentage 53 2" xfId="8738" xr:uid="{00000000-0005-0000-0000-0000C7A00000}"/>
    <cellStyle name="Pourcentage 53 3" xfId="13883" xr:uid="{00000000-0005-0000-0000-0000C8A00000}"/>
    <cellStyle name="Pourcentage 53 3 2" xfId="29486" xr:uid="{00000000-0005-0000-0000-0000C9A00000}"/>
    <cellStyle name="Pourcentage 53 3 3" xfId="36045" xr:uid="{00000000-0005-0000-0000-0000CAA00000}"/>
    <cellStyle name="Pourcentage 53 3 4" xfId="42603" xr:uid="{00000000-0005-0000-0000-0000CBA00000}"/>
    <cellStyle name="Pourcentage 53 4" xfId="26222" xr:uid="{00000000-0005-0000-0000-0000CCA00000}"/>
    <cellStyle name="Pourcentage 53 5" xfId="32837" xr:uid="{00000000-0005-0000-0000-0000CDA00000}"/>
    <cellStyle name="Pourcentage 53 6" xfId="39395" xr:uid="{00000000-0005-0000-0000-0000CEA00000}"/>
    <cellStyle name="Pourcentage 54" xfId="8739" xr:uid="{00000000-0005-0000-0000-0000CFA00000}"/>
    <cellStyle name="Pourcentage 54 2" xfId="8740" xr:uid="{00000000-0005-0000-0000-0000D0A00000}"/>
    <cellStyle name="Pourcentage 54 3" xfId="13884" xr:uid="{00000000-0005-0000-0000-0000D1A00000}"/>
    <cellStyle name="Pourcentage 54 3 2" xfId="29487" xr:uid="{00000000-0005-0000-0000-0000D2A00000}"/>
    <cellStyle name="Pourcentage 54 3 3" xfId="36046" xr:uid="{00000000-0005-0000-0000-0000D3A00000}"/>
    <cellStyle name="Pourcentage 54 3 4" xfId="42604" xr:uid="{00000000-0005-0000-0000-0000D4A00000}"/>
    <cellStyle name="Pourcentage 54 4" xfId="26223" xr:uid="{00000000-0005-0000-0000-0000D5A00000}"/>
    <cellStyle name="Pourcentage 54 5" xfId="32838" xr:uid="{00000000-0005-0000-0000-0000D6A00000}"/>
    <cellStyle name="Pourcentage 54 6" xfId="39396" xr:uid="{00000000-0005-0000-0000-0000D7A00000}"/>
    <cellStyle name="Pourcentage 55" xfId="8741" xr:uid="{00000000-0005-0000-0000-0000D8A00000}"/>
    <cellStyle name="Pourcentage 56" xfId="8742" xr:uid="{00000000-0005-0000-0000-0000D9A00000}"/>
    <cellStyle name="Pourcentage 57" xfId="8743" xr:uid="{00000000-0005-0000-0000-0000DAA00000}"/>
    <cellStyle name="Pourcentage 58" xfId="8744" xr:uid="{00000000-0005-0000-0000-0000DBA00000}"/>
    <cellStyle name="Pourcentage 59" xfId="8745" xr:uid="{00000000-0005-0000-0000-0000DCA00000}"/>
    <cellStyle name="Pourcentage 6" xfId="1551" xr:uid="{00000000-0005-0000-0000-0000DDA00000}"/>
    <cellStyle name="Pourcentage 6 2" xfId="8746" xr:uid="{00000000-0005-0000-0000-0000DEA00000}"/>
    <cellStyle name="Pourcentage 6 2 2" xfId="8747" xr:uid="{00000000-0005-0000-0000-0000DFA00000}"/>
    <cellStyle name="Pourcentage 6 3" xfId="8748" xr:uid="{00000000-0005-0000-0000-0000E0A00000}"/>
    <cellStyle name="Pourcentage 6 3 2" xfId="8749" xr:uid="{00000000-0005-0000-0000-0000E1A00000}"/>
    <cellStyle name="Pourcentage 6 4" xfId="8750" xr:uid="{00000000-0005-0000-0000-0000E2A00000}"/>
    <cellStyle name="Pourcentage 6 5" xfId="2746" xr:uid="{00000000-0005-0000-0000-0000E3A00000}"/>
    <cellStyle name="Pourcentage 60" xfId="8751" xr:uid="{00000000-0005-0000-0000-0000E4A00000}"/>
    <cellStyle name="Pourcentage 61" xfId="8752" xr:uid="{00000000-0005-0000-0000-0000E5A00000}"/>
    <cellStyle name="Pourcentage 62" xfId="8753" xr:uid="{00000000-0005-0000-0000-0000E6A00000}"/>
    <cellStyle name="Pourcentage 63" xfId="8754" xr:uid="{00000000-0005-0000-0000-0000E7A00000}"/>
    <cellStyle name="Pourcentage 64" xfId="8755" xr:uid="{00000000-0005-0000-0000-0000E8A00000}"/>
    <cellStyle name="Pourcentage 65" xfId="8756" xr:uid="{00000000-0005-0000-0000-0000E9A00000}"/>
    <cellStyle name="Pourcentage 66" xfId="8757" xr:uid="{00000000-0005-0000-0000-0000EAA00000}"/>
    <cellStyle name="Pourcentage 67" xfId="8758" xr:uid="{00000000-0005-0000-0000-0000EBA00000}"/>
    <cellStyle name="Pourcentage 68" xfId="8759" xr:uid="{00000000-0005-0000-0000-0000ECA00000}"/>
    <cellStyle name="Pourcentage 69" xfId="8760" xr:uid="{00000000-0005-0000-0000-0000EDA00000}"/>
    <cellStyle name="Pourcentage 7" xfId="1552" xr:uid="{00000000-0005-0000-0000-0000EEA00000}"/>
    <cellStyle name="Pourcentage 7 2" xfId="8761" xr:uid="{00000000-0005-0000-0000-0000EFA00000}"/>
    <cellStyle name="Pourcentage 7 2 2" xfId="8762" xr:uid="{00000000-0005-0000-0000-0000F0A00000}"/>
    <cellStyle name="Pourcentage 7 3" xfId="8763" xr:uid="{00000000-0005-0000-0000-0000F1A00000}"/>
    <cellStyle name="Pourcentage 7 3 2" xfId="8764" xr:uid="{00000000-0005-0000-0000-0000F2A00000}"/>
    <cellStyle name="Pourcentage 7 4" xfId="8765" xr:uid="{00000000-0005-0000-0000-0000F3A00000}"/>
    <cellStyle name="Pourcentage 7 5" xfId="2747" xr:uid="{00000000-0005-0000-0000-0000F4A00000}"/>
    <cellStyle name="Pourcentage 70" xfId="8766" xr:uid="{00000000-0005-0000-0000-0000F5A00000}"/>
    <cellStyle name="Pourcentage 71" xfId="8767" xr:uid="{00000000-0005-0000-0000-0000F6A00000}"/>
    <cellStyle name="Pourcentage 72" xfId="8768" xr:uid="{00000000-0005-0000-0000-0000F7A00000}"/>
    <cellStyle name="Pourcentage 73" xfId="8769" xr:uid="{00000000-0005-0000-0000-0000F8A00000}"/>
    <cellStyle name="Pourcentage 74" xfId="8770" xr:uid="{00000000-0005-0000-0000-0000F9A00000}"/>
    <cellStyle name="Pourcentage 75" xfId="8771" xr:uid="{00000000-0005-0000-0000-0000FAA00000}"/>
    <cellStyle name="Pourcentage 76" xfId="8772" xr:uid="{00000000-0005-0000-0000-0000FBA00000}"/>
    <cellStyle name="Pourcentage 77" xfId="8773" xr:uid="{00000000-0005-0000-0000-0000FCA00000}"/>
    <cellStyle name="Pourcentage 78" xfId="8774" xr:uid="{00000000-0005-0000-0000-0000FDA00000}"/>
    <cellStyle name="Pourcentage 79" xfId="8775" xr:uid="{00000000-0005-0000-0000-0000FEA00000}"/>
    <cellStyle name="Pourcentage 8" xfId="1553" xr:uid="{00000000-0005-0000-0000-0000FFA00000}"/>
    <cellStyle name="Pourcentage 8 2" xfId="8776" xr:uid="{00000000-0005-0000-0000-000000A10000}"/>
    <cellStyle name="Pourcentage 8 3" xfId="2748" xr:uid="{00000000-0005-0000-0000-000001A10000}"/>
    <cellStyle name="Pourcentage 80" xfId="8777" xr:uid="{00000000-0005-0000-0000-000002A10000}"/>
    <cellStyle name="Pourcentage 81" xfId="8778" xr:uid="{00000000-0005-0000-0000-000003A10000}"/>
    <cellStyle name="Pourcentage 82" xfId="8779" xr:uid="{00000000-0005-0000-0000-000004A10000}"/>
    <cellStyle name="Pourcentage 83" xfId="8780" xr:uid="{00000000-0005-0000-0000-000005A10000}"/>
    <cellStyle name="Pourcentage 84" xfId="8781" xr:uid="{00000000-0005-0000-0000-000006A10000}"/>
    <cellStyle name="Pourcentage 85" xfId="8782" xr:uid="{00000000-0005-0000-0000-000007A10000}"/>
    <cellStyle name="Pourcentage 86" xfId="8783" xr:uid="{00000000-0005-0000-0000-000008A10000}"/>
    <cellStyle name="Pourcentage 87" xfId="8784" xr:uid="{00000000-0005-0000-0000-000009A10000}"/>
    <cellStyle name="Pourcentage 88" xfId="8785" xr:uid="{00000000-0005-0000-0000-00000AA10000}"/>
    <cellStyle name="Pourcentage 89" xfId="8786" xr:uid="{00000000-0005-0000-0000-00000BA10000}"/>
    <cellStyle name="Pourcentage 9" xfId="1554" xr:uid="{00000000-0005-0000-0000-00000CA10000}"/>
    <cellStyle name="Pourcentage 9 2" xfId="8787" xr:uid="{00000000-0005-0000-0000-00000DA10000}"/>
    <cellStyle name="Pourcentage 9 3" xfId="2749" xr:uid="{00000000-0005-0000-0000-00000EA10000}"/>
    <cellStyle name="Pourcentage 90" xfId="8788" xr:uid="{00000000-0005-0000-0000-00000FA10000}"/>
    <cellStyle name="Pourcentage 91" xfId="8789" xr:uid="{00000000-0005-0000-0000-000010A10000}"/>
    <cellStyle name="Pourcentage 92" xfId="8790" xr:uid="{00000000-0005-0000-0000-000011A10000}"/>
    <cellStyle name="Preliminary_Data" xfId="1555" xr:uid="{00000000-0005-0000-0000-000012A10000}"/>
    <cellStyle name="PrePop Currency (0)" xfId="1556" xr:uid="{00000000-0005-0000-0000-000013A10000}"/>
    <cellStyle name="PrePop Currency (0) 2" xfId="1557" xr:uid="{00000000-0005-0000-0000-000014A10000}"/>
    <cellStyle name="PrePop Currency (0) 2 2" xfId="1558" xr:uid="{00000000-0005-0000-0000-000015A10000}"/>
    <cellStyle name="PrePop Currency (0) 2 2 2" xfId="8791" xr:uid="{00000000-0005-0000-0000-000016A10000}"/>
    <cellStyle name="PrePop Currency (0) 2 2 2 2" xfId="8792" xr:uid="{00000000-0005-0000-0000-000017A10000}"/>
    <cellStyle name="PrePop Currency (0) 2 2 2 3" xfId="16763" xr:uid="{00000000-0005-0000-0000-000018A10000}"/>
    <cellStyle name="PrePop Currency (0) 2 2 3" xfId="8793" xr:uid="{00000000-0005-0000-0000-000019A10000}"/>
    <cellStyle name="PrePop Currency (0) 2 2 4" xfId="8794" xr:uid="{00000000-0005-0000-0000-00001AA10000}"/>
    <cellStyle name="PrePop Currency (0) 2 2 5" xfId="2751" xr:uid="{00000000-0005-0000-0000-00001BA10000}"/>
    <cellStyle name="PrePop Currency (0) 2 3" xfId="8795" xr:uid="{00000000-0005-0000-0000-00001CA10000}"/>
    <cellStyle name="PrePop Currency (0) 2 3 2" xfId="8796" xr:uid="{00000000-0005-0000-0000-00001DA10000}"/>
    <cellStyle name="PrePop Currency (0) 2 3 3" xfId="16762" xr:uid="{00000000-0005-0000-0000-00001EA10000}"/>
    <cellStyle name="PrePop Currency (0) 2 4" xfId="8797" xr:uid="{00000000-0005-0000-0000-00001FA10000}"/>
    <cellStyle name="PrePop Currency (0) 2 5" xfId="8798" xr:uid="{00000000-0005-0000-0000-000020A10000}"/>
    <cellStyle name="PrePop Currency (0) 2 6" xfId="2750" xr:uid="{00000000-0005-0000-0000-000021A10000}"/>
    <cellStyle name="PrePop Currency (0) 3" xfId="1559" xr:uid="{00000000-0005-0000-0000-000022A10000}"/>
    <cellStyle name="PrePop Currency (0) 3 2" xfId="8799" xr:uid="{00000000-0005-0000-0000-000023A10000}"/>
    <cellStyle name="PrePop Currency (0) 3 2 2" xfId="8800" xr:uid="{00000000-0005-0000-0000-000024A10000}"/>
    <cellStyle name="PrePop Currency (0) 3 2 2 2" xfId="8801" xr:uid="{00000000-0005-0000-0000-000025A10000}"/>
    <cellStyle name="PrePop Currency (0) 3 2 3" xfId="8802" xr:uid="{00000000-0005-0000-0000-000026A10000}"/>
    <cellStyle name="PrePop Currency (0) 3 2 4" xfId="16764" xr:uid="{00000000-0005-0000-0000-000027A10000}"/>
    <cellStyle name="PrePop Currency (0) 3 3" xfId="8803" xr:uid="{00000000-0005-0000-0000-000028A10000}"/>
    <cellStyle name="PrePop Currency (0) 3 3 2" xfId="8804" xr:uid="{00000000-0005-0000-0000-000029A10000}"/>
    <cellStyle name="PrePop Currency (0) 3 4" xfId="8805" xr:uid="{00000000-0005-0000-0000-00002AA10000}"/>
    <cellStyle name="PrePop Currency (0) 3 5" xfId="8806" xr:uid="{00000000-0005-0000-0000-00002BA10000}"/>
    <cellStyle name="PrePop Currency (0) 3 6" xfId="2752" xr:uid="{00000000-0005-0000-0000-00002CA10000}"/>
    <cellStyle name="PrePop Currency (0) 4" xfId="8807" xr:uid="{00000000-0005-0000-0000-00002DA10000}"/>
    <cellStyle name="PrePop Currency (0) 4 2" xfId="8808" xr:uid="{00000000-0005-0000-0000-00002EA10000}"/>
    <cellStyle name="PrePop Currency (0) 5" xfId="8809" xr:uid="{00000000-0005-0000-0000-00002FA10000}"/>
    <cellStyle name="PrePop Currency (2)" xfId="1560" xr:uid="{00000000-0005-0000-0000-000030A10000}"/>
    <cellStyle name="PrePop Currency (2) 2" xfId="8810" xr:uid="{00000000-0005-0000-0000-000031A10000}"/>
    <cellStyle name="PrePop Units (0)" xfId="1561" xr:uid="{00000000-0005-0000-0000-000032A10000}"/>
    <cellStyle name="PrePop Units (0) 2" xfId="1562" xr:uid="{00000000-0005-0000-0000-000033A10000}"/>
    <cellStyle name="PrePop Units (0) 2 2" xfId="1563" xr:uid="{00000000-0005-0000-0000-000034A10000}"/>
    <cellStyle name="PrePop Units (0) 2 2 2" xfId="8811" xr:uid="{00000000-0005-0000-0000-000035A10000}"/>
    <cellStyle name="PrePop Units (0) 2 2 2 2" xfId="8812" xr:uid="{00000000-0005-0000-0000-000036A10000}"/>
    <cellStyle name="PrePop Units (0) 2 2 2 3" xfId="16766" xr:uid="{00000000-0005-0000-0000-000037A10000}"/>
    <cellStyle name="PrePop Units (0) 2 2 3" xfId="8813" xr:uid="{00000000-0005-0000-0000-000038A10000}"/>
    <cellStyle name="PrePop Units (0) 2 2 4" xfId="8814" xr:uid="{00000000-0005-0000-0000-000039A10000}"/>
    <cellStyle name="PrePop Units (0) 2 2 5" xfId="2754" xr:uid="{00000000-0005-0000-0000-00003AA10000}"/>
    <cellStyle name="PrePop Units (0) 2 3" xfId="8815" xr:uid="{00000000-0005-0000-0000-00003BA10000}"/>
    <cellStyle name="PrePop Units (0) 2 3 2" xfId="8816" xr:uid="{00000000-0005-0000-0000-00003CA10000}"/>
    <cellStyle name="PrePop Units (0) 2 3 3" xfId="16765" xr:uid="{00000000-0005-0000-0000-00003DA10000}"/>
    <cellStyle name="PrePop Units (0) 2 4" xfId="8817" xr:uid="{00000000-0005-0000-0000-00003EA10000}"/>
    <cellStyle name="PrePop Units (0) 2 5" xfId="8818" xr:uid="{00000000-0005-0000-0000-00003FA10000}"/>
    <cellStyle name="PrePop Units (0) 2 6" xfId="2753" xr:uid="{00000000-0005-0000-0000-000040A10000}"/>
    <cellStyle name="PrePop Units (0) 3" xfId="1564" xr:uid="{00000000-0005-0000-0000-000041A10000}"/>
    <cellStyle name="PrePop Units (0) 3 2" xfId="8819" xr:uid="{00000000-0005-0000-0000-000042A10000}"/>
    <cellStyle name="PrePop Units (0) 3 2 2" xfId="8820" xr:uid="{00000000-0005-0000-0000-000043A10000}"/>
    <cellStyle name="PrePop Units (0) 3 2 2 2" xfId="8821" xr:uid="{00000000-0005-0000-0000-000044A10000}"/>
    <cellStyle name="PrePop Units (0) 3 2 3" xfId="8822" xr:uid="{00000000-0005-0000-0000-000045A10000}"/>
    <cellStyle name="PrePop Units (0) 3 2 4" xfId="16767" xr:uid="{00000000-0005-0000-0000-000046A10000}"/>
    <cellStyle name="PrePop Units (0) 3 3" xfId="8823" xr:uid="{00000000-0005-0000-0000-000047A10000}"/>
    <cellStyle name="PrePop Units (0) 3 3 2" xfId="8824" xr:uid="{00000000-0005-0000-0000-000048A10000}"/>
    <cellStyle name="PrePop Units (0) 3 4" xfId="8825" xr:uid="{00000000-0005-0000-0000-000049A10000}"/>
    <cellStyle name="PrePop Units (0) 3 5" xfId="8826" xr:uid="{00000000-0005-0000-0000-00004AA10000}"/>
    <cellStyle name="PrePop Units (0) 3 6" xfId="2755" xr:uid="{00000000-0005-0000-0000-00004BA10000}"/>
    <cellStyle name="PrePop Units (0) 4" xfId="8827" xr:uid="{00000000-0005-0000-0000-00004CA10000}"/>
    <cellStyle name="PrePop Units (0) 4 2" xfId="8828" xr:uid="{00000000-0005-0000-0000-00004DA10000}"/>
    <cellStyle name="PrePop Units (0) 5" xfId="8829" xr:uid="{00000000-0005-0000-0000-00004EA10000}"/>
    <cellStyle name="PrePop Units (1)" xfId="1565" xr:uid="{00000000-0005-0000-0000-00004FA10000}"/>
    <cellStyle name="PrePop Units (1) 2" xfId="8830" xr:uid="{00000000-0005-0000-0000-000050A10000}"/>
    <cellStyle name="PrePop Units (2)" xfId="1566" xr:uid="{00000000-0005-0000-0000-000051A10000}"/>
    <cellStyle name="PrePop Units (2) 2" xfId="8831" xr:uid="{00000000-0005-0000-0000-000052A10000}"/>
    <cellStyle name="Prices_Data" xfId="1567" xr:uid="{00000000-0005-0000-0000-000053A10000}"/>
    <cellStyle name="PSChar" xfId="1568" xr:uid="{00000000-0005-0000-0000-000054A10000}"/>
    <cellStyle name="PSDate" xfId="1569" xr:uid="{00000000-0005-0000-0000-000055A10000}"/>
    <cellStyle name="PSDec" xfId="1570" xr:uid="{00000000-0005-0000-0000-000056A10000}"/>
    <cellStyle name="PSHeading" xfId="1571" xr:uid="{00000000-0005-0000-0000-000057A10000}"/>
    <cellStyle name="PSInt" xfId="1572" xr:uid="{00000000-0005-0000-0000-000058A10000}"/>
    <cellStyle name="PSSpacer" xfId="1573" xr:uid="{00000000-0005-0000-0000-000059A10000}"/>
    <cellStyle name="Punto0 - Modelo1" xfId="8832" xr:uid="{00000000-0005-0000-0000-00005AA10000}"/>
    <cellStyle name="Rappel" xfId="8833" xr:uid="{00000000-0005-0000-0000-00005BA10000}"/>
    <cellStyle name="reg_no_decimal" xfId="1574" xr:uid="{00000000-0005-0000-0000-00005CA10000}"/>
    <cellStyle name="saisie" xfId="8834" xr:uid="{00000000-0005-0000-0000-00005DA10000}"/>
    <cellStyle name="saisie 10" xfId="8835" xr:uid="{00000000-0005-0000-0000-00005EA10000}"/>
    <cellStyle name="saisie 10 2" xfId="8836" xr:uid="{00000000-0005-0000-0000-00005FA10000}"/>
    <cellStyle name="saisie 11" xfId="8837" xr:uid="{00000000-0005-0000-0000-000060A10000}"/>
    <cellStyle name="saisie 2" xfId="8838" xr:uid="{00000000-0005-0000-0000-000061A10000}"/>
    <cellStyle name="saisie 2 10" xfId="8839" xr:uid="{00000000-0005-0000-0000-000062A10000}"/>
    <cellStyle name="saisie 2 2" xfId="8840" xr:uid="{00000000-0005-0000-0000-000063A10000}"/>
    <cellStyle name="saisie 2 2 2" xfId="8841" xr:uid="{00000000-0005-0000-0000-000064A10000}"/>
    <cellStyle name="saisie 2 3" xfId="8842" xr:uid="{00000000-0005-0000-0000-000065A10000}"/>
    <cellStyle name="saisie 2 3 2" xfId="8843" xr:uid="{00000000-0005-0000-0000-000066A10000}"/>
    <cellStyle name="saisie 2 4" xfId="8844" xr:uid="{00000000-0005-0000-0000-000067A10000}"/>
    <cellStyle name="saisie 2 4 2" xfId="8845" xr:uid="{00000000-0005-0000-0000-000068A10000}"/>
    <cellStyle name="saisie 2 5" xfId="8846" xr:uid="{00000000-0005-0000-0000-000069A10000}"/>
    <cellStyle name="saisie 2 5 2" xfId="8847" xr:uid="{00000000-0005-0000-0000-00006AA10000}"/>
    <cellStyle name="saisie 2 6" xfId="8848" xr:uid="{00000000-0005-0000-0000-00006BA10000}"/>
    <cellStyle name="saisie 2 6 2" xfId="8849" xr:uid="{00000000-0005-0000-0000-00006CA10000}"/>
    <cellStyle name="saisie 2 7" xfId="8850" xr:uid="{00000000-0005-0000-0000-00006DA10000}"/>
    <cellStyle name="saisie 2 7 2" xfId="8851" xr:uid="{00000000-0005-0000-0000-00006EA10000}"/>
    <cellStyle name="saisie 2 8" xfId="8852" xr:uid="{00000000-0005-0000-0000-00006FA10000}"/>
    <cellStyle name="saisie 2 8 2" xfId="8853" xr:uid="{00000000-0005-0000-0000-000070A10000}"/>
    <cellStyle name="saisie 2 9" xfId="8854" xr:uid="{00000000-0005-0000-0000-000071A10000}"/>
    <cellStyle name="saisie 3" xfId="8855" xr:uid="{00000000-0005-0000-0000-000072A10000}"/>
    <cellStyle name="saisie 3 2" xfId="8856" xr:uid="{00000000-0005-0000-0000-000073A10000}"/>
    <cellStyle name="saisie 3 2 2" xfId="8857" xr:uid="{00000000-0005-0000-0000-000074A10000}"/>
    <cellStyle name="saisie 3 3" xfId="8858" xr:uid="{00000000-0005-0000-0000-000075A10000}"/>
    <cellStyle name="saisie 3 3 2" xfId="8859" xr:uid="{00000000-0005-0000-0000-000076A10000}"/>
    <cellStyle name="saisie 3 4" xfId="8860" xr:uid="{00000000-0005-0000-0000-000077A10000}"/>
    <cellStyle name="saisie 3 4 2" xfId="8861" xr:uid="{00000000-0005-0000-0000-000078A10000}"/>
    <cellStyle name="saisie 3 5" xfId="8862" xr:uid="{00000000-0005-0000-0000-000079A10000}"/>
    <cellStyle name="saisie 3 5 2" xfId="8863" xr:uid="{00000000-0005-0000-0000-00007AA10000}"/>
    <cellStyle name="saisie 3 6" xfId="8864" xr:uid="{00000000-0005-0000-0000-00007BA10000}"/>
    <cellStyle name="saisie 3 6 2" xfId="8865" xr:uid="{00000000-0005-0000-0000-00007CA10000}"/>
    <cellStyle name="saisie 3 7" xfId="8866" xr:uid="{00000000-0005-0000-0000-00007DA10000}"/>
    <cellStyle name="saisie 3 7 2" xfId="8867" xr:uid="{00000000-0005-0000-0000-00007EA10000}"/>
    <cellStyle name="saisie 3 8" xfId="8868" xr:uid="{00000000-0005-0000-0000-00007FA10000}"/>
    <cellStyle name="saisie 3 8 2" xfId="8869" xr:uid="{00000000-0005-0000-0000-000080A10000}"/>
    <cellStyle name="saisie 3 9" xfId="8870" xr:uid="{00000000-0005-0000-0000-000081A10000}"/>
    <cellStyle name="saisie 4" xfId="8871" xr:uid="{00000000-0005-0000-0000-000082A10000}"/>
    <cellStyle name="saisie 4 2" xfId="8872" xr:uid="{00000000-0005-0000-0000-000083A10000}"/>
    <cellStyle name="saisie 5" xfId="8873" xr:uid="{00000000-0005-0000-0000-000084A10000}"/>
    <cellStyle name="saisie 5 2" xfId="8874" xr:uid="{00000000-0005-0000-0000-000085A10000}"/>
    <cellStyle name="saisie 6" xfId="8875" xr:uid="{00000000-0005-0000-0000-000086A10000}"/>
    <cellStyle name="saisie 6 2" xfId="8876" xr:uid="{00000000-0005-0000-0000-000087A10000}"/>
    <cellStyle name="saisie 7" xfId="8877" xr:uid="{00000000-0005-0000-0000-000088A10000}"/>
    <cellStyle name="saisie 7 2" xfId="8878" xr:uid="{00000000-0005-0000-0000-000089A10000}"/>
    <cellStyle name="saisie 8" xfId="8879" xr:uid="{00000000-0005-0000-0000-00008AA10000}"/>
    <cellStyle name="saisie 8 2" xfId="8880" xr:uid="{00000000-0005-0000-0000-00008BA10000}"/>
    <cellStyle name="saisie 9" xfId="8881" xr:uid="{00000000-0005-0000-0000-00008CA10000}"/>
    <cellStyle name="saisie 9 2" xfId="8882" xr:uid="{00000000-0005-0000-0000-00008DA10000}"/>
    <cellStyle name="Salida 2" xfId="2793" xr:uid="{00000000-0005-0000-0000-00008EA10000}"/>
    <cellStyle name="Salida 3" xfId="23016" xr:uid="{00000000-0005-0000-0000-00008FA10000}"/>
    <cellStyle name="SAPBEXaggData" xfId="1575" xr:uid="{00000000-0005-0000-0000-000090A10000}"/>
    <cellStyle name="SAPBEXaggData 2" xfId="8883" xr:uid="{00000000-0005-0000-0000-000091A10000}"/>
    <cellStyle name="SAPBEXaggData 2 2" xfId="8884" xr:uid="{00000000-0005-0000-0000-000092A10000}"/>
    <cellStyle name="SAPBEXaggDataEmph" xfId="1576" xr:uid="{00000000-0005-0000-0000-000093A10000}"/>
    <cellStyle name="SAPBEXaggDataEmph 2" xfId="8885" xr:uid="{00000000-0005-0000-0000-000094A10000}"/>
    <cellStyle name="SAPBEXaggDataEmph 2 2" xfId="8886" xr:uid="{00000000-0005-0000-0000-000095A10000}"/>
    <cellStyle name="SAPBEXaggItem" xfId="1577" xr:uid="{00000000-0005-0000-0000-000096A10000}"/>
    <cellStyle name="SAPBEXaggItem 2" xfId="1578" xr:uid="{00000000-0005-0000-0000-000097A10000}"/>
    <cellStyle name="SAPBEXaggItemX" xfId="1579" xr:uid="{00000000-0005-0000-0000-000098A10000}"/>
    <cellStyle name="SAPBEXaggItemX 2" xfId="1580" xr:uid="{00000000-0005-0000-0000-000099A10000}"/>
    <cellStyle name="SAPBEXchaText" xfId="1581" xr:uid="{00000000-0005-0000-0000-00009AA10000}"/>
    <cellStyle name="SAPBEXchaText 2" xfId="1582" xr:uid="{00000000-0005-0000-0000-00009BA10000}"/>
    <cellStyle name="SAPBEXchaText 2 2" xfId="1583" xr:uid="{00000000-0005-0000-0000-00009CA10000}"/>
    <cellStyle name="SAPBEXchaText 2 2 2" xfId="2757" xr:uid="{00000000-0005-0000-0000-00009DA10000}"/>
    <cellStyle name="SAPBEXchaText 2 3" xfId="1584" xr:uid="{00000000-0005-0000-0000-00009EA10000}"/>
    <cellStyle name="SAPBEXchaText 2 3 2" xfId="2758" xr:uid="{00000000-0005-0000-0000-00009FA10000}"/>
    <cellStyle name="SAPBEXchaText 2 4" xfId="8887" xr:uid="{00000000-0005-0000-0000-0000A0A10000}"/>
    <cellStyle name="SAPBEXchaText 2 5" xfId="2756" xr:uid="{00000000-0005-0000-0000-0000A1A10000}"/>
    <cellStyle name="SAPBEXchaText 3" xfId="1585" xr:uid="{00000000-0005-0000-0000-0000A2A10000}"/>
    <cellStyle name="SAPBEXchaText 4" xfId="8888" xr:uid="{00000000-0005-0000-0000-0000A3A10000}"/>
    <cellStyle name="SAPBEXexcBad7" xfId="1586" xr:uid="{00000000-0005-0000-0000-0000A4A10000}"/>
    <cellStyle name="SAPBEXexcBad7 2" xfId="1587" xr:uid="{00000000-0005-0000-0000-0000A5A10000}"/>
    <cellStyle name="SAPBEXexcBad8" xfId="1588" xr:uid="{00000000-0005-0000-0000-0000A6A10000}"/>
    <cellStyle name="SAPBEXexcBad8 2" xfId="1589" xr:uid="{00000000-0005-0000-0000-0000A7A10000}"/>
    <cellStyle name="SAPBEXexcBad9" xfId="1590" xr:uid="{00000000-0005-0000-0000-0000A8A10000}"/>
    <cellStyle name="SAPBEXexcBad9 2" xfId="1591" xr:uid="{00000000-0005-0000-0000-0000A9A10000}"/>
    <cellStyle name="SAPBEXexcCritical4" xfId="1592" xr:uid="{00000000-0005-0000-0000-0000AAA10000}"/>
    <cellStyle name="SAPBEXexcCritical4 2" xfId="1593" xr:uid="{00000000-0005-0000-0000-0000ABA10000}"/>
    <cellStyle name="SAPBEXexcCritical5" xfId="1594" xr:uid="{00000000-0005-0000-0000-0000ACA10000}"/>
    <cellStyle name="SAPBEXexcCritical5 2" xfId="1595" xr:uid="{00000000-0005-0000-0000-0000ADA10000}"/>
    <cellStyle name="SAPBEXexcCritical6" xfId="1596" xr:uid="{00000000-0005-0000-0000-0000AEA10000}"/>
    <cellStyle name="SAPBEXexcCritical6 2" xfId="1597" xr:uid="{00000000-0005-0000-0000-0000AFA10000}"/>
    <cellStyle name="SAPBEXexcGood1" xfId="1598" xr:uid="{00000000-0005-0000-0000-0000B0A10000}"/>
    <cellStyle name="SAPBEXexcGood1 2" xfId="1599" xr:uid="{00000000-0005-0000-0000-0000B1A10000}"/>
    <cellStyle name="SAPBEXexcGood2" xfId="1600" xr:uid="{00000000-0005-0000-0000-0000B2A10000}"/>
    <cellStyle name="SAPBEXexcGood2 2" xfId="1601" xr:uid="{00000000-0005-0000-0000-0000B3A10000}"/>
    <cellStyle name="SAPBEXexcGood3" xfId="1602" xr:uid="{00000000-0005-0000-0000-0000B4A10000}"/>
    <cellStyle name="SAPBEXexcGood3 2" xfId="1603" xr:uid="{00000000-0005-0000-0000-0000B5A10000}"/>
    <cellStyle name="SAPBEXfilterDrill" xfId="1604" xr:uid="{00000000-0005-0000-0000-0000B6A10000}"/>
    <cellStyle name="SAPBEXfilterDrill 10" xfId="8889" xr:uid="{00000000-0005-0000-0000-0000B7A10000}"/>
    <cellStyle name="SAPBEXfilterDrill 10 2" xfId="8890" xr:uid="{00000000-0005-0000-0000-0000B8A10000}"/>
    <cellStyle name="SAPBEXfilterDrill 10 2 2" xfId="10143" xr:uid="{00000000-0005-0000-0000-0000B9A10000}"/>
    <cellStyle name="SAPBEXfilterDrill 10 3" xfId="10142" xr:uid="{00000000-0005-0000-0000-0000BAA10000}"/>
    <cellStyle name="SAPBEXfilterDrill 11" xfId="8891" xr:uid="{00000000-0005-0000-0000-0000BBA10000}"/>
    <cellStyle name="SAPBEXfilterDrill 11 2" xfId="8892" xr:uid="{00000000-0005-0000-0000-0000BCA10000}"/>
    <cellStyle name="SAPBEXfilterDrill 11 2 2" xfId="10145" xr:uid="{00000000-0005-0000-0000-0000BDA10000}"/>
    <cellStyle name="SAPBEXfilterDrill 11 3" xfId="10144" xr:uid="{00000000-0005-0000-0000-0000BEA10000}"/>
    <cellStyle name="SAPBEXfilterDrill 12" xfId="8893" xr:uid="{00000000-0005-0000-0000-0000BFA10000}"/>
    <cellStyle name="SAPBEXfilterDrill 12 2" xfId="10146" xr:uid="{00000000-0005-0000-0000-0000C0A10000}"/>
    <cellStyle name="SAPBEXfilterDrill 13" xfId="9308" xr:uid="{00000000-0005-0000-0000-0000C1A10000}"/>
    <cellStyle name="SAPBEXfilterDrill 2" xfId="8894" xr:uid="{00000000-0005-0000-0000-0000C2A10000}"/>
    <cellStyle name="SAPBEXfilterDrill 2 10" xfId="8895" xr:uid="{00000000-0005-0000-0000-0000C3A10000}"/>
    <cellStyle name="SAPBEXfilterDrill 2 10 2" xfId="8896" xr:uid="{00000000-0005-0000-0000-0000C4A10000}"/>
    <cellStyle name="SAPBEXfilterDrill 2 10 2 2" xfId="10149" xr:uid="{00000000-0005-0000-0000-0000C5A10000}"/>
    <cellStyle name="SAPBEXfilterDrill 2 10 3" xfId="10148" xr:uid="{00000000-0005-0000-0000-0000C6A10000}"/>
    <cellStyle name="SAPBEXfilterDrill 2 11" xfId="8897" xr:uid="{00000000-0005-0000-0000-0000C7A10000}"/>
    <cellStyle name="SAPBEXfilterDrill 2 11 2" xfId="8898" xr:uid="{00000000-0005-0000-0000-0000C8A10000}"/>
    <cellStyle name="SAPBEXfilterDrill 2 11 2 2" xfId="10151" xr:uid="{00000000-0005-0000-0000-0000C9A10000}"/>
    <cellStyle name="SAPBEXfilterDrill 2 11 3" xfId="10150" xr:uid="{00000000-0005-0000-0000-0000CAA10000}"/>
    <cellStyle name="SAPBEXfilterDrill 2 12" xfId="8899" xr:uid="{00000000-0005-0000-0000-0000CBA10000}"/>
    <cellStyle name="SAPBEXfilterDrill 2 12 2" xfId="10152" xr:uid="{00000000-0005-0000-0000-0000CCA10000}"/>
    <cellStyle name="SAPBEXfilterDrill 2 13" xfId="10147" xr:uid="{00000000-0005-0000-0000-0000CDA10000}"/>
    <cellStyle name="SAPBEXfilterDrill 2 2" xfId="8900" xr:uid="{00000000-0005-0000-0000-0000CEA10000}"/>
    <cellStyle name="SAPBEXfilterDrill 2 2 10" xfId="8901" xr:uid="{00000000-0005-0000-0000-0000CFA10000}"/>
    <cellStyle name="SAPBEXfilterDrill 2 2 10 2" xfId="8902" xr:uid="{00000000-0005-0000-0000-0000D0A10000}"/>
    <cellStyle name="SAPBEXfilterDrill 2 2 10 2 2" xfId="10155" xr:uid="{00000000-0005-0000-0000-0000D1A10000}"/>
    <cellStyle name="SAPBEXfilterDrill 2 2 10 3" xfId="10154" xr:uid="{00000000-0005-0000-0000-0000D2A10000}"/>
    <cellStyle name="SAPBEXfilterDrill 2 2 11" xfId="8903" xr:uid="{00000000-0005-0000-0000-0000D3A10000}"/>
    <cellStyle name="SAPBEXfilterDrill 2 2 11 2" xfId="10156" xr:uid="{00000000-0005-0000-0000-0000D4A10000}"/>
    <cellStyle name="SAPBEXfilterDrill 2 2 12" xfId="10153" xr:uid="{00000000-0005-0000-0000-0000D5A10000}"/>
    <cellStyle name="SAPBEXfilterDrill 2 2 2" xfId="8904" xr:uid="{00000000-0005-0000-0000-0000D6A10000}"/>
    <cellStyle name="SAPBEXfilterDrill 2 2 2 10" xfId="8905" xr:uid="{00000000-0005-0000-0000-0000D7A10000}"/>
    <cellStyle name="SAPBEXfilterDrill 2 2 2 10 2" xfId="10158" xr:uid="{00000000-0005-0000-0000-0000D8A10000}"/>
    <cellStyle name="SAPBEXfilterDrill 2 2 2 11" xfId="10157" xr:uid="{00000000-0005-0000-0000-0000D9A10000}"/>
    <cellStyle name="SAPBEXfilterDrill 2 2 2 2" xfId="8906" xr:uid="{00000000-0005-0000-0000-0000DAA10000}"/>
    <cellStyle name="SAPBEXfilterDrill 2 2 2 2 2" xfId="8907" xr:uid="{00000000-0005-0000-0000-0000DBA10000}"/>
    <cellStyle name="SAPBEXfilterDrill 2 2 2 2 2 2" xfId="10160" xr:uid="{00000000-0005-0000-0000-0000DCA10000}"/>
    <cellStyle name="SAPBEXfilterDrill 2 2 2 2 3" xfId="10159" xr:uid="{00000000-0005-0000-0000-0000DDA10000}"/>
    <cellStyle name="SAPBEXfilterDrill 2 2 2 3" xfId="8908" xr:uid="{00000000-0005-0000-0000-0000DEA10000}"/>
    <cellStyle name="SAPBEXfilterDrill 2 2 2 3 2" xfId="8909" xr:uid="{00000000-0005-0000-0000-0000DFA10000}"/>
    <cellStyle name="SAPBEXfilterDrill 2 2 2 3 2 2" xfId="10162" xr:uid="{00000000-0005-0000-0000-0000E0A10000}"/>
    <cellStyle name="SAPBEXfilterDrill 2 2 2 3 3" xfId="10161" xr:uid="{00000000-0005-0000-0000-0000E1A10000}"/>
    <cellStyle name="SAPBEXfilterDrill 2 2 2 4" xfId="8910" xr:uid="{00000000-0005-0000-0000-0000E2A10000}"/>
    <cellStyle name="SAPBEXfilterDrill 2 2 2 4 2" xfId="8911" xr:uid="{00000000-0005-0000-0000-0000E3A10000}"/>
    <cellStyle name="SAPBEXfilterDrill 2 2 2 4 2 2" xfId="10164" xr:uid="{00000000-0005-0000-0000-0000E4A10000}"/>
    <cellStyle name="SAPBEXfilterDrill 2 2 2 4 3" xfId="10163" xr:uid="{00000000-0005-0000-0000-0000E5A10000}"/>
    <cellStyle name="SAPBEXfilterDrill 2 2 2 5" xfId="8912" xr:uid="{00000000-0005-0000-0000-0000E6A10000}"/>
    <cellStyle name="SAPBEXfilterDrill 2 2 2 5 2" xfId="8913" xr:uid="{00000000-0005-0000-0000-0000E7A10000}"/>
    <cellStyle name="SAPBEXfilterDrill 2 2 2 5 2 2" xfId="10166" xr:uid="{00000000-0005-0000-0000-0000E8A10000}"/>
    <cellStyle name="SAPBEXfilterDrill 2 2 2 5 3" xfId="10165" xr:uid="{00000000-0005-0000-0000-0000E9A10000}"/>
    <cellStyle name="SAPBEXfilterDrill 2 2 2 6" xfId="8914" xr:uid="{00000000-0005-0000-0000-0000EAA10000}"/>
    <cellStyle name="SAPBEXfilterDrill 2 2 2 6 2" xfId="8915" xr:uid="{00000000-0005-0000-0000-0000EBA10000}"/>
    <cellStyle name="SAPBEXfilterDrill 2 2 2 6 2 2" xfId="10168" xr:uid="{00000000-0005-0000-0000-0000ECA10000}"/>
    <cellStyle name="SAPBEXfilterDrill 2 2 2 6 3" xfId="10167" xr:uid="{00000000-0005-0000-0000-0000EDA10000}"/>
    <cellStyle name="SAPBEXfilterDrill 2 2 2 7" xfId="8916" xr:uid="{00000000-0005-0000-0000-0000EEA10000}"/>
    <cellStyle name="SAPBEXfilterDrill 2 2 2 7 2" xfId="8917" xr:uid="{00000000-0005-0000-0000-0000EFA10000}"/>
    <cellStyle name="SAPBEXfilterDrill 2 2 2 7 2 2" xfId="10170" xr:uid="{00000000-0005-0000-0000-0000F0A10000}"/>
    <cellStyle name="SAPBEXfilterDrill 2 2 2 7 3" xfId="10169" xr:uid="{00000000-0005-0000-0000-0000F1A10000}"/>
    <cellStyle name="SAPBEXfilterDrill 2 2 2 8" xfId="8918" xr:uid="{00000000-0005-0000-0000-0000F2A10000}"/>
    <cellStyle name="SAPBEXfilterDrill 2 2 2 8 2" xfId="8919" xr:uid="{00000000-0005-0000-0000-0000F3A10000}"/>
    <cellStyle name="SAPBEXfilterDrill 2 2 2 8 2 2" xfId="10172" xr:uid="{00000000-0005-0000-0000-0000F4A10000}"/>
    <cellStyle name="SAPBEXfilterDrill 2 2 2 8 3" xfId="10171" xr:uid="{00000000-0005-0000-0000-0000F5A10000}"/>
    <cellStyle name="SAPBEXfilterDrill 2 2 2 9" xfId="8920" xr:uid="{00000000-0005-0000-0000-0000F6A10000}"/>
    <cellStyle name="SAPBEXfilterDrill 2 2 2 9 2" xfId="10173" xr:uid="{00000000-0005-0000-0000-0000F7A10000}"/>
    <cellStyle name="SAPBEXfilterDrill 2 2 3" xfId="8921" xr:uid="{00000000-0005-0000-0000-0000F8A10000}"/>
    <cellStyle name="SAPBEXfilterDrill 2 2 3 10" xfId="10174" xr:uid="{00000000-0005-0000-0000-0000F9A10000}"/>
    <cellStyle name="SAPBEXfilterDrill 2 2 3 2" xfId="8922" xr:uid="{00000000-0005-0000-0000-0000FAA10000}"/>
    <cellStyle name="SAPBEXfilterDrill 2 2 3 2 2" xfId="8923" xr:uid="{00000000-0005-0000-0000-0000FBA10000}"/>
    <cellStyle name="SAPBEXfilterDrill 2 2 3 2 2 2" xfId="10176" xr:uid="{00000000-0005-0000-0000-0000FCA10000}"/>
    <cellStyle name="SAPBEXfilterDrill 2 2 3 2 3" xfId="10175" xr:uid="{00000000-0005-0000-0000-0000FDA10000}"/>
    <cellStyle name="SAPBEXfilterDrill 2 2 3 3" xfId="8924" xr:uid="{00000000-0005-0000-0000-0000FEA10000}"/>
    <cellStyle name="SAPBEXfilterDrill 2 2 3 3 2" xfId="8925" xr:uid="{00000000-0005-0000-0000-0000FFA10000}"/>
    <cellStyle name="SAPBEXfilterDrill 2 2 3 3 2 2" xfId="10178" xr:uid="{00000000-0005-0000-0000-000000A20000}"/>
    <cellStyle name="SAPBEXfilterDrill 2 2 3 3 3" xfId="10177" xr:uid="{00000000-0005-0000-0000-000001A20000}"/>
    <cellStyle name="SAPBEXfilterDrill 2 2 3 4" xfId="8926" xr:uid="{00000000-0005-0000-0000-000002A20000}"/>
    <cellStyle name="SAPBEXfilterDrill 2 2 3 4 2" xfId="8927" xr:uid="{00000000-0005-0000-0000-000003A20000}"/>
    <cellStyle name="SAPBEXfilterDrill 2 2 3 4 2 2" xfId="10180" xr:uid="{00000000-0005-0000-0000-000004A20000}"/>
    <cellStyle name="SAPBEXfilterDrill 2 2 3 4 3" xfId="10179" xr:uid="{00000000-0005-0000-0000-000005A20000}"/>
    <cellStyle name="SAPBEXfilterDrill 2 2 3 5" xfId="8928" xr:uid="{00000000-0005-0000-0000-000006A20000}"/>
    <cellStyle name="SAPBEXfilterDrill 2 2 3 5 2" xfId="8929" xr:uid="{00000000-0005-0000-0000-000007A20000}"/>
    <cellStyle name="SAPBEXfilterDrill 2 2 3 5 2 2" xfId="10182" xr:uid="{00000000-0005-0000-0000-000008A20000}"/>
    <cellStyle name="SAPBEXfilterDrill 2 2 3 5 3" xfId="10181" xr:uid="{00000000-0005-0000-0000-000009A20000}"/>
    <cellStyle name="SAPBEXfilterDrill 2 2 3 6" xfId="8930" xr:uid="{00000000-0005-0000-0000-00000AA20000}"/>
    <cellStyle name="SAPBEXfilterDrill 2 2 3 6 2" xfId="8931" xr:uid="{00000000-0005-0000-0000-00000BA20000}"/>
    <cellStyle name="SAPBEXfilterDrill 2 2 3 6 2 2" xfId="10184" xr:uid="{00000000-0005-0000-0000-00000CA20000}"/>
    <cellStyle name="SAPBEXfilterDrill 2 2 3 6 3" xfId="10183" xr:uid="{00000000-0005-0000-0000-00000DA20000}"/>
    <cellStyle name="SAPBEXfilterDrill 2 2 3 7" xfId="8932" xr:uid="{00000000-0005-0000-0000-00000EA20000}"/>
    <cellStyle name="SAPBEXfilterDrill 2 2 3 7 2" xfId="8933" xr:uid="{00000000-0005-0000-0000-00000FA20000}"/>
    <cellStyle name="SAPBEXfilterDrill 2 2 3 7 2 2" xfId="10186" xr:uid="{00000000-0005-0000-0000-000010A20000}"/>
    <cellStyle name="SAPBEXfilterDrill 2 2 3 7 3" xfId="10185" xr:uid="{00000000-0005-0000-0000-000011A20000}"/>
    <cellStyle name="SAPBEXfilterDrill 2 2 3 8" xfId="8934" xr:uid="{00000000-0005-0000-0000-000012A20000}"/>
    <cellStyle name="SAPBEXfilterDrill 2 2 3 8 2" xfId="8935" xr:uid="{00000000-0005-0000-0000-000013A20000}"/>
    <cellStyle name="SAPBEXfilterDrill 2 2 3 8 2 2" xfId="10188" xr:uid="{00000000-0005-0000-0000-000014A20000}"/>
    <cellStyle name="SAPBEXfilterDrill 2 2 3 8 3" xfId="10187" xr:uid="{00000000-0005-0000-0000-000015A20000}"/>
    <cellStyle name="SAPBEXfilterDrill 2 2 3 9" xfId="8936" xr:uid="{00000000-0005-0000-0000-000016A20000}"/>
    <cellStyle name="SAPBEXfilterDrill 2 2 3 9 2" xfId="10189" xr:uid="{00000000-0005-0000-0000-000017A20000}"/>
    <cellStyle name="SAPBEXfilterDrill 2 2 4" xfId="8937" xr:uid="{00000000-0005-0000-0000-000018A20000}"/>
    <cellStyle name="SAPBEXfilterDrill 2 2 4 2" xfId="8938" xr:uid="{00000000-0005-0000-0000-000019A20000}"/>
    <cellStyle name="SAPBEXfilterDrill 2 2 4 2 2" xfId="10191" xr:uid="{00000000-0005-0000-0000-00001AA20000}"/>
    <cellStyle name="SAPBEXfilterDrill 2 2 4 3" xfId="10190" xr:uid="{00000000-0005-0000-0000-00001BA20000}"/>
    <cellStyle name="SAPBEXfilterDrill 2 2 5" xfId="8939" xr:uid="{00000000-0005-0000-0000-00001CA20000}"/>
    <cellStyle name="SAPBEXfilterDrill 2 2 5 2" xfId="8940" xr:uid="{00000000-0005-0000-0000-00001DA20000}"/>
    <cellStyle name="SAPBEXfilterDrill 2 2 5 2 2" xfId="10193" xr:uid="{00000000-0005-0000-0000-00001EA20000}"/>
    <cellStyle name="SAPBEXfilterDrill 2 2 5 3" xfId="10192" xr:uid="{00000000-0005-0000-0000-00001FA20000}"/>
    <cellStyle name="SAPBEXfilterDrill 2 2 6" xfId="8941" xr:uid="{00000000-0005-0000-0000-000020A20000}"/>
    <cellStyle name="SAPBEXfilterDrill 2 2 6 2" xfId="8942" xr:uid="{00000000-0005-0000-0000-000021A20000}"/>
    <cellStyle name="SAPBEXfilterDrill 2 2 6 2 2" xfId="10195" xr:uid="{00000000-0005-0000-0000-000022A20000}"/>
    <cellStyle name="SAPBEXfilterDrill 2 2 6 3" xfId="10194" xr:uid="{00000000-0005-0000-0000-000023A20000}"/>
    <cellStyle name="SAPBEXfilterDrill 2 2 7" xfId="8943" xr:uid="{00000000-0005-0000-0000-000024A20000}"/>
    <cellStyle name="SAPBEXfilterDrill 2 2 7 2" xfId="8944" xr:uid="{00000000-0005-0000-0000-000025A20000}"/>
    <cellStyle name="SAPBEXfilterDrill 2 2 7 2 2" xfId="10197" xr:uid="{00000000-0005-0000-0000-000026A20000}"/>
    <cellStyle name="SAPBEXfilterDrill 2 2 7 3" xfId="10196" xr:uid="{00000000-0005-0000-0000-000027A20000}"/>
    <cellStyle name="SAPBEXfilterDrill 2 2 8" xfId="8945" xr:uid="{00000000-0005-0000-0000-000028A20000}"/>
    <cellStyle name="SAPBEXfilterDrill 2 2 8 2" xfId="8946" xr:uid="{00000000-0005-0000-0000-000029A20000}"/>
    <cellStyle name="SAPBEXfilterDrill 2 2 8 2 2" xfId="10199" xr:uid="{00000000-0005-0000-0000-00002AA20000}"/>
    <cellStyle name="SAPBEXfilterDrill 2 2 8 3" xfId="10198" xr:uid="{00000000-0005-0000-0000-00002BA20000}"/>
    <cellStyle name="SAPBEXfilterDrill 2 2 9" xfId="8947" xr:uid="{00000000-0005-0000-0000-00002CA20000}"/>
    <cellStyle name="SAPBEXfilterDrill 2 2 9 2" xfId="8948" xr:uid="{00000000-0005-0000-0000-00002DA20000}"/>
    <cellStyle name="SAPBEXfilterDrill 2 2 9 2 2" xfId="10201" xr:uid="{00000000-0005-0000-0000-00002EA20000}"/>
    <cellStyle name="SAPBEXfilterDrill 2 2 9 3" xfId="10200" xr:uid="{00000000-0005-0000-0000-00002FA20000}"/>
    <cellStyle name="SAPBEXfilterDrill 2 3" xfId="8949" xr:uid="{00000000-0005-0000-0000-000030A20000}"/>
    <cellStyle name="SAPBEXfilterDrill 2 3 10" xfId="8950" xr:uid="{00000000-0005-0000-0000-000031A20000}"/>
    <cellStyle name="SAPBEXfilterDrill 2 3 10 2" xfId="10203" xr:uid="{00000000-0005-0000-0000-000032A20000}"/>
    <cellStyle name="SAPBEXfilterDrill 2 3 11" xfId="10202" xr:uid="{00000000-0005-0000-0000-000033A20000}"/>
    <cellStyle name="SAPBEXfilterDrill 2 3 2" xfId="8951" xr:uid="{00000000-0005-0000-0000-000034A20000}"/>
    <cellStyle name="SAPBEXfilterDrill 2 3 2 2" xfId="8952" xr:uid="{00000000-0005-0000-0000-000035A20000}"/>
    <cellStyle name="SAPBEXfilterDrill 2 3 2 2 2" xfId="10205" xr:uid="{00000000-0005-0000-0000-000036A20000}"/>
    <cellStyle name="SAPBEXfilterDrill 2 3 2 3" xfId="10204" xr:uid="{00000000-0005-0000-0000-000037A20000}"/>
    <cellStyle name="SAPBEXfilterDrill 2 3 3" xfId="8953" xr:uid="{00000000-0005-0000-0000-000038A20000}"/>
    <cellStyle name="SAPBEXfilterDrill 2 3 3 2" xfId="8954" xr:uid="{00000000-0005-0000-0000-000039A20000}"/>
    <cellStyle name="SAPBEXfilterDrill 2 3 3 2 2" xfId="10207" xr:uid="{00000000-0005-0000-0000-00003AA20000}"/>
    <cellStyle name="SAPBEXfilterDrill 2 3 3 3" xfId="10206" xr:uid="{00000000-0005-0000-0000-00003BA20000}"/>
    <cellStyle name="SAPBEXfilterDrill 2 3 4" xfId="8955" xr:uid="{00000000-0005-0000-0000-00003CA20000}"/>
    <cellStyle name="SAPBEXfilterDrill 2 3 4 2" xfId="8956" xr:uid="{00000000-0005-0000-0000-00003DA20000}"/>
    <cellStyle name="SAPBEXfilterDrill 2 3 4 2 2" xfId="10209" xr:uid="{00000000-0005-0000-0000-00003EA20000}"/>
    <cellStyle name="SAPBEXfilterDrill 2 3 4 3" xfId="10208" xr:uid="{00000000-0005-0000-0000-00003FA20000}"/>
    <cellStyle name="SAPBEXfilterDrill 2 3 5" xfId="8957" xr:uid="{00000000-0005-0000-0000-000040A20000}"/>
    <cellStyle name="SAPBEXfilterDrill 2 3 5 2" xfId="8958" xr:uid="{00000000-0005-0000-0000-000041A20000}"/>
    <cellStyle name="SAPBEXfilterDrill 2 3 5 2 2" xfId="10211" xr:uid="{00000000-0005-0000-0000-000042A20000}"/>
    <cellStyle name="SAPBEXfilterDrill 2 3 5 3" xfId="10210" xr:uid="{00000000-0005-0000-0000-000043A20000}"/>
    <cellStyle name="SAPBEXfilterDrill 2 3 6" xfId="8959" xr:uid="{00000000-0005-0000-0000-000044A20000}"/>
    <cellStyle name="SAPBEXfilterDrill 2 3 6 2" xfId="8960" xr:uid="{00000000-0005-0000-0000-000045A20000}"/>
    <cellStyle name="SAPBEXfilterDrill 2 3 6 2 2" xfId="10213" xr:uid="{00000000-0005-0000-0000-000046A20000}"/>
    <cellStyle name="SAPBEXfilterDrill 2 3 6 3" xfId="10212" xr:uid="{00000000-0005-0000-0000-000047A20000}"/>
    <cellStyle name="SAPBEXfilterDrill 2 3 7" xfId="8961" xr:uid="{00000000-0005-0000-0000-000048A20000}"/>
    <cellStyle name="SAPBEXfilterDrill 2 3 7 2" xfId="8962" xr:uid="{00000000-0005-0000-0000-000049A20000}"/>
    <cellStyle name="SAPBEXfilterDrill 2 3 7 2 2" xfId="10215" xr:uid="{00000000-0005-0000-0000-00004AA20000}"/>
    <cellStyle name="SAPBEXfilterDrill 2 3 7 3" xfId="10214" xr:uid="{00000000-0005-0000-0000-00004BA20000}"/>
    <cellStyle name="SAPBEXfilterDrill 2 3 8" xfId="8963" xr:uid="{00000000-0005-0000-0000-00004CA20000}"/>
    <cellStyle name="SAPBEXfilterDrill 2 3 8 2" xfId="8964" xr:uid="{00000000-0005-0000-0000-00004DA20000}"/>
    <cellStyle name="SAPBEXfilterDrill 2 3 8 2 2" xfId="10217" xr:uid="{00000000-0005-0000-0000-00004EA20000}"/>
    <cellStyle name="SAPBEXfilterDrill 2 3 8 3" xfId="10216" xr:uid="{00000000-0005-0000-0000-00004FA20000}"/>
    <cellStyle name="SAPBEXfilterDrill 2 3 9" xfId="8965" xr:uid="{00000000-0005-0000-0000-000050A20000}"/>
    <cellStyle name="SAPBEXfilterDrill 2 3 9 2" xfId="10218" xr:uid="{00000000-0005-0000-0000-000051A20000}"/>
    <cellStyle name="SAPBEXfilterDrill 2 4" xfId="8966" xr:uid="{00000000-0005-0000-0000-000052A20000}"/>
    <cellStyle name="SAPBEXfilterDrill 2 4 10" xfId="10219" xr:uid="{00000000-0005-0000-0000-000053A20000}"/>
    <cellStyle name="SAPBEXfilterDrill 2 4 2" xfId="8967" xr:uid="{00000000-0005-0000-0000-000054A20000}"/>
    <cellStyle name="SAPBEXfilterDrill 2 4 2 2" xfId="8968" xr:uid="{00000000-0005-0000-0000-000055A20000}"/>
    <cellStyle name="SAPBEXfilterDrill 2 4 2 2 2" xfId="10221" xr:uid="{00000000-0005-0000-0000-000056A20000}"/>
    <cellStyle name="SAPBEXfilterDrill 2 4 2 3" xfId="10220" xr:uid="{00000000-0005-0000-0000-000057A20000}"/>
    <cellStyle name="SAPBEXfilterDrill 2 4 3" xfId="8969" xr:uid="{00000000-0005-0000-0000-000058A20000}"/>
    <cellStyle name="SAPBEXfilterDrill 2 4 3 2" xfId="8970" xr:uid="{00000000-0005-0000-0000-000059A20000}"/>
    <cellStyle name="SAPBEXfilterDrill 2 4 3 2 2" xfId="10223" xr:uid="{00000000-0005-0000-0000-00005AA20000}"/>
    <cellStyle name="SAPBEXfilterDrill 2 4 3 3" xfId="10222" xr:uid="{00000000-0005-0000-0000-00005BA20000}"/>
    <cellStyle name="SAPBEXfilterDrill 2 4 4" xfId="8971" xr:uid="{00000000-0005-0000-0000-00005CA20000}"/>
    <cellStyle name="SAPBEXfilterDrill 2 4 4 2" xfId="8972" xr:uid="{00000000-0005-0000-0000-00005DA20000}"/>
    <cellStyle name="SAPBEXfilterDrill 2 4 4 2 2" xfId="10225" xr:uid="{00000000-0005-0000-0000-00005EA20000}"/>
    <cellStyle name="SAPBEXfilterDrill 2 4 4 3" xfId="10224" xr:uid="{00000000-0005-0000-0000-00005FA20000}"/>
    <cellStyle name="SAPBEXfilterDrill 2 4 5" xfId="8973" xr:uid="{00000000-0005-0000-0000-000060A20000}"/>
    <cellStyle name="SAPBEXfilterDrill 2 4 5 2" xfId="8974" xr:uid="{00000000-0005-0000-0000-000061A20000}"/>
    <cellStyle name="SAPBEXfilterDrill 2 4 5 2 2" xfId="10227" xr:uid="{00000000-0005-0000-0000-000062A20000}"/>
    <cellStyle name="SAPBEXfilterDrill 2 4 5 3" xfId="10226" xr:uid="{00000000-0005-0000-0000-000063A20000}"/>
    <cellStyle name="SAPBEXfilterDrill 2 4 6" xfId="8975" xr:uid="{00000000-0005-0000-0000-000064A20000}"/>
    <cellStyle name="SAPBEXfilterDrill 2 4 6 2" xfId="8976" xr:uid="{00000000-0005-0000-0000-000065A20000}"/>
    <cellStyle name="SAPBEXfilterDrill 2 4 6 2 2" xfId="10229" xr:uid="{00000000-0005-0000-0000-000066A20000}"/>
    <cellStyle name="SAPBEXfilterDrill 2 4 6 3" xfId="10228" xr:uid="{00000000-0005-0000-0000-000067A20000}"/>
    <cellStyle name="SAPBEXfilterDrill 2 4 7" xfId="8977" xr:uid="{00000000-0005-0000-0000-000068A20000}"/>
    <cellStyle name="SAPBEXfilterDrill 2 4 7 2" xfId="8978" xr:uid="{00000000-0005-0000-0000-000069A20000}"/>
    <cellStyle name="SAPBEXfilterDrill 2 4 7 2 2" xfId="10231" xr:uid="{00000000-0005-0000-0000-00006AA20000}"/>
    <cellStyle name="SAPBEXfilterDrill 2 4 7 3" xfId="10230" xr:uid="{00000000-0005-0000-0000-00006BA20000}"/>
    <cellStyle name="SAPBEXfilterDrill 2 4 8" xfId="8979" xr:uid="{00000000-0005-0000-0000-00006CA20000}"/>
    <cellStyle name="SAPBEXfilterDrill 2 4 8 2" xfId="8980" xr:uid="{00000000-0005-0000-0000-00006DA20000}"/>
    <cellStyle name="SAPBEXfilterDrill 2 4 8 2 2" xfId="10233" xr:uid="{00000000-0005-0000-0000-00006EA20000}"/>
    <cellStyle name="SAPBEXfilterDrill 2 4 8 3" xfId="10232" xr:uid="{00000000-0005-0000-0000-00006FA20000}"/>
    <cellStyle name="SAPBEXfilterDrill 2 4 9" xfId="8981" xr:uid="{00000000-0005-0000-0000-000070A20000}"/>
    <cellStyle name="SAPBEXfilterDrill 2 4 9 2" xfId="10234" xr:uid="{00000000-0005-0000-0000-000071A20000}"/>
    <cellStyle name="SAPBEXfilterDrill 2 5" xfId="8982" xr:uid="{00000000-0005-0000-0000-000072A20000}"/>
    <cellStyle name="SAPBEXfilterDrill 2 5 2" xfId="8983" xr:uid="{00000000-0005-0000-0000-000073A20000}"/>
    <cellStyle name="SAPBEXfilterDrill 2 5 2 2" xfId="10236" xr:uid="{00000000-0005-0000-0000-000074A20000}"/>
    <cellStyle name="SAPBEXfilterDrill 2 5 3" xfId="10235" xr:uid="{00000000-0005-0000-0000-000075A20000}"/>
    <cellStyle name="SAPBEXfilterDrill 2 6" xfId="8984" xr:uid="{00000000-0005-0000-0000-000076A20000}"/>
    <cellStyle name="SAPBEXfilterDrill 2 6 2" xfId="8985" xr:uid="{00000000-0005-0000-0000-000077A20000}"/>
    <cellStyle name="SAPBEXfilterDrill 2 6 2 2" xfId="10238" xr:uid="{00000000-0005-0000-0000-000078A20000}"/>
    <cellStyle name="SAPBEXfilterDrill 2 6 3" xfId="10237" xr:uid="{00000000-0005-0000-0000-000079A20000}"/>
    <cellStyle name="SAPBEXfilterDrill 2 7" xfId="8986" xr:uid="{00000000-0005-0000-0000-00007AA20000}"/>
    <cellStyle name="SAPBEXfilterDrill 2 7 2" xfId="8987" xr:uid="{00000000-0005-0000-0000-00007BA20000}"/>
    <cellStyle name="SAPBEXfilterDrill 2 7 2 2" xfId="10240" xr:uid="{00000000-0005-0000-0000-00007CA20000}"/>
    <cellStyle name="SAPBEXfilterDrill 2 7 3" xfId="10239" xr:uid="{00000000-0005-0000-0000-00007DA20000}"/>
    <cellStyle name="SAPBEXfilterDrill 2 8" xfId="8988" xr:uid="{00000000-0005-0000-0000-00007EA20000}"/>
    <cellStyle name="SAPBEXfilterDrill 2 8 2" xfId="8989" xr:uid="{00000000-0005-0000-0000-00007FA20000}"/>
    <cellStyle name="SAPBEXfilterDrill 2 8 2 2" xfId="10242" xr:uid="{00000000-0005-0000-0000-000080A20000}"/>
    <cellStyle name="SAPBEXfilterDrill 2 8 3" xfId="10241" xr:uid="{00000000-0005-0000-0000-000081A20000}"/>
    <cellStyle name="SAPBEXfilterDrill 2 9" xfId="8990" xr:uid="{00000000-0005-0000-0000-000082A20000}"/>
    <cellStyle name="SAPBEXfilterDrill 2 9 2" xfId="8991" xr:uid="{00000000-0005-0000-0000-000083A20000}"/>
    <cellStyle name="SAPBEXfilterDrill 2 9 2 2" xfId="10244" xr:uid="{00000000-0005-0000-0000-000084A20000}"/>
    <cellStyle name="SAPBEXfilterDrill 2 9 3" xfId="10243" xr:uid="{00000000-0005-0000-0000-000085A20000}"/>
    <cellStyle name="SAPBEXfilterDrill 3" xfId="8992" xr:uid="{00000000-0005-0000-0000-000086A20000}"/>
    <cellStyle name="SAPBEXfilterDrill 3 10" xfId="8993" xr:uid="{00000000-0005-0000-0000-000087A20000}"/>
    <cellStyle name="SAPBEXfilterDrill 3 10 2" xfId="10246" xr:uid="{00000000-0005-0000-0000-000088A20000}"/>
    <cellStyle name="SAPBEXfilterDrill 3 11" xfId="10245" xr:uid="{00000000-0005-0000-0000-000089A20000}"/>
    <cellStyle name="SAPBEXfilterDrill 3 2" xfId="8994" xr:uid="{00000000-0005-0000-0000-00008AA20000}"/>
    <cellStyle name="SAPBEXfilterDrill 3 2 2" xfId="8995" xr:uid="{00000000-0005-0000-0000-00008BA20000}"/>
    <cellStyle name="SAPBEXfilterDrill 3 2 2 2" xfId="10248" xr:uid="{00000000-0005-0000-0000-00008CA20000}"/>
    <cellStyle name="SAPBEXfilterDrill 3 2 3" xfId="10247" xr:uid="{00000000-0005-0000-0000-00008DA20000}"/>
    <cellStyle name="SAPBEXfilterDrill 3 3" xfId="8996" xr:uid="{00000000-0005-0000-0000-00008EA20000}"/>
    <cellStyle name="SAPBEXfilterDrill 3 3 2" xfId="8997" xr:uid="{00000000-0005-0000-0000-00008FA20000}"/>
    <cellStyle name="SAPBEXfilterDrill 3 3 2 2" xfId="10250" xr:uid="{00000000-0005-0000-0000-000090A20000}"/>
    <cellStyle name="SAPBEXfilterDrill 3 3 3" xfId="10249" xr:uid="{00000000-0005-0000-0000-000091A20000}"/>
    <cellStyle name="SAPBEXfilterDrill 3 4" xfId="8998" xr:uid="{00000000-0005-0000-0000-000092A20000}"/>
    <cellStyle name="SAPBEXfilterDrill 3 4 2" xfId="8999" xr:uid="{00000000-0005-0000-0000-000093A20000}"/>
    <cellStyle name="SAPBEXfilterDrill 3 4 2 2" xfId="10252" xr:uid="{00000000-0005-0000-0000-000094A20000}"/>
    <cellStyle name="SAPBEXfilterDrill 3 4 3" xfId="10251" xr:uid="{00000000-0005-0000-0000-000095A20000}"/>
    <cellStyle name="SAPBEXfilterDrill 3 5" xfId="9000" xr:uid="{00000000-0005-0000-0000-000096A20000}"/>
    <cellStyle name="SAPBEXfilterDrill 3 5 2" xfId="9001" xr:uid="{00000000-0005-0000-0000-000097A20000}"/>
    <cellStyle name="SAPBEXfilterDrill 3 5 2 2" xfId="10254" xr:uid="{00000000-0005-0000-0000-000098A20000}"/>
    <cellStyle name="SAPBEXfilterDrill 3 5 3" xfId="10253" xr:uid="{00000000-0005-0000-0000-000099A20000}"/>
    <cellStyle name="SAPBEXfilterDrill 3 6" xfId="9002" xr:uid="{00000000-0005-0000-0000-00009AA20000}"/>
    <cellStyle name="SAPBEXfilterDrill 3 6 2" xfId="9003" xr:uid="{00000000-0005-0000-0000-00009BA20000}"/>
    <cellStyle name="SAPBEXfilterDrill 3 6 2 2" xfId="10256" xr:uid="{00000000-0005-0000-0000-00009CA20000}"/>
    <cellStyle name="SAPBEXfilterDrill 3 6 3" xfId="10255" xr:uid="{00000000-0005-0000-0000-00009DA20000}"/>
    <cellStyle name="SAPBEXfilterDrill 3 7" xfId="9004" xr:uid="{00000000-0005-0000-0000-00009EA20000}"/>
    <cellStyle name="SAPBEXfilterDrill 3 7 2" xfId="9005" xr:uid="{00000000-0005-0000-0000-00009FA20000}"/>
    <cellStyle name="SAPBEXfilterDrill 3 7 2 2" xfId="10258" xr:uid="{00000000-0005-0000-0000-0000A0A20000}"/>
    <cellStyle name="SAPBEXfilterDrill 3 7 3" xfId="10257" xr:uid="{00000000-0005-0000-0000-0000A1A20000}"/>
    <cellStyle name="SAPBEXfilterDrill 3 8" xfId="9006" xr:uid="{00000000-0005-0000-0000-0000A2A20000}"/>
    <cellStyle name="SAPBEXfilterDrill 3 8 2" xfId="9007" xr:uid="{00000000-0005-0000-0000-0000A3A20000}"/>
    <cellStyle name="SAPBEXfilterDrill 3 8 2 2" xfId="10260" xr:uid="{00000000-0005-0000-0000-0000A4A20000}"/>
    <cellStyle name="SAPBEXfilterDrill 3 8 3" xfId="10259" xr:uid="{00000000-0005-0000-0000-0000A5A20000}"/>
    <cellStyle name="SAPBEXfilterDrill 3 9" xfId="9008" xr:uid="{00000000-0005-0000-0000-0000A6A20000}"/>
    <cellStyle name="SAPBEXfilterDrill 3 9 2" xfId="10261" xr:uid="{00000000-0005-0000-0000-0000A7A20000}"/>
    <cellStyle name="SAPBEXfilterDrill 4" xfId="9009" xr:uid="{00000000-0005-0000-0000-0000A8A20000}"/>
    <cellStyle name="SAPBEXfilterDrill 4 10" xfId="10262" xr:uid="{00000000-0005-0000-0000-0000A9A20000}"/>
    <cellStyle name="SAPBEXfilterDrill 4 2" xfId="9010" xr:uid="{00000000-0005-0000-0000-0000AAA20000}"/>
    <cellStyle name="SAPBEXfilterDrill 4 2 2" xfId="9011" xr:uid="{00000000-0005-0000-0000-0000ABA20000}"/>
    <cellStyle name="SAPBEXfilterDrill 4 2 2 2" xfId="10264" xr:uid="{00000000-0005-0000-0000-0000ACA20000}"/>
    <cellStyle name="SAPBEXfilterDrill 4 2 3" xfId="10263" xr:uid="{00000000-0005-0000-0000-0000ADA20000}"/>
    <cellStyle name="SAPBEXfilterDrill 4 3" xfId="9012" xr:uid="{00000000-0005-0000-0000-0000AEA20000}"/>
    <cellStyle name="SAPBEXfilterDrill 4 3 2" xfId="9013" xr:uid="{00000000-0005-0000-0000-0000AFA20000}"/>
    <cellStyle name="SAPBEXfilterDrill 4 3 2 2" xfId="10266" xr:uid="{00000000-0005-0000-0000-0000B0A20000}"/>
    <cellStyle name="SAPBEXfilterDrill 4 3 3" xfId="10265" xr:uid="{00000000-0005-0000-0000-0000B1A20000}"/>
    <cellStyle name="SAPBEXfilterDrill 4 4" xfId="9014" xr:uid="{00000000-0005-0000-0000-0000B2A20000}"/>
    <cellStyle name="SAPBEXfilterDrill 4 4 2" xfId="9015" xr:uid="{00000000-0005-0000-0000-0000B3A20000}"/>
    <cellStyle name="SAPBEXfilterDrill 4 4 2 2" xfId="10268" xr:uid="{00000000-0005-0000-0000-0000B4A20000}"/>
    <cellStyle name="SAPBEXfilterDrill 4 4 3" xfId="10267" xr:uid="{00000000-0005-0000-0000-0000B5A20000}"/>
    <cellStyle name="SAPBEXfilterDrill 4 5" xfId="9016" xr:uid="{00000000-0005-0000-0000-0000B6A20000}"/>
    <cellStyle name="SAPBEXfilterDrill 4 5 2" xfId="9017" xr:uid="{00000000-0005-0000-0000-0000B7A20000}"/>
    <cellStyle name="SAPBEXfilterDrill 4 5 2 2" xfId="10270" xr:uid="{00000000-0005-0000-0000-0000B8A20000}"/>
    <cellStyle name="SAPBEXfilterDrill 4 5 3" xfId="10269" xr:uid="{00000000-0005-0000-0000-0000B9A20000}"/>
    <cellStyle name="SAPBEXfilterDrill 4 6" xfId="9018" xr:uid="{00000000-0005-0000-0000-0000BAA20000}"/>
    <cellStyle name="SAPBEXfilterDrill 4 6 2" xfId="9019" xr:uid="{00000000-0005-0000-0000-0000BBA20000}"/>
    <cellStyle name="SAPBEXfilterDrill 4 6 2 2" xfId="10272" xr:uid="{00000000-0005-0000-0000-0000BCA20000}"/>
    <cellStyle name="SAPBEXfilterDrill 4 6 3" xfId="10271" xr:uid="{00000000-0005-0000-0000-0000BDA20000}"/>
    <cellStyle name="SAPBEXfilterDrill 4 7" xfId="9020" xr:uid="{00000000-0005-0000-0000-0000BEA20000}"/>
    <cellStyle name="SAPBEXfilterDrill 4 7 2" xfId="9021" xr:uid="{00000000-0005-0000-0000-0000BFA20000}"/>
    <cellStyle name="SAPBEXfilterDrill 4 7 2 2" xfId="10274" xr:uid="{00000000-0005-0000-0000-0000C0A20000}"/>
    <cellStyle name="SAPBEXfilterDrill 4 7 3" xfId="10273" xr:uid="{00000000-0005-0000-0000-0000C1A20000}"/>
    <cellStyle name="SAPBEXfilterDrill 4 8" xfId="9022" xr:uid="{00000000-0005-0000-0000-0000C2A20000}"/>
    <cellStyle name="SAPBEXfilterDrill 4 8 2" xfId="9023" xr:uid="{00000000-0005-0000-0000-0000C3A20000}"/>
    <cellStyle name="SAPBEXfilterDrill 4 8 2 2" xfId="10276" xr:uid="{00000000-0005-0000-0000-0000C4A20000}"/>
    <cellStyle name="SAPBEXfilterDrill 4 8 3" xfId="10275" xr:uid="{00000000-0005-0000-0000-0000C5A20000}"/>
    <cellStyle name="SAPBEXfilterDrill 4 9" xfId="9024" xr:uid="{00000000-0005-0000-0000-0000C6A20000}"/>
    <cellStyle name="SAPBEXfilterDrill 4 9 2" xfId="10277" xr:uid="{00000000-0005-0000-0000-0000C7A20000}"/>
    <cellStyle name="SAPBEXfilterDrill 5" xfId="9025" xr:uid="{00000000-0005-0000-0000-0000C8A20000}"/>
    <cellStyle name="SAPBEXfilterDrill 5 2" xfId="9026" xr:uid="{00000000-0005-0000-0000-0000C9A20000}"/>
    <cellStyle name="SAPBEXfilterDrill 5 2 2" xfId="10279" xr:uid="{00000000-0005-0000-0000-0000CAA20000}"/>
    <cellStyle name="SAPBEXfilterDrill 5 3" xfId="10278" xr:uid="{00000000-0005-0000-0000-0000CBA20000}"/>
    <cellStyle name="SAPBEXfilterDrill 6" xfId="9027" xr:uid="{00000000-0005-0000-0000-0000CCA20000}"/>
    <cellStyle name="SAPBEXfilterDrill 6 2" xfId="9028" xr:uid="{00000000-0005-0000-0000-0000CDA20000}"/>
    <cellStyle name="SAPBEXfilterDrill 6 2 2" xfId="10281" xr:uid="{00000000-0005-0000-0000-0000CEA20000}"/>
    <cellStyle name="SAPBEXfilterDrill 6 3" xfId="10280" xr:uid="{00000000-0005-0000-0000-0000CFA20000}"/>
    <cellStyle name="SAPBEXfilterDrill 7" xfId="9029" xr:uid="{00000000-0005-0000-0000-0000D0A20000}"/>
    <cellStyle name="SAPBEXfilterDrill 7 2" xfId="9030" xr:uid="{00000000-0005-0000-0000-0000D1A20000}"/>
    <cellStyle name="SAPBEXfilterDrill 7 2 2" xfId="10283" xr:uid="{00000000-0005-0000-0000-0000D2A20000}"/>
    <cellStyle name="SAPBEXfilterDrill 7 3" xfId="10282" xr:uid="{00000000-0005-0000-0000-0000D3A20000}"/>
    <cellStyle name="SAPBEXfilterDrill 8" xfId="9031" xr:uid="{00000000-0005-0000-0000-0000D4A20000}"/>
    <cellStyle name="SAPBEXfilterDrill 8 2" xfId="9032" xr:uid="{00000000-0005-0000-0000-0000D5A20000}"/>
    <cellStyle name="SAPBEXfilterDrill 8 2 2" xfId="10285" xr:uid="{00000000-0005-0000-0000-0000D6A20000}"/>
    <cellStyle name="SAPBEXfilterDrill 8 3" xfId="10284" xr:uid="{00000000-0005-0000-0000-0000D7A20000}"/>
    <cellStyle name="SAPBEXfilterDrill 9" xfId="9033" xr:uid="{00000000-0005-0000-0000-0000D8A20000}"/>
    <cellStyle name="SAPBEXfilterDrill 9 2" xfId="9034" xr:uid="{00000000-0005-0000-0000-0000D9A20000}"/>
    <cellStyle name="SAPBEXfilterDrill 9 2 2" xfId="10287" xr:uid="{00000000-0005-0000-0000-0000DAA20000}"/>
    <cellStyle name="SAPBEXfilterDrill 9 3" xfId="10286" xr:uid="{00000000-0005-0000-0000-0000DBA20000}"/>
    <cellStyle name="SAPBEXfilterItem" xfId="1605" xr:uid="{00000000-0005-0000-0000-0000DCA20000}"/>
    <cellStyle name="SAPBEXfilterItem 2" xfId="9035" xr:uid="{00000000-0005-0000-0000-0000DDA20000}"/>
    <cellStyle name="SAPBEXfilterItem 2 2" xfId="9036" xr:uid="{00000000-0005-0000-0000-0000DEA20000}"/>
    <cellStyle name="SAPBEXfilterText" xfId="1606" xr:uid="{00000000-0005-0000-0000-0000DFA20000}"/>
    <cellStyle name="SAPBEXfilterText 2" xfId="9037" xr:uid="{00000000-0005-0000-0000-0000E0A20000}"/>
    <cellStyle name="SAPBEXfilterText 2 2" xfId="9038" xr:uid="{00000000-0005-0000-0000-0000E1A20000}"/>
    <cellStyle name="SAPBEXformats" xfId="1607" xr:uid="{00000000-0005-0000-0000-0000E2A20000}"/>
    <cellStyle name="SAPBEXformats 2" xfId="1608" xr:uid="{00000000-0005-0000-0000-0000E3A20000}"/>
    <cellStyle name="SAPBEXheaderItem" xfId="1609" xr:uid="{00000000-0005-0000-0000-0000E4A20000}"/>
    <cellStyle name="SAPBEXheaderItem 2" xfId="1610" xr:uid="{00000000-0005-0000-0000-0000E5A20000}"/>
    <cellStyle name="SAPBEXheaderItem 2 2" xfId="9039" xr:uid="{00000000-0005-0000-0000-0000E6A20000}"/>
    <cellStyle name="SAPBEXheaderText" xfId="1611" xr:uid="{00000000-0005-0000-0000-0000E7A20000}"/>
    <cellStyle name="SAPBEXheaderText 2" xfId="1612" xr:uid="{00000000-0005-0000-0000-0000E8A20000}"/>
    <cellStyle name="SAPBEXheaderText 2 2" xfId="9040" xr:uid="{00000000-0005-0000-0000-0000E9A20000}"/>
    <cellStyle name="SAPBEXHLevel0" xfId="1613" xr:uid="{00000000-0005-0000-0000-0000EAA20000}"/>
    <cellStyle name="SAPBEXHLevel0 2" xfId="1614" xr:uid="{00000000-0005-0000-0000-0000EBA20000}"/>
    <cellStyle name="SAPBEXHLevel0 2 2" xfId="1615" xr:uid="{00000000-0005-0000-0000-0000ECA20000}"/>
    <cellStyle name="SAPBEXHLevel0 2 2 2" xfId="2760" xr:uid="{00000000-0005-0000-0000-0000EDA20000}"/>
    <cellStyle name="SAPBEXHLevel0 2 3" xfId="2759" xr:uid="{00000000-0005-0000-0000-0000EEA20000}"/>
    <cellStyle name="SAPBEXHLevel0 3" xfId="1616" xr:uid="{00000000-0005-0000-0000-0000EFA20000}"/>
    <cellStyle name="SAPBEXHLevel0 3 2" xfId="2761" xr:uid="{00000000-0005-0000-0000-0000F0A20000}"/>
    <cellStyle name="SAPBEXHLevel0X" xfId="1617" xr:uid="{00000000-0005-0000-0000-0000F1A20000}"/>
    <cellStyle name="SAPBEXHLevel0X 2" xfId="1618" xr:uid="{00000000-0005-0000-0000-0000F2A20000}"/>
    <cellStyle name="SAPBEXHLevel0X 2 2" xfId="1619" xr:uid="{00000000-0005-0000-0000-0000F3A20000}"/>
    <cellStyle name="SAPBEXHLevel0X 2 2 2" xfId="2763" xr:uid="{00000000-0005-0000-0000-0000F4A20000}"/>
    <cellStyle name="SAPBEXHLevel0X 2 3" xfId="2762" xr:uid="{00000000-0005-0000-0000-0000F5A20000}"/>
    <cellStyle name="SAPBEXHLevel0X 3" xfId="1620" xr:uid="{00000000-0005-0000-0000-0000F6A20000}"/>
    <cellStyle name="SAPBEXHLevel0X 3 2" xfId="2764" xr:uid="{00000000-0005-0000-0000-0000F7A20000}"/>
    <cellStyle name="SAPBEXHLevel1" xfId="1621" xr:uid="{00000000-0005-0000-0000-0000F8A20000}"/>
    <cellStyle name="SAPBEXHLevel1 2" xfId="1622" xr:uid="{00000000-0005-0000-0000-0000F9A20000}"/>
    <cellStyle name="SAPBEXHLevel1 2 2" xfId="1623" xr:uid="{00000000-0005-0000-0000-0000FAA20000}"/>
    <cellStyle name="SAPBEXHLevel1 2 2 2" xfId="2766" xr:uid="{00000000-0005-0000-0000-0000FBA20000}"/>
    <cellStyle name="SAPBEXHLevel1 2 3" xfId="2765" xr:uid="{00000000-0005-0000-0000-0000FCA20000}"/>
    <cellStyle name="SAPBEXHLevel1 3" xfId="1624" xr:uid="{00000000-0005-0000-0000-0000FDA20000}"/>
    <cellStyle name="SAPBEXHLevel1 3 2" xfId="2767" xr:uid="{00000000-0005-0000-0000-0000FEA20000}"/>
    <cellStyle name="SAPBEXHLevel1X" xfId="1625" xr:uid="{00000000-0005-0000-0000-0000FFA20000}"/>
    <cellStyle name="SAPBEXHLevel1X 2" xfId="1626" xr:uid="{00000000-0005-0000-0000-000000A30000}"/>
    <cellStyle name="SAPBEXHLevel1X 2 2" xfId="1627" xr:uid="{00000000-0005-0000-0000-000001A30000}"/>
    <cellStyle name="SAPBEXHLevel1X 2 2 2" xfId="2769" xr:uid="{00000000-0005-0000-0000-000002A30000}"/>
    <cellStyle name="SAPBEXHLevel1X 2 3" xfId="2768" xr:uid="{00000000-0005-0000-0000-000003A30000}"/>
    <cellStyle name="SAPBEXHLevel1X 3" xfId="1628" xr:uid="{00000000-0005-0000-0000-000004A30000}"/>
    <cellStyle name="SAPBEXHLevel1X 3 2" xfId="2770" xr:uid="{00000000-0005-0000-0000-000005A30000}"/>
    <cellStyle name="SAPBEXHLevel2" xfId="1629" xr:uid="{00000000-0005-0000-0000-000006A30000}"/>
    <cellStyle name="SAPBEXHLevel2 2" xfId="1630" xr:uid="{00000000-0005-0000-0000-000007A30000}"/>
    <cellStyle name="SAPBEXHLevel2 2 2" xfId="1631" xr:uid="{00000000-0005-0000-0000-000008A30000}"/>
    <cellStyle name="SAPBEXHLevel2 2 2 2" xfId="2772" xr:uid="{00000000-0005-0000-0000-000009A30000}"/>
    <cellStyle name="SAPBEXHLevel2 2 3" xfId="2771" xr:uid="{00000000-0005-0000-0000-00000AA30000}"/>
    <cellStyle name="SAPBEXHLevel2 3" xfId="1632" xr:uid="{00000000-0005-0000-0000-00000BA30000}"/>
    <cellStyle name="SAPBEXHLevel2 3 2" xfId="2773" xr:uid="{00000000-0005-0000-0000-00000CA30000}"/>
    <cellStyle name="SAPBEXHLevel2X" xfId="1633" xr:uid="{00000000-0005-0000-0000-00000DA30000}"/>
    <cellStyle name="SAPBEXHLevel2X 2" xfId="1634" xr:uid="{00000000-0005-0000-0000-00000EA30000}"/>
    <cellStyle name="SAPBEXHLevel2X 2 2" xfId="1635" xr:uid="{00000000-0005-0000-0000-00000FA30000}"/>
    <cellStyle name="SAPBEXHLevel2X 2 2 2" xfId="2775" xr:uid="{00000000-0005-0000-0000-000010A30000}"/>
    <cellStyle name="SAPBEXHLevel2X 2 3" xfId="2774" xr:uid="{00000000-0005-0000-0000-000011A30000}"/>
    <cellStyle name="SAPBEXHLevel2X 3" xfId="1636" xr:uid="{00000000-0005-0000-0000-000012A30000}"/>
    <cellStyle name="SAPBEXHLevel2X 3 2" xfId="2776" xr:uid="{00000000-0005-0000-0000-000013A30000}"/>
    <cellStyle name="SAPBEXHLevel3" xfId="1637" xr:uid="{00000000-0005-0000-0000-000014A30000}"/>
    <cellStyle name="SAPBEXHLevel3 2" xfId="1638" xr:uid="{00000000-0005-0000-0000-000015A30000}"/>
    <cellStyle name="SAPBEXHLevel3 2 2" xfId="1639" xr:uid="{00000000-0005-0000-0000-000016A30000}"/>
    <cellStyle name="SAPBEXHLevel3 2 2 2" xfId="2778" xr:uid="{00000000-0005-0000-0000-000017A30000}"/>
    <cellStyle name="SAPBEXHLevel3 2 3" xfId="2777" xr:uid="{00000000-0005-0000-0000-000018A30000}"/>
    <cellStyle name="SAPBEXHLevel3 3" xfId="1640" xr:uid="{00000000-0005-0000-0000-000019A30000}"/>
    <cellStyle name="SAPBEXHLevel3 3 2" xfId="2779" xr:uid="{00000000-0005-0000-0000-00001AA30000}"/>
    <cellStyle name="SAPBEXHLevel3X" xfId="1641" xr:uid="{00000000-0005-0000-0000-00001BA30000}"/>
    <cellStyle name="SAPBEXHLevel3X 2" xfId="1642" xr:uid="{00000000-0005-0000-0000-00001CA30000}"/>
    <cellStyle name="SAPBEXHLevel3X 2 2" xfId="1643" xr:uid="{00000000-0005-0000-0000-00001DA30000}"/>
    <cellStyle name="SAPBEXHLevel3X 2 2 2" xfId="2781" xr:uid="{00000000-0005-0000-0000-00001EA30000}"/>
    <cellStyle name="SAPBEXHLevel3X 2 3" xfId="2780" xr:uid="{00000000-0005-0000-0000-00001FA30000}"/>
    <cellStyle name="SAPBEXHLevel3X 3" xfId="1644" xr:uid="{00000000-0005-0000-0000-000020A30000}"/>
    <cellStyle name="SAPBEXHLevel3X 3 2" xfId="2782" xr:uid="{00000000-0005-0000-0000-000021A30000}"/>
    <cellStyle name="SAPBEXresData" xfId="1645" xr:uid="{00000000-0005-0000-0000-000022A30000}"/>
    <cellStyle name="SAPBEXresData 2" xfId="1646" xr:uid="{00000000-0005-0000-0000-000023A30000}"/>
    <cellStyle name="SAPBEXresDataEmph" xfId="1647" xr:uid="{00000000-0005-0000-0000-000024A30000}"/>
    <cellStyle name="SAPBEXresDataEmph 2" xfId="9041" xr:uid="{00000000-0005-0000-0000-000025A30000}"/>
    <cellStyle name="SAPBEXresDataEmph 2 2" xfId="9042" xr:uid="{00000000-0005-0000-0000-000026A30000}"/>
    <cellStyle name="SAPBEXresItem" xfId="1648" xr:uid="{00000000-0005-0000-0000-000027A30000}"/>
    <cellStyle name="SAPBEXresItem 2" xfId="9043" xr:uid="{00000000-0005-0000-0000-000028A30000}"/>
    <cellStyle name="SAPBEXresItem 2 2" xfId="9044" xr:uid="{00000000-0005-0000-0000-000029A30000}"/>
    <cellStyle name="SAPBEXresItemX" xfId="1649" xr:uid="{00000000-0005-0000-0000-00002AA30000}"/>
    <cellStyle name="SAPBEXresItemX 2" xfId="1650" xr:uid="{00000000-0005-0000-0000-00002BA30000}"/>
    <cellStyle name="SAPBEXstdData" xfId="1651" xr:uid="{00000000-0005-0000-0000-00002CA30000}"/>
    <cellStyle name="SAPBEXstdData 2" xfId="1652" xr:uid="{00000000-0005-0000-0000-00002DA30000}"/>
    <cellStyle name="SAPBEXstdData 2 2" xfId="9045" xr:uid="{00000000-0005-0000-0000-00002EA30000}"/>
    <cellStyle name="SAPBEXstdData 3" xfId="1653" xr:uid="{00000000-0005-0000-0000-00002FA30000}"/>
    <cellStyle name="SAPBEXstdData 4" xfId="9046" xr:uid="{00000000-0005-0000-0000-000030A30000}"/>
    <cellStyle name="SAPBEXstdDataEmph" xfId="1654" xr:uid="{00000000-0005-0000-0000-000031A30000}"/>
    <cellStyle name="SAPBEXstdDataEmph 2" xfId="9047" xr:uid="{00000000-0005-0000-0000-000032A30000}"/>
    <cellStyle name="SAPBEXstdDataEmph 2 2" xfId="9048" xr:uid="{00000000-0005-0000-0000-000033A30000}"/>
    <cellStyle name="SAPBEXstdItem" xfId="1655" xr:uid="{00000000-0005-0000-0000-000034A30000}"/>
    <cellStyle name="SAPBEXstdItem 2" xfId="1656" xr:uid="{00000000-0005-0000-0000-000035A30000}"/>
    <cellStyle name="SAPBEXstdItem 2 2" xfId="1657" xr:uid="{00000000-0005-0000-0000-000036A30000}"/>
    <cellStyle name="SAPBEXstdItem 2 2 2" xfId="9049" xr:uid="{00000000-0005-0000-0000-000037A30000}"/>
    <cellStyle name="SAPBEXstdItem 2 2 3" xfId="2784" xr:uid="{00000000-0005-0000-0000-000038A30000}"/>
    <cellStyle name="SAPBEXstdItem 2 3" xfId="1658" xr:uid="{00000000-0005-0000-0000-000039A30000}"/>
    <cellStyle name="SAPBEXstdItem 2 3 2" xfId="2785" xr:uid="{00000000-0005-0000-0000-00003AA30000}"/>
    <cellStyle name="SAPBEXstdItem 2 4" xfId="9050" xr:uid="{00000000-0005-0000-0000-00003BA30000}"/>
    <cellStyle name="SAPBEXstdItem 2 5" xfId="2783" xr:uid="{00000000-0005-0000-0000-00003CA30000}"/>
    <cellStyle name="SAPBEXstdItem 3" xfId="1659" xr:uid="{00000000-0005-0000-0000-00003DA30000}"/>
    <cellStyle name="SAPBEXstdItem 4" xfId="9051" xr:uid="{00000000-0005-0000-0000-00003EA30000}"/>
    <cellStyle name="SAPBEXstdItemX" xfId="1660" xr:uid="{00000000-0005-0000-0000-00003FA30000}"/>
    <cellStyle name="SAPBEXstdItemX 2" xfId="1661" xr:uid="{00000000-0005-0000-0000-000040A30000}"/>
    <cellStyle name="SAPBEXstdItemX 2 2" xfId="1662" xr:uid="{00000000-0005-0000-0000-000041A30000}"/>
    <cellStyle name="SAPBEXstdItemX 2 2 2" xfId="2787" xr:uid="{00000000-0005-0000-0000-000042A30000}"/>
    <cellStyle name="SAPBEXstdItemX 2 3" xfId="1663" xr:uid="{00000000-0005-0000-0000-000043A30000}"/>
    <cellStyle name="SAPBEXstdItemX 2 3 2" xfId="2788" xr:uid="{00000000-0005-0000-0000-000044A30000}"/>
    <cellStyle name="SAPBEXstdItemX 2 4" xfId="2786" xr:uid="{00000000-0005-0000-0000-000045A30000}"/>
    <cellStyle name="SAPBEXstdItemX 3" xfId="1664" xr:uid="{00000000-0005-0000-0000-000046A30000}"/>
    <cellStyle name="SAPBEXstdItemX 3 2" xfId="1665" xr:uid="{00000000-0005-0000-0000-000047A30000}"/>
    <cellStyle name="SAPBEXstdItemX 3 2 2" xfId="2790" xr:uid="{00000000-0005-0000-0000-000048A30000}"/>
    <cellStyle name="SAPBEXstdItemX 3 3" xfId="2789" xr:uid="{00000000-0005-0000-0000-000049A30000}"/>
    <cellStyle name="SAPBEXstdItemX 4" xfId="1666" xr:uid="{00000000-0005-0000-0000-00004AA30000}"/>
    <cellStyle name="SAPBEXstdItemX 4 2" xfId="2791" xr:uid="{00000000-0005-0000-0000-00004BA30000}"/>
    <cellStyle name="SAPBEXtitle" xfId="1667" xr:uid="{00000000-0005-0000-0000-00004CA30000}"/>
    <cellStyle name="SAPBEXtitle 2" xfId="9052" xr:uid="{00000000-0005-0000-0000-00004DA30000}"/>
    <cellStyle name="SAPBEXtitle 2 2" xfId="9053" xr:uid="{00000000-0005-0000-0000-00004EA30000}"/>
    <cellStyle name="SAPBEXundefined" xfId="1668" xr:uid="{00000000-0005-0000-0000-00004FA30000}"/>
    <cellStyle name="SAPBEXundefined 2" xfId="9054" xr:uid="{00000000-0005-0000-0000-000050A30000}"/>
    <cellStyle name="SAPBEXundefined 2 2" xfId="9055" xr:uid="{00000000-0005-0000-0000-000051A30000}"/>
    <cellStyle name="Satisfaisant 2" xfId="9056" xr:uid="{00000000-0005-0000-0000-000053A30000}"/>
    <cellStyle name="Schlecht" xfId="1670" xr:uid="{00000000-0005-0000-0000-000054A30000}"/>
    <cellStyle name="SEM-BPS-data" xfId="1671" xr:uid="{00000000-0005-0000-0000-000055A30000}"/>
    <cellStyle name="SEM-BPS-head" xfId="1672" xr:uid="{00000000-0005-0000-0000-000056A30000}"/>
    <cellStyle name="SEM-BPS-headdata" xfId="1673" xr:uid="{00000000-0005-0000-0000-000057A30000}"/>
    <cellStyle name="SEM-BPS-headkey" xfId="1674" xr:uid="{00000000-0005-0000-0000-000058A30000}"/>
    <cellStyle name="SEM-BPS-input-on" xfId="1675" xr:uid="{00000000-0005-0000-0000-000059A30000}"/>
    <cellStyle name="SEM-BPS-key" xfId="1676" xr:uid="{00000000-0005-0000-0000-00005AA30000}"/>
    <cellStyle name="SEM-BPS-sub1" xfId="1677" xr:uid="{00000000-0005-0000-0000-00005BA30000}"/>
    <cellStyle name="SEM-BPS-sub2" xfId="1678" xr:uid="{00000000-0005-0000-0000-00005CA30000}"/>
    <cellStyle name="SEM-BPS-total" xfId="1679" xr:uid="{00000000-0005-0000-0000-00005DA30000}"/>
    <cellStyle name="Separador de milhares [0]_GRPRE#7" xfId="1680" xr:uid="{00000000-0005-0000-0000-00005EA30000}"/>
    <cellStyle name="Separador de milhares_CW170_8" xfId="1681" xr:uid="{00000000-0005-0000-0000-00005FA30000}"/>
    <cellStyle name="shade" xfId="1682" xr:uid="{00000000-0005-0000-0000-000060A30000}"/>
    <cellStyle name="Sortie 2" xfId="9057" xr:uid="{00000000-0005-0000-0000-000062A30000}"/>
    <cellStyle name="STANDARD" xfId="1684" xr:uid="{00000000-0005-0000-0000-000063A30000}"/>
    <cellStyle name="Standard 2" xfId="1685" xr:uid="{00000000-0005-0000-0000-000064A30000}"/>
    <cellStyle name="Standard 2 2" xfId="9058" xr:uid="{00000000-0005-0000-0000-000065A30000}"/>
    <cellStyle name="Standard 2 2 2" xfId="9059" xr:uid="{00000000-0005-0000-0000-000066A30000}"/>
    <cellStyle name="Standard 2 2 2 2" xfId="9060" xr:uid="{00000000-0005-0000-0000-000067A30000}"/>
    <cellStyle name="Standard 2 2 3" xfId="9061" xr:uid="{00000000-0005-0000-0000-000068A30000}"/>
    <cellStyle name="Standard 2 3" xfId="9062" xr:uid="{00000000-0005-0000-0000-000069A30000}"/>
    <cellStyle name="Standard 2 3 2" xfId="9063" xr:uid="{00000000-0005-0000-0000-00006AA30000}"/>
    <cellStyle name="Standard 2 4" xfId="9064" xr:uid="{00000000-0005-0000-0000-00006BA30000}"/>
    <cellStyle name="Standard 2 5" xfId="2794" xr:uid="{00000000-0005-0000-0000-00006CA30000}"/>
    <cellStyle name="STANDARD 3" xfId="9065" xr:uid="{00000000-0005-0000-0000-00006DA30000}"/>
    <cellStyle name="STANDARD 4" xfId="9066" xr:uid="{00000000-0005-0000-0000-00006EA30000}"/>
    <cellStyle name="STANDARD 5" xfId="9067" xr:uid="{00000000-0005-0000-0000-00006FA30000}"/>
    <cellStyle name="STANDARD 6" xfId="9068" xr:uid="{00000000-0005-0000-0000-000070A30000}"/>
    <cellStyle name="STANDARD_B78_Liste_pieces" xfId="9069" xr:uid="{00000000-0005-0000-0000-000071A30000}"/>
    <cellStyle name="Style 1" xfId="1686" xr:uid="{00000000-0005-0000-0000-000072A30000}"/>
    <cellStyle name="Style 1 2" xfId="1687" xr:uid="{00000000-0005-0000-0000-000073A30000}"/>
    <cellStyle name="Style 1 2 2" xfId="9070" xr:uid="{00000000-0005-0000-0000-000074A30000}"/>
    <cellStyle name="Style 1 2 3" xfId="9071" xr:uid="{00000000-0005-0000-0000-000075A30000}"/>
    <cellStyle name="Style 1 3" xfId="1688" xr:uid="{00000000-0005-0000-0000-000076A30000}"/>
    <cellStyle name="Style 1 3 2" xfId="9072" xr:uid="{00000000-0005-0000-0000-000077A30000}"/>
    <cellStyle name="Style 1 3 3" xfId="9073" xr:uid="{00000000-0005-0000-0000-000078A30000}"/>
    <cellStyle name="Style 1 4" xfId="1689" xr:uid="{00000000-0005-0000-0000-000079A30000}"/>
    <cellStyle name="Style 1 4 2" xfId="9074" xr:uid="{00000000-0005-0000-0000-00007AA30000}"/>
    <cellStyle name="Style 1 5" xfId="2856" xr:uid="{00000000-0005-0000-0000-00007BA30000}"/>
    <cellStyle name="Style 10" xfId="1690" xr:uid="{00000000-0005-0000-0000-00007CA30000}"/>
    <cellStyle name="Style 11" xfId="1691" xr:uid="{00000000-0005-0000-0000-00007DA30000}"/>
    <cellStyle name="Style 11 2" xfId="1692" xr:uid="{00000000-0005-0000-0000-00007EA30000}"/>
    <cellStyle name="Style 11 2 2" xfId="2796" xr:uid="{00000000-0005-0000-0000-00007FA30000}"/>
    <cellStyle name="Style 11 3" xfId="2795" xr:uid="{00000000-0005-0000-0000-000080A30000}"/>
    <cellStyle name="Style 12" xfId="1693" xr:uid="{00000000-0005-0000-0000-000081A30000}"/>
    <cellStyle name="Style 13" xfId="1694" xr:uid="{00000000-0005-0000-0000-000082A30000}"/>
    <cellStyle name="Style 14" xfId="1695" xr:uid="{00000000-0005-0000-0000-000083A30000}"/>
    <cellStyle name="Style 14 2" xfId="1696" xr:uid="{00000000-0005-0000-0000-000084A30000}"/>
    <cellStyle name="Style 14 2 2" xfId="2798" xr:uid="{00000000-0005-0000-0000-000085A30000}"/>
    <cellStyle name="Style 14 3" xfId="2797" xr:uid="{00000000-0005-0000-0000-000086A30000}"/>
    <cellStyle name="Style 15" xfId="1697" xr:uid="{00000000-0005-0000-0000-000087A30000}"/>
    <cellStyle name="Style 16" xfId="1698" xr:uid="{00000000-0005-0000-0000-000088A30000}"/>
    <cellStyle name="Style 16 2" xfId="1699" xr:uid="{00000000-0005-0000-0000-000089A30000}"/>
    <cellStyle name="Style 16 2 2" xfId="2800" xr:uid="{00000000-0005-0000-0000-00008AA30000}"/>
    <cellStyle name="Style 16 3" xfId="2799" xr:uid="{00000000-0005-0000-0000-00008BA30000}"/>
    <cellStyle name="Style 17" xfId="1700" xr:uid="{00000000-0005-0000-0000-00008CA30000}"/>
    <cellStyle name="Style 17 2" xfId="1701" xr:uid="{00000000-0005-0000-0000-00008DA30000}"/>
    <cellStyle name="Style 17 2 2" xfId="2802" xr:uid="{00000000-0005-0000-0000-00008EA30000}"/>
    <cellStyle name="Style 17 3" xfId="2801" xr:uid="{00000000-0005-0000-0000-00008FA30000}"/>
    <cellStyle name="Style 18" xfId="1702" xr:uid="{00000000-0005-0000-0000-000090A30000}"/>
    <cellStyle name="Style 18 2" xfId="1703" xr:uid="{00000000-0005-0000-0000-000091A30000}"/>
    <cellStyle name="Style 18 2 2" xfId="2804" xr:uid="{00000000-0005-0000-0000-000092A30000}"/>
    <cellStyle name="Style 18 3" xfId="2803" xr:uid="{00000000-0005-0000-0000-000093A30000}"/>
    <cellStyle name="Style 19" xfId="1704" xr:uid="{00000000-0005-0000-0000-000094A30000}"/>
    <cellStyle name="Style 19 2" xfId="1705" xr:uid="{00000000-0005-0000-0000-000095A30000}"/>
    <cellStyle name="Style 19 2 2" xfId="2806" xr:uid="{00000000-0005-0000-0000-000096A30000}"/>
    <cellStyle name="Style 19 3" xfId="2805" xr:uid="{00000000-0005-0000-0000-000097A30000}"/>
    <cellStyle name="Style 2" xfId="1706" xr:uid="{00000000-0005-0000-0000-000098A30000}"/>
    <cellStyle name="Style 2 2" xfId="1707" xr:uid="{00000000-0005-0000-0000-000099A30000}"/>
    <cellStyle name="Style 2 2 2" xfId="9075" xr:uid="{00000000-0005-0000-0000-00009AA30000}"/>
    <cellStyle name="Style 2 2 2 2" xfId="9076" xr:uid="{00000000-0005-0000-0000-00009BA30000}"/>
    <cellStyle name="Style 2 2 3" xfId="9077" xr:uid="{00000000-0005-0000-0000-00009CA30000}"/>
    <cellStyle name="Style 2 2 4" xfId="2808" xr:uid="{00000000-0005-0000-0000-00009DA30000}"/>
    <cellStyle name="Style 2 3" xfId="1708" xr:uid="{00000000-0005-0000-0000-00009EA30000}"/>
    <cellStyle name="Style 2 3 2" xfId="9078" xr:uid="{00000000-0005-0000-0000-00009FA30000}"/>
    <cellStyle name="Style 2 4" xfId="1709" xr:uid="{00000000-0005-0000-0000-0000A0A30000}"/>
    <cellStyle name="Style 2 5" xfId="2807" xr:uid="{00000000-0005-0000-0000-0000A1A30000}"/>
    <cellStyle name="Style 20" xfId="1710" xr:uid="{00000000-0005-0000-0000-0000A2A30000}"/>
    <cellStyle name="Style 20 2" xfId="1711" xr:uid="{00000000-0005-0000-0000-0000A3A30000}"/>
    <cellStyle name="Style 20 2 2" xfId="2810" xr:uid="{00000000-0005-0000-0000-0000A4A30000}"/>
    <cellStyle name="Style 20 3" xfId="2809" xr:uid="{00000000-0005-0000-0000-0000A5A30000}"/>
    <cellStyle name="Style 21" xfId="1712" xr:uid="{00000000-0005-0000-0000-0000A6A30000}"/>
    <cellStyle name="Style 22" xfId="1713" xr:uid="{00000000-0005-0000-0000-0000A7A30000}"/>
    <cellStyle name="Style 23" xfId="1714" xr:uid="{00000000-0005-0000-0000-0000A8A30000}"/>
    <cellStyle name="Style 24" xfId="1715" xr:uid="{00000000-0005-0000-0000-0000A9A30000}"/>
    <cellStyle name="Style 25" xfId="1716" xr:uid="{00000000-0005-0000-0000-0000AAA30000}"/>
    <cellStyle name="Style 25 2" xfId="1717" xr:uid="{00000000-0005-0000-0000-0000ABA30000}"/>
    <cellStyle name="Style 25 2 2" xfId="2812" xr:uid="{00000000-0005-0000-0000-0000ACA30000}"/>
    <cellStyle name="Style 25 3" xfId="2811" xr:uid="{00000000-0005-0000-0000-0000ADA30000}"/>
    <cellStyle name="Style 26" xfId="1718" xr:uid="{00000000-0005-0000-0000-0000AEA30000}"/>
    <cellStyle name="Style 27" xfId="1719" xr:uid="{00000000-0005-0000-0000-0000AFA30000}"/>
    <cellStyle name="Style 28" xfId="1720" xr:uid="{00000000-0005-0000-0000-0000B0A30000}"/>
    <cellStyle name="Style 29" xfId="1721" xr:uid="{00000000-0005-0000-0000-0000B1A30000}"/>
    <cellStyle name="Style 3" xfId="1722" xr:uid="{00000000-0005-0000-0000-0000B2A30000}"/>
    <cellStyle name="Style 3 2" xfId="1723" xr:uid="{00000000-0005-0000-0000-0000B3A30000}"/>
    <cellStyle name="Style 3 2 2" xfId="9079" xr:uid="{00000000-0005-0000-0000-0000B4A30000}"/>
    <cellStyle name="Style 3 2 3" xfId="2814" xr:uid="{00000000-0005-0000-0000-0000B5A30000}"/>
    <cellStyle name="Style 3 3" xfId="1724" xr:uid="{00000000-0005-0000-0000-0000B6A30000}"/>
    <cellStyle name="Style 3 3 2" xfId="1725" xr:uid="{00000000-0005-0000-0000-0000B7A30000}"/>
    <cellStyle name="Style 3 3 2 2" xfId="2816" xr:uid="{00000000-0005-0000-0000-0000B8A30000}"/>
    <cellStyle name="Style 3 3 3" xfId="2815" xr:uid="{00000000-0005-0000-0000-0000B9A30000}"/>
    <cellStyle name="Style 3 4" xfId="1726" xr:uid="{00000000-0005-0000-0000-0000BAA30000}"/>
    <cellStyle name="Style 3 4 2" xfId="2817" xr:uid="{00000000-0005-0000-0000-0000BBA30000}"/>
    <cellStyle name="Style 3 5" xfId="9080" xr:uid="{00000000-0005-0000-0000-0000BCA30000}"/>
    <cellStyle name="Style 3 6" xfId="2813" xr:uid="{00000000-0005-0000-0000-0000BDA30000}"/>
    <cellStyle name="Style 30" xfId="1727" xr:uid="{00000000-0005-0000-0000-0000BEA30000}"/>
    <cellStyle name="Style 31" xfId="1728" xr:uid="{00000000-0005-0000-0000-0000BFA30000}"/>
    <cellStyle name="Style 4" xfId="1729" xr:uid="{00000000-0005-0000-0000-0000C0A30000}"/>
    <cellStyle name="Style 4 2" xfId="1730" xr:uid="{00000000-0005-0000-0000-0000C1A30000}"/>
    <cellStyle name="Style 4 2 2" xfId="2819" xr:uid="{00000000-0005-0000-0000-0000C2A30000}"/>
    <cellStyle name="Style 4 3" xfId="1731" xr:uid="{00000000-0005-0000-0000-0000C3A30000}"/>
    <cellStyle name="Style 4 3 2" xfId="1732" xr:uid="{00000000-0005-0000-0000-0000C4A30000}"/>
    <cellStyle name="Style 4 3 2 2" xfId="2821" xr:uid="{00000000-0005-0000-0000-0000C5A30000}"/>
    <cellStyle name="Style 4 3 3" xfId="2820" xr:uid="{00000000-0005-0000-0000-0000C6A30000}"/>
    <cellStyle name="Style 4 4" xfId="1733" xr:uid="{00000000-0005-0000-0000-0000C7A30000}"/>
    <cellStyle name="Style 4 4 2" xfId="2822" xr:uid="{00000000-0005-0000-0000-0000C8A30000}"/>
    <cellStyle name="Style 4 5" xfId="2818" xr:uid="{00000000-0005-0000-0000-0000C9A30000}"/>
    <cellStyle name="Style 5" xfId="1734" xr:uid="{00000000-0005-0000-0000-0000CAA30000}"/>
    <cellStyle name="Style 5 2" xfId="1735" xr:uid="{00000000-0005-0000-0000-0000CBA30000}"/>
    <cellStyle name="Style 5 2 2" xfId="2824" xr:uid="{00000000-0005-0000-0000-0000CCA30000}"/>
    <cellStyle name="Style 5 3" xfId="1736" xr:uid="{00000000-0005-0000-0000-0000CDA30000}"/>
    <cellStyle name="Style 5 4" xfId="2823" xr:uid="{00000000-0005-0000-0000-0000CEA30000}"/>
    <cellStyle name="Style 6" xfId="1737" xr:uid="{00000000-0005-0000-0000-0000CFA30000}"/>
    <cellStyle name="Style 6 2" xfId="1738" xr:uid="{00000000-0005-0000-0000-0000D0A30000}"/>
    <cellStyle name="Style 6 2 2" xfId="2826" xr:uid="{00000000-0005-0000-0000-0000D1A30000}"/>
    <cellStyle name="Style 6 3" xfId="1739" xr:uid="{00000000-0005-0000-0000-0000D2A30000}"/>
    <cellStyle name="Style 6 3 2" xfId="1740" xr:uid="{00000000-0005-0000-0000-0000D3A30000}"/>
    <cellStyle name="Style 6 4" xfId="1741" xr:uid="{00000000-0005-0000-0000-0000D4A30000}"/>
    <cellStyle name="Style 6 4 2" xfId="2827" xr:uid="{00000000-0005-0000-0000-0000D5A30000}"/>
    <cellStyle name="Style 6 5" xfId="2825" xr:uid="{00000000-0005-0000-0000-0000D6A30000}"/>
    <cellStyle name="Style 7" xfId="1742" xr:uid="{00000000-0005-0000-0000-0000D7A30000}"/>
    <cellStyle name="Style 7 2" xfId="1743" xr:uid="{00000000-0005-0000-0000-0000D8A30000}"/>
    <cellStyle name="Style 7 2 2" xfId="2829" xr:uid="{00000000-0005-0000-0000-0000D9A30000}"/>
    <cellStyle name="Style 7 3" xfId="1744" xr:uid="{00000000-0005-0000-0000-0000DAA30000}"/>
    <cellStyle name="Style 7 3 2" xfId="1745" xr:uid="{00000000-0005-0000-0000-0000DBA30000}"/>
    <cellStyle name="Style 7 4" xfId="1746" xr:uid="{00000000-0005-0000-0000-0000DCA30000}"/>
    <cellStyle name="Style 7 4 2" xfId="2830" xr:uid="{00000000-0005-0000-0000-0000DDA30000}"/>
    <cellStyle name="Style 7 5" xfId="2828" xr:uid="{00000000-0005-0000-0000-0000DEA30000}"/>
    <cellStyle name="Style 8" xfId="1747" xr:uid="{00000000-0005-0000-0000-0000DFA30000}"/>
    <cellStyle name="Style 9" xfId="1748" xr:uid="{00000000-0005-0000-0000-0000E0A30000}"/>
    <cellStyle name="Style 9 2" xfId="1749" xr:uid="{00000000-0005-0000-0000-0000E1A30000}"/>
    <cellStyle name="Style 9 2 2" xfId="2832" xr:uid="{00000000-0005-0000-0000-0000E2A30000}"/>
    <cellStyle name="Style 9 3" xfId="2831" xr:uid="{00000000-0005-0000-0000-0000E3A30000}"/>
    <cellStyle name="subhead" xfId="1750" xr:uid="{00000000-0005-0000-0000-0000E4A30000}"/>
    <cellStyle name="System" xfId="1751" xr:uid="{00000000-0005-0000-0000-0000E5A30000}"/>
    <cellStyle name="System 2" xfId="1752" xr:uid="{00000000-0005-0000-0000-0000E6A30000}"/>
    <cellStyle name="Template" xfId="1753" xr:uid="{00000000-0005-0000-0000-0000E7A30000}"/>
    <cellStyle name="Template 10" xfId="1754" xr:uid="{00000000-0005-0000-0000-0000E8A30000}"/>
    <cellStyle name="Template 8" xfId="1755" xr:uid="{00000000-0005-0000-0000-0000E9A30000}"/>
    <cellStyle name="Template 8 2" xfId="1756" xr:uid="{00000000-0005-0000-0000-0000EAA30000}"/>
    <cellStyle name="Text Indent A" xfId="1757" xr:uid="{00000000-0005-0000-0000-0000EBA30000}"/>
    <cellStyle name="Text Indent A 2" xfId="1758" xr:uid="{00000000-0005-0000-0000-0000ECA30000}"/>
    <cellStyle name="Text Indent B" xfId="1759" xr:uid="{00000000-0005-0000-0000-0000EDA30000}"/>
    <cellStyle name="Text Indent B 2" xfId="9081" xr:uid="{00000000-0005-0000-0000-0000EEA30000}"/>
    <cellStyle name="Text Indent C" xfId="1760" xr:uid="{00000000-0005-0000-0000-0000EFA30000}"/>
    <cellStyle name="Text Indent C 2" xfId="9082" xr:uid="{00000000-0005-0000-0000-0000F0A30000}"/>
    <cellStyle name="Text Indent C 2 2" xfId="9083" xr:uid="{00000000-0005-0000-0000-0000F1A30000}"/>
    <cellStyle name="Text Indent C 2 2 2" xfId="9084" xr:uid="{00000000-0005-0000-0000-0000F2A30000}"/>
    <cellStyle name="Text Indent C 2 2 2 2" xfId="9085" xr:uid="{00000000-0005-0000-0000-0000F3A30000}"/>
    <cellStyle name="Text Indent C 2 2 3" xfId="9086" xr:uid="{00000000-0005-0000-0000-0000F4A30000}"/>
    <cellStyle name="Text Indent C 2 3" xfId="9087" xr:uid="{00000000-0005-0000-0000-0000F5A30000}"/>
    <cellStyle name="Text Indent C 2 3 2" xfId="9088" xr:uid="{00000000-0005-0000-0000-0000F6A30000}"/>
    <cellStyle name="Text Indent C 2 4" xfId="9089" xr:uid="{00000000-0005-0000-0000-0000F7A30000}"/>
    <cellStyle name="Text Indent C 3" xfId="9090" xr:uid="{00000000-0005-0000-0000-0000F8A30000}"/>
    <cellStyle name="Text Indent C 3 2" xfId="9091" xr:uid="{00000000-0005-0000-0000-0000F9A30000}"/>
    <cellStyle name="Text Indent C 3 2 2" xfId="9092" xr:uid="{00000000-0005-0000-0000-0000FAA30000}"/>
    <cellStyle name="Text Indent C 3 2 2 2" xfId="9093" xr:uid="{00000000-0005-0000-0000-0000FBA30000}"/>
    <cellStyle name="Text Indent C 3 2 3" xfId="9094" xr:uid="{00000000-0005-0000-0000-0000FCA30000}"/>
    <cellStyle name="Text Indent C 3 3" xfId="9095" xr:uid="{00000000-0005-0000-0000-0000FDA30000}"/>
    <cellStyle name="Text Indent C 3 3 2" xfId="9096" xr:uid="{00000000-0005-0000-0000-0000FEA30000}"/>
    <cellStyle name="Text Indent C 3 4" xfId="9097" xr:uid="{00000000-0005-0000-0000-0000FFA30000}"/>
    <cellStyle name="Text Indent C 4" xfId="9098" xr:uid="{00000000-0005-0000-0000-000000A40000}"/>
    <cellStyle name="Text Indent C 4 2" xfId="9099" xr:uid="{00000000-0005-0000-0000-000001A40000}"/>
    <cellStyle name="Text Indent C 5" xfId="9100" xr:uid="{00000000-0005-0000-0000-000002A40000}"/>
    <cellStyle name="Texte explicatif 2" xfId="9101" xr:uid="{00000000-0005-0000-0000-000004A40000}"/>
    <cellStyle name="Texte pour Word" xfId="9102" xr:uid="{00000000-0005-0000-0000-000005A40000}"/>
    <cellStyle name="Texte pour Word 10" xfId="9103" xr:uid="{00000000-0005-0000-0000-000006A40000}"/>
    <cellStyle name="Texte pour Word 10 2" xfId="9104" xr:uid="{00000000-0005-0000-0000-000007A40000}"/>
    <cellStyle name="Texte pour Word 10 2 2" xfId="10290" xr:uid="{00000000-0005-0000-0000-000008A40000}"/>
    <cellStyle name="Texte pour Word 10 3" xfId="10289" xr:uid="{00000000-0005-0000-0000-000009A40000}"/>
    <cellStyle name="Texte pour Word 11" xfId="9105" xr:uid="{00000000-0005-0000-0000-00000AA40000}"/>
    <cellStyle name="Texte pour Word 11 2" xfId="10291" xr:uid="{00000000-0005-0000-0000-00000BA40000}"/>
    <cellStyle name="Texte pour Word 12" xfId="10288" xr:uid="{00000000-0005-0000-0000-00000CA40000}"/>
    <cellStyle name="Texte pour Word 2" xfId="9106" xr:uid="{00000000-0005-0000-0000-00000DA40000}"/>
    <cellStyle name="Texte pour Word 2 10" xfId="9107" xr:uid="{00000000-0005-0000-0000-00000EA40000}"/>
    <cellStyle name="Texte pour Word 2 10 2" xfId="10293" xr:uid="{00000000-0005-0000-0000-00000FA40000}"/>
    <cellStyle name="Texte pour Word 2 11" xfId="10292" xr:uid="{00000000-0005-0000-0000-000010A40000}"/>
    <cellStyle name="Texte pour Word 2 2" xfId="9108" xr:uid="{00000000-0005-0000-0000-000011A40000}"/>
    <cellStyle name="Texte pour Word 2 2 2" xfId="9109" xr:uid="{00000000-0005-0000-0000-000012A40000}"/>
    <cellStyle name="Texte pour Word 2 2 2 2" xfId="10295" xr:uid="{00000000-0005-0000-0000-000013A40000}"/>
    <cellStyle name="Texte pour Word 2 2 3" xfId="10294" xr:uid="{00000000-0005-0000-0000-000014A40000}"/>
    <cellStyle name="Texte pour Word 2 3" xfId="9110" xr:uid="{00000000-0005-0000-0000-000015A40000}"/>
    <cellStyle name="Texte pour Word 2 3 2" xfId="9111" xr:uid="{00000000-0005-0000-0000-000016A40000}"/>
    <cellStyle name="Texte pour Word 2 3 2 2" xfId="10297" xr:uid="{00000000-0005-0000-0000-000017A40000}"/>
    <cellStyle name="Texte pour Word 2 3 3" xfId="10296" xr:uid="{00000000-0005-0000-0000-000018A40000}"/>
    <cellStyle name="Texte pour Word 2 4" xfId="9112" xr:uid="{00000000-0005-0000-0000-000019A40000}"/>
    <cellStyle name="Texte pour Word 2 4 2" xfId="9113" xr:uid="{00000000-0005-0000-0000-00001AA40000}"/>
    <cellStyle name="Texte pour Word 2 4 2 2" xfId="10299" xr:uid="{00000000-0005-0000-0000-00001BA40000}"/>
    <cellStyle name="Texte pour Word 2 4 3" xfId="10298" xr:uid="{00000000-0005-0000-0000-00001CA40000}"/>
    <cellStyle name="Texte pour Word 2 5" xfId="9114" xr:uid="{00000000-0005-0000-0000-00001DA40000}"/>
    <cellStyle name="Texte pour Word 2 5 2" xfId="9115" xr:uid="{00000000-0005-0000-0000-00001EA40000}"/>
    <cellStyle name="Texte pour Word 2 5 2 2" xfId="10301" xr:uid="{00000000-0005-0000-0000-00001FA40000}"/>
    <cellStyle name="Texte pour Word 2 5 3" xfId="10300" xr:uid="{00000000-0005-0000-0000-000020A40000}"/>
    <cellStyle name="Texte pour Word 2 6" xfId="9116" xr:uid="{00000000-0005-0000-0000-000021A40000}"/>
    <cellStyle name="Texte pour Word 2 6 2" xfId="9117" xr:uid="{00000000-0005-0000-0000-000022A40000}"/>
    <cellStyle name="Texte pour Word 2 6 2 2" xfId="10303" xr:uid="{00000000-0005-0000-0000-000023A40000}"/>
    <cellStyle name="Texte pour Word 2 6 3" xfId="10302" xr:uid="{00000000-0005-0000-0000-000024A40000}"/>
    <cellStyle name="Texte pour Word 2 7" xfId="9118" xr:uid="{00000000-0005-0000-0000-000025A40000}"/>
    <cellStyle name="Texte pour Word 2 7 2" xfId="9119" xr:uid="{00000000-0005-0000-0000-000026A40000}"/>
    <cellStyle name="Texte pour Word 2 7 2 2" xfId="10305" xr:uid="{00000000-0005-0000-0000-000027A40000}"/>
    <cellStyle name="Texte pour Word 2 7 3" xfId="10304" xr:uid="{00000000-0005-0000-0000-000028A40000}"/>
    <cellStyle name="Texte pour Word 2 8" xfId="9120" xr:uid="{00000000-0005-0000-0000-000029A40000}"/>
    <cellStyle name="Texte pour Word 2 8 2" xfId="9121" xr:uid="{00000000-0005-0000-0000-00002AA40000}"/>
    <cellStyle name="Texte pour Word 2 8 2 2" xfId="10307" xr:uid="{00000000-0005-0000-0000-00002BA40000}"/>
    <cellStyle name="Texte pour Word 2 8 3" xfId="10306" xr:uid="{00000000-0005-0000-0000-00002CA40000}"/>
    <cellStyle name="Texte pour Word 2 9" xfId="9122" xr:uid="{00000000-0005-0000-0000-00002DA40000}"/>
    <cellStyle name="Texte pour Word 2 9 2" xfId="10308" xr:uid="{00000000-0005-0000-0000-00002EA40000}"/>
    <cellStyle name="Texte pour Word 3" xfId="9123" xr:uid="{00000000-0005-0000-0000-00002FA40000}"/>
    <cellStyle name="Texte pour Word 3 10" xfId="10309" xr:uid="{00000000-0005-0000-0000-000030A40000}"/>
    <cellStyle name="Texte pour Word 3 2" xfId="9124" xr:uid="{00000000-0005-0000-0000-000031A40000}"/>
    <cellStyle name="Texte pour Word 3 2 2" xfId="9125" xr:uid="{00000000-0005-0000-0000-000032A40000}"/>
    <cellStyle name="Texte pour Word 3 2 2 2" xfId="10311" xr:uid="{00000000-0005-0000-0000-000033A40000}"/>
    <cellStyle name="Texte pour Word 3 2 3" xfId="10310" xr:uid="{00000000-0005-0000-0000-000034A40000}"/>
    <cellStyle name="Texte pour Word 3 3" xfId="9126" xr:uid="{00000000-0005-0000-0000-000035A40000}"/>
    <cellStyle name="Texte pour Word 3 3 2" xfId="9127" xr:uid="{00000000-0005-0000-0000-000036A40000}"/>
    <cellStyle name="Texte pour Word 3 3 2 2" xfId="10313" xr:uid="{00000000-0005-0000-0000-000037A40000}"/>
    <cellStyle name="Texte pour Word 3 3 3" xfId="10312" xr:uid="{00000000-0005-0000-0000-000038A40000}"/>
    <cellStyle name="Texte pour Word 3 4" xfId="9128" xr:uid="{00000000-0005-0000-0000-000039A40000}"/>
    <cellStyle name="Texte pour Word 3 4 2" xfId="9129" xr:uid="{00000000-0005-0000-0000-00003AA40000}"/>
    <cellStyle name="Texte pour Word 3 4 2 2" xfId="10315" xr:uid="{00000000-0005-0000-0000-00003BA40000}"/>
    <cellStyle name="Texte pour Word 3 4 3" xfId="10314" xr:uid="{00000000-0005-0000-0000-00003CA40000}"/>
    <cellStyle name="Texte pour Word 3 5" xfId="9130" xr:uid="{00000000-0005-0000-0000-00003DA40000}"/>
    <cellStyle name="Texte pour Word 3 5 2" xfId="9131" xr:uid="{00000000-0005-0000-0000-00003EA40000}"/>
    <cellStyle name="Texte pour Word 3 5 2 2" xfId="10317" xr:uid="{00000000-0005-0000-0000-00003FA40000}"/>
    <cellStyle name="Texte pour Word 3 5 3" xfId="10316" xr:uid="{00000000-0005-0000-0000-000040A40000}"/>
    <cellStyle name="Texte pour Word 3 6" xfId="9132" xr:uid="{00000000-0005-0000-0000-000041A40000}"/>
    <cellStyle name="Texte pour Word 3 6 2" xfId="9133" xr:uid="{00000000-0005-0000-0000-000042A40000}"/>
    <cellStyle name="Texte pour Word 3 6 2 2" xfId="10319" xr:uid="{00000000-0005-0000-0000-000043A40000}"/>
    <cellStyle name="Texte pour Word 3 6 3" xfId="10318" xr:uid="{00000000-0005-0000-0000-000044A40000}"/>
    <cellStyle name="Texte pour Word 3 7" xfId="9134" xr:uid="{00000000-0005-0000-0000-000045A40000}"/>
    <cellStyle name="Texte pour Word 3 7 2" xfId="9135" xr:uid="{00000000-0005-0000-0000-000046A40000}"/>
    <cellStyle name="Texte pour Word 3 7 2 2" xfId="10321" xr:uid="{00000000-0005-0000-0000-000047A40000}"/>
    <cellStyle name="Texte pour Word 3 7 3" xfId="10320" xr:uid="{00000000-0005-0000-0000-000048A40000}"/>
    <cellStyle name="Texte pour Word 3 8" xfId="9136" xr:uid="{00000000-0005-0000-0000-000049A40000}"/>
    <cellStyle name="Texte pour Word 3 8 2" xfId="9137" xr:uid="{00000000-0005-0000-0000-00004AA40000}"/>
    <cellStyle name="Texte pour Word 3 8 2 2" xfId="10323" xr:uid="{00000000-0005-0000-0000-00004BA40000}"/>
    <cellStyle name="Texte pour Word 3 8 3" xfId="10322" xr:uid="{00000000-0005-0000-0000-00004CA40000}"/>
    <cellStyle name="Texte pour Word 3 9" xfId="9138" xr:uid="{00000000-0005-0000-0000-00004DA40000}"/>
    <cellStyle name="Texte pour Word 3 9 2" xfId="10324" xr:uid="{00000000-0005-0000-0000-00004EA40000}"/>
    <cellStyle name="Texte pour Word 4" xfId="9139" xr:uid="{00000000-0005-0000-0000-00004FA40000}"/>
    <cellStyle name="Texte pour Word 4 2" xfId="9140" xr:uid="{00000000-0005-0000-0000-000050A40000}"/>
    <cellStyle name="Texte pour Word 4 2 2" xfId="10326" xr:uid="{00000000-0005-0000-0000-000051A40000}"/>
    <cellStyle name="Texte pour Word 4 3" xfId="10325" xr:uid="{00000000-0005-0000-0000-000052A40000}"/>
    <cellStyle name="Texte pour Word 5" xfId="9141" xr:uid="{00000000-0005-0000-0000-000053A40000}"/>
    <cellStyle name="Texte pour Word 5 2" xfId="9142" xr:uid="{00000000-0005-0000-0000-000054A40000}"/>
    <cellStyle name="Texte pour Word 5 2 2" xfId="10328" xr:uid="{00000000-0005-0000-0000-000055A40000}"/>
    <cellStyle name="Texte pour Word 5 3" xfId="10327" xr:uid="{00000000-0005-0000-0000-000056A40000}"/>
    <cellStyle name="Texte pour Word 6" xfId="9143" xr:uid="{00000000-0005-0000-0000-000057A40000}"/>
    <cellStyle name="Texte pour Word 6 2" xfId="9144" xr:uid="{00000000-0005-0000-0000-000058A40000}"/>
    <cellStyle name="Texte pour Word 6 2 2" xfId="10330" xr:uid="{00000000-0005-0000-0000-000059A40000}"/>
    <cellStyle name="Texte pour Word 6 3" xfId="10329" xr:uid="{00000000-0005-0000-0000-00005AA40000}"/>
    <cellStyle name="Texte pour Word 7" xfId="9145" xr:uid="{00000000-0005-0000-0000-00005BA40000}"/>
    <cellStyle name="Texte pour Word 7 2" xfId="9146" xr:uid="{00000000-0005-0000-0000-00005CA40000}"/>
    <cellStyle name="Texte pour Word 7 2 2" xfId="10332" xr:uid="{00000000-0005-0000-0000-00005DA40000}"/>
    <cellStyle name="Texte pour Word 7 3" xfId="10331" xr:uid="{00000000-0005-0000-0000-00005EA40000}"/>
    <cellStyle name="Texte pour Word 8" xfId="9147" xr:uid="{00000000-0005-0000-0000-00005FA40000}"/>
    <cellStyle name="Texte pour Word 8 2" xfId="9148" xr:uid="{00000000-0005-0000-0000-000060A40000}"/>
    <cellStyle name="Texte pour Word 8 2 2" xfId="10334" xr:uid="{00000000-0005-0000-0000-000061A40000}"/>
    <cellStyle name="Texte pour Word 8 3" xfId="10333" xr:uid="{00000000-0005-0000-0000-000062A40000}"/>
    <cellStyle name="Texte pour Word 9" xfId="9149" xr:uid="{00000000-0005-0000-0000-000063A40000}"/>
    <cellStyle name="Texte pour Word 9 2" xfId="9150" xr:uid="{00000000-0005-0000-0000-000064A40000}"/>
    <cellStyle name="Texte pour Word 9 2 2" xfId="10336" xr:uid="{00000000-0005-0000-0000-000065A40000}"/>
    <cellStyle name="Texte pour Word 9 3" xfId="10335" xr:uid="{00000000-0005-0000-0000-000066A40000}"/>
    <cellStyle name="Texto de advertencia 2" xfId="2210" xr:uid="{00000000-0005-0000-0000-000067A40000}"/>
    <cellStyle name="Texto de advertencia 3" xfId="22858" xr:uid="{00000000-0005-0000-0000-000068A40000}"/>
    <cellStyle name="Texto explicativo 2" xfId="2833" xr:uid="{00000000-0005-0000-0000-000069A40000}"/>
    <cellStyle name="Texto explicativo 3" xfId="23018" xr:uid="{00000000-0005-0000-0000-00006AA40000}"/>
    <cellStyle name="Tissot" xfId="1762" xr:uid="{00000000-0005-0000-0000-00006BA40000}"/>
    <cellStyle name="Tissot 2" xfId="1763" xr:uid="{00000000-0005-0000-0000-00006CA40000}"/>
    <cellStyle name="Tissot 2 2" xfId="1764" xr:uid="{00000000-0005-0000-0000-00006DA40000}"/>
    <cellStyle name="Tissot 2 2 2" xfId="2835" xr:uid="{00000000-0005-0000-0000-00006EA40000}"/>
    <cellStyle name="Tissot 2 3" xfId="2834" xr:uid="{00000000-0005-0000-0000-00006FA40000}"/>
    <cellStyle name="Tissot 3" xfId="1765" xr:uid="{00000000-0005-0000-0000-000070A40000}"/>
    <cellStyle name="Tissot 3 2" xfId="2836" xr:uid="{00000000-0005-0000-0000-000071A40000}"/>
    <cellStyle name="Titel" xfId="1766" xr:uid="{00000000-0005-0000-0000-000072A40000}"/>
    <cellStyle name="Title" xfId="1769" xr:uid="{00000000-0005-0000-0000-000073A40000}"/>
    <cellStyle name="Title 2" xfId="9151" xr:uid="{00000000-0005-0000-0000-000074A40000}"/>
    <cellStyle name="Title 3" xfId="9152" xr:uid="{00000000-0005-0000-0000-000075A40000}"/>
    <cellStyle name="Title-Aspt" xfId="1767" xr:uid="{00000000-0005-0000-0000-000076A40000}"/>
    <cellStyle name="Title-Aspt 2" xfId="1768" xr:uid="{00000000-0005-0000-0000-000077A40000}"/>
    <cellStyle name="Titre 1" xfId="1770" xr:uid="{00000000-0005-0000-0000-000079A40000}"/>
    <cellStyle name="Titre 1 1" xfId="1771" xr:uid="{00000000-0005-0000-0000-00007AA40000}"/>
    <cellStyle name="Titre 1 2" xfId="1772" xr:uid="{00000000-0005-0000-0000-00007BA40000}"/>
    <cellStyle name="Titre 1 3" xfId="1773" xr:uid="{00000000-0005-0000-0000-00007CA40000}"/>
    <cellStyle name="Titre 2" xfId="1774" xr:uid="{00000000-0005-0000-0000-00007DA40000}"/>
    <cellStyle name="Titre 2 2" xfId="9153" xr:uid="{00000000-0005-0000-0000-00007EA40000}"/>
    <cellStyle name="Titre 3" xfId="1775" xr:uid="{00000000-0005-0000-0000-00007FA40000}"/>
    <cellStyle name="Titre 3 2" xfId="9154" xr:uid="{00000000-0005-0000-0000-000080A40000}"/>
    <cellStyle name="Titre colonnes" xfId="1776" xr:uid="{00000000-0005-0000-0000-000081A40000}"/>
    <cellStyle name="Titre colonnes 2" xfId="1777" xr:uid="{00000000-0005-0000-0000-000082A40000}"/>
    <cellStyle name="Titre colonnes 3" xfId="1778" xr:uid="{00000000-0005-0000-0000-000083A40000}"/>
    <cellStyle name="Titre colonnes 4" xfId="9155" xr:uid="{00000000-0005-0000-0000-000084A40000}"/>
    <cellStyle name="Titre general" xfId="1779" xr:uid="{00000000-0005-0000-0000-000085A40000}"/>
    <cellStyle name="Titre général" xfId="1780" xr:uid="{00000000-0005-0000-0000-000086A40000}"/>
    <cellStyle name="Titre general 10" xfId="1781" xr:uid="{00000000-0005-0000-0000-000087A40000}"/>
    <cellStyle name="Titre général 10" xfId="9309" xr:uid="{00000000-0005-0000-0000-000088A40000}"/>
    <cellStyle name="Titre général 100" xfId="21793" xr:uid="{00000000-0005-0000-0000-000089A40000}"/>
    <cellStyle name="Titre général 101" xfId="21854" xr:uid="{00000000-0005-0000-0000-00008AA40000}"/>
    <cellStyle name="Titre général 102" xfId="21914" xr:uid="{00000000-0005-0000-0000-00008BA40000}"/>
    <cellStyle name="Titre général 103" xfId="23020" xr:uid="{00000000-0005-0000-0000-00008CA40000}"/>
    <cellStyle name="Titre général 104" xfId="22982" xr:uid="{00000000-0005-0000-0000-00008DA40000}"/>
    <cellStyle name="Titre général 105" xfId="29648" xr:uid="{00000000-0005-0000-0000-00008EA40000}"/>
    <cellStyle name="Titre général 106" xfId="36206" xr:uid="{00000000-0005-0000-0000-00008FA40000}"/>
    <cellStyle name="Titre general 11" xfId="1782" xr:uid="{00000000-0005-0000-0000-000090A40000}"/>
    <cellStyle name="Titre général 11" xfId="10567" xr:uid="{00000000-0005-0000-0000-000091A40000}"/>
    <cellStyle name="Titre general 12" xfId="1783" xr:uid="{00000000-0005-0000-0000-000092A40000}"/>
    <cellStyle name="Titre général 12" xfId="10606" xr:uid="{00000000-0005-0000-0000-000093A40000}"/>
    <cellStyle name="Titre general 12 10" xfId="16734" xr:uid="{00000000-0005-0000-0000-000094A40000}"/>
    <cellStyle name="Titre general 12 11" xfId="16954" xr:uid="{00000000-0005-0000-0000-000095A40000}"/>
    <cellStyle name="Titre general 12 12" xfId="15973" xr:uid="{00000000-0005-0000-0000-000096A40000}"/>
    <cellStyle name="Titre general 12 13" xfId="14707" xr:uid="{00000000-0005-0000-0000-000097A40000}"/>
    <cellStyle name="Titre general 12 14" xfId="14556" xr:uid="{00000000-0005-0000-0000-000098A40000}"/>
    <cellStyle name="Titre general 12 15" xfId="16108" xr:uid="{00000000-0005-0000-0000-000099A40000}"/>
    <cellStyle name="Titre general 12 16" xfId="16097" xr:uid="{00000000-0005-0000-0000-00009AA40000}"/>
    <cellStyle name="Titre general 12 17" xfId="15658" xr:uid="{00000000-0005-0000-0000-00009BA40000}"/>
    <cellStyle name="Titre general 12 18" xfId="16934" xr:uid="{00000000-0005-0000-0000-00009CA40000}"/>
    <cellStyle name="Titre general 12 19" xfId="15960" xr:uid="{00000000-0005-0000-0000-00009DA40000}"/>
    <cellStyle name="Titre general 12 2" xfId="2839" xr:uid="{00000000-0005-0000-0000-00009EA40000}"/>
    <cellStyle name="Titre general 12 20" xfId="14716" xr:uid="{00000000-0005-0000-0000-00009FA40000}"/>
    <cellStyle name="Titre general 12 21" xfId="15588" xr:uid="{00000000-0005-0000-0000-0000A0A40000}"/>
    <cellStyle name="Titre general 12 22" xfId="16300" xr:uid="{00000000-0005-0000-0000-0000A1A40000}"/>
    <cellStyle name="Titre general 12 23" xfId="14432" xr:uid="{00000000-0005-0000-0000-0000A2A40000}"/>
    <cellStyle name="Titre general 12 24" xfId="15757" xr:uid="{00000000-0005-0000-0000-0000A3A40000}"/>
    <cellStyle name="Titre general 12 25" xfId="16985" xr:uid="{00000000-0005-0000-0000-0000A4A40000}"/>
    <cellStyle name="Titre general 12 26" xfId="17080" xr:uid="{00000000-0005-0000-0000-0000A5A40000}"/>
    <cellStyle name="Titre general 12 27" xfId="17174" xr:uid="{00000000-0005-0000-0000-0000A6A40000}"/>
    <cellStyle name="Titre general 12 28" xfId="17268" xr:uid="{00000000-0005-0000-0000-0000A7A40000}"/>
    <cellStyle name="Titre general 12 29" xfId="17362" xr:uid="{00000000-0005-0000-0000-0000A8A40000}"/>
    <cellStyle name="Titre general 12 3" xfId="14100" xr:uid="{00000000-0005-0000-0000-0000A9A40000}"/>
    <cellStyle name="Titre general 12 30" xfId="17456" xr:uid="{00000000-0005-0000-0000-0000AAA40000}"/>
    <cellStyle name="Titre general 12 31" xfId="17550" xr:uid="{00000000-0005-0000-0000-0000ABA40000}"/>
    <cellStyle name="Titre general 12 32" xfId="17644" xr:uid="{00000000-0005-0000-0000-0000ACA40000}"/>
    <cellStyle name="Titre general 12 33" xfId="17738" xr:uid="{00000000-0005-0000-0000-0000ADA40000}"/>
    <cellStyle name="Titre general 12 34" xfId="17832" xr:uid="{00000000-0005-0000-0000-0000AEA40000}"/>
    <cellStyle name="Titre general 12 35" xfId="17926" xr:uid="{00000000-0005-0000-0000-0000AFA40000}"/>
    <cellStyle name="Titre general 12 36" xfId="18020" xr:uid="{00000000-0005-0000-0000-0000B0A40000}"/>
    <cellStyle name="Titre general 12 37" xfId="18114" xr:uid="{00000000-0005-0000-0000-0000B1A40000}"/>
    <cellStyle name="Titre general 12 38" xfId="18208" xr:uid="{00000000-0005-0000-0000-0000B2A40000}"/>
    <cellStyle name="Titre general 12 39" xfId="18302" xr:uid="{00000000-0005-0000-0000-0000B3A40000}"/>
    <cellStyle name="Titre general 12 4" xfId="11158" xr:uid="{00000000-0005-0000-0000-0000B4A40000}"/>
    <cellStyle name="Titre general 12 40" xfId="18396" xr:uid="{00000000-0005-0000-0000-0000B5A40000}"/>
    <cellStyle name="Titre general 12 41" xfId="18490" xr:uid="{00000000-0005-0000-0000-0000B6A40000}"/>
    <cellStyle name="Titre general 12 42" xfId="18583" xr:uid="{00000000-0005-0000-0000-0000B7A40000}"/>
    <cellStyle name="Titre general 12 43" xfId="18675" xr:uid="{00000000-0005-0000-0000-0000B8A40000}"/>
    <cellStyle name="Titre general 12 44" xfId="18767" xr:uid="{00000000-0005-0000-0000-0000B9A40000}"/>
    <cellStyle name="Titre general 12 45" xfId="18859" xr:uid="{00000000-0005-0000-0000-0000BAA40000}"/>
    <cellStyle name="Titre general 12 46" xfId="18951" xr:uid="{00000000-0005-0000-0000-0000BBA40000}"/>
    <cellStyle name="Titre general 12 47" xfId="19043" xr:uid="{00000000-0005-0000-0000-0000BCA40000}"/>
    <cellStyle name="Titre general 12 48" xfId="19135" xr:uid="{00000000-0005-0000-0000-0000BDA40000}"/>
    <cellStyle name="Titre general 12 49" xfId="19227" xr:uid="{00000000-0005-0000-0000-0000BEA40000}"/>
    <cellStyle name="Titre general 12 5" xfId="10736" xr:uid="{00000000-0005-0000-0000-0000BFA40000}"/>
    <cellStyle name="Titre general 12 50" xfId="19318" xr:uid="{00000000-0005-0000-0000-0000C0A40000}"/>
    <cellStyle name="Titre general 12 51" xfId="19409" xr:uid="{00000000-0005-0000-0000-0000C1A40000}"/>
    <cellStyle name="Titre general 12 52" xfId="19500" xr:uid="{00000000-0005-0000-0000-0000C2A40000}"/>
    <cellStyle name="Titre general 12 53" xfId="19589" xr:uid="{00000000-0005-0000-0000-0000C3A40000}"/>
    <cellStyle name="Titre general 12 54" xfId="19678" xr:uid="{00000000-0005-0000-0000-0000C4A40000}"/>
    <cellStyle name="Titre general 12 55" xfId="19767" xr:uid="{00000000-0005-0000-0000-0000C5A40000}"/>
    <cellStyle name="Titre general 12 56" xfId="19856" xr:uid="{00000000-0005-0000-0000-0000C6A40000}"/>
    <cellStyle name="Titre general 12 57" xfId="19944" xr:uid="{00000000-0005-0000-0000-0000C7A40000}"/>
    <cellStyle name="Titre general 12 58" xfId="20032" xr:uid="{00000000-0005-0000-0000-0000C8A40000}"/>
    <cellStyle name="Titre general 12 59" xfId="20119" xr:uid="{00000000-0005-0000-0000-0000C9A40000}"/>
    <cellStyle name="Titre general 12 6" xfId="10575" xr:uid="{00000000-0005-0000-0000-0000CAA40000}"/>
    <cellStyle name="Titre general 12 60" xfId="20206" xr:uid="{00000000-0005-0000-0000-0000CBA40000}"/>
    <cellStyle name="Titre general 12 61" xfId="20292" xr:uid="{00000000-0005-0000-0000-0000CCA40000}"/>
    <cellStyle name="Titre general 12 62" xfId="20377" xr:uid="{00000000-0005-0000-0000-0000CDA40000}"/>
    <cellStyle name="Titre general 12 63" xfId="20461" xr:uid="{00000000-0005-0000-0000-0000CEA40000}"/>
    <cellStyle name="Titre general 12 64" xfId="20544" xr:uid="{00000000-0005-0000-0000-0000CFA40000}"/>
    <cellStyle name="Titre general 12 65" xfId="20624" xr:uid="{00000000-0005-0000-0000-0000D0A40000}"/>
    <cellStyle name="Titre general 12 66" xfId="20702" xr:uid="{00000000-0005-0000-0000-0000D1A40000}"/>
    <cellStyle name="Titre general 12 67" xfId="20780" xr:uid="{00000000-0005-0000-0000-0000D2A40000}"/>
    <cellStyle name="Titre general 12 68" xfId="20857" xr:uid="{00000000-0005-0000-0000-0000D3A40000}"/>
    <cellStyle name="Titre general 12 69" xfId="20933" xr:uid="{00000000-0005-0000-0000-0000D4A40000}"/>
    <cellStyle name="Titre general 12 7" xfId="15925" xr:uid="{00000000-0005-0000-0000-0000D5A40000}"/>
    <cellStyle name="Titre general 12 70" xfId="21006" xr:uid="{00000000-0005-0000-0000-0000D6A40000}"/>
    <cellStyle name="Titre general 12 71" xfId="21079" xr:uid="{00000000-0005-0000-0000-0000D7A40000}"/>
    <cellStyle name="Titre general 12 72" xfId="21152" xr:uid="{00000000-0005-0000-0000-0000D8A40000}"/>
    <cellStyle name="Titre general 12 73" xfId="21225" xr:uid="{00000000-0005-0000-0000-0000D9A40000}"/>
    <cellStyle name="Titre general 12 74" xfId="21297" xr:uid="{00000000-0005-0000-0000-0000DAA40000}"/>
    <cellStyle name="Titre general 12 75" xfId="21366" xr:uid="{00000000-0005-0000-0000-0000DBA40000}"/>
    <cellStyle name="Titre general 12 76" xfId="21434" xr:uid="{00000000-0005-0000-0000-0000DCA40000}"/>
    <cellStyle name="Titre general 12 77" xfId="21502" xr:uid="{00000000-0005-0000-0000-0000DDA40000}"/>
    <cellStyle name="Titre general 12 78" xfId="21569" xr:uid="{00000000-0005-0000-0000-0000DEA40000}"/>
    <cellStyle name="Titre general 12 79" xfId="21636" xr:uid="{00000000-0005-0000-0000-0000DFA40000}"/>
    <cellStyle name="Titre general 12 8" xfId="14740" xr:uid="{00000000-0005-0000-0000-0000E0A40000}"/>
    <cellStyle name="Titre general 12 80" xfId="21701" xr:uid="{00000000-0005-0000-0000-0000E1A40000}"/>
    <cellStyle name="Titre general 12 81" xfId="21765" xr:uid="{00000000-0005-0000-0000-0000E2A40000}"/>
    <cellStyle name="Titre general 12 82" xfId="21826" xr:uid="{00000000-0005-0000-0000-0000E3A40000}"/>
    <cellStyle name="Titre general 12 83" xfId="21887" xr:uid="{00000000-0005-0000-0000-0000E4A40000}"/>
    <cellStyle name="Titre general 12 84" xfId="21946" xr:uid="{00000000-0005-0000-0000-0000E5A40000}"/>
    <cellStyle name="Titre general 12 85" xfId="22002" xr:uid="{00000000-0005-0000-0000-0000E6A40000}"/>
    <cellStyle name="Titre general 12 86" xfId="22056" xr:uid="{00000000-0005-0000-0000-0000E7A40000}"/>
    <cellStyle name="Titre general 12 87" xfId="22110" xr:uid="{00000000-0005-0000-0000-0000E8A40000}"/>
    <cellStyle name="Titre general 12 88" xfId="22163" xr:uid="{00000000-0005-0000-0000-0000E9A40000}"/>
    <cellStyle name="Titre general 12 89" xfId="22215" xr:uid="{00000000-0005-0000-0000-0000EAA40000}"/>
    <cellStyle name="Titre general 12 9" xfId="14542" xr:uid="{00000000-0005-0000-0000-0000EBA40000}"/>
    <cellStyle name="Titre general 12 90" xfId="22265" xr:uid="{00000000-0005-0000-0000-0000ECA40000}"/>
    <cellStyle name="Titre general 12 91" xfId="22315" xr:uid="{00000000-0005-0000-0000-0000EDA40000}"/>
    <cellStyle name="Titre general 12 92" xfId="22365" xr:uid="{00000000-0005-0000-0000-0000EEA40000}"/>
    <cellStyle name="Titre general 12 93" xfId="23021" xr:uid="{00000000-0005-0000-0000-0000EFA40000}"/>
    <cellStyle name="Titre general 12 94" xfId="22981" xr:uid="{00000000-0005-0000-0000-0000F0A40000}"/>
    <cellStyle name="Titre general 12 95" xfId="29649" xr:uid="{00000000-0005-0000-0000-0000F1A40000}"/>
    <cellStyle name="Titre general 12 96" xfId="36207" xr:uid="{00000000-0005-0000-0000-0000F2A40000}"/>
    <cellStyle name="Titre général 13" xfId="14101" xr:uid="{00000000-0005-0000-0000-0000F3A40000}"/>
    <cellStyle name="Titre général 14" xfId="14007" xr:uid="{00000000-0005-0000-0000-0000F4A40000}"/>
    <cellStyle name="Titre général 15" xfId="10735" xr:uid="{00000000-0005-0000-0000-0000F5A40000}"/>
    <cellStyle name="Titre général 16" xfId="11220" xr:uid="{00000000-0005-0000-0000-0000F6A40000}"/>
    <cellStyle name="Titre général 17" xfId="15922" xr:uid="{00000000-0005-0000-0000-0000F7A40000}"/>
    <cellStyle name="Titre général 18" xfId="14743" xr:uid="{00000000-0005-0000-0000-0000F8A40000}"/>
    <cellStyle name="Titre général 19" xfId="15573" xr:uid="{00000000-0005-0000-0000-0000F9A40000}"/>
    <cellStyle name="Titre general 2" xfId="1784" xr:uid="{00000000-0005-0000-0000-0000FAA40000}"/>
    <cellStyle name="Titre général 2" xfId="1785" xr:uid="{00000000-0005-0000-0000-0000FBA40000}"/>
    <cellStyle name="Titre général 20" xfId="16311" xr:uid="{00000000-0005-0000-0000-0000FCA40000}"/>
    <cellStyle name="Titre général 21" xfId="15391" xr:uid="{00000000-0005-0000-0000-0000FDA40000}"/>
    <cellStyle name="Titre général 22" xfId="14289" xr:uid="{00000000-0005-0000-0000-0000FEA40000}"/>
    <cellStyle name="Titre général 23" xfId="15857" xr:uid="{00000000-0005-0000-0000-0000FFA40000}"/>
    <cellStyle name="Titre général 24" xfId="16215" xr:uid="{00000000-0005-0000-0000-000000A50000}"/>
    <cellStyle name="Titre général 25" xfId="15514" xr:uid="{00000000-0005-0000-0000-000001A50000}"/>
    <cellStyle name="Titre général 26" xfId="14222" xr:uid="{00000000-0005-0000-0000-000002A50000}"/>
    <cellStyle name="Titre général 27" xfId="16140" xr:uid="{00000000-0005-0000-0000-000003A50000}"/>
    <cellStyle name="Titre général 28" xfId="14581" xr:uid="{00000000-0005-0000-0000-000004A50000}"/>
    <cellStyle name="Titre général 29" xfId="16723" xr:uid="{00000000-0005-0000-0000-000005A50000}"/>
    <cellStyle name="Titre general 3" xfId="1786" xr:uid="{00000000-0005-0000-0000-000006A50000}"/>
    <cellStyle name="Titre général 3" xfId="1787" xr:uid="{00000000-0005-0000-0000-000007A50000}"/>
    <cellStyle name="Titre général 30" xfId="14916" xr:uid="{00000000-0005-0000-0000-000008A50000}"/>
    <cellStyle name="Titre général 31" xfId="16533" xr:uid="{00000000-0005-0000-0000-000009A50000}"/>
    <cellStyle name="Titre général 32" xfId="16015" xr:uid="{00000000-0005-0000-0000-00000AA50000}"/>
    <cellStyle name="Titre général 33" xfId="14661" xr:uid="{00000000-0005-0000-0000-00000BA50000}"/>
    <cellStyle name="Titre général 34" xfId="16687" xr:uid="{00000000-0005-0000-0000-00000CA50000}"/>
    <cellStyle name="Titre général 35" xfId="14945" xr:uid="{00000000-0005-0000-0000-00000DA50000}"/>
    <cellStyle name="Titre général 36" xfId="14441" xr:uid="{00000000-0005-0000-0000-00000EA50000}"/>
    <cellStyle name="Titre général 37" xfId="15748" xr:uid="{00000000-0005-0000-0000-00000FA50000}"/>
    <cellStyle name="Titre général 38" xfId="14861" xr:uid="{00000000-0005-0000-0000-000010A50000}"/>
    <cellStyle name="Titre général 39" xfId="16567" xr:uid="{00000000-0005-0000-0000-000011A50000}"/>
    <cellStyle name="Titre general 4" xfId="1788" xr:uid="{00000000-0005-0000-0000-000012A50000}"/>
    <cellStyle name="Titre général 4" xfId="1789" xr:uid="{00000000-0005-0000-0000-000013A50000}"/>
    <cellStyle name="Titre général 40" xfId="15045" xr:uid="{00000000-0005-0000-0000-000014A50000}"/>
    <cellStyle name="Titre général 41" xfId="15342" xr:uid="{00000000-0005-0000-0000-000015A50000}"/>
    <cellStyle name="Titre général 42" xfId="16036" xr:uid="{00000000-0005-0000-0000-000016A50000}"/>
    <cellStyle name="Titre général 43" xfId="15844" xr:uid="{00000000-0005-0000-0000-000017A50000}"/>
    <cellStyle name="Titre général 44" xfId="17027" xr:uid="{00000000-0005-0000-0000-000018A50000}"/>
    <cellStyle name="Titre général 45" xfId="17121" xr:uid="{00000000-0005-0000-0000-000019A50000}"/>
    <cellStyle name="Titre général 46" xfId="17215" xr:uid="{00000000-0005-0000-0000-00001AA50000}"/>
    <cellStyle name="Titre général 47" xfId="17309" xr:uid="{00000000-0005-0000-0000-00001BA50000}"/>
    <cellStyle name="Titre général 48" xfId="17403" xr:uid="{00000000-0005-0000-0000-00001CA50000}"/>
    <cellStyle name="Titre général 49" xfId="17497" xr:uid="{00000000-0005-0000-0000-00001DA50000}"/>
    <cellStyle name="Titre general 5" xfId="1790" xr:uid="{00000000-0005-0000-0000-00001EA50000}"/>
    <cellStyle name="Titre général 5" xfId="9156" xr:uid="{00000000-0005-0000-0000-00001FA50000}"/>
    <cellStyle name="Titre general 5 10" xfId="15932" xr:uid="{00000000-0005-0000-0000-000020A50000}"/>
    <cellStyle name="Titre general 5 11" xfId="14737" xr:uid="{00000000-0005-0000-0000-000021A50000}"/>
    <cellStyle name="Titre general 5 12" xfId="15567" xr:uid="{00000000-0005-0000-0000-000022A50000}"/>
    <cellStyle name="Titre general 5 13" xfId="16317" xr:uid="{00000000-0005-0000-0000-000023A50000}"/>
    <cellStyle name="Titre general 5 14" xfId="15385" xr:uid="{00000000-0005-0000-0000-000024A50000}"/>
    <cellStyle name="Titre general 5 15" xfId="14292" xr:uid="{00000000-0005-0000-0000-000025A50000}"/>
    <cellStyle name="Titre general 5 16" xfId="15854" xr:uid="{00000000-0005-0000-0000-000026A50000}"/>
    <cellStyle name="Titre general 5 17" xfId="16216" xr:uid="{00000000-0005-0000-0000-000027A50000}"/>
    <cellStyle name="Titre general 5 18" xfId="15511" xr:uid="{00000000-0005-0000-0000-000028A50000}"/>
    <cellStyle name="Titre general 5 19" xfId="14223" xr:uid="{00000000-0005-0000-0000-000029A50000}"/>
    <cellStyle name="Titre general 5 2" xfId="1791" xr:uid="{00000000-0005-0000-0000-00002AA50000}"/>
    <cellStyle name="Titre general 5 20" xfId="15911" xr:uid="{00000000-0005-0000-0000-00002BA50000}"/>
    <cellStyle name="Titre general 5 21" xfId="14744" xr:uid="{00000000-0005-0000-0000-00002CA50000}"/>
    <cellStyle name="Titre general 5 22" xfId="14540" xr:uid="{00000000-0005-0000-0000-00002DA50000}"/>
    <cellStyle name="Titre general 5 23" xfId="16703" xr:uid="{00000000-0005-0000-0000-00002EA50000}"/>
    <cellStyle name="Titre general 5 24" xfId="16272" xr:uid="{00000000-0005-0000-0000-00002FA50000}"/>
    <cellStyle name="Titre general 5 25" xfId="15443" xr:uid="{00000000-0005-0000-0000-000030A50000}"/>
    <cellStyle name="Titre general 5 26" xfId="16011" xr:uid="{00000000-0005-0000-0000-000031A50000}"/>
    <cellStyle name="Titre general 5 27" xfId="16135" xr:uid="{00000000-0005-0000-0000-000032A50000}"/>
    <cellStyle name="Titre general 5 28" xfId="16090" xr:uid="{00000000-0005-0000-0000-000033A50000}"/>
    <cellStyle name="Titre general 5 29" xfId="16721" xr:uid="{00000000-0005-0000-0000-000034A50000}"/>
    <cellStyle name="Titre general 5 3" xfId="9310" xr:uid="{00000000-0005-0000-0000-000035A50000}"/>
    <cellStyle name="Titre general 5 30" xfId="14917" xr:uid="{00000000-0005-0000-0000-000036A50000}"/>
    <cellStyle name="Titre general 5 31" xfId="16532" xr:uid="{00000000-0005-0000-0000-000037A50000}"/>
    <cellStyle name="Titre general 5 32" xfId="16016" xr:uid="{00000000-0005-0000-0000-000038A50000}"/>
    <cellStyle name="Titre general 5 33" xfId="16833" xr:uid="{00000000-0005-0000-0000-000039A50000}"/>
    <cellStyle name="Titre general 5 34" xfId="17045" xr:uid="{00000000-0005-0000-0000-00003AA50000}"/>
    <cellStyle name="Titre general 5 35" xfId="17139" xr:uid="{00000000-0005-0000-0000-00003BA50000}"/>
    <cellStyle name="Titre general 5 36" xfId="17233" xr:uid="{00000000-0005-0000-0000-00003CA50000}"/>
    <cellStyle name="Titre general 5 37" xfId="17327" xr:uid="{00000000-0005-0000-0000-00003DA50000}"/>
    <cellStyle name="Titre general 5 38" xfId="17421" xr:uid="{00000000-0005-0000-0000-00003EA50000}"/>
    <cellStyle name="Titre general 5 39" xfId="17515" xr:uid="{00000000-0005-0000-0000-00003FA50000}"/>
    <cellStyle name="Titre general 5 4" xfId="10568" xr:uid="{00000000-0005-0000-0000-000040A50000}"/>
    <cellStyle name="Titre general 5 40" xfId="17609" xr:uid="{00000000-0005-0000-0000-000041A50000}"/>
    <cellStyle name="Titre general 5 41" xfId="17703" xr:uid="{00000000-0005-0000-0000-000042A50000}"/>
    <cellStyle name="Titre general 5 42" xfId="17797" xr:uid="{00000000-0005-0000-0000-000043A50000}"/>
    <cellStyle name="Titre general 5 43" xfId="17891" xr:uid="{00000000-0005-0000-0000-000044A50000}"/>
    <cellStyle name="Titre general 5 44" xfId="17985" xr:uid="{00000000-0005-0000-0000-000045A50000}"/>
    <cellStyle name="Titre general 5 45" xfId="18079" xr:uid="{00000000-0005-0000-0000-000046A50000}"/>
    <cellStyle name="Titre general 5 46" xfId="18173" xr:uid="{00000000-0005-0000-0000-000047A50000}"/>
    <cellStyle name="Titre general 5 47" xfId="18267" xr:uid="{00000000-0005-0000-0000-000048A50000}"/>
    <cellStyle name="Titre general 5 48" xfId="18361" xr:uid="{00000000-0005-0000-0000-000049A50000}"/>
    <cellStyle name="Titre general 5 49" xfId="18455" xr:uid="{00000000-0005-0000-0000-00004AA50000}"/>
    <cellStyle name="Titre general 5 5" xfId="10605" xr:uid="{00000000-0005-0000-0000-00004BA50000}"/>
    <cellStyle name="Titre general 5 50" xfId="18548" xr:uid="{00000000-0005-0000-0000-00004CA50000}"/>
    <cellStyle name="Titre general 5 51" xfId="18641" xr:uid="{00000000-0005-0000-0000-00004DA50000}"/>
    <cellStyle name="Titre general 5 52" xfId="18733" xr:uid="{00000000-0005-0000-0000-00004EA50000}"/>
    <cellStyle name="Titre general 5 53" xfId="18825" xr:uid="{00000000-0005-0000-0000-00004FA50000}"/>
    <cellStyle name="Titre general 5 54" xfId="18917" xr:uid="{00000000-0005-0000-0000-000050A50000}"/>
    <cellStyle name="Titre general 5 55" xfId="19009" xr:uid="{00000000-0005-0000-0000-000051A50000}"/>
    <cellStyle name="Titre general 5 56" xfId="19101" xr:uid="{00000000-0005-0000-0000-000052A50000}"/>
    <cellStyle name="Titre general 5 57" xfId="19193" xr:uid="{00000000-0005-0000-0000-000053A50000}"/>
    <cellStyle name="Titre general 5 58" xfId="19284" xr:uid="{00000000-0005-0000-0000-000054A50000}"/>
    <cellStyle name="Titre general 5 59" xfId="19375" xr:uid="{00000000-0005-0000-0000-000055A50000}"/>
    <cellStyle name="Titre general 5 6" xfId="14099" xr:uid="{00000000-0005-0000-0000-000056A50000}"/>
    <cellStyle name="Titre general 5 60" xfId="19466" xr:uid="{00000000-0005-0000-0000-000057A50000}"/>
    <cellStyle name="Titre general 5 61" xfId="19555" xr:uid="{00000000-0005-0000-0000-000058A50000}"/>
    <cellStyle name="Titre general 5 62" xfId="19644" xr:uid="{00000000-0005-0000-0000-000059A50000}"/>
    <cellStyle name="Titre general 5 63" xfId="19733" xr:uid="{00000000-0005-0000-0000-00005AA50000}"/>
    <cellStyle name="Titre general 5 64" xfId="19822" xr:uid="{00000000-0005-0000-0000-00005BA50000}"/>
    <cellStyle name="Titre general 5 65" xfId="19910" xr:uid="{00000000-0005-0000-0000-00005CA50000}"/>
    <cellStyle name="Titre general 5 66" xfId="19998" xr:uid="{00000000-0005-0000-0000-00005DA50000}"/>
    <cellStyle name="Titre general 5 67" xfId="20085" xr:uid="{00000000-0005-0000-0000-00005EA50000}"/>
    <cellStyle name="Titre general 5 68" xfId="20172" xr:uid="{00000000-0005-0000-0000-00005FA50000}"/>
    <cellStyle name="Titre general 5 69" xfId="20258" xr:uid="{00000000-0005-0000-0000-000060A50000}"/>
    <cellStyle name="Titre general 5 7" xfId="14043" xr:uid="{00000000-0005-0000-0000-000061A50000}"/>
    <cellStyle name="Titre general 5 70" xfId="20343" xr:uid="{00000000-0005-0000-0000-000062A50000}"/>
    <cellStyle name="Titre general 5 71" xfId="20428" xr:uid="{00000000-0005-0000-0000-000063A50000}"/>
    <cellStyle name="Titre general 5 72" xfId="20511" xr:uid="{00000000-0005-0000-0000-000064A50000}"/>
    <cellStyle name="Titre general 5 73" xfId="20593" xr:uid="{00000000-0005-0000-0000-000065A50000}"/>
    <cellStyle name="Titre general 5 74" xfId="20672" xr:uid="{00000000-0005-0000-0000-000066A50000}"/>
    <cellStyle name="Titre general 5 75" xfId="20750" xr:uid="{00000000-0005-0000-0000-000067A50000}"/>
    <cellStyle name="Titre general 5 76" xfId="20827" xr:uid="{00000000-0005-0000-0000-000068A50000}"/>
    <cellStyle name="Titre general 5 77" xfId="20903" xr:uid="{00000000-0005-0000-0000-000069A50000}"/>
    <cellStyle name="Titre general 5 78" xfId="20978" xr:uid="{00000000-0005-0000-0000-00006AA50000}"/>
    <cellStyle name="Titre general 5 79" xfId="21051" xr:uid="{00000000-0005-0000-0000-00006BA50000}"/>
    <cellStyle name="Titre general 5 8" xfId="10390" xr:uid="{00000000-0005-0000-0000-00006CA50000}"/>
    <cellStyle name="Titre general 5 80" xfId="21124" xr:uid="{00000000-0005-0000-0000-00006DA50000}"/>
    <cellStyle name="Titre general 5 81" xfId="21197" xr:uid="{00000000-0005-0000-0000-00006EA50000}"/>
    <cellStyle name="Titre general 5 82" xfId="21269" xr:uid="{00000000-0005-0000-0000-00006FA50000}"/>
    <cellStyle name="Titre general 5 83" xfId="21338" xr:uid="{00000000-0005-0000-0000-000070A50000}"/>
    <cellStyle name="Titre general 5 84" xfId="21407" xr:uid="{00000000-0005-0000-0000-000071A50000}"/>
    <cellStyle name="Titre general 5 85" xfId="21475" xr:uid="{00000000-0005-0000-0000-000072A50000}"/>
    <cellStyle name="Titre general 5 86" xfId="21542" xr:uid="{00000000-0005-0000-0000-000073A50000}"/>
    <cellStyle name="Titre general 5 87" xfId="21609" xr:uid="{00000000-0005-0000-0000-000074A50000}"/>
    <cellStyle name="Titre general 5 88" xfId="21675" xr:uid="{00000000-0005-0000-0000-000075A50000}"/>
    <cellStyle name="Titre general 5 89" xfId="21740" xr:uid="{00000000-0005-0000-0000-000076A50000}"/>
    <cellStyle name="Titre general 5 9" xfId="13946" xr:uid="{00000000-0005-0000-0000-000077A50000}"/>
    <cellStyle name="Titre general 5 90" xfId="21803" xr:uid="{00000000-0005-0000-0000-000078A50000}"/>
    <cellStyle name="Titre general 5 91" xfId="21864" xr:uid="{00000000-0005-0000-0000-000079A50000}"/>
    <cellStyle name="Titre general 5 92" xfId="21924" xr:uid="{00000000-0005-0000-0000-00007AA50000}"/>
    <cellStyle name="Titre general 5 93" xfId="21980" xr:uid="{00000000-0005-0000-0000-00007BA50000}"/>
    <cellStyle name="Titre general 5 94" xfId="22035" xr:uid="{00000000-0005-0000-0000-00007CA50000}"/>
    <cellStyle name="Titre general 5 95" xfId="22089" xr:uid="{00000000-0005-0000-0000-00007DA50000}"/>
    <cellStyle name="Titre general 5 96" xfId="23022" xr:uid="{00000000-0005-0000-0000-00007EA50000}"/>
    <cellStyle name="Titre general 5 97" xfId="22980" xr:uid="{00000000-0005-0000-0000-00007FA50000}"/>
    <cellStyle name="Titre general 5 98" xfId="29650" xr:uid="{00000000-0005-0000-0000-000080A50000}"/>
    <cellStyle name="Titre general 5 99" xfId="36208" xr:uid="{00000000-0005-0000-0000-000081A50000}"/>
    <cellStyle name="Titre général 50" xfId="17591" xr:uid="{00000000-0005-0000-0000-000082A50000}"/>
    <cellStyle name="Titre général 51" xfId="17685" xr:uid="{00000000-0005-0000-0000-000083A50000}"/>
    <cellStyle name="Titre général 52" xfId="17779" xr:uid="{00000000-0005-0000-0000-000084A50000}"/>
    <cellStyle name="Titre général 53" xfId="17873" xr:uid="{00000000-0005-0000-0000-000085A50000}"/>
    <cellStyle name="Titre général 54" xfId="17967" xr:uid="{00000000-0005-0000-0000-000086A50000}"/>
    <cellStyle name="Titre général 55" xfId="18061" xr:uid="{00000000-0005-0000-0000-000087A50000}"/>
    <cellStyle name="Titre général 56" xfId="18155" xr:uid="{00000000-0005-0000-0000-000088A50000}"/>
    <cellStyle name="Titre général 57" xfId="18249" xr:uid="{00000000-0005-0000-0000-000089A50000}"/>
    <cellStyle name="Titre général 58" xfId="18343" xr:uid="{00000000-0005-0000-0000-00008AA50000}"/>
    <cellStyle name="Titre général 59" xfId="18437" xr:uid="{00000000-0005-0000-0000-00008BA50000}"/>
    <cellStyle name="Titre general 6" xfId="1792" xr:uid="{00000000-0005-0000-0000-00008CA50000}"/>
    <cellStyle name="Titre général 6" xfId="9157" xr:uid="{00000000-0005-0000-0000-00008DA50000}"/>
    <cellStyle name="Titre general 6 10" xfId="15933" xr:uid="{00000000-0005-0000-0000-00008EA50000}"/>
    <cellStyle name="Titre general 6 11" xfId="14735" xr:uid="{00000000-0005-0000-0000-00008FA50000}"/>
    <cellStyle name="Titre general 6 12" xfId="15568" xr:uid="{00000000-0005-0000-0000-000090A50000}"/>
    <cellStyle name="Titre general 6 13" xfId="16874" xr:uid="{00000000-0005-0000-0000-000091A50000}"/>
    <cellStyle name="Titre general 6 14" xfId="15929" xr:uid="{00000000-0005-0000-0000-000092A50000}"/>
    <cellStyle name="Titre general 6 15" xfId="14732" xr:uid="{00000000-0005-0000-0000-000093A50000}"/>
    <cellStyle name="Titre general 6 16" xfId="15572" xr:uid="{00000000-0005-0000-0000-000094A50000}"/>
    <cellStyle name="Titre general 6 17" xfId="14988" xr:uid="{00000000-0005-0000-0000-000095A50000}"/>
    <cellStyle name="Titre general 6 18" xfId="15388" xr:uid="{00000000-0005-0000-0000-000096A50000}"/>
    <cellStyle name="Titre general 6 19" xfId="15110" xr:uid="{00000000-0005-0000-0000-000097A50000}"/>
    <cellStyle name="Titre general 6 2" xfId="1793" xr:uid="{00000000-0005-0000-0000-000098A50000}"/>
    <cellStyle name="Titre general 6 20" xfId="14378" xr:uid="{00000000-0005-0000-0000-000099A50000}"/>
    <cellStyle name="Titre general 6 21" xfId="16787" xr:uid="{00000000-0005-0000-0000-00009AA50000}"/>
    <cellStyle name="Titre general 6 22" xfId="17005" xr:uid="{00000000-0005-0000-0000-00009BA50000}"/>
    <cellStyle name="Titre general 6 23" xfId="17100" xr:uid="{00000000-0005-0000-0000-00009CA50000}"/>
    <cellStyle name="Titre general 6 24" xfId="17194" xr:uid="{00000000-0005-0000-0000-00009DA50000}"/>
    <cellStyle name="Titre general 6 25" xfId="17288" xr:uid="{00000000-0005-0000-0000-00009EA50000}"/>
    <cellStyle name="Titre general 6 26" xfId="17382" xr:uid="{00000000-0005-0000-0000-00009FA50000}"/>
    <cellStyle name="Titre general 6 27" xfId="17476" xr:uid="{00000000-0005-0000-0000-0000A0A50000}"/>
    <cellStyle name="Titre general 6 28" xfId="17570" xr:uid="{00000000-0005-0000-0000-0000A1A50000}"/>
    <cellStyle name="Titre general 6 29" xfId="17664" xr:uid="{00000000-0005-0000-0000-0000A2A50000}"/>
    <cellStyle name="Titre general 6 3" xfId="9311" xr:uid="{00000000-0005-0000-0000-0000A3A50000}"/>
    <cellStyle name="Titre general 6 30" xfId="17758" xr:uid="{00000000-0005-0000-0000-0000A4A50000}"/>
    <cellStyle name="Titre general 6 31" xfId="17852" xr:uid="{00000000-0005-0000-0000-0000A5A50000}"/>
    <cellStyle name="Titre general 6 32" xfId="17946" xr:uid="{00000000-0005-0000-0000-0000A6A50000}"/>
    <cellStyle name="Titre general 6 33" xfId="18040" xr:uid="{00000000-0005-0000-0000-0000A7A50000}"/>
    <cellStyle name="Titre general 6 34" xfId="18134" xr:uid="{00000000-0005-0000-0000-0000A8A50000}"/>
    <cellStyle name="Titre general 6 35" xfId="18228" xr:uid="{00000000-0005-0000-0000-0000A9A50000}"/>
    <cellStyle name="Titre general 6 36" xfId="18322" xr:uid="{00000000-0005-0000-0000-0000AAA50000}"/>
    <cellStyle name="Titre general 6 37" xfId="18416" xr:uid="{00000000-0005-0000-0000-0000ABA50000}"/>
    <cellStyle name="Titre general 6 38" xfId="18509" xr:uid="{00000000-0005-0000-0000-0000ACA50000}"/>
    <cellStyle name="Titre general 6 39" xfId="18602" xr:uid="{00000000-0005-0000-0000-0000ADA50000}"/>
    <cellStyle name="Titre general 6 4" xfId="10569" xr:uid="{00000000-0005-0000-0000-0000AEA50000}"/>
    <cellStyle name="Titre general 6 40" xfId="18694" xr:uid="{00000000-0005-0000-0000-0000AFA50000}"/>
    <cellStyle name="Titre general 6 41" xfId="18786" xr:uid="{00000000-0005-0000-0000-0000B0A50000}"/>
    <cellStyle name="Titre general 6 42" xfId="18878" xr:uid="{00000000-0005-0000-0000-0000B1A50000}"/>
    <cellStyle name="Titre general 6 43" xfId="18970" xr:uid="{00000000-0005-0000-0000-0000B2A50000}"/>
    <cellStyle name="Titre general 6 44" xfId="19062" xr:uid="{00000000-0005-0000-0000-0000B3A50000}"/>
    <cellStyle name="Titre general 6 45" xfId="19154" xr:uid="{00000000-0005-0000-0000-0000B4A50000}"/>
    <cellStyle name="Titre general 6 46" xfId="19246" xr:uid="{00000000-0005-0000-0000-0000B5A50000}"/>
    <cellStyle name="Titre general 6 47" xfId="19337" xr:uid="{00000000-0005-0000-0000-0000B6A50000}"/>
    <cellStyle name="Titre general 6 48" xfId="19428" xr:uid="{00000000-0005-0000-0000-0000B7A50000}"/>
    <cellStyle name="Titre general 6 49" xfId="19518" xr:uid="{00000000-0005-0000-0000-0000B8A50000}"/>
    <cellStyle name="Titre general 6 5" xfId="10604" xr:uid="{00000000-0005-0000-0000-0000B9A50000}"/>
    <cellStyle name="Titre general 6 50" xfId="19607" xr:uid="{00000000-0005-0000-0000-0000BAA50000}"/>
    <cellStyle name="Titre general 6 51" xfId="19696" xr:uid="{00000000-0005-0000-0000-0000BBA50000}"/>
    <cellStyle name="Titre general 6 52" xfId="19785" xr:uid="{00000000-0005-0000-0000-0000BCA50000}"/>
    <cellStyle name="Titre general 6 53" xfId="19874" xr:uid="{00000000-0005-0000-0000-0000BDA50000}"/>
    <cellStyle name="Titre general 6 54" xfId="19962" xr:uid="{00000000-0005-0000-0000-0000BEA50000}"/>
    <cellStyle name="Titre general 6 55" xfId="20049" xr:uid="{00000000-0005-0000-0000-0000BFA50000}"/>
    <cellStyle name="Titre general 6 56" xfId="20136" xr:uid="{00000000-0005-0000-0000-0000C0A50000}"/>
    <cellStyle name="Titre general 6 57" xfId="20223" xr:uid="{00000000-0005-0000-0000-0000C1A50000}"/>
    <cellStyle name="Titre general 6 58" xfId="20309" xr:uid="{00000000-0005-0000-0000-0000C2A50000}"/>
    <cellStyle name="Titre general 6 59" xfId="20394" xr:uid="{00000000-0005-0000-0000-0000C3A50000}"/>
    <cellStyle name="Titre general 6 6" xfId="14098" xr:uid="{00000000-0005-0000-0000-0000C4A50000}"/>
    <cellStyle name="Titre general 6 60" xfId="20478" xr:uid="{00000000-0005-0000-0000-0000C5A50000}"/>
    <cellStyle name="Titre general 6 61" xfId="20560" xr:uid="{00000000-0005-0000-0000-0000C6A50000}"/>
    <cellStyle name="Titre general 6 62" xfId="20640" xr:uid="{00000000-0005-0000-0000-0000C7A50000}"/>
    <cellStyle name="Titre general 6 63" xfId="20718" xr:uid="{00000000-0005-0000-0000-0000C8A50000}"/>
    <cellStyle name="Titre general 6 64" xfId="20796" xr:uid="{00000000-0005-0000-0000-0000C9A50000}"/>
    <cellStyle name="Titre general 6 65" xfId="20872" xr:uid="{00000000-0005-0000-0000-0000CAA50000}"/>
    <cellStyle name="Titre general 6 66" xfId="20948" xr:uid="{00000000-0005-0000-0000-0000CBA50000}"/>
    <cellStyle name="Titre general 6 67" xfId="21021" xr:uid="{00000000-0005-0000-0000-0000CCA50000}"/>
    <cellStyle name="Titre general 6 68" xfId="21094" xr:uid="{00000000-0005-0000-0000-0000CDA50000}"/>
    <cellStyle name="Titre general 6 69" xfId="21167" xr:uid="{00000000-0005-0000-0000-0000CEA50000}"/>
    <cellStyle name="Titre general 6 7" xfId="14042" xr:uid="{00000000-0005-0000-0000-0000CFA50000}"/>
    <cellStyle name="Titre general 6 70" xfId="21239" xr:uid="{00000000-0005-0000-0000-0000D0A50000}"/>
    <cellStyle name="Titre general 6 71" xfId="21311" xr:uid="{00000000-0005-0000-0000-0000D1A50000}"/>
    <cellStyle name="Titre general 6 72" xfId="21380" xr:uid="{00000000-0005-0000-0000-0000D2A50000}"/>
    <cellStyle name="Titre general 6 73" xfId="21448" xr:uid="{00000000-0005-0000-0000-0000D3A50000}"/>
    <cellStyle name="Titre general 6 74" xfId="21516" xr:uid="{00000000-0005-0000-0000-0000D4A50000}"/>
    <cellStyle name="Titre general 6 75" xfId="21583" xr:uid="{00000000-0005-0000-0000-0000D5A50000}"/>
    <cellStyle name="Titre general 6 76" xfId="21649" xr:uid="{00000000-0005-0000-0000-0000D6A50000}"/>
    <cellStyle name="Titre general 6 77" xfId="21714" xr:uid="{00000000-0005-0000-0000-0000D7A50000}"/>
    <cellStyle name="Titre general 6 78" xfId="21778" xr:uid="{00000000-0005-0000-0000-0000D8A50000}"/>
    <cellStyle name="Titre general 6 79" xfId="21839" xr:uid="{00000000-0005-0000-0000-0000D9A50000}"/>
    <cellStyle name="Titre general 6 8" xfId="10391" xr:uid="{00000000-0005-0000-0000-0000DAA50000}"/>
    <cellStyle name="Titre general 6 80" xfId="21899" xr:uid="{00000000-0005-0000-0000-0000DBA50000}"/>
    <cellStyle name="Titre general 6 81" xfId="21957" xr:uid="{00000000-0005-0000-0000-0000DCA50000}"/>
    <cellStyle name="Titre general 6 82" xfId="22012" xr:uid="{00000000-0005-0000-0000-0000DDA50000}"/>
    <cellStyle name="Titre general 6 83" xfId="22066" xr:uid="{00000000-0005-0000-0000-0000DEA50000}"/>
    <cellStyle name="Titre general 6 84" xfId="22120" xr:uid="{00000000-0005-0000-0000-0000DFA50000}"/>
    <cellStyle name="Titre general 6 85" xfId="22173" xr:uid="{00000000-0005-0000-0000-0000E0A50000}"/>
    <cellStyle name="Titre general 6 86" xfId="22225" xr:uid="{00000000-0005-0000-0000-0000E1A50000}"/>
    <cellStyle name="Titre general 6 87" xfId="22275" xr:uid="{00000000-0005-0000-0000-0000E2A50000}"/>
    <cellStyle name="Titre general 6 88" xfId="22325" xr:uid="{00000000-0005-0000-0000-0000E3A50000}"/>
    <cellStyle name="Titre general 6 89" xfId="22375" xr:uid="{00000000-0005-0000-0000-0000E4A50000}"/>
    <cellStyle name="Titre general 6 9" xfId="11235" xr:uid="{00000000-0005-0000-0000-0000E5A50000}"/>
    <cellStyle name="Titre general 6 90" xfId="22423" xr:uid="{00000000-0005-0000-0000-0000E6A50000}"/>
    <cellStyle name="Titre general 6 91" xfId="22471" xr:uid="{00000000-0005-0000-0000-0000E7A50000}"/>
    <cellStyle name="Titre general 6 92" xfId="22514" xr:uid="{00000000-0005-0000-0000-0000E8A50000}"/>
    <cellStyle name="Titre general 6 93" xfId="22554" xr:uid="{00000000-0005-0000-0000-0000E9A50000}"/>
    <cellStyle name="Titre general 6 94" xfId="22590" xr:uid="{00000000-0005-0000-0000-0000EAA50000}"/>
    <cellStyle name="Titre general 6 95" xfId="22626" xr:uid="{00000000-0005-0000-0000-0000EBA50000}"/>
    <cellStyle name="Titre general 6 96" xfId="23023" xr:uid="{00000000-0005-0000-0000-0000ECA50000}"/>
    <cellStyle name="Titre general 6 97" xfId="26215" xr:uid="{00000000-0005-0000-0000-0000EDA50000}"/>
    <cellStyle name="Titre general 6 98" xfId="29651" xr:uid="{00000000-0005-0000-0000-0000EEA50000}"/>
    <cellStyle name="Titre general 6 99" xfId="36209" xr:uid="{00000000-0005-0000-0000-0000EFA50000}"/>
    <cellStyle name="Titre général 60" xfId="18530" xr:uid="{00000000-0005-0000-0000-0000F0A50000}"/>
    <cellStyle name="Titre général 61" xfId="18623" xr:uid="{00000000-0005-0000-0000-0000F1A50000}"/>
    <cellStyle name="Titre général 62" xfId="18715" xr:uid="{00000000-0005-0000-0000-0000F2A50000}"/>
    <cellStyle name="Titre général 63" xfId="18807" xr:uid="{00000000-0005-0000-0000-0000F3A50000}"/>
    <cellStyle name="Titre général 64" xfId="18899" xr:uid="{00000000-0005-0000-0000-0000F4A50000}"/>
    <cellStyle name="Titre général 65" xfId="18991" xr:uid="{00000000-0005-0000-0000-0000F5A50000}"/>
    <cellStyle name="Titre général 66" xfId="19083" xr:uid="{00000000-0005-0000-0000-0000F6A50000}"/>
    <cellStyle name="Titre général 67" xfId="19175" xr:uid="{00000000-0005-0000-0000-0000F7A50000}"/>
    <cellStyle name="Titre général 68" xfId="19266" xr:uid="{00000000-0005-0000-0000-0000F8A50000}"/>
    <cellStyle name="Titre général 69" xfId="19357" xr:uid="{00000000-0005-0000-0000-0000F9A50000}"/>
    <cellStyle name="Titre general 7" xfId="1794" xr:uid="{00000000-0005-0000-0000-0000FAA50000}"/>
    <cellStyle name="Titre général 7" xfId="9158" xr:uid="{00000000-0005-0000-0000-0000FBA50000}"/>
    <cellStyle name="Titre général 70" xfId="19448" xr:uid="{00000000-0005-0000-0000-0000FCA50000}"/>
    <cellStyle name="Titre général 71" xfId="19538" xr:uid="{00000000-0005-0000-0000-0000FDA50000}"/>
    <cellStyle name="Titre général 72" xfId="19627" xr:uid="{00000000-0005-0000-0000-0000FEA50000}"/>
    <cellStyle name="Titre général 73" xfId="19716" xr:uid="{00000000-0005-0000-0000-0000FFA50000}"/>
    <cellStyle name="Titre général 74" xfId="19805" xr:uid="{00000000-0005-0000-0000-000000A60000}"/>
    <cellStyle name="Titre général 75" xfId="19893" xr:uid="{00000000-0005-0000-0000-000001A60000}"/>
    <cellStyle name="Titre général 76" xfId="19981" xr:uid="{00000000-0005-0000-0000-000002A60000}"/>
    <cellStyle name="Titre général 77" xfId="20068" xr:uid="{00000000-0005-0000-0000-000003A60000}"/>
    <cellStyle name="Titre général 78" xfId="20155" xr:uid="{00000000-0005-0000-0000-000004A60000}"/>
    <cellStyle name="Titre général 79" xfId="20242" xr:uid="{00000000-0005-0000-0000-000005A60000}"/>
    <cellStyle name="Titre general 8" xfId="1795" xr:uid="{00000000-0005-0000-0000-000006A60000}"/>
    <cellStyle name="Titre général 8" xfId="9159" xr:uid="{00000000-0005-0000-0000-000007A60000}"/>
    <cellStyle name="Titre général 80" xfId="20328" xr:uid="{00000000-0005-0000-0000-000008A60000}"/>
    <cellStyle name="Titre général 81" xfId="20413" xr:uid="{00000000-0005-0000-0000-000009A60000}"/>
    <cellStyle name="Titre général 82" xfId="20497" xr:uid="{00000000-0005-0000-0000-00000AA60000}"/>
    <cellStyle name="Titre général 83" xfId="20579" xr:uid="{00000000-0005-0000-0000-00000BA60000}"/>
    <cellStyle name="Titre général 84" xfId="20658" xr:uid="{00000000-0005-0000-0000-00000CA60000}"/>
    <cellStyle name="Titre général 85" xfId="20736" xr:uid="{00000000-0005-0000-0000-00000DA60000}"/>
    <cellStyle name="Titre général 86" xfId="20814" xr:uid="{00000000-0005-0000-0000-00000EA60000}"/>
    <cellStyle name="Titre général 87" xfId="20890" xr:uid="{00000000-0005-0000-0000-00000FA60000}"/>
    <cellStyle name="Titre général 88" xfId="20965" xr:uid="{00000000-0005-0000-0000-000010A60000}"/>
    <cellStyle name="Titre général 89" xfId="21038" xr:uid="{00000000-0005-0000-0000-000011A60000}"/>
    <cellStyle name="Titre general 9" xfId="1796" xr:uid="{00000000-0005-0000-0000-000012A60000}"/>
    <cellStyle name="Titre général 9" xfId="2838" xr:uid="{00000000-0005-0000-0000-000013A60000}"/>
    <cellStyle name="Titre général 90" xfId="21111" xr:uid="{00000000-0005-0000-0000-000014A60000}"/>
    <cellStyle name="Titre général 91" xfId="21184" xr:uid="{00000000-0005-0000-0000-000015A60000}"/>
    <cellStyle name="Titre général 92" xfId="21256" xr:uid="{00000000-0005-0000-0000-000016A60000}"/>
    <cellStyle name="Titre général 93" xfId="21326" xr:uid="{00000000-0005-0000-0000-000017A60000}"/>
    <cellStyle name="Titre général 94" xfId="21395" xr:uid="{00000000-0005-0000-0000-000018A60000}"/>
    <cellStyle name="Titre général 95" xfId="21463" xr:uid="{00000000-0005-0000-0000-000019A60000}"/>
    <cellStyle name="Titre général 96" xfId="21531" xr:uid="{00000000-0005-0000-0000-00001AA60000}"/>
    <cellStyle name="Titre général 97" xfId="21598" xr:uid="{00000000-0005-0000-0000-00001BA60000}"/>
    <cellStyle name="Titre général 98" xfId="21664" xr:uid="{00000000-0005-0000-0000-00001CA60000}"/>
    <cellStyle name="Titre général 99" xfId="21729" xr:uid="{00000000-0005-0000-0000-00001DA60000}"/>
    <cellStyle name="Titre general_~1649184" xfId="1797" xr:uid="{00000000-0005-0000-0000-00001EA60000}"/>
    <cellStyle name="Titre général_B78_Liste_pieces" xfId="9160" xr:uid="{00000000-0005-0000-0000-00001FA60000}"/>
    <cellStyle name="Titre general_B78_Liste_pieces 10" xfId="9161" xr:uid="{00000000-0005-0000-0000-000020A60000}"/>
    <cellStyle name="Titre général_Hoja1" xfId="9162" xr:uid="{00000000-0005-0000-0000-000021A60000}"/>
    <cellStyle name="Titre general_Hoja1 2" xfId="9163" xr:uid="{00000000-0005-0000-0000-000022A60000}"/>
    <cellStyle name="Titre général_Intitulés colonnes_A9" xfId="1798" xr:uid="{00000000-0005-0000-0000-000023A60000}"/>
    <cellStyle name="Titre general_Liste de Pieces 2" xfId="9164" xr:uid="{00000000-0005-0000-0000-000024A60000}"/>
    <cellStyle name="Titre lignes" xfId="1799" xr:uid="{00000000-0005-0000-0000-000025A60000}"/>
    <cellStyle name="Titre lignes 2" xfId="1800" xr:uid="{00000000-0005-0000-0000-000026A60000}"/>
    <cellStyle name="Titre lignes 3" xfId="1801" xr:uid="{00000000-0005-0000-0000-000027A60000}"/>
    <cellStyle name="Titre lignes 4" xfId="9165" xr:uid="{00000000-0005-0000-0000-000028A60000}"/>
    <cellStyle name="Titre page" xfId="1802" xr:uid="{00000000-0005-0000-0000-000029A60000}"/>
    <cellStyle name="Titre page 2" xfId="1803" xr:uid="{00000000-0005-0000-0000-00002AA60000}"/>
    <cellStyle name="Titre page 3" xfId="9166" xr:uid="{00000000-0005-0000-0000-00002BA60000}"/>
    <cellStyle name="Titre pour word" xfId="9167" xr:uid="{00000000-0005-0000-0000-00002CA60000}"/>
    <cellStyle name="Titre pour word 10" xfId="9168" xr:uid="{00000000-0005-0000-0000-00002DA60000}"/>
    <cellStyle name="Titre pour word 10 2" xfId="10338" xr:uid="{00000000-0005-0000-0000-00002EA60000}"/>
    <cellStyle name="Titre pour word 11" xfId="9169" xr:uid="{00000000-0005-0000-0000-00002FA60000}"/>
    <cellStyle name="Titre pour word 11 2" xfId="10339" xr:uid="{00000000-0005-0000-0000-000030A60000}"/>
    <cellStyle name="Titre pour word 12" xfId="10337" xr:uid="{00000000-0005-0000-0000-000031A60000}"/>
    <cellStyle name="Titre pour word 2" xfId="9170" xr:uid="{00000000-0005-0000-0000-000032A60000}"/>
    <cellStyle name="Titre pour word 2 10" xfId="9171" xr:uid="{00000000-0005-0000-0000-000033A60000}"/>
    <cellStyle name="Titre pour word 2 10 2" xfId="10341" xr:uid="{00000000-0005-0000-0000-000034A60000}"/>
    <cellStyle name="Titre pour word 2 11" xfId="10340" xr:uid="{00000000-0005-0000-0000-000035A60000}"/>
    <cellStyle name="Titre pour word 2 2" xfId="9172" xr:uid="{00000000-0005-0000-0000-000036A60000}"/>
    <cellStyle name="Titre pour word 2 2 2" xfId="10342" xr:uid="{00000000-0005-0000-0000-000037A60000}"/>
    <cellStyle name="Titre pour word 2 3" xfId="9173" xr:uid="{00000000-0005-0000-0000-000038A60000}"/>
    <cellStyle name="Titre pour word 2 3 2" xfId="10343" xr:uid="{00000000-0005-0000-0000-000039A60000}"/>
    <cellStyle name="Titre pour word 2 4" xfId="9174" xr:uid="{00000000-0005-0000-0000-00003AA60000}"/>
    <cellStyle name="Titre pour word 2 4 2" xfId="10344" xr:uid="{00000000-0005-0000-0000-00003BA60000}"/>
    <cellStyle name="Titre pour word 2 5" xfId="9175" xr:uid="{00000000-0005-0000-0000-00003CA60000}"/>
    <cellStyle name="Titre pour word 2 5 2" xfId="10345" xr:uid="{00000000-0005-0000-0000-00003DA60000}"/>
    <cellStyle name="Titre pour word 2 6" xfId="9176" xr:uid="{00000000-0005-0000-0000-00003EA60000}"/>
    <cellStyle name="Titre pour word 2 6 2" xfId="10346" xr:uid="{00000000-0005-0000-0000-00003FA60000}"/>
    <cellStyle name="Titre pour word 2 7" xfId="9177" xr:uid="{00000000-0005-0000-0000-000040A60000}"/>
    <cellStyle name="Titre pour word 2 7 2" xfId="10347" xr:uid="{00000000-0005-0000-0000-000041A60000}"/>
    <cellStyle name="Titre pour word 2 8" xfId="9178" xr:uid="{00000000-0005-0000-0000-000042A60000}"/>
    <cellStyle name="Titre pour word 2 8 2" xfId="10348" xr:uid="{00000000-0005-0000-0000-000043A60000}"/>
    <cellStyle name="Titre pour word 2 9" xfId="9179" xr:uid="{00000000-0005-0000-0000-000044A60000}"/>
    <cellStyle name="Titre pour word 2 9 2" xfId="10349" xr:uid="{00000000-0005-0000-0000-000045A60000}"/>
    <cellStyle name="Titre pour word 3" xfId="9180" xr:uid="{00000000-0005-0000-0000-000046A60000}"/>
    <cellStyle name="Titre pour word 3 10" xfId="10350" xr:uid="{00000000-0005-0000-0000-000047A60000}"/>
    <cellStyle name="Titre pour word 3 2" xfId="9181" xr:uid="{00000000-0005-0000-0000-000048A60000}"/>
    <cellStyle name="Titre pour word 3 2 2" xfId="10351" xr:uid="{00000000-0005-0000-0000-000049A60000}"/>
    <cellStyle name="Titre pour word 3 3" xfId="9182" xr:uid="{00000000-0005-0000-0000-00004AA60000}"/>
    <cellStyle name="Titre pour word 3 3 2" xfId="10352" xr:uid="{00000000-0005-0000-0000-00004BA60000}"/>
    <cellStyle name="Titre pour word 3 4" xfId="9183" xr:uid="{00000000-0005-0000-0000-00004CA60000}"/>
    <cellStyle name="Titre pour word 3 4 2" xfId="10353" xr:uid="{00000000-0005-0000-0000-00004DA60000}"/>
    <cellStyle name="Titre pour word 3 5" xfId="9184" xr:uid="{00000000-0005-0000-0000-00004EA60000}"/>
    <cellStyle name="Titre pour word 3 5 2" xfId="10354" xr:uid="{00000000-0005-0000-0000-00004FA60000}"/>
    <cellStyle name="Titre pour word 3 6" xfId="9185" xr:uid="{00000000-0005-0000-0000-000050A60000}"/>
    <cellStyle name="Titre pour word 3 6 2" xfId="10355" xr:uid="{00000000-0005-0000-0000-000051A60000}"/>
    <cellStyle name="Titre pour word 3 7" xfId="9186" xr:uid="{00000000-0005-0000-0000-000052A60000}"/>
    <cellStyle name="Titre pour word 3 7 2" xfId="10356" xr:uid="{00000000-0005-0000-0000-000053A60000}"/>
    <cellStyle name="Titre pour word 3 8" xfId="9187" xr:uid="{00000000-0005-0000-0000-000054A60000}"/>
    <cellStyle name="Titre pour word 3 8 2" xfId="10357" xr:uid="{00000000-0005-0000-0000-000055A60000}"/>
    <cellStyle name="Titre pour word 3 9" xfId="9188" xr:uid="{00000000-0005-0000-0000-000056A60000}"/>
    <cellStyle name="Titre pour word 3 9 2" xfId="10358" xr:uid="{00000000-0005-0000-0000-000057A60000}"/>
    <cellStyle name="Titre pour word 4" xfId="9189" xr:uid="{00000000-0005-0000-0000-000058A60000}"/>
    <cellStyle name="Titre pour word 4 2" xfId="10359" xr:uid="{00000000-0005-0000-0000-000059A60000}"/>
    <cellStyle name="Titre pour word 5" xfId="9190" xr:uid="{00000000-0005-0000-0000-00005AA60000}"/>
    <cellStyle name="Titre pour word 5 2" xfId="10360" xr:uid="{00000000-0005-0000-0000-00005BA60000}"/>
    <cellStyle name="Titre pour word 6" xfId="9191" xr:uid="{00000000-0005-0000-0000-00005CA60000}"/>
    <cellStyle name="Titre pour word 6 2" xfId="10361" xr:uid="{00000000-0005-0000-0000-00005DA60000}"/>
    <cellStyle name="Titre pour word 7" xfId="9192" xr:uid="{00000000-0005-0000-0000-00005EA60000}"/>
    <cellStyle name="Titre pour word 7 2" xfId="10362" xr:uid="{00000000-0005-0000-0000-00005FA60000}"/>
    <cellStyle name="Titre pour word 8" xfId="9193" xr:uid="{00000000-0005-0000-0000-000060A60000}"/>
    <cellStyle name="Titre pour word 8 2" xfId="10363" xr:uid="{00000000-0005-0000-0000-000061A60000}"/>
    <cellStyle name="Titre pour word 9" xfId="9194" xr:uid="{00000000-0005-0000-0000-000062A60000}"/>
    <cellStyle name="Titre pour word 9 2" xfId="10364" xr:uid="{00000000-0005-0000-0000-000063A60000}"/>
    <cellStyle name="titre sections" xfId="9195" xr:uid="{00000000-0005-0000-0000-000064A60000}"/>
    <cellStyle name="Titre 1 2" xfId="9196" xr:uid="{00000000-0005-0000-0000-000066A60000}"/>
    <cellStyle name="Titre 2 2" xfId="9197" xr:uid="{00000000-0005-0000-0000-000068A60000}"/>
    <cellStyle name="Titre 3 2" xfId="9198" xr:uid="{00000000-0005-0000-0000-00006AA60000}"/>
    <cellStyle name="Titre 4 2" xfId="9199" xr:uid="{00000000-0005-0000-0000-00006CA60000}"/>
    <cellStyle name="titre2" xfId="9200" xr:uid="{00000000-0005-0000-0000-00006DA60000}"/>
    <cellStyle name="titre3" xfId="9201" xr:uid="{00000000-0005-0000-0000-00006EA60000}"/>
    <cellStyle name="Título 1 2" xfId="2840" xr:uid="{00000000-0005-0000-0000-00006FA60000}"/>
    <cellStyle name="Título 1 3" xfId="23024" xr:uid="{00000000-0005-0000-0000-000070A60000}"/>
    <cellStyle name="Título 2 2" xfId="2841" xr:uid="{00000000-0005-0000-0000-000071A60000}"/>
    <cellStyle name="Título 2 3" xfId="23025" xr:uid="{00000000-0005-0000-0000-000072A60000}"/>
    <cellStyle name="Título 3 2" xfId="2842" xr:uid="{00000000-0005-0000-0000-000073A60000}"/>
    <cellStyle name="Título 3 3" xfId="23026" xr:uid="{00000000-0005-0000-0000-000074A60000}"/>
    <cellStyle name="Título 4" xfId="2837" xr:uid="{00000000-0005-0000-0000-000075A60000}"/>
    <cellStyle name="Título 5" xfId="23019" xr:uid="{00000000-0005-0000-0000-000076A60000}"/>
    <cellStyle name="Totaal" xfId="1808" xr:uid="{00000000-0005-0000-0000-000077A60000}"/>
    <cellStyle name="Total" xfId="1809" builtinId="25" customBuiltin="1"/>
    <cellStyle name="Total 2" xfId="1810" xr:uid="{00000000-0005-0000-0000-000079A60000}"/>
    <cellStyle name="Total 2 2" xfId="9202" xr:uid="{00000000-0005-0000-0000-00007AA60000}"/>
    <cellStyle name="Total 3" xfId="1811" xr:uid="{00000000-0005-0000-0000-00007BA60000}"/>
    <cellStyle name="Total 4" xfId="2844" xr:uid="{00000000-0005-0000-0000-00007CA60000}"/>
    <cellStyle name="Total 5" xfId="9203" xr:uid="{00000000-0005-0000-0000-00007DA60000}"/>
    <cellStyle name="Total 6" xfId="9204" xr:uid="{00000000-0005-0000-0000-00007EA60000}"/>
    <cellStyle name="Total 7" xfId="9205" xr:uid="{00000000-0005-0000-0000-00007FA60000}"/>
    <cellStyle name="Total 8" xfId="23028" xr:uid="{00000000-0005-0000-0000-000080A60000}"/>
    <cellStyle name="transfert" xfId="9206" xr:uid="{00000000-0005-0000-0000-000081A60000}"/>
    <cellStyle name="Tusental (0)_pldt" xfId="1812" xr:uid="{00000000-0005-0000-0000-000082A60000}"/>
    <cellStyle name="Tusental_pldt" xfId="1813" xr:uid="{00000000-0005-0000-0000-000083A60000}"/>
    <cellStyle name="two" xfId="1814" xr:uid="{00000000-0005-0000-0000-000084A60000}"/>
    <cellStyle name="Überschrift" xfId="1815" xr:uid="{00000000-0005-0000-0000-000085A60000}"/>
    <cellStyle name="Überschrift 1" xfId="1816" xr:uid="{00000000-0005-0000-0000-000086A60000}"/>
    <cellStyle name="Überschrift 2" xfId="1817" xr:uid="{00000000-0005-0000-0000-000087A60000}"/>
    <cellStyle name="Überschrift 3" xfId="1818" xr:uid="{00000000-0005-0000-0000-000088A60000}"/>
    <cellStyle name="Überschrift 4" xfId="1819" xr:uid="{00000000-0005-0000-0000-000089A60000}"/>
    <cellStyle name="Uitvoer" xfId="1820" xr:uid="{00000000-0005-0000-0000-00008AA60000}"/>
    <cellStyle name="Underline" xfId="1821" xr:uid="{00000000-0005-0000-0000-00008BA60000}"/>
    <cellStyle name="Underline 2" xfId="1822" xr:uid="{00000000-0005-0000-0000-00008CA60000}"/>
    <cellStyle name="Underline 2 2" xfId="1823" xr:uid="{00000000-0005-0000-0000-00008DA60000}"/>
    <cellStyle name="Underline 2 2 2" xfId="2846" xr:uid="{00000000-0005-0000-0000-00008EA60000}"/>
    <cellStyle name="Underline 2 3" xfId="2845" xr:uid="{00000000-0005-0000-0000-00008FA60000}"/>
    <cellStyle name="Underline 3" xfId="1824" xr:uid="{00000000-0005-0000-0000-000090A60000}"/>
    <cellStyle name="Underline 3 2" xfId="2847" xr:uid="{00000000-0005-0000-0000-000091A60000}"/>
    <cellStyle name="Valuta (0)_1.1.provaK SUV" xfId="1825" xr:uid="{00000000-0005-0000-0000-000092A60000}"/>
    <cellStyle name="Valuta_ Foglio2" xfId="1826" xr:uid="{00000000-0005-0000-0000-000093A60000}"/>
    <cellStyle name="Vehicle_Benchmark" xfId="1827" xr:uid="{00000000-0005-0000-0000-000094A60000}"/>
    <cellStyle name="Vérification 2" xfId="9207" xr:uid="{00000000-0005-0000-0000-000096A60000}"/>
    <cellStyle name="Verklarende tekst" xfId="1829" xr:uid="{00000000-0005-0000-0000-000097A60000}"/>
    <cellStyle name="Verknüpfte Zelle" xfId="1830" xr:uid="{00000000-0005-0000-0000-000098A60000}"/>
    <cellStyle name="Version_Header" xfId="1831" xr:uid="{00000000-0005-0000-0000-000099A60000}"/>
    <cellStyle name="Virgule fixe" xfId="1832" xr:uid="{00000000-0005-0000-0000-00009AA60000}"/>
    <cellStyle name="Virgule fixe 2" xfId="9208" xr:uid="{00000000-0005-0000-0000-00009BA60000}"/>
    <cellStyle name="Virgule fixe 2 2" xfId="9209" xr:uid="{00000000-0005-0000-0000-00009CA60000}"/>
    <cellStyle name="Volume" xfId="1833" xr:uid="{00000000-0005-0000-0000-00009DA60000}"/>
    <cellStyle name="Volume 2" xfId="1834" xr:uid="{00000000-0005-0000-0000-00009EA60000}"/>
    <cellStyle name="Volume 3" xfId="1835" xr:uid="{00000000-0005-0000-0000-00009FA60000}"/>
    <cellStyle name="Volume 3 2" xfId="2849" xr:uid="{00000000-0005-0000-0000-0000A0A60000}"/>
    <cellStyle name="Volumes_Data" xfId="1836" xr:uid="{00000000-0005-0000-0000-0000A1A60000}"/>
    <cellStyle name="Waarschuwingstekst" xfId="1837" xr:uid="{00000000-0005-0000-0000-0000A2A60000}"/>
    <cellStyle name="Währung [0]_!!!GO" xfId="1838" xr:uid="{00000000-0005-0000-0000-0000A3A60000}"/>
    <cellStyle name="Währung_!!!GO" xfId="1839" xr:uid="{00000000-0005-0000-0000-0000A4A60000}"/>
    <cellStyle name="Warnender Text" xfId="1840" xr:uid="{00000000-0005-0000-0000-0000A5A60000}"/>
    <cellStyle name="Warning Text" xfId="1841" builtinId="11" customBuiltin="1"/>
    <cellStyle name="Warning Text 2" xfId="9210" xr:uid="{00000000-0005-0000-0000-0000A7A60000}"/>
    <cellStyle name="weekly" xfId="1842" xr:uid="{00000000-0005-0000-0000-0000A8A60000}"/>
    <cellStyle name="Wingding" xfId="1843" xr:uid="{00000000-0005-0000-0000-0000A9A60000}"/>
    <cellStyle name="YN" xfId="9211" xr:uid="{00000000-0005-0000-0000-0000AAA60000}"/>
    <cellStyle name="YN 2" xfId="9212" xr:uid="{00000000-0005-0000-0000-0000ABA60000}"/>
    <cellStyle name="YN 2 2" xfId="9213" xr:uid="{00000000-0005-0000-0000-0000ACA60000}"/>
    <cellStyle name="YN 2 2 2" xfId="9214" xr:uid="{00000000-0005-0000-0000-0000ADA60000}"/>
    <cellStyle name="YN 2 3" xfId="9215" xr:uid="{00000000-0005-0000-0000-0000AEA60000}"/>
    <cellStyle name="YN 3" xfId="9216" xr:uid="{00000000-0005-0000-0000-0000AFA60000}"/>
    <cellStyle name="YN 3 2" xfId="9217" xr:uid="{00000000-0005-0000-0000-0000B0A60000}"/>
    <cellStyle name="YN 4" xfId="9218" xr:uid="{00000000-0005-0000-0000-0000B1A60000}"/>
    <cellStyle name="Zelle überprüfen" xfId="1844" xr:uid="{00000000-0005-0000-0000-0000B2A60000}"/>
    <cellStyle name="ハイパーリンク_3 技術検証 機能編" xfId="1845" xr:uid="{00000000-0005-0000-0000-0000B3A60000}"/>
    <cellStyle name="똿뗦먛귟 [0.00]_PRODUCT DETAIL Q1" xfId="1846" xr:uid="{00000000-0005-0000-0000-0000B4A60000}"/>
    <cellStyle name="똿뗦먛귟_PRODUCT DETAIL Q1" xfId="1847" xr:uid="{00000000-0005-0000-0000-0000B5A60000}"/>
    <cellStyle name="믅됞 [0.00]_PRODUCT DETAIL Q1" xfId="1848" xr:uid="{00000000-0005-0000-0000-0000B6A60000}"/>
    <cellStyle name="믅됞_PRODUCT DETAIL Q1" xfId="1849" xr:uid="{00000000-0005-0000-0000-0000B7A60000}"/>
    <cellStyle name="백분율_HOBONG" xfId="1850" xr:uid="{00000000-0005-0000-0000-0000B8A60000}"/>
    <cellStyle name="뷭?_BOOKSHIP" xfId="1851" xr:uid="{00000000-0005-0000-0000-0000B9A60000}"/>
    <cellStyle name="콤마 [0]_1202" xfId="1852" xr:uid="{00000000-0005-0000-0000-0000BAA60000}"/>
    <cellStyle name="콤마_1202" xfId="1853" xr:uid="{00000000-0005-0000-0000-0000BBA60000}"/>
    <cellStyle name="통화 [0]_1202" xfId="1854" xr:uid="{00000000-0005-0000-0000-0000BCA60000}"/>
    <cellStyle name="통화_1202" xfId="1855" xr:uid="{00000000-0005-0000-0000-0000BDA60000}"/>
    <cellStyle name="표준_(정보부문)월별인원계획" xfId="1856" xr:uid="{00000000-0005-0000-0000-0000BEA60000}"/>
    <cellStyle name="一般_PLDT" xfId="1857" xr:uid="{00000000-0005-0000-0000-0000BFA60000}"/>
    <cellStyle name="常规_2006Y边界条件" xfId="9219" xr:uid="{00000000-0005-0000-0000-0000C0A60000}"/>
    <cellStyle name="桁区切り [0.00]_000824PTRMStage4map.exl" xfId="1858" xr:uid="{00000000-0005-0000-0000-0000C1A60000}"/>
    <cellStyle name="桁区切り_000824PTRMStage4map.exl" xfId="1859" xr:uid="{00000000-0005-0000-0000-0000C2A60000}"/>
    <cellStyle name="標準_000316 PTRM上程資料 NO.1" xfId="1860" xr:uid="{00000000-0005-0000-0000-0000C3A60000}"/>
    <cellStyle name="標準KM02_Reg. Summary" xfId="1861" xr:uid="{00000000-0005-0000-0000-0000C4A60000}"/>
    <cellStyle name="表示済みのハイパーリンク_3 技術検証 機能編" xfId="1862" xr:uid="{00000000-0005-0000-0000-0000C5A60000}"/>
    <cellStyle name="通貨 [0.00]_000824PTRMStage4map.exl" xfId="1863" xr:uid="{00000000-0005-0000-0000-0000C6A60000}"/>
    <cellStyle name="通貨_000824PTRMStage4map.exl" xfId="1864" xr:uid="{00000000-0005-0000-0000-0000C7A6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FF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99CC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2D050"/>
      <color rgb="FF99FF99"/>
      <color rgb="FFEFFFF9"/>
      <color rgb="FF00FFCC"/>
      <color rgb="FFF14DC2"/>
      <color rgb="FF0000FF"/>
      <color rgb="FFFFFF66"/>
      <color rgb="FF66FF66"/>
      <color rgb="FFFF66CC"/>
      <color rgb="FF2437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1"/>
          <c:tx>
            <c:strRef>
              <c:f>'Curves datas (Données courbes)'!$O$4</c:f>
              <c:strCache>
                <c:ptCount val="1"/>
                <c:pt idx="0">
                  <c:v>Completed</c:v>
                </c:pt>
              </c:strCache>
            </c:strRef>
          </c:tx>
          <c:spPr>
            <a:pattFill prst="pct2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courbes)'!$O$5:$O$108</c15:sqref>
                  </c15:fullRef>
                </c:ext>
              </c:extLst>
              <c:f>'Curves datas (Données courbes)'!$O$60:$O$87</c:f>
              <c:numCache>
                <c:formatCode>_("€"* #,##0.00_);_("€"* \(#,##0.00\);_("€"* "-"??_);_(@_)</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0-91E7-4221-AD8B-1AD0C5FFF540}"/>
            </c:ext>
          </c:extLst>
        </c:ser>
        <c:ser>
          <c:idx val="5"/>
          <c:order val="2"/>
          <c:tx>
            <c:strRef>
              <c:f>'Curves datas (Données courbes)'!$M$4</c:f>
              <c:strCache>
                <c:ptCount val="1"/>
                <c:pt idx="0">
                  <c:v>Forecast</c:v>
                </c:pt>
              </c:strCache>
            </c:strRef>
          </c:tx>
          <c:spPr>
            <a:pattFill prst="pct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courbes)'!$M$5:$M$108</c15:sqref>
                  </c15:fullRef>
                </c:ext>
              </c:extLst>
              <c:f>'Curves datas (Données courbes)'!$M$60:$M$87</c:f>
              <c:numCache>
                <c:formatCode>_("€"* #,##0.00_);_("€"* \(#,##0.00\);_("€"* "-"??_);_(@_)</c:formatCode>
                <c:ptCount val="28"/>
                <c:pt idx="0">
                  <c:v>322.58999999999997</c:v>
                </c:pt>
                <c:pt idx="1">
                  <c:v>322.58999999999997</c:v>
                </c:pt>
                <c:pt idx="2">
                  <c:v>322.58999999999997</c:v>
                </c:pt>
                <c:pt idx="3">
                  <c:v>322.58999999999997</c:v>
                </c:pt>
                <c:pt idx="4">
                  <c:v>322.58999999999997</c:v>
                </c:pt>
                <c:pt idx="5">
                  <c:v>322.58999999999997</c:v>
                </c:pt>
                <c:pt idx="6">
                  <c:v>322.58999999999997</c:v>
                </c:pt>
                <c:pt idx="7">
                  <c:v>322.58999999999997</c:v>
                </c:pt>
                <c:pt idx="8">
                  <c:v>322.58999999999997</c:v>
                </c:pt>
                <c:pt idx="9">
                  <c:v>322.58999999999997</c:v>
                </c:pt>
                <c:pt idx="10">
                  <c:v>322.58999999999997</c:v>
                </c:pt>
                <c:pt idx="11">
                  <c:v>322.58999999999997</c:v>
                </c:pt>
                <c:pt idx="12">
                  <c:v>322.58999999999997</c:v>
                </c:pt>
                <c:pt idx="13">
                  <c:v>322.58999999999997</c:v>
                </c:pt>
                <c:pt idx="14">
                  <c:v>322.58999999999997</c:v>
                </c:pt>
                <c:pt idx="15">
                  <c:v>322.58999999999997</c:v>
                </c:pt>
                <c:pt idx="16">
                  <c:v>322.58999999999997</c:v>
                </c:pt>
                <c:pt idx="17">
                  <c:v>322.58999999999997</c:v>
                </c:pt>
                <c:pt idx="18">
                  <c:v>322.58999999999997</c:v>
                </c:pt>
                <c:pt idx="19">
                  <c:v>322.58999999999997</c:v>
                </c:pt>
                <c:pt idx="20">
                  <c:v>322.58999999999997</c:v>
                </c:pt>
                <c:pt idx="21">
                  <c:v>322.58999999999997</c:v>
                </c:pt>
                <c:pt idx="22">
                  <c:v>322.58999999999997</c:v>
                </c:pt>
                <c:pt idx="23">
                  <c:v>322.58999999999997</c:v>
                </c:pt>
                <c:pt idx="24">
                  <c:v>322.58999999999997</c:v>
                </c:pt>
                <c:pt idx="25">
                  <c:v>322.58999999999997</c:v>
                </c:pt>
                <c:pt idx="26">
                  <c:v>322.58999999999997</c:v>
                </c:pt>
                <c:pt idx="27">
                  <c:v>322.58999999999997</c:v>
                </c:pt>
              </c:numCache>
            </c:numRef>
          </c:val>
          <c:extLst>
            <c:ext xmlns:c16="http://schemas.microsoft.com/office/drawing/2014/chart" uri="{C3380CC4-5D6E-409C-BE32-E72D297353CC}">
              <c16:uniqueId val="{00000001-91E7-4221-AD8B-1AD0C5FFF540}"/>
            </c:ext>
          </c:extLst>
        </c:ser>
        <c:dLbls>
          <c:showLegendKey val="0"/>
          <c:showVal val="0"/>
          <c:showCatName val="0"/>
          <c:showSerName val="0"/>
          <c:showPercent val="0"/>
          <c:showBubbleSize val="0"/>
        </c:dLbls>
        <c:axId val="173821312"/>
        <c:axId val="173839488"/>
      </c:areaChart>
      <c:areaChart>
        <c:grouping val="standard"/>
        <c:varyColors val="0"/>
        <c:ser>
          <c:idx val="0"/>
          <c:order val="3"/>
          <c:tx>
            <c:strRef>
              <c:f>'Curves datas (Données courbes)'!$AC$1:$AH$1</c:f>
              <c:strCache>
                <c:ptCount val="1"/>
                <c:pt idx="0">
                  <c:v>Process objective</c:v>
                </c:pt>
              </c:strCache>
            </c:strRef>
          </c:tx>
          <c:spPr>
            <a:solidFill>
              <a:schemeClr val="bg1">
                <a:lumMod val="65000"/>
              </a:schemeClr>
            </a:solidFill>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pt idx="28">
                  <c:v>202731</c:v>
                </c:pt>
                <c:pt idx="29">
                  <c:v>202732</c:v>
                </c:pt>
                <c:pt idx="30">
                  <c:v>202733</c:v>
                </c:pt>
                <c:pt idx="31">
                  <c:v>202734</c:v>
                </c:pt>
                <c:pt idx="32">
                  <c:v>202735</c:v>
                </c:pt>
                <c:pt idx="33">
                  <c:v>202736</c:v>
                </c:pt>
                <c:pt idx="34">
                  <c:v>202737</c:v>
                </c:pt>
                <c:pt idx="35">
                  <c:v>202738</c:v>
                </c:pt>
                <c:pt idx="36">
                  <c:v>202739</c:v>
                </c:pt>
                <c:pt idx="37">
                  <c:v>202740</c:v>
                </c:pt>
                <c:pt idx="38">
                  <c:v>202741</c:v>
                </c:pt>
                <c:pt idx="39">
                  <c:v>202742</c:v>
                </c:pt>
                <c:pt idx="40">
                  <c:v>202743</c:v>
                </c:pt>
                <c:pt idx="41">
                  <c:v>202744</c:v>
                </c:pt>
                <c:pt idx="42">
                  <c:v>202745</c:v>
                </c:pt>
                <c:pt idx="43">
                  <c:v>202746</c:v>
                </c:pt>
                <c:pt idx="44">
                  <c:v>202747</c:v>
                </c:pt>
                <c:pt idx="45">
                  <c:v>202748</c:v>
                </c:pt>
                <c:pt idx="46">
                  <c:v>202749</c:v>
                </c:pt>
                <c:pt idx="47">
                  <c:v>202750</c:v>
                </c:pt>
                <c:pt idx="48">
                  <c:v>202751</c:v>
                </c:pt>
              </c:numCache>
            </c:numRef>
          </c:cat>
          <c:val>
            <c:numRef>
              <c:extLst>
                <c:ext xmlns:c15="http://schemas.microsoft.com/office/drawing/2012/chart" uri="{02D57815-91ED-43cb-92C2-25804820EDAC}">
                  <c15:fullRef>
                    <c15:sqref>'Curves datas (Données courbes)'!$AC$5:$AC$62</c15:sqref>
                  </c15:fullRef>
                </c:ext>
              </c:extLst>
              <c:f>'Curves datas (Données courbes)'!$AC$60:$AC$62</c:f>
              <c:numCache>
                <c:formatCode>0%</c:formatCode>
                <c:ptCount val="3"/>
                <c:pt idx="0">
                  <c:v>0</c:v>
                </c:pt>
                <c:pt idx="1">
                  <c:v>0</c:v>
                </c:pt>
                <c:pt idx="2">
                  <c:v>0</c:v>
                </c:pt>
              </c:numCache>
            </c:numRef>
          </c:val>
          <c:extLst>
            <c:ext xmlns:c16="http://schemas.microsoft.com/office/drawing/2014/chart" uri="{C3380CC4-5D6E-409C-BE32-E72D297353CC}">
              <c16:uniqueId val="{00000000-0695-40B6-B6B7-FBF5CC709806}"/>
            </c:ext>
          </c:extLst>
        </c:ser>
        <c:dLbls>
          <c:showLegendKey val="0"/>
          <c:showVal val="0"/>
          <c:showCatName val="0"/>
          <c:showSerName val="0"/>
          <c:showPercent val="0"/>
          <c:showBubbleSize val="0"/>
        </c:dLbls>
        <c:axId val="205724288"/>
        <c:axId val="205721984"/>
      </c:areaChart>
      <c:lineChart>
        <c:grouping val="standard"/>
        <c:varyColors val="0"/>
        <c:ser>
          <c:idx val="1"/>
          <c:order val="0"/>
          <c:tx>
            <c:strRef>
              <c:f>'Curves datas (Données courbes)'!$K$4</c:f>
              <c:strCache>
                <c:ptCount val="1"/>
                <c:pt idx="0">
                  <c:v>Project Objective</c:v>
                </c:pt>
              </c:strCache>
            </c:strRef>
          </c:tx>
          <c:spPr>
            <a:ln>
              <a:solidFill>
                <a:schemeClr val="tx1"/>
              </a:solidFill>
            </a:ln>
          </c:spPr>
          <c:marker>
            <c:symbol val="none"/>
          </c:marke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courbes)'!$K$5:$K$108</c15:sqref>
                  </c15:fullRef>
                </c:ext>
              </c:extLst>
              <c:f>'Curves datas (Données courbes)'!$K$60:$K$87</c:f>
              <c:numCache>
                <c:formatCode>_("€"* #,##0.00_);_("€"* \(#,##0.00\);_("€"* "-"??_);_(@_)</c:formatCode>
                <c:ptCount val="28"/>
                <c:pt idx="0">
                  <c:v>366.56</c:v>
                </c:pt>
                <c:pt idx="1">
                  <c:v>366.56</c:v>
                </c:pt>
                <c:pt idx="2">
                  <c:v>366.56</c:v>
                </c:pt>
                <c:pt idx="3">
                  <c:v>366.56</c:v>
                </c:pt>
                <c:pt idx="4">
                  <c:v>366.56</c:v>
                </c:pt>
                <c:pt idx="5">
                  <c:v>366.56</c:v>
                </c:pt>
                <c:pt idx="6">
                  <c:v>366.56</c:v>
                </c:pt>
                <c:pt idx="7">
                  <c:v>366.56</c:v>
                </c:pt>
                <c:pt idx="8">
                  <c:v>366.56</c:v>
                </c:pt>
                <c:pt idx="9">
                  <c:v>366.56</c:v>
                </c:pt>
                <c:pt idx="10">
                  <c:v>366.56</c:v>
                </c:pt>
                <c:pt idx="11">
                  <c:v>366.56</c:v>
                </c:pt>
                <c:pt idx="12">
                  <c:v>366.56</c:v>
                </c:pt>
                <c:pt idx="13">
                  <c:v>366.56</c:v>
                </c:pt>
                <c:pt idx="14">
                  <c:v>366.56</c:v>
                </c:pt>
                <c:pt idx="15">
                  <c:v>366.56</c:v>
                </c:pt>
                <c:pt idx="16">
                  <c:v>366.56</c:v>
                </c:pt>
                <c:pt idx="17">
                  <c:v>366.56</c:v>
                </c:pt>
                <c:pt idx="18">
                  <c:v>366.56</c:v>
                </c:pt>
                <c:pt idx="19">
                  <c:v>366.56</c:v>
                </c:pt>
                <c:pt idx="20">
                  <c:v>366.56</c:v>
                </c:pt>
                <c:pt idx="21">
                  <c:v>366.56</c:v>
                </c:pt>
                <c:pt idx="22">
                  <c:v>366.56</c:v>
                </c:pt>
                <c:pt idx="23">
                  <c:v>366.56</c:v>
                </c:pt>
                <c:pt idx="24">
                  <c:v>366.56</c:v>
                </c:pt>
                <c:pt idx="25">
                  <c:v>366.56</c:v>
                </c:pt>
                <c:pt idx="26">
                  <c:v>366.56</c:v>
                </c:pt>
                <c:pt idx="27">
                  <c:v>366.56</c:v>
                </c:pt>
              </c:numCache>
            </c:numRef>
          </c:val>
          <c:smooth val="0"/>
          <c:extLst>
            <c:ext xmlns:c16="http://schemas.microsoft.com/office/drawing/2014/chart" uri="{C3380CC4-5D6E-409C-BE32-E72D297353CC}">
              <c16:uniqueId val="{00000002-91E7-4221-AD8B-1AD0C5FFF540}"/>
            </c:ext>
          </c:extLst>
        </c:ser>
        <c:dLbls>
          <c:showLegendKey val="0"/>
          <c:showVal val="0"/>
          <c:showCatName val="0"/>
          <c:showSerName val="0"/>
          <c:showPercent val="0"/>
          <c:showBubbleSize val="0"/>
        </c:dLbls>
        <c:marker val="1"/>
        <c:smooth val="0"/>
        <c:axId val="173821312"/>
        <c:axId val="173839488"/>
      </c:lineChart>
      <c:catAx>
        <c:axId val="173821312"/>
        <c:scaling>
          <c:orientation val="minMax"/>
        </c:scaling>
        <c:delete val="0"/>
        <c:axPos val="b"/>
        <c:numFmt formatCode="General" sourceLinked="1"/>
        <c:majorTickMark val="out"/>
        <c:minorTickMark val="none"/>
        <c:tickLblPos val="nextTo"/>
        <c:txPr>
          <a:bodyPr/>
          <a:lstStyle/>
          <a:p>
            <a:pPr>
              <a:defRPr sz="1000"/>
            </a:pPr>
            <a:endParaRPr lang="fr-FR"/>
          </a:p>
        </c:txPr>
        <c:crossAx val="173839488"/>
        <c:crosses val="autoZero"/>
        <c:auto val="1"/>
        <c:lblAlgn val="ctr"/>
        <c:lblOffset val="100"/>
        <c:noMultiLvlLbl val="0"/>
      </c:catAx>
      <c:valAx>
        <c:axId val="173839488"/>
        <c:scaling>
          <c:orientation val="minMax"/>
          <c:max val="3500"/>
          <c:min val="0"/>
        </c:scaling>
        <c:delete val="0"/>
        <c:axPos val="l"/>
        <c:majorGridlines>
          <c:spPr>
            <a:ln>
              <a:solidFill>
                <a:schemeClr val="bg1">
                  <a:lumMod val="85000"/>
                </a:schemeClr>
              </a:solidFill>
            </a:ln>
          </c:spPr>
        </c:majorGridlines>
        <c:title>
          <c:tx>
            <c:rich>
              <a:bodyPr rot="-5400000" vert="horz"/>
              <a:lstStyle/>
              <a:p>
                <a:pPr>
                  <a:defRPr/>
                </a:pPr>
                <a:r>
                  <a:rPr lang="en-US"/>
                  <a:t>Value</a:t>
                </a:r>
              </a:p>
            </c:rich>
          </c:tx>
          <c:overlay val="0"/>
        </c:title>
        <c:numFmt formatCode="#,##0.00\ &quot;€&quot;" sourceLinked="0"/>
        <c:majorTickMark val="out"/>
        <c:minorTickMark val="none"/>
        <c:tickLblPos val="nextTo"/>
        <c:spPr>
          <a:ln>
            <a:solidFill>
              <a:schemeClr val="bg1">
                <a:lumMod val="65000"/>
              </a:schemeClr>
            </a:solidFill>
          </a:ln>
        </c:spPr>
        <c:crossAx val="173821312"/>
        <c:crosses val="autoZero"/>
        <c:crossBetween val="between"/>
      </c:valAx>
      <c:valAx>
        <c:axId val="205721984"/>
        <c:scaling>
          <c:orientation val="minMax"/>
          <c:max val="1.1500000000000001"/>
        </c:scaling>
        <c:delete val="0"/>
        <c:axPos val="r"/>
        <c:title>
          <c:tx>
            <c:rich>
              <a:bodyPr rot="-5400000" vert="horz"/>
              <a:lstStyle/>
              <a:p>
                <a:pPr>
                  <a:defRPr/>
                </a:pPr>
                <a:r>
                  <a:rPr lang="en-GB"/>
                  <a:t>Transfer rate</a:t>
                </a:r>
              </a:p>
            </c:rich>
          </c:tx>
          <c:overlay val="0"/>
        </c:title>
        <c:numFmt formatCode="0%" sourceLinked="1"/>
        <c:majorTickMark val="out"/>
        <c:minorTickMark val="none"/>
        <c:tickLblPos val="nextTo"/>
        <c:crossAx val="205724288"/>
        <c:crosses val="max"/>
        <c:crossBetween val="between"/>
      </c:valAx>
      <c:catAx>
        <c:axId val="205724288"/>
        <c:scaling>
          <c:orientation val="minMax"/>
        </c:scaling>
        <c:delete val="1"/>
        <c:axPos val="b"/>
        <c:numFmt formatCode="General" sourceLinked="1"/>
        <c:majorTickMark val="out"/>
        <c:minorTickMark val="none"/>
        <c:tickLblPos val="nextTo"/>
        <c:crossAx val="205721984"/>
        <c:crosses val="autoZero"/>
        <c:auto val="1"/>
        <c:lblAlgn val="ctr"/>
        <c:lblOffset val="100"/>
        <c:noMultiLvlLbl val="0"/>
      </c:catAx>
    </c:plotArea>
    <c:legend>
      <c:legendPos val="b"/>
      <c:layout>
        <c:manualLayout>
          <c:xMode val="edge"/>
          <c:yMode val="edge"/>
          <c:x val="0.17603270016273917"/>
          <c:y val="0.91543541666545647"/>
          <c:w val="0.70118041685908183"/>
          <c:h val="6.6283278302431359E-2"/>
        </c:manualLayout>
      </c:layout>
      <c:overlay val="0"/>
    </c:legend>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ndard"/>
        <c:varyColors val="0"/>
        <c:ser>
          <c:idx val="5"/>
          <c:order val="1"/>
          <c:tx>
            <c:strRef>
              <c:f>'Curves datas (Données courbes)'!$G$4</c:f>
              <c:strCache>
                <c:ptCount val="1"/>
                <c:pt idx="0">
                  <c:v>Completed</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cat>
            <c:numRef>
              <c:extLst>
                <c:ext xmlns:c15="http://schemas.microsoft.com/office/drawing/2012/chart" uri="{02D57815-91ED-43cb-92C2-25804820EDAC}">
                  <c15:fullRef>
                    <c15:sqref>'Curves datas (Données courbes)'!$A$5:$A$108</c15:sqref>
                  </c15:fullRef>
                </c:ext>
              </c:extLst>
              <c:f>'Curves datas (Données courbes)'!$A$20:$A$35</c:f>
              <c:numCache>
                <c:formatCode>General</c:formatCode>
                <c:ptCount val="16"/>
                <c:pt idx="0">
                  <c:v>202615</c:v>
                </c:pt>
                <c:pt idx="1">
                  <c:v>202616</c:v>
                </c:pt>
                <c:pt idx="2">
                  <c:v>202617</c:v>
                </c:pt>
                <c:pt idx="3">
                  <c:v>202618</c:v>
                </c:pt>
                <c:pt idx="4">
                  <c:v>202619</c:v>
                </c:pt>
                <c:pt idx="5">
                  <c:v>202620</c:v>
                </c:pt>
                <c:pt idx="6">
                  <c:v>202621</c:v>
                </c:pt>
                <c:pt idx="7">
                  <c:v>202622</c:v>
                </c:pt>
                <c:pt idx="8">
                  <c:v>202623</c:v>
                </c:pt>
                <c:pt idx="9">
                  <c:v>202624</c:v>
                </c:pt>
                <c:pt idx="10">
                  <c:v>202625</c:v>
                </c:pt>
                <c:pt idx="11">
                  <c:v>202626</c:v>
                </c:pt>
                <c:pt idx="12">
                  <c:v>202627</c:v>
                </c:pt>
                <c:pt idx="13">
                  <c:v>202628</c:v>
                </c:pt>
                <c:pt idx="14">
                  <c:v>202629</c:v>
                </c:pt>
                <c:pt idx="15">
                  <c:v>202630</c:v>
                </c:pt>
              </c:numCache>
            </c:numRef>
          </c:cat>
          <c:val>
            <c:numRef>
              <c:extLst>
                <c:ext xmlns:c15="http://schemas.microsoft.com/office/drawing/2012/chart" uri="{02D57815-91ED-43cb-92C2-25804820EDAC}">
                  <c15:fullRef>
                    <c15:sqref>'Curves datas (Données courbes)'!$G$5:$G$108</c15:sqref>
                  </c15:fullRef>
                </c:ext>
              </c:extLst>
              <c:f>'Curves datas (Données courbes)'!$G$20:$G$35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1B60-4F9E-8692-AB28CE21561E}"/>
            </c:ext>
          </c:extLst>
        </c:ser>
        <c:ser>
          <c:idx val="3"/>
          <c:order val="2"/>
          <c:tx>
            <c:strRef>
              <c:f>'Curves datas (Données courbes)'!$E$4</c:f>
              <c:strCache>
                <c:ptCount val="1"/>
                <c:pt idx="0">
                  <c:v>Forecast</c:v>
                </c:pt>
              </c:strCache>
              <c:extLst xmlns:c15="http://schemas.microsoft.com/office/drawing/2012/chart"/>
            </c:strRef>
          </c:tx>
          <c:spPr>
            <a:pattFill prst="narHorz">
              <a:fgClr>
                <a:schemeClr val="accent4"/>
              </a:fgClr>
              <a:bgClr>
                <a:schemeClr val="accent4">
                  <a:lumMod val="20000"/>
                  <a:lumOff val="80000"/>
                </a:schemeClr>
              </a:bgClr>
            </a:pattFill>
            <a:ln>
              <a:noFill/>
            </a:ln>
            <a:effectLst>
              <a:innerShdw blurRad="114300">
                <a:schemeClr val="accent4"/>
              </a:innerShdw>
            </a:effectLst>
          </c:spPr>
          <c:cat>
            <c:numRef>
              <c:extLst>
                <c:ext xmlns:c15="http://schemas.microsoft.com/office/drawing/2012/chart" uri="{02D57815-91ED-43cb-92C2-25804820EDAC}">
                  <c15:fullRef>
                    <c15:sqref>'Curves datas (Données courbes)'!$A$5:$A$108</c15:sqref>
                  </c15:fullRef>
                </c:ext>
              </c:extLst>
              <c:f>'Curves datas (Données courbes)'!$A$20:$A$35</c:f>
              <c:numCache>
                <c:formatCode>General</c:formatCode>
                <c:ptCount val="16"/>
                <c:pt idx="0">
                  <c:v>202615</c:v>
                </c:pt>
                <c:pt idx="1">
                  <c:v>202616</c:v>
                </c:pt>
                <c:pt idx="2">
                  <c:v>202617</c:v>
                </c:pt>
                <c:pt idx="3">
                  <c:v>202618</c:v>
                </c:pt>
                <c:pt idx="4">
                  <c:v>202619</c:v>
                </c:pt>
                <c:pt idx="5">
                  <c:v>202620</c:v>
                </c:pt>
                <c:pt idx="6">
                  <c:v>202621</c:v>
                </c:pt>
                <c:pt idx="7">
                  <c:v>202622</c:v>
                </c:pt>
                <c:pt idx="8">
                  <c:v>202623</c:v>
                </c:pt>
                <c:pt idx="9">
                  <c:v>202624</c:v>
                </c:pt>
                <c:pt idx="10">
                  <c:v>202625</c:v>
                </c:pt>
                <c:pt idx="11">
                  <c:v>202626</c:v>
                </c:pt>
                <c:pt idx="12">
                  <c:v>202627</c:v>
                </c:pt>
                <c:pt idx="13">
                  <c:v>202628</c:v>
                </c:pt>
                <c:pt idx="14">
                  <c:v>202629</c:v>
                </c:pt>
                <c:pt idx="15">
                  <c:v>202630</c:v>
                </c:pt>
              </c:numCache>
            </c:numRef>
          </c:cat>
          <c:val>
            <c:numRef>
              <c:extLst>
                <c:ext xmlns:c15="http://schemas.microsoft.com/office/drawing/2012/chart" uri="{02D57815-91ED-43cb-92C2-25804820EDAC}">
                  <c15:fullRef>
                    <c15:sqref>'Curves datas (Données courbes)'!$E$5:$E$108</c15:sqref>
                  </c15:fullRef>
                </c:ext>
              </c:extLst>
              <c:f>'Curves datas (Données courbes)'!$E$20:$E$35</c:f>
              <c:numCache>
                <c:formatCode>General</c:formatCode>
                <c:ptCount val="16"/>
                <c:pt idx="0">
                  <c:v>3</c:v>
                </c:pt>
                <c:pt idx="1">
                  <c:v>3</c:v>
                </c:pt>
                <c:pt idx="2">
                  <c:v>3</c:v>
                </c:pt>
                <c:pt idx="3">
                  <c:v>3</c:v>
                </c:pt>
                <c:pt idx="4">
                  <c:v>4</c:v>
                </c:pt>
                <c:pt idx="5">
                  <c:v>4</c:v>
                </c:pt>
                <c:pt idx="6">
                  <c:v>4</c:v>
                </c:pt>
                <c:pt idx="7">
                  <c:v>4</c:v>
                </c:pt>
                <c:pt idx="8">
                  <c:v>4</c:v>
                </c:pt>
                <c:pt idx="9">
                  <c:v>5</c:v>
                </c:pt>
                <c:pt idx="10">
                  <c:v>5</c:v>
                </c:pt>
                <c:pt idx="11">
                  <c:v>6</c:v>
                </c:pt>
                <c:pt idx="12">
                  <c:v>8</c:v>
                </c:pt>
                <c:pt idx="13">
                  <c:v>8</c:v>
                </c:pt>
                <c:pt idx="14">
                  <c:v>8</c:v>
                </c:pt>
                <c:pt idx="15">
                  <c:v>8</c:v>
                </c:pt>
              </c:numCache>
            </c:numRef>
          </c:val>
          <c:extLst xmlns:c15="http://schemas.microsoft.com/office/drawing/2012/chart">
            <c:ext xmlns:c16="http://schemas.microsoft.com/office/drawing/2014/chart" uri="{C3380CC4-5D6E-409C-BE32-E72D297353CC}">
              <c16:uniqueId val="{00000001-1B60-4F9E-8692-AB28CE21561E}"/>
            </c:ext>
          </c:extLst>
        </c:ser>
        <c:dLbls>
          <c:showLegendKey val="0"/>
          <c:showVal val="0"/>
          <c:showCatName val="0"/>
          <c:showSerName val="0"/>
          <c:showPercent val="0"/>
          <c:showBubbleSize val="0"/>
        </c:dLbls>
        <c:axId val="174064384"/>
        <c:axId val="174065920"/>
        <c:extLst/>
      </c:areaChart>
      <c:areaChart>
        <c:grouping val="standard"/>
        <c:varyColors val="0"/>
        <c:ser>
          <c:idx val="0"/>
          <c:order val="3"/>
          <c:tx>
            <c:strRef>
              <c:f>'Curves datas (Données courbes)'!$AC$1:$AH$1</c:f>
              <c:strCache>
                <c:ptCount val="1"/>
                <c:pt idx="0">
                  <c:v>Process objective</c:v>
                </c:pt>
              </c:strCache>
              <c:extLst xmlns:c15="http://schemas.microsoft.com/office/drawing/2012/chart"/>
            </c:strRef>
          </c:tx>
          <c:spPr>
            <a:pattFill prst="narHorz">
              <a:fgClr>
                <a:schemeClr val="accent1"/>
              </a:fgClr>
              <a:bgClr>
                <a:schemeClr val="accent1">
                  <a:lumMod val="20000"/>
                  <a:lumOff val="80000"/>
                </a:schemeClr>
              </a:bgClr>
            </a:pattFill>
            <a:ln>
              <a:noFill/>
            </a:ln>
            <a:effectLst>
              <a:innerShdw blurRad="114300">
                <a:schemeClr val="accent1"/>
              </a:innerShdw>
            </a:effectLst>
          </c:spPr>
          <c:cat>
            <c:numRef>
              <c:extLst>
                <c:ext xmlns:c15="http://schemas.microsoft.com/office/drawing/2012/chart" uri="{02D57815-91ED-43cb-92C2-25804820EDAC}">
                  <c15:fullRef>
                    <c15:sqref>'Curves datas (Données courbes)'!$A$5:$A$108</c15:sqref>
                  </c15:fullRef>
                </c:ext>
              </c:extLst>
              <c:f>'Curves datas (Données courbes)'!$A$20:$A$35</c:f>
              <c:numCache>
                <c:formatCode>General</c:formatCode>
                <c:ptCount val="16"/>
                <c:pt idx="0">
                  <c:v>202615</c:v>
                </c:pt>
                <c:pt idx="1">
                  <c:v>202616</c:v>
                </c:pt>
                <c:pt idx="2">
                  <c:v>202617</c:v>
                </c:pt>
                <c:pt idx="3">
                  <c:v>202618</c:v>
                </c:pt>
                <c:pt idx="4">
                  <c:v>202619</c:v>
                </c:pt>
                <c:pt idx="5">
                  <c:v>202620</c:v>
                </c:pt>
                <c:pt idx="6">
                  <c:v>202621</c:v>
                </c:pt>
                <c:pt idx="7">
                  <c:v>202622</c:v>
                </c:pt>
                <c:pt idx="8">
                  <c:v>202623</c:v>
                </c:pt>
                <c:pt idx="9">
                  <c:v>202624</c:v>
                </c:pt>
                <c:pt idx="10">
                  <c:v>202625</c:v>
                </c:pt>
                <c:pt idx="11">
                  <c:v>202626</c:v>
                </c:pt>
                <c:pt idx="12">
                  <c:v>202627</c:v>
                </c:pt>
                <c:pt idx="13">
                  <c:v>202628</c:v>
                </c:pt>
                <c:pt idx="14">
                  <c:v>202629</c:v>
                </c:pt>
                <c:pt idx="15">
                  <c:v>202630</c:v>
                </c:pt>
              </c:numCache>
            </c:numRef>
          </c:cat>
          <c:val>
            <c:numRef>
              <c:extLst>
                <c:ext xmlns:c15="http://schemas.microsoft.com/office/drawing/2012/chart" uri="{02D57815-91ED-43cb-92C2-25804820EDAC}">
                  <c15:fullRef>
                    <c15:sqref>'Curves datas (Données courbes)'!$AC$5:$AC$108</c15:sqref>
                  </c15:fullRef>
                </c:ext>
              </c:extLst>
              <c:f>'Curves datas (Données courbes)'!$AC$20:$AC$35</c:f>
              <c:numCache>
                <c:formatCode>0%</c:formatCode>
                <c:ptCount val="16"/>
                <c:pt idx="8">
                  <c:v>0</c:v>
                </c:pt>
                <c:pt idx="9">
                  <c:v>0.8</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0-0A6B-41CE-AC82-48C50742D109}"/>
            </c:ext>
          </c:extLst>
        </c:ser>
        <c:dLbls>
          <c:showLegendKey val="0"/>
          <c:showVal val="0"/>
          <c:showCatName val="0"/>
          <c:showSerName val="0"/>
          <c:showPercent val="0"/>
          <c:showBubbleSize val="0"/>
        </c:dLbls>
        <c:axId val="728303368"/>
        <c:axId val="728304808"/>
        <c:extLst/>
      </c:areaChart>
      <c:lineChart>
        <c:grouping val="standard"/>
        <c:varyColors val="0"/>
        <c:ser>
          <c:idx val="1"/>
          <c:order val="0"/>
          <c:tx>
            <c:strRef>
              <c:f>'Curves datas (Données courbes)'!$C$4</c:f>
              <c:strCache>
                <c:ptCount val="1"/>
                <c:pt idx="0">
                  <c:v>Project Objective</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'Curves datas (Données courbes)'!$A$5:$A$79</c15:sqref>
                  </c15:fullRef>
                </c:ext>
              </c:extLst>
              <c:f>'Curves datas (Données courbes)'!$A$20:$A$35</c:f>
              <c:numCache>
                <c:formatCode>General</c:formatCode>
                <c:ptCount val="16"/>
                <c:pt idx="0">
                  <c:v>202615</c:v>
                </c:pt>
                <c:pt idx="1">
                  <c:v>202616</c:v>
                </c:pt>
                <c:pt idx="2">
                  <c:v>202617</c:v>
                </c:pt>
                <c:pt idx="3">
                  <c:v>202618</c:v>
                </c:pt>
                <c:pt idx="4">
                  <c:v>202619</c:v>
                </c:pt>
                <c:pt idx="5">
                  <c:v>202620</c:v>
                </c:pt>
                <c:pt idx="6">
                  <c:v>202621</c:v>
                </c:pt>
                <c:pt idx="7">
                  <c:v>202622</c:v>
                </c:pt>
                <c:pt idx="8">
                  <c:v>202623</c:v>
                </c:pt>
                <c:pt idx="9">
                  <c:v>202624</c:v>
                </c:pt>
                <c:pt idx="10">
                  <c:v>202625</c:v>
                </c:pt>
                <c:pt idx="11">
                  <c:v>202626</c:v>
                </c:pt>
                <c:pt idx="12">
                  <c:v>202627</c:v>
                </c:pt>
                <c:pt idx="13">
                  <c:v>202628</c:v>
                </c:pt>
                <c:pt idx="14">
                  <c:v>202629</c:v>
                </c:pt>
                <c:pt idx="15">
                  <c:v>202630</c:v>
                </c:pt>
              </c:numCache>
            </c:numRef>
          </c:cat>
          <c:val>
            <c:numRef>
              <c:extLst>
                <c:ext xmlns:c15="http://schemas.microsoft.com/office/drawing/2012/chart" uri="{02D57815-91ED-43cb-92C2-25804820EDAC}">
                  <c15:fullRef>
                    <c15:sqref>'Curves datas (Données courbes)'!$C$5:$C$108</c15:sqref>
                  </c15:fullRef>
                </c:ext>
              </c:extLst>
              <c:f>'Curves datas (Données courbes)'!$C$20:$C$35</c:f>
              <c:numCache>
                <c:formatCode>General</c:formatCode>
                <c:ptCount val="16"/>
                <c:pt idx="0">
                  <c:v>18</c:v>
                </c:pt>
                <c:pt idx="1">
                  <c:v>18</c:v>
                </c:pt>
                <c:pt idx="2">
                  <c:v>18</c:v>
                </c:pt>
                <c:pt idx="3">
                  <c:v>18</c:v>
                </c:pt>
                <c:pt idx="4">
                  <c:v>18</c:v>
                </c:pt>
                <c:pt idx="5">
                  <c:v>18</c:v>
                </c:pt>
                <c:pt idx="6">
                  <c:v>18</c:v>
                </c:pt>
                <c:pt idx="7">
                  <c:v>18</c:v>
                </c:pt>
                <c:pt idx="8">
                  <c:v>18</c:v>
                </c:pt>
                <c:pt idx="9">
                  <c:v>19</c:v>
                </c:pt>
                <c:pt idx="10">
                  <c:v>19</c:v>
                </c:pt>
                <c:pt idx="11">
                  <c:v>19</c:v>
                </c:pt>
                <c:pt idx="12">
                  <c:v>19</c:v>
                </c:pt>
                <c:pt idx="13">
                  <c:v>19</c:v>
                </c:pt>
                <c:pt idx="14">
                  <c:v>19</c:v>
                </c:pt>
                <c:pt idx="15">
                  <c:v>19</c:v>
                </c:pt>
              </c:numCache>
            </c:numRef>
          </c:val>
          <c:smooth val="0"/>
          <c:extLst>
            <c:ext xmlns:c16="http://schemas.microsoft.com/office/drawing/2014/chart" uri="{C3380CC4-5D6E-409C-BE32-E72D297353CC}">
              <c16:uniqueId val="{00000002-1B60-4F9E-8692-AB28CE21561E}"/>
            </c:ext>
          </c:extLst>
        </c:ser>
        <c:dLbls>
          <c:showLegendKey val="0"/>
          <c:showVal val="0"/>
          <c:showCatName val="0"/>
          <c:showSerName val="0"/>
          <c:showPercent val="0"/>
          <c:showBubbleSize val="0"/>
        </c:dLbls>
        <c:marker val="1"/>
        <c:smooth val="0"/>
        <c:axId val="174064384"/>
        <c:axId val="174065920"/>
      </c:lineChart>
      <c:catAx>
        <c:axId val="1740643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065920"/>
        <c:crosses val="autoZero"/>
        <c:auto val="1"/>
        <c:lblAlgn val="ctr"/>
        <c:lblOffset val="100"/>
        <c:noMultiLvlLbl val="0"/>
      </c:catAx>
      <c:valAx>
        <c:axId val="174065920"/>
        <c:scaling>
          <c:orientation val="minMax"/>
        </c:scaling>
        <c:delete val="0"/>
        <c:axPos val="l"/>
        <c:majorGridlines>
          <c:spPr>
            <a:ln>
              <a:solidFill>
                <a:schemeClr val="tx1">
                  <a:lumMod val="15000"/>
                  <a:lumOff val="85000"/>
                </a:schemeClr>
              </a:solidFill>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GB"/>
                  <a:t>number of parts number</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064384"/>
        <c:crosses val="autoZero"/>
        <c:crossBetween val="between"/>
      </c:valAx>
      <c:valAx>
        <c:axId val="728304808"/>
        <c:scaling>
          <c:orientation val="minMax"/>
          <c:max val="1.1500000000000001"/>
          <c:min val="0"/>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8303368"/>
        <c:crosses val="max"/>
        <c:crossBetween val="between"/>
      </c:valAx>
      <c:catAx>
        <c:axId val="728303368"/>
        <c:scaling>
          <c:orientation val="minMax"/>
        </c:scaling>
        <c:delete val="1"/>
        <c:axPos val="b"/>
        <c:numFmt formatCode="General" sourceLinked="1"/>
        <c:majorTickMark val="none"/>
        <c:minorTickMark val="none"/>
        <c:tickLblPos val="nextTo"/>
        <c:crossAx val="72830480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94595393885622E-2"/>
          <c:y val="0.13231266711135897"/>
          <c:w val="0.9301142286791616"/>
          <c:h val="0.63207115947585213"/>
        </c:manualLayout>
      </c:layout>
      <c:lineChart>
        <c:grouping val="standard"/>
        <c:varyColors val="0"/>
        <c:ser>
          <c:idx val="1"/>
          <c:order val="0"/>
          <c:tx>
            <c:strRef>
              <c:f>'Curves datas (Données courbes)'!$S$4</c:f>
              <c:strCache>
                <c:ptCount val="1"/>
                <c:pt idx="0">
                  <c:v>Quality</c:v>
                </c:pt>
              </c:strCache>
            </c:strRef>
          </c:tx>
          <c:spPr>
            <a:ln w="25400" cap="flat" cmpd="sng" algn="ctr">
              <a:solidFill>
                <a:schemeClr val="accent5"/>
              </a:solidFill>
              <a:prstDash val="solid"/>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courbes)'!$S$5:$S$108</c15:sqref>
                  </c15:fullRef>
                </c:ext>
              </c:extLst>
              <c:f>('Curves datas (Données courbes)'!$S$5:$S$12,'Curves datas (Données courbes)'!$S$14:$S$38)</c:f>
              <c:numCache>
                <c:formatCode>General</c:formatCode>
                <c:ptCount val="33"/>
                <c:pt idx="0">
                  <c:v>20</c:v>
                </c:pt>
                <c:pt idx="1">
                  <c:v>20</c:v>
                </c:pt>
                <c:pt idx="2">
                  <c:v>20</c:v>
                </c:pt>
                <c:pt idx="3">
                  <c:v>17</c:v>
                </c:pt>
                <c:pt idx="4">
                  <c:v>16</c:v>
                </c:pt>
                <c:pt idx="5">
                  <c:v>16</c:v>
                </c:pt>
                <c:pt idx="6">
                  <c:v>14</c:v>
                </c:pt>
                <c:pt idx="7">
                  <c:v>11</c:v>
                </c:pt>
                <c:pt idx="8">
                  <c:v>11</c:v>
                </c:pt>
                <c:pt idx="9">
                  <c:v>11</c:v>
                </c:pt>
                <c:pt idx="10">
                  <c:v>11</c:v>
                </c:pt>
                <c:pt idx="11">
                  <c:v>11</c:v>
                </c:pt>
                <c:pt idx="12">
                  <c:v>11</c:v>
                </c:pt>
                <c:pt idx="13">
                  <c:v>10</c:v>
                </c:pt>
                <c:pt idx="14">
                  <c:v>8</c:v>
                </c:pt>
                <c:pt idx="15">
                  <c:v>8</c:v>
                </c:pt>
                <c:pt idx="16">
                  <c:v>8</c:v>
                </c:pt>
                <c:pt idx="17">
                  <c:v>5</c:v>
                </c:pt>
                <c:pt idx="18">
                  <c:v>4</c:v>
                </c:pt>
                <c:pt idx="19">
                  <c:v>4</c:v>
                </c:pt>
                <c:pt idx="20">
                  <c:v>4</c:v>
                </c:pt>
                <c:pt idx="21">
                  <c:v>4</c:v>
                </c:pt>
                <c:pt idx="22">
                  <c:v>3</c:v>
                </c:pt>
                <c:pt idx="23">
                  <c:v>3</c:v>
                </c:pt>
                <c:pt idx="24">
                  <c:v>3</c:v>
                </c:pt>
                <c:pt idx="25">
                  <c:v>3</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1-4433-42CC-829C-EB715956CC4C}"/>
            </c:ext>
          </c:extLst>
        </c:ser>
        <c:ser>
          <c:idx val="3"/>
          <c:order val="1"/>
          <c:tx>
            <c:strRef>
              <c:f>'Curves datas (Données courbes)'!$U$4</c:f>
              <c:strCache>
                <c:ptCount val="1"/>
                <c:pt idx="0">
                  <c:v>Supply Chain</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courbes)'!$U$5:$U$108</c15:sqref>
                  </c15:fullRef>
                </c:ext>
              </c:extLst>
              <c:f>('Curves datas (Données courbes)'!$U$5:$U$12,'Curves datas (Données courbes)'!$U$14:$U$38)</c:f>
              <c:numCache>
                <c:formatCode>General</c:formatCode>
                <c:ptCount val="33"/>
                <c:pt idx="0">
                  <c:v>9</c:v>
                </c:pt>
                <c:pt idx="1">
                  <c:v>9</c:v>
                </c:pt>
                <c:pt idx="2">
                  <c:v>8</c:v>
                </c:pt>
                <c:pt idx="3">
                  <c:v>8</c:v>
                </c:pt>
                <c:pt idx="4">
                  <c:v>7</c:v>
                </c:pt>
                <c:pt idx="5">
                  <c:v>7</c:v>
                </c:pt>
                <c:pt idx="6">
                  <c:v>7</c:v>
                </c:pt>
                <c:pt idx="7">
                  <c:v>7</c:v>
                </c:pt>
                <c:pt idx="8">
                  <c:v>7</c:v>
                </c:pt>
                <c:pt idx="9">
                  <c:v>7</c:v>
                </c:pt>
                <c:pt idx="10">
                  <c:v>7</c:v>
                </c:pt>
                <c:pt idx="11">
                  <c:v>7</c:v>
                </c:pt>
                <c:pt idx="12">
                  <c:v>7</c:v>
                </c:pt>
                <c:pt idx="13">
                  <c:v>7</c:v>
                </c:pt>
                <c:pt idx="14">
                  <c:v>7</c:v>
                </c:pt>
                <c:pt idx="15">
                  <c:v>7</c:v>
                </c:pt>
                <c:pt idx="16">
                  <c:v>6</c:v>
                </c:pt>
                <c:pt idx="17">
                  <c:v>6</c:v>
                </c:pt>
                <c:pt idx="18">
                  <c:v>4</c:v>
                </c:pt>
                <c:pt idx="19">
                  <c:v>4</c:v>
                </c:pt>
                <c:pt idx="20">
                  <c:v>4</c:v>
                </c:pt>
                <c:pt idx="21">
                  <c:v>4</c:v>
                </c:pt>
                <c:pt idx="22">
                  <c:v>4</c:v>
                </c:pt>
                <c:pt idx="23">
                  <c:v>3</c:v>
                </c:pt>
                <c:pt idx="24">
                  <c:v>3</c:v>
                </c:pt>
                <c:pt idx="25">
                  <c:v>2</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3-4433-42CC-829C-EB715956CC4C}"/>
            </c:ext>
          </c:extLst>
        </c:ser>
        <c:ser>
          <c:idx val="5"/>
          <c:order val="2"/>
          <c:tx>
            <c:strRef>
              <c:f>'Curves datas (Données courbes)'!$W$4</c:f>
              <c:strCache>
                <c:ptCount val="1"/>
                <c:pt idx="0">
                  <c:v>Global Purchasing</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courbes)'!$W$5:$W$108</c15:sqref>
                  </c15:fullRef>
                </c:ext>
              </c:extLst>
              <c:f>('Curves datas (Données courbes)'!$W$5:$W$12,'Curves datas (Données courbes)'!$W$14:$W$38)</c:f>
              <c:numCache>
                <c:formatCode>General</c:formatCode>
                <c:ptCount val="33"/>
                <c:pt idx="0">
                  <c:v>16</c:v>
                </c:pt>
                <c:pt idx="1">
                  <c:v>16</c:v>
                </c:pt>
                <c:pt idx="2">
                  <c:v>16</c:v>
                </c:pt>
                <c:pt idx="3">
                  <c:v>16</c:v>
                </c:pt>
                <c:pt idx="4">
                  <c:v>16</c:v>
                </c:pt>
                <c:pt idx="5">
                  <c:v>16</c:v>
                </c:pt>
                <c:pt idx="6">
                  <c:v>16</c:v>
                </c:pt>
                <c:pt idx="7">
                  <c:v>16</c:v>
                </c:pt>
                <c:pt idx="8">
                  <c:v>16</c:v>
                </c:pt>
                <c:pt idx="9">
                  <c:v>16</c:v>
                </c:pt>
                <c:pt idx="10">
                  <c:v>16</c:v>
                </c:pt>
                <c:pt idx="11">
                  <c:v>7</c:v>
                </c:pt>
                <c:pt idx="12">
                  <c:v>7</c:v>
                </c:pt>
                <c:pt idx="13">
                  <c:v>7</c:v>
                </c:pt>
                <c:pt idx="14">
                  <c:v>4</c:v>
                </c:pt>
                <c:pt idx="15">
                  <c:v>4</c:v>
                </c:pt>
                <c:pt idx="16">
                  <c:v>4</c:v>
                </c:pt>
                <c:pt idx="17">
                  <c:v>4</c:v>
                </c:pt>
                <c:pt idx="18">
                  <c:v>2</c:v>
                </c:pt>
                <c:pt idx="19">
                  <c:v>2</c:v>
                </c:pt>
                <c:pt idx="20">
                  <c:v>2</c:v>
                </c:pt>
                <c:pt idx="21">
                  <c:v>2</c:v>
                </c:pt>
                <c:pt idx="22">
                  <c:v>1</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5-4433-42CC-829C-EB715956CC4C}"/>
            </c:ext>
          </c:extLst>
        </c:ser>
        <c:ser>
          <c:idx val="7"/>
          <c:order val="3"/>
          <c:tx>
            <c:strRef>
              <c:f>'Curves datas (Données courbes)'!$Y$4</c:f>
              <c:strCache>
                <c:ptCount val="1"/>
                <c:pt idx="0">
                  <c:v>CPL</c:v>
                </c:pt>
              </c:strCache>
            </c:strRef>
          </c:tx>
          <c:spPr>
            <a:ln w="28575" cap="rnd">
              <a:solidFill>
                <a:srgbClr val="FF66CC"/>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courbes)'!$Y$5:$Y$108</c15:sqref>
                  </c15:fullRef>
                </c:ext>
              </c:extLst>
              <c:f>('Curves datas (Données courbes)'!$Y$5:$Y$12,'Curves datas (Données courbes)'!$Y$14:$Y$38)</c:f>
              <c:numCache>
                <c:formatCode>General</c:formatCode>
                <c:ptCount val="33"/>
                <c:pt idx="0">
                  <c:v>20</c:v>
                </c:pt>
                <c:pt idx="1">
                  <c:v>20</c:v>
                </c:pt>
                <c:pt idx="2">
                  <c:v>20</c:v>
                </c:pt>
                <c:pt idx="3">
                  <c:v>15</c:v>
                </c:pt>
                <c:pt idx="4">
                  <c:v>12</c:v>
                </c:pt>
                <c:pt idx="5">
                  <c:v>11</c:v>
                </c:pt>
                <c:pt idx="6">
                  <c:v>11</c:v>
                </c:pt>
                <c:pt idx="7">
                  <c:v>11</c:v>
                </c:pt>
                <c:pt idx="8">
                  <c:v>11</c:v>
                </c:pt>
                <c:pt idx="9">
                  <c:v>8</c:v>
                </c:pt>
                <c:pt idx="10">
                  <c:v>8</c:v>
                </c:pt>
                <c:pt idx="11">
                  <c:v>8</c:v>
                </c:pt>
                <c:pt idx="12">
                  <c:v>8</c:v>
                </c:pt>
                <c:pt idx="13">
                  <c:v>6</c:v>
                </c:pt>
                <c:pt idx="14">
                  <c:v>5</c:v>
                </c:pt>
                <c:pt idx="15">
                  <c:v>5</c:v>
                </c:pt>
                <c:pt idx="16">
                  <c:v>3</c:v>
                </c:pt>
                <c:pt idx="17">
                  <c:v>3</c:v>
                </c:pt>
                <c:pt idx="18">
                  <c:v>1</c:v>
                </c:pt>
                <c:pt idx="19">
                  <c:v>1</c:v>
                </c:pt>
                <c:pt idx="20">
                  <c:v>1</c:v>
                </c:pt>
                <c:pt idx="21">
                  <c:v>1</c:v>
                </c:pt>
                <c:pt idx="22">
                  <c:v>1</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7-4433-42CC-829C-EB715956CC4C}"/>
            </c:ext>
          </c:extLst>
        </c:ser>
        <c:ser>
          <c:idx val="9"/>
          <c:order val="4"/>
          <c:tx>
            <c:strRef>
              <c:f>'Curves datas (Données courbes)'!$AA$4</c:f>
              <c:strCache>
                <c:ptCount val="1"/>
                <c:pt idx="0">
                  <c:v>RCPI</c:v>
                </c:pt>
              </c:strCache>
            </c:strRef>
          </c:tx>
          <c:spPr>
            <a:ln w="25400" cap="flat" cmpd="sng" algn="ctr">
              <a:solidFill>
                <a:schemeClr val="accent3"/>
              </a:solidFill>
              <a:prstDash val="solid"/>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courbes)'!$AA$5:$AA$108</c15:sqref>
                  </c15:fullRef>
                </c:ext>
              </c:extLst>
              <c:f>('Curves datas (Données courbes)'!$AA$5:$AA$12,'Curves datas (Données courbes)'!$AA$14:$AA$38)</c:f>
              <c:numCache>
                <c:formatCode>General</c:formatCode>
                <c:ptCount val="33"/>
                <c:pt idx="0">
                  <c:v>22</c:v>
                </c:pt>
                <c:pt idx="1">
                  <c:v>22</c:v>
                </c:pt>
                <c:pt idx="2">
                  <c:v>22</c:v>
                </c:pt>
                <c:pt idx="3">
                  <c:v>22</c:v>
                </c:pt>
                <c:pt idx="4">
                  <c:v>22</c:v>
                </c:pt>
                <c:pt idx="5">
                  <c:v>22</c:v>
                </c:pt>
                <c:pt idx="6">
                  <c:v>22</c:v>
                </c:pt>
                <c:pt idx="7">
                  <c:v>22</c:v>
                </c:pt>
                <c:pt idx="8">
                  <c:v>22</c:v>
                </c:pt>
                <c:pt idx="9">
                  <c:v>18</c:v>
                </c:pt>
                <c:pt idx="10">
                  <c:v>18</c:v>
                </c:pt>
                <c:pt idx="11">
                  <c:v>18</c:v>
                </c:pt>
                <c:pt idx="12">
                  <c:v>18</c:v>
                </c:pt>
                <c:pt idx="13">
                  <c:v>4</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9-4433-42CC-829C-EB715956CC4C}"/>
            </c:ext>
          </c:extLst>
        </c:ser>
        <c:dLbls>
          <c:showLegendKey val="0"/>
          <c:showVal val="0"/>
          <c:showCatName val="0"/>
          <c:showSerName val="0"/>
          <c:showPercent val="0"/>
          <c:showBubbleSize val="0"/>
        </c:dLbls>
        <c:smooth val="0"/>
        <c:axId val="648992160"/>
        <c:axId val="648983960"/>
      </c:lineChart>
      <c:catAx>
        <c:axId val="648992160"/>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8983960"/>
        <c:crosses val="autoZero"/>
        <c:auto val="1"/>
        <c:lblAlgn val="ctr"/>
        <c:lblOffset val="100"/>
        <c:noMultiLvlLbl val="0"/>
      </c:catAx>
      <c:valAx>
        <c:axId val="6489839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Number of parts number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8992160"/>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1"/>
          <c:tx>
            <c:strRef>
              <c:f>'Curves datas (Données courbes)'!$O$4</c:f>
              <c:strCache>
                <c:ptCount val="1"/>
                <c:pt idx="0">
                  <c:v>Completed</c:v>
                </c:pt>
              </c:strCache>
            </c:strRef>
          </c:tx>
          <c:spPr>
            <a:pattFill prst="pct2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courbes)'!$O$5:$O$108</c15:sqref>
                  </c15:fullRef>
                </c:ext>
              </c:extLst>
              <c:f>'Curves datas (Données courbes)'!$O$60:$O$87</c:f>
              <c:numCache>
                <c:formatCode>_("€"* #,##0.00_);_("€"* \(#,##0.00\);_("€"* "-"??_);_(@_)</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0-814C-44CD-810B-47D541236FF4}"/>
            </c:ext>
          </c:extLst>
        </c:ser>
        <c:ser>
          <c:idx val="5"/>
          <c:order val="2"/>
          <c:tx>
            <c:strRef>
              <c:f>'Curves datas (Données courbes)'!$M$4</c:f>
              <c:strCache>
                <c:ptCount val="1"/>
                <c:pt idx="0">
                  <c:v>Forecast</c:v>
                </c:pt>
              </c:strCache>
            </c:strRef>
          </c:tx>
          <c:spPr>
            <a:pattFill prst="pct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courbes)'!$M$5:$M$108</c15:sqref>
                  </c15:fullRef>
                </c:ext>
              </c:extLst>
              <c:f>'Curves datas (Données courbes)'!$M$60:$M$87</c:f>
              <c:numCache>
                <c:formatCode>_("€"* #,##0.00_);_("€"* \(#,##0.00\);_("€"* "-"??_);_(@_)</c:formatCode>
                <c:ptCount val="28"/>
                <c:pt idx="0">
                  <c:v>322.58999999999997</c:v>
                </c:pt>
                <c:pt idx="1">
                  <c:v>322.58999999999997</c:v>
                </c:pt>
                <c:pt idx="2">
                  <c:v>322.58999999999997</c:v>
                </c:pt>
                <c:pt idx="3">
                  <c:v>322.58999999999997</c:v>
                </c:pt>
                <c:pt idx="4">
                  <c:v>322.58999999999997</c:v>
                </c:pt>
                <c:pt idx="5">
                  <c:v>322.58999999999997</c:v>
                </c:pt>
                <c:pt idx="6">
                  <c:v>322.58999999999997</c:v>
                </c:pt>
                <c:pt idx="7">
                  <c:v>322.58999999999997</c:v>
                </c:pt>
                <c:pt idx="8">
                  <c:v>322.58999999999997</c:v>
                </c:pt>
                <c:pt idx="9">
                  <c:v>322.58999999999997</c:v>
                </c:pt>
                <c:pt idx="10">
                  <c:v>322.58999999999997</c:v>
                </c:pt>
                <c:pt idx="11">
                  <c:v>322.58999999999997</c:v>
                </c:pt>
                <c:pt idx="12">
                  <c:v>322.58999999999997</c:v>
                </c:pt>
                <c:pt idx="13">
                  <c:v>322.58999999999997</c:v>
                </c:pt>
                <c:pt idx="14">
                  <c:v>322.58999999999997</c:v>
                </c:pt>
                <c:pt idx="15">
                  <c:v>322.58999999999997</c:v>
                </c:pt>
                <c:pt idx="16">
                  <c:v>322.58999999999997</c:v>
                </c:pt>
                <c:pt idx="17">
                  <c:v>322.58999999999997</c:v>
                </c:pt>
                <c:pt idx="18">
                  <c:v>322.58999999999997</c:v>
                </c:pt>
                <c:pt idx="19">
                  <c:v>322.58999999999997</c:v>
                </c:pt>
                <c:pt idx="20">
                  <c:v>322.58999999999997</c:v>
                </c:pt>
                <c:pt idx="21">
                  <c:v>322.58999999999997</c:v>
                </c:pt>
                <c:pt idx="22">
                  <c:v>322.58999999999997</c:v>
                </c:pt>
                <c:pt idx="23">
                  <c:v>322.58999999999997</c:v>
                </c:pt>
                <c:pt idx="24">
                  <c:v>322.58999999999997</c:v>
                </c:pt>
                <c:pt idx="25">
                  <c:v>322.58999999999997</c:v>
                </c:pt>
                <c:pt idx="26">
                  <c:v>322.58999999999997</c:v>
                </c:pt>
                <c:pt idx="27">
                  <c:v>322.58999999999997</c:v>
                </c:pt>
              </c:numCache>
            </c:numRef>
          </c:val>
          <c:extLst>
            <c:ext xmlns:c16="http://schemas.microsoft.com/office/drawing/2014/chart" uri="{C3380CC4-5D6E-409C-BE32-E72D297353CC}">
              <c16:uniqueId val="{00000001-814C-44CD-810B-47D541236FF4}"/>
            </c:ext>
          </c:extLst>
        </c:ser>
        <c:dLbls>
          <c:showLegendKey val="0"/>
          <c:showVal val="0"/>
          <c:showCatName val="0"/>
          <c:showSerName val="0"/>
          <c:showPercent val="0"/>
          <c:showBubbleSize val="0"/>
        </c:dLbls>
        <c:axId val="173821312"/>
        <c:axId val="173839488"/>
      </c:areaChart>
      <c:areaChart>
        <c:grouping val="standard"/>
        <c:varyColors val="0"/>
        <c:ser>
          <c:idx val="0"/>
          <c:order val="3"/>
          <c:tx>
            <c:strRef>
              <c:f>'Curves datas (Données courbes)'!$AC$1:$AH$1</c:f>
              <c:strCache>
                <c:ptCount val="1"/>
                <c:pt idx="0">
                  <c:v>Process objective</c:v>
                </c:pt>
              </c:strCache>
            </c:strRef>
          </c:tx>
          <c:spPr>
            <a:solidFill>
              <a:schemeClr val="bg1">
                <a:lumMod val="65000"/>
              </a:schemeClr>
            </a:solidFill>
          </c:spP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pt idx="28">
                  <c:v>202731</c:v>
                </c:pt>
                <c:pt idx="29">
                  <c:v>202732</c:v>
                </c:pt>
                <c:pt idx="30">
                  <c:v>202733</c:v>
                </c:pt>
                <c:pt idx="31">
                  <c:v>202734</c:v>
                </c:pt>
                <c:pt idx="32">
                  <c:v>202735</c:v>
                </c:pt>
                <c:pt idx="33">
                  <c:v>202736</c:v>
                </c:pt>
                <c:pt idx="34">
                  <c:v>202737</c:v>
                </c:pt>
                <c:pt idx="35">
                  <c:v>202738</c:v>
                </c:pt>
                <c:pt idx="36">
                  <c:v>202739</c:v>
                </c:pt>
                <c:pt idx="37">
                  <c:v>202740</c:v>
                </c:pt>
                <c:pt idx="38">
                  <c:v>202741</c:v>
                </c:pt>
                <c:pt idx="39">
                  <c:v>202742</c:v>
                </c:pt>
                <c:pt idx="40">
                  <c:v>202743</c:v>
                </c:pt>
                <c:pt idx="41">
                  <c:v>202744</c:v>
                </c:pt>
                <c:pt idx="42">
                  <c:v>202745</c:v>
                </c:pt>
                <c:pt idx="43">
                  <c:v>202746</c:v>
                </c:pt>
                <c:pt idx="44">
                  <c:v>202747</c:v>
                </c:pt>
                <c:pt idx="45">
                  <c:v>202748</c:v>
                </c:pt>
                <c:pt idx="46">
                  <c:v>202749</c:v>
                </c:pt>
                <c:pt idx="47">
                  <c:v>202750</c:v>
                </c:pt>
                <c:pt idx="48">
                  <c:v>202751</c:v>
                </c:pt>
              </c:numCache>
            </c:numRef>
          </c:cat>
          <c:val>
            <c:numRef>
              <c:extLst>
                <c:ext xmlns:c15="http://schemas.microsoft.com/office/drawing/2012/chart" uri="{02D57815-91ED-43cb-92C2-25804820EDAC}">
                  <c15:fullRef>
                    <c15:sqref>'Curves datas (Données courbes)'!$AC$5:$AC$62</c15:sqref>
                  </c15:fullRef>
                </c:ext>
              </c:extLst>
              <c:f>'Curves datas (Données courbes)'!$AC$60:$AC$62</c:f>
              <c:numCache>
                <c:formatCode>0%</c:formatCode>
                <c:ptCount val="3"/>
                <c:pt idx="0">
                  <c:v>0</c:v>
                </c:pt>
                <c:pt idx="1">
                  <c:v>0</c:v>
                </c:pt>
                <c:pt idx="2">
                  <c:v>0</c:v>
                </c:pt>
              </c:numCache>
            </c:numRef>
          </c:val>
          <c:extLst>
            <c:ext xmlns:c16="http://schemas.microsoft.com/office/drawing/2014/chart" uri="{C3380CC4-5D6E-409C-BE32-E72D297353CC}">
              <c16:uniqueId val="{00000002-814C-44CD-810B-47D541236FF4}"/>
            </c:ext>
          </c:extLst>
        </c:ser>
        <c:dLbls>
          <c:showLegendKey val="0"/>
          <c:showVal val="0"/>
          <c:showCatName val="0"/>
          <c:showSerName val="0"/>
          <c:showPercent val="0"/>
          <c:showBubbleSize val="0"/>
        </c:dLbls>
        <c:axId val="205724288"/>
        <c:axId val="205721984"/>
      </c:areaChart>
      <c:lineChart>
        <c:grouping val="standard"/>
        <c:varyColors val="0"/>
        <c:ser>
          <c:idx val="1"/>
          <c:order val="0"/>
          <c:tx>
            <c:strRef>
              <c:f>'Curves datas (Données courbes)'!$K$4</c:f>
              <c:strCache>
                <c:ptCount val="1"/>
                <c:pt idx="0">
                  <c:v>Project Objective</c:v>
                </c:pt>
              </c:strCache>
            </c:strRef>
          </c:tx>
          <c:spPr>
            <a:ln>
              <a:solidFill>
                <a:schemeClr val="tx1"/>
              </a:solidFill>
            </a:ln>
          </c:spPr>
          <c:marker>
            <c:symbol val="none"/>
          </c:marker>
          <c:cat>
            <c:numRef>
              <c:extLst>
                <c:ext xmlns:c15="http://schemas.microsoft.com/office/drawing/2012/chart" uri="{02D57815-91ED-43cb-92C2-25804820EDAC}">
                  <c15:fullRef>
                    <c15:sqref>'Curves datas (Données courbes)'!$A$5:$A$108</c15:sqref>
                  </c15:fullRef>
                </c:ext>
              </c:extLst>
              <c:f>'Curves datas (Données courbes)'!$A$60:$A$87</c:f>
              <c:numCache>
                <c:formatCode>General</c:formatCode>
                <c:ptCount val="28"/>
                <c:pt idx="0">
                  <c:v>202703</c:v>
                </c:pt>
                <c:pt idx="1">
                  <c:v>202704</c:v>
                </c:pt>
                <c:pt idx="2">
                  <c:v>202705</c:v>
                </c:pt>
                <c:pt idx="3">
                  <c:v>202706</c:v>
                </c:pt>
                <c:pt idx="4">
                  <c:v>202707</c:v>
                </c:pt>
                <c:pt idx="5">
                  <c:v>202708</c:v>
                </c:pt>
                <c:pt idx="6">
                  <c:v>202709</c:v>
                </c:pt>
                <c:pt idx="7">
                  <c:v>202710</c:v>
                </c:pt>
                <c:pt idx="8">
                  <c:v>202711</c:v>
                </c:pt>
                <c:pt idx="9">
                  <c:v>202712</c:v>
                </c:pt>
                <c:pt idx="10">
                  <c:v>202713</c:v>
                </c:pt>
                <c:pt idx="11">
                  <c:v>202714</c:v>
                </c:pt>
                <c:pt idx="12">
                  <c:v>202715</c:v>
                </c:pt>
                <c:pt idx="13">
                  <c:v>202716</c:v>
                </c:pt>
                <c:pt idx="14">
                  <c:v>202717</c:v>
                </c:pt>
                <c:pt idx="15">
                  <c:v>202718</c:v>
                </c:pt>
                <c:pt idx="16">
                  <c:v>202719</c:v>
                </c:pt>
                <c:pt idx="17">
                  <c:v>202720</c:v>
                </c:pt>
                <c:pt idx="18">
                  <c:v>202721</c:v>
                </c:pt>
                <c:pt idx="19">
                  <c:v>202722</c:v>
                </c:pt>
                <c:pt idx="20">
                  <c:v>202723</c:v>
                </c:pt>
                <c:pt idx="21">
                  <c:v>202724</c:v>
                </c:pt>
                <c:pt idx="22">
                  <c:v>202725</c:v>
                </c:pt>
                <c:pt idx="23">
                  <c:v>202726</c:v>
                </c:pt>
                <c:pt idx="24">
                  <c:v>202727</c:v>
                </c:pt>
                <c:pt idx="25">
                  <c:v>202728</c:v>
                </c:pt>
                <c:pt idx="26">
                  <c:v>202729</c:v>
                </c:pt>
                <c:pt idx="27">
                  <c:v>202730</c:v>
                </c:pt>
              </c:numCache>
            </c:numRef>
          </c:cat>
          <c:val>
            <c:numRef>
              <c:extLst>
                <c:ext xmlns:c15="http://schemas.microsoft.com/office/drawing/2012/chart" uri="{02D57815-91ED-43cb-92C2-25804820EDAC}">
                  <c15:fullRef>
                    <c15:sqref>'Curves datas (Données courbes)'!$K$5:$K$108</c15:sqref>
                  </c15:fullRef>
                </c:ext>
              </c:extLst>
              <c:f>'Curves datas (Données courbes)'!$K$60:$K$87</c:f>
              <c:numCache>
                <c:formatCode>_("€"* #,##0.00_);_("€"* \(#,##0.00\);_("€"* "-"??_);_(@_)</c:formatCode>
                <c:ptCount val="28"/>
                <c:pt idx="0">
                  <c:v>366.56</c:v>
                </c:pt>
                <c:pt idx="1">
                  <c:v>366.56</c:v>
                </c:pt>
                <c:pt idx="2">
                  <c:v>366.56</c:v>
                </c:pt>
                <c:pt idx="3">
                  <c:v>366.56</c:v>
                </c:pt>
                <c:pt idx="4">
                  <c:v>366.56</c:v>
                </c:pt>
                <c:pt idx="5">
                  <c:v>366.56</c:v>
                </c:pt>
                <c:pt idx="6">
                  <c:v>366.56</c:v>
                </c:pt>
                <c:pt idx="7">
                  <c:v>366.56</c:v>
                </c:pt>
                <c:pt idx="8">
                  <c:v>366.56</c:v>
                </c:pt>
                <c:pt idx="9">
                  <c:v>366.56</c:v>
                </c:pt>
                <c:pt idx="10">
                  <c:v>366.56</c:v>
                </c:pt>
                <c:pt idx="11">
                  <c:v>366.56</c:v>
                </c:pt>
                <c:pt idx="12">
                  <c:v>366.56</c:v>
                </c:pt>
                <c:pt idx="13">
                  <c:v>366.56</c:v>
                </c:pt>
                <c:pt idx="14">
                  <c:v>366.56</c:v>
                </c:pt>
                <c:pt idx="15">
                  <c:v>366.56</c:v>
                </c:pt>
                <c:pt idx="16">
                  <c:v>366.56</c:v>
                </c:pt>
                <c:pt idx="17">
                  <c:v>366.56</c:v>
                </c:pt>
                <c:pt idx="18">
                  <c:v>366.56</c:v>
                </c:pt>
                <c:pt idx="19">
                  <c:v>366.56</c:v>
                </c:pt>
                <c:pt idx="20">
                  <c:v>366.56</c:v>
                </c:pt>
                <c:pt idx="21">
                  <c:v>366.56</c:v>
                </c:pt>
                <c:pt idx="22">
                  <c:v>366.56</c:v>
                </c:pt>
                <c:pt idx="23">
                  <c:v>366.56</c:v>
                </c:pt>
                <c:pt idx="24">
                  <c:v>366.56</c:v>
                </c:pt>
                <c:pt idx="25">
                  <c:v>366.56</c:v>
                </c:pt>
                <c:pt idx="26">
                  <c:v>366.56</c:v>
                </c:pt>
                <c:pt idx="27">
                  <c:v>366.56</c:v>
                </c:pt>
              </c:numCache>
            </c:numRef>
          </c:val>
          <c:smooth val="0"/>
          <c:extLst>
            <c:ext xmlns:c16="http://schemas.microsoft.com/office/drawing/2014/chart" uri="{C3380CC4-5D6E-409C-BE32-E72D297353CC}">
              <c16:uniqueId val="{00000003-814C-44CD-810B-47D541236FF4}"/>
            </c:ext>
          </c:extLst>
        </c:ser>
        <c:dLbls>
          <c:showLegendKey val="0"/>
          <c:showVal val="0"/>
          <c:showCatName val="0"/>
          <c:showSerName val="0"/>
          <c:showPercent val="0"/>
          <c:showBubbleSize val="0"/>
        </c:dLbls>
        <c:marker val="1"/>
        <c:smooth val="0"/>
        <c:axId val="173821312"/>
        <c:axId val="173839488"/>
      </c:lineChart>
      <c:catAx>
        <c:axId val="173821312"/>
        <c:scaling>
          <c:orientation val="minMax"/>
        </c:scaling>
        <c:delete val="0"/>
        <c:axPos val="b"/>
        <c:numFmt formatCode="General" sourceLinked="1"/>
        <c:majorTickMark val="out"/>
        <c:minorTickMark val="none"/>
        <c:tickLblPos val="nextTo"/>
        <c:txPr>
          <a:bodyPr/>
          <a:lstStyle/>
          <a:p>
            <a:pPr>
              <a:defRPr sz="1000"/>
            </a:pPr>
            <a:endParaRPr lang="fr-FR"/>
          </a:p>
        </c:txPr>
        <c:crossAx val="173839488"/>
        <c:crosses val="autoZero"/>
        <c:auto val="1"/>
        <c:lblAlgn val="ctr"/>
        <c:lblOffset val="100"/>
        <c:noMultiLvlLbl val="0"/>
      </c:catAx>
      <c:valAx>
        <c:axId val="173839488"/>
        <c:scaling>
          <c:orientation val="minMax"/>
          <c:max val="3500"/>
          <c:min val="0"/>
        </c:scaling>
        <c:delete val="0"/>
        <c:axPos val="l"/>
        <c:majorGridlines>
          <c:spPr>
            <a:ln>
              <a:solidFill>
                <a:schemeClr val="bg1">
                  <a:lumMod val="85000"/>
                </a:schemeClr>
              </a:solidFill>
            </a:ln>
          </c:spPr>
        </c:majorGridlines>
        <c:title>
          <c:tx>
            <c:rich>
              <a:bodyPr rot="-5400000" vert="horz"/>
              <a:lstStyle/>
              <a:p>
                <a:pPr>
                  <a:defRPr/>
                </a:pPr>
                <a:r>
                  <a:rPr lang="en-US"/>
                  <a:t>Value</a:t>
                </a:r>
              </a:p>
            </c:rich>
          </c:tx>
          <c:overlay val="0"/>
        </c:title>
        <c:numFmt formatCode="#,##0.00\ &quot;€&quot;" sourceLinked="0"/>
        <c:majorTickMark val="out"/>
        <c:minorTickMark val="none"/>
        <c:tickLblPos val="nextTo"/>
        <c:spPr>
          <a:ln>
            <a:solidFill>
              <a:schemeClr val="bg1">
                <a:lumMod val="65000"/>
              </a:schemeClr>
            </a:solidFill>
          </a:ln>
        </c:spPr>
        <c:crossAx val="173821312"/>
        <c:crosses val="autoZero"/>
        <c:crossBetween val="between"/>
      </c:valAx>
      <c:valAx>
        <c:axId val="205721984"/>
        <c:scaling>
          <c:orientation val="minMax"/>
          <c:max val="1.1500000000000001"/>
        </c:scaling>
        <c:delete val="0"/>
        <c:axPos val="r"/>
        <c:title>
          <c:tx>
            <c:rich>
              <a:bodyPr rot="-5400000" vert="horz"/>
              <a:lstStyle/>
              <a:p>
                <a:pPr>
                  <a:defRPr/>
                </a:pPr>
                <a:r>
                  <a:rPr lang="en-GB"/>
                  <a:t>Transfer rate</a:t>
                </a:r>
              </a:p>
            </c:rich>
          </c:tx>
          <c:overlay val="0"/>
        </c:title>
        <c:numFmt formatCode="0%" sourceLinked="1"/>
        <c:majorTickMark val="out"/>
        <c:minorTickMark val="none"/>
        <c:tickLblPos val="nextTo"/>
        <c:crossAx val="205724288"/>
        <c:crosses val="max"/>
        <c:crossBetween val="between"/>
      </c:valAx>
      <c:catAx>
        <c:axId val="205724288"/>
        <c:scaling>
          <c:orientation val="minMax"/>
        </c:scaling>
        <c:delete val="1"/>
        <c:axPos val="b"/>
        <c:numFmt formatCode="General" sourceLinked="1"/>
        <c:majorTickMark val="out"/>
        <c:minorTickMark val="none"/>
        <c:tickLblPos val="nextTo"/>
        <c:crossAx val="205721984"/>
        <c:crosses val="autoZero"/>
        <c:auto val="1"/>
        <c:lblAlgn val="ctr"/>
        <c:lblOffset val="100"/>
        <c:noMultiLvlLbl val="0"/>
      </c:catAx>
    </c:plotArea>
    <c:legend>
      <c:legendPos val="b"/>
      <c:layout>
        <c:manualLayout>
          <c:xMode val="edge"/>
          <c:yMode val="edge"/>
          <c:x val="0.17603270016273917"/>
          <c:y val="0.91543541666545647"/>
          <c:w val="0.70118041685908183"/>
          <c:h val="6.6283278302431359E-2"/>
        </c:manualLayout>
      </c:layout>
      <c:overlay val="0"/>
    </c:legend>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1"/>
          <c:tx>
            <c:strRef>
              <c:f>'Curves datas (Données courbes)'!$G$4</c:f>
              <c:strCache>
                <c:ptCount val="1"/>
                <c:pt idx="0">
                  <c:v>Completed</c:v>
                </c:pt>
              </c:strCache>
            </c:strRef>
          </c:tx>
          <c:spPr>
            <a:pattFill prst="pct2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courbes)'!$A$24:$A$108</c:f>
              <c:numCache>
                <c:formatCode>General</c:formatCode>
                <c:ptCount val="85"/>
                <c:pt idx="0">
                  <c:v>202619</c:v>
                </c:pt>
                <c:pt idx="1">
                  <c:v>202620</c:v>
                </c:pt>
                <c:pt idx="2">
                  <c:v>202621</c:v>
                </c:pt>
                <c:pt idx="3">
                  <c:v>202622</c:v>
                </c:pt>
                <c:pt idx="4">
                  <c:v>202623</c:v>
                </c:pt>
                <c:pt idx="5">
                  <c:v>202624</c:v>
                </c:pt>
                <c:pt idx="6">
                  <c:v>202625</c:v>
                </c:pt>
                <c:pt idx="7">
                  <c:v>202626</c:v>
                </c:pt>
                <c:pt idx="8">
                  <c:v>202627</c:v>
                </c:pt>
                <c:pt idx="9">
                  <c:v>202628</c:v>
                </c:pt>
                <c:pt idx="10">
                  <c:v>202629</c:v>
                </c:pt>
                <c:pt idx="11">
                  <c:v>202630</c:v>
                </c:pt>
                <c:pt idx="12">
                  <c:v>202631</c:v>
                </c:pt>
                <c:pt idx="13">
                  <c:v>202632</c:v>
                </c:pt>
                <c:pt idx="14">
                  <c:v>202633</c:v>
                </c:pt>
                <c:pt idx="15">
                  <c:v>202634</c:v>
                </c:pt>
                <c:pt idx="16">
                  <c:v>202635</c:v>
                </c:pt>
                <c:pt idx="17">
                  <c:v>202636</c:v>
                </c:pt>
                <c:pt idx="18">
                  <c:v>202637</c:v>
                </c:pt>
                <c:pt idx="19">
                  <c:v>202638</c:v>
                </c:pt>
                <c:pt idx="20">
                  <c:v>202639</c:v>
                </c:pt>
                <c:pt idx="21">
                  <c:v>202640</c:v>
                </c:pt>
                <c:pt idx="22">
                  <c:v>202641</c:v>
                </c:pt>
                <c:pt idx="23">
                  <c:v>202642</c:v>
                </c:pt>
                <c:pt idx="24">
                  <c:v>202643</c:v>
                </c:pt>
                <c:pt idx="25">
                  <c:v>202644</c:v>
                </c:pt>
                <c:pt idx="26">
                  <c:v>202645</c:v>
                </c:pt>
                <c:pt idx="27">
                  <c:v>202646</c:v>
                </c:pt>
                <c:pt idx="28">
                  <c:v>202647</c:v>
                </c:pt>
                <c:pt idx="29">
                  <c:v>202648</c:v>
                </c:pt>
                <c:pt idx="30">
                  <c:v>202649</c:v>
                </c:pt>
                <c:pt idx="31">
                  <c:v>202650</c:v>
                </c:pt>
                <c:pt idx="32">
                  <c:v>202651</c:v>
                </c:pt>
                <c:pt idx="33">
                  <c:v>202652</c:v>
                </c:pt>
                <c:pt idx="34">
                  <c:v>202701</c:v>
                </c:pt>
                <c:pt idx="35">
                  <c:v>202702</c:v>
                </c:pt>
                <c:pt idx="36">
                  <c:v>202703</c:v>
                </c:pt>
                <c:pt idx="37">
                  <c:v>202704</c:v>
                </c:pt>
                <c:pt idx="38">
                  <c:v>202705</c:v>
                </c:pt>
                <c:pt idx="39">
                  <c:v>202706</c:v>
                </c:pt>
                <c:pt idx="40">
                  <c:v>202707</c:v>
                </c:pt>
                <c:pt idx="41">
                  <c:v>202708</c:v>
                </c:pt>
                <c:pt idx="42">
                  <c:v>202709</c:v>
                </c:pt>
                <c:pt idx="43">
                  <c:v>202710</c:v>
                </c:pt>
                <c:pt idx="44">
                  <c:v>202711</c:v>
                </c:pt>
                <c:pt idx="45">
                  <c:v>202712</c:v>
                </c:pt>
                <c:pt idx="46">
                  <c:v>202713</c:v>
                </c:pt>
                <c:pt idx="47">
                  <c:v>202714</c:v>
                </c:pt>
                <c:pt idx="48">
                  <c:v>202715</c:v>
                </c:pt>
                <c:pt idx="49">
                  <c:v>202716</c:v>
                </c:pt>
                <c:pt idx="50">
                  <c:v>202717</c:v>
                </c:pt>
                <c:pt idx="51">
                  <c:v>202718</c:v>
                </c:pt>
                <c:pt idx="52">
                  <c:v>202719</c:v>
                </c:pt>
                <c:pt idx="53">
                  <c:v>202720</c:v>
                </c:pt>
                <c:pt idx="54">
                  <c:v>202721</c:v>
                </c:pt>
                <c:pt idx="55">
                  <c:v>202722</c:v>
                </c:pt>
                <c:pt idx="56">
                  <c:v>202723</c:v>
                </c:pt>
                <c:pt idx="57">
                  <c:v>202724</c:v>
                </c:pt>
                <c:pt idx="58">
                  <c:v>202725</c:v>
                </c:pt>
                <c:pt idx="59">
                  <c:v>202726</c:v>
                </c:pt>
                <c:pt idx="60">
                  <c:v>202727</c:v>
                </c:pt>
                <c:pt idx="61">
                  <c:v>202728</c:v>
                </c:pt>
                <c:pt idx="62">
                  <c:v>202729</c:v>
                </c:pt>
                <c:pt idx="63">
                  <c:v>202730</c:v>
                </c:pt>
                <c:pt idx="64">
                  <c:v>202731</c:v>
                </c:pt>
                <c:pt idx="65">
                  <c:v>202732</c:v>
                </c:pt>
                <c:pt idx="66">
                  <c:v>202733</c:v>
                </c:pt>
                <c:pt idx="67">
                  <c:v>202734</c:v>
                </c:pt>
                <c:pt idx="68">
                  <c:v>202735</c:v>
                </c:pt>
                <c:pt idx="69">
                  <c:v>202736</c:v>
                </c:pt>
                <c:pt idx="70">
                  <c:v>202737</c:v>
                </c:pt>
                <c:pt idx="71">
                  <c:v>202738</c:v>
                </c:pt>
                <c:pt idx="72">
                  <c:v>202739</c:v>
                </c:pt>
                <c:pt idx="73">
                  <c:v>202740</c:v>
                </c:pt>
                <c:pt idx="74">
                  <c:v>202741</c:v>
                </c:pt>
                <c:pt idx="75">
                  <c:v>202742</c:v>
                </c:pt>
                <c:pt idx="76">
                  <c:v>202743</c:v>
                </c:pt>
                <c:pt idx="77">
                  <c:v>202744</c:v>
                </c:pt>
                <c:pt idx="78">
                  <c:v>202745</c:v>
                </c:pt>
                <c:pt idx="79">
                  <c:v>202746</c:v>
                </c:pt>
                <c:pt idx="80">
                  <c:v>202747</c:v>
                </c:pt>
                <c:pt idx="81">
                  <c:v>202748</c:v>
                </c:pt>
                <c:pt idx="82">
                  <c:v>202749</c:v>
                </c:pt>
                <c:pt idx="83">
                  <c:v>202750</c:v>
                </c:pt>
                <c:pt idx="84">
                  <c:v>202751</c:v>
                </c:pt>
              </c:numCache>
            </c:numRef>
          </c:cat>
          <c:val>
            <c:numRef>
              <c:extLst>
                <c:ext xmlns:c15="http://schemas.microsoft.com/office/drawing/2012/chart" uri="{02D57815-91ED-43cb-92C2-25804820EDAC}">
                  <c15:fullRef>
                    <c15:sqref>'Curves datas (Données courbes)'!$G$5:$G$108</c15:sqref>
                  </c15:fullRef>
                </c:ext>
              </c:extLst>
              <c:f>'Curves datas (Données courbes)'!$G$24:$G$108</c:f>
              <c:numCache>
                <c:formatCode>General</c:formatCode>
                <c:ptCount val="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extLst>
            <c:ext xmlns:c16="http://schemas.microsoft.com/office/drawing/2014/chart" uri="{C3380CC4-5D6E-409C-BE32-E72D297353CC}">
              <c16:uniqueId val="{00000000-3F56-4D7D-9B15-654E8A6634DC}"/>
            </c:ext>
          </c:extLst>
        </c:ser>
        <c:ser>
          <c:idx val="3"/>
          <c:order val="2"/>
          <c:tx>
            <c:strRef>
              <c:f>'Curves datas (Données courbes)'!$E$4</c:f>
              <c:strCache>
                <c:ptCount val="1"/>
                <c:pt idx="0">
                  <c:v>Forecast</c:v>
                </c:pt>
              </c:strCache>
            </c:strRef>
          </c:tx>
          <c:spPr>
            <a:pattFill prst="pct5">
              <a:fgClr>
                <a:schemeClr val="tx1"/>
              </a:fgClr>
              <a:bgClr>
                <a:schemeClr val="bg1"/>
              </a:bgClr>
            </a:pattFill>
            <a:ln>
              <a:solidFill>
                <a:schemeClr val="tx1"/>
              </a:solidFill>
            </a:ln>
          </c:spPr>
          <c:cat>
            <c:numRef>
              <c:extLst>
                <c:ext xmlns:c15="http://schemas.microsoft.com/office/drawing/2012/chart" uri="{02D57815-91ED-43cb-92C2-25804820EDAC}">
                  <c15:fullRef>
                    <c15:sqref>'Curves datas (Données courbes)'!$A$5:$A$108</c15:sqref>
                  </c15:fullRef>
                </c:ext>
              </c:extLst>
              <c:f>'Curves datas (Données courbes)'!$A$24:$A$108</c:f>
              <c:numCache>
                <c:formatCode>General</c:formatCode>
                <c:ptCount val="85"/>
                <c:pt idx="0">
                  <c:v>202619</c:v>
                </c:pt>
                <c:pt idx="1">
                  <c:v>202620</c:v>
                </c:pt>
                <c:pt idx="2">
                  <c:v>202621</c:v>
                </c:pt>
                <c:pt idx="3">
                  <c:v>202622</c:v>
                </c:pt>
                <c:pt idx="4">
                  <c:v>202623</c:v>
                </c:pt>
                <c:pt idx="5">
                  <c:v>202624</c:v>
                </c:pt>
                <c:pt idx="6">
                  <c:v>202625</c:v>
                </c:pt>
                <c:pt idx="7">
                  <c:v>202626</c:v>
                </c:pt>
                <c:pt idx="8">
                  <c:v>202627</c:v>
                </c:pt>
                <c:pt idx="9">
                  <c:v>202628</c:v>
                </c:pt>
                <c:pt idx="10">
                  <c:v>202629</c:v>
                </c:pt>
                <c:pt idx="11">
                  <c:v>202630</c:v>
                </c:pt>
                <c:pt idx="12">
                  <c:v>202631</c:v>
                </c:pt>
                <c:pt idx="13">
                  <c:v>202632</c:v>
                </c:pt>
                <c:pt idx="14">
                  <c:v>202633</c:v>
                </c:pt>
                <c:pt idx="15">
                  <c:v>202634</c:v>
                </c:pt>
                <c:pt idx="16">
                  <c:v>202635</c:v>
                </c:pt>
                <c:pt idx="17">
                  <c:v>202636</c:v>
                </c:pt>
                <c:pt idx="18">
                  <c:v>202637</c:v>
                </c:pt>
                <c:pt idx="19">
                  <c:v>202638</c:v>
                </c:pt>
                <c:pt idx="20">
                  <c:v>202639</c:v>
                </c:pt>
                <c:pt idx="21">
                  <c:v>202640</c:v>
                </c:pt>
                <c:pt idx="22">
                  <c:v>202641</c:v>
                </c:pt>
                <c:pt idx="23">
                  <c:v>202642</c:v>
                </c:pt>
                <c:pt idx="24">
                  <c:v>202643</c:v>
                </c:pt>
                <c:pt idx="25">
                  <c:v>202644</c:v>
                </c:pt>
                <c:pt idx="26">
                  <c:v>202645</c:v>
                </c:pt>
                <c:pt idx="27">
                  <c:v>202646</c:v>
                </c:pt>
                <c:pt idx="28">
                  <c:v>202647</c:v>
                </c:pt>
                <c:pt idx="29">
                  <c:v>202648</c:v>
                </c:pt>
                <c:pt idx="30">
                  <c:v>202649</c:v>
                </c:pt>
                <c:pt idx="31">
                  <c:v>202650</c:v>
                </c:pt>
                <c:pt idx="32">
                  <c:v>202651</c:v>
                </c:pt>
                <c:pt idx="33">
                  <c:v>202652</c:v>
                </c:pt>
                <c:pt idx="34">
                  <c:v>202701</c:v>
                </c:pt>
                <c:pt idx="35">
                  <c:v>202702</c:v>
                </c:pt>
                <c:pt idx="36">
                  <c:v>202703</c:v>
                </c:pt>
                <c:pt idx="37">
                  <c:v>202704</c:v>
                </c:pt>
                <c:pt idx="38">
                  <c:v>202705</c:v>
                </c:pt>
                <c:pt idx="39">
                  <c:v>202706</c:v>
                </c:pt>
                <c:pt idx="40">
                  <c:v>202707</c:v>
                </c:pt>
                <c:pt idx="41">
                  <c:v>202708</c:v>
                </c:pt>
                <c:pt idx="42">
                  <c:v>202709</c:v>
                </c:pt>
                <c:pt idx="43">
                  <c:v>202710</c:v>
                </c:pt>
                <c:pt idx="44">
                  <c:v>202711</c:v>
                </c:pt>
                <c:pt idx="45">
                  <c:v>202712</c:v>
                </c:pt>
                <c:pt idx="46">
                  <c:v>202713</c:v>
                </c:pt>
                <c:pt idx="47">
                  <c:v>202714</c:v>
                </c:pt>
                <c:pt idx="48">
                  <c:v>202715</c:v>
                </c:pt>
                <c:pt idx="49">
                  <c:v>202716</c:v>
                </c:pt>
                <c:pt idx="50">
                  <c:v>202717</c:v>
                </c:pt>
                <c:pt idx="51">
                  <c:v>202718</c:v>
                </c:pt>
                <c:pt idx="52">
                  <c:v>202719</c:v>
                </c:pt>
                <c:pt idx="53">
                  <c:v>202720</c:v>
                </c:pt>
                <c:pt idx="54">
                  <c:v>202721</c:v>
                </c:pt>
                <c:pt idx="55">
                  <c:v>202722</c:v>
                </c:pt>
                <c:pt idx="56">
                  <c:v>202723</c:v>
                </c:pt>
                <c:pt idx="57">
                  <c:v>202724</c:v>
                </c:pt>
                <c:pt idx="58">
                  <c:v>202725</c:v>
                </c:pt>
                <c:pt idx="59">
                  <c:v>202726</c:v>
                </c:pt>
                <c:pt idx="60">
                  <c:v>202727</c:v>
                </c:pt>
                <c:pt idx="61">
                  <c:v>202728</c:v>
                </c:pt>
                <c:pt idx="62">
                  <c:v>202729</c:v>
                </c:pt>
                <c:pt idx="63">
                  <c:v>202730</c:v>
                </c:pt>
                <c:pt idx="64">
                  <c:v>202731</c:v>
                </c:pt>
                <c:pt idx="65">
                  <c:v>202732</c:v>
                </c:pt>
                <c:pt idx="66">
                  <c:v>202733</c:v>
                </c:pt>
                <c:pt idx="67">
                  <c:v>202734</c:v>
                </c:pt>
                <c:pt idx="68">
                  <c:v>202735</c:v>
                </c:pt>
                <c:pt idx="69">
                  <c:v>202736</c:v>
                </c:pt>
                <c:pt idx="70">
                  <c:v>202737</c:v>
                </c:pt>
                <c:pt idx="71">
                  <c:v>202738</c:v>
                </c:pt>
                <c:pt idx="72">
                  <c:v>202739</c:v>
                </c:pt>
                <c:pt idx="73">
                  <c:v>202740</c:v>
                </c:pt>
                <c:pt idx="74">
                  <c:v>202741</c:v>
                </c:pt>
                <c:pt idx="75">
                  <c:v>202742</c:v>
                </c:pt>
                <c:pt idx="76">
                  <c:v>202743</c:v>
                </c:pt>
                <c:pt idx="77">
                  <c:v>202744</c:v>
                </c:pt>
                <c:pt idx="78">
                  <c:v>202745</c:v>
                </c:pt>
                <c:pt idx="79">
                  <c:v>202746</c:v>
                </c:pt>
                <c:pt idx="80">
                  <c:v>202747</c:v>
                </c:pt>
                <c:pt idx="81">
                  <c:v>202748</c:v>
                </c:pt>
                <c:pt idx="82">
                  <c:v>202749</c:v>
                </c:pt>
                <c:pt idx="83">
                  <c:v>202750</c:v>
                </c:pt>
                <c:pt idx="84">
                  <c:v>202751</c:v>
                </c:pt>
              </c:numCache>
            </c:numRef>
          </c:cat>
          <c:val>
            <c:numRef>
              <c:extLst>
                <c:ext xmlns:c15="http://schemas.microsoft.com/office/drawing/2012/chart" uri="{02D57815-91ED-43cb-92C2-25804820EDAC}">
                  <c15:fullRef>
                    <c15:sqref>'Curves datas (Données courbes)'!$E$5:$E$108</c15:sqref>
                  </c15:fullRef>
                </c:ext>
              </c:extLst>
              <c:f>'Curves datas (Données courbes)'!$E$24:$E$108</c:f>
              <c:numCache>
                <c:formatCode>General</c:formatCode>
                <c:ptCount val="85"/>
                <c:pt idx="0">
                  <c:v>4</c:v>
                </c:pt>
                <c:pt idx="1">
                  <c:v>4</c:v>
                </c:pt>
                <c:pt idx="2">
                  <c:v>4</c:v>
                </c:pt>
                <c:pt idx="3">
                  <c:v>4</c:v>
                </c:pt>
                <c:pt idx="4">
                  <c:v>4</c:v>
                </c:pt>
                <c:pt idx="5">
                  <c:v>5</c:v>
                </c:pt>
                <c:pt idx="6">
                  <c:v>5</c:v>
                </c:pt>
                <c:pt idx="7">
                  <c:v>6</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pt idx="41">
                  <c:v>8</c:v>
                </c:pt>
                <c:pt idx="42">
                  <c:v>8</c:v>
                </c:pt>
                <c:pt idx="43">
                  <c:v>8</c:v>
                </c:pt>
                <c:pt idx="44">
                  <c:v>8</c:v>
                </c:pt>
                <c:pt idx="45">
                  <c:v>8</c:v>
                </c:pt>
                <c:pt idx="46">
                  <c:v>8</c:v>
                </c:pt>
                <c:pt idx="47">
                  <c:v>8</c:v>
                </c:pt>
                <c:pt idx="48">
                  <c:v>8</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8</c:v>
                </c:pt>
                <c:pt idx="65">
                  <c:v>8</c:v>
                </c:pt>
                <c:pt idx="66">
                  <c:v>8</c:v>
                </c:pt>
                <c:pt idx="67">
                  <c:v>8</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numCache>
            </c:numRef>
          </c:val>
          <c:extLst>
            <c:ext xmlns:c16="http://schemas.microsoft.com/office/drawing/2014/chart" uri="{C3380CC4-5D6E-409C-BE32-E72D297353CC}">
              <c16:uniqueId val="{00000001-3F56-4D7D-9B15-654E8A6634DC}"/>
            </c:ext>
          </c:extLst>
        </c:ser>
        <c:dLbls>
          <c:showLegendKey val="0"/>
          <c:showVal val="0"/>
          <c:showCatName val="0"/>
          <c:showSerName val="0"/>
          <c:showPercent val="0"/>
          <c:showBubbleSize val="0"/>
        </c:dLbls>
        <c:axId val="174064384"/>
        <c:axId val="174065920"/>
      </c:areaChart>
      <c:areaChart>
        <c:grouping val="standard"/>
        <c:varyColors val="0"/>
        <c:ser>
          <c:idx val="0"/>
          <c:order val="3"/>
          <c:tx>
            <c:strRef>
              <c:f>'Curves datas (Données courbes)'!$AC$1:$AH$1</c:f>
              <c:strCache>
                <c:ptCount val="1"/>
                <c:pt idx="0">
                  <c:v>Process objective</c:v>
                </c:pt>
              </c:strCache>
            </c:strRef>
          </c:tx>
          <c:spPr>
            <a:solidFill>
              <a:schemeClr val="bg1">
                <a:lumMod val="65000"/>
              </a:schemeClr>
            </a:solidFill>
            <a:ln w="28575">
              <a:noFill/>
            </a:ln>
          </c:spPr>
          <c:cat>
            <c:numRef>
              <c:extLst>
                <c:ext xmlns:c15="http://schemas.microsoft.com/office/drawing/2012/chart" uri="{02D57815-91ED-43cb-92C2-25804820EDAC}">
                  <c15:fullRef>
                    <c15:sqref>'Curves datas (Données courbes)'!$A$5:$A$108</c15:sqref>
                  </c15:fullRef>
                </c:ext>
              </c:extLst>
              <c:f>'Curves datas (Données courbes)'!$A$24:$A$108</c:f>
              <c:numCache>
                <c:formatCode>General</c:formatCode>
                <c:ptCount val="85"/>
                <c:pt idx="0">
                  <c:v>202619</c:v>
                </c:pt>
                <c:pt idx="1">
                  <c:v>202620</c:v>
                </c:pt>
                <c:pt idx="2">
                  <c:v>202621</c:v>
                </c:pt>
                <c:pt idx="3">
                  <c:v>202622</c:v>
                </c:pt>
                <c:pt idx="4">
                  <c:v>202623</c:v>
                </c:pt>
                <c:pt idx="5">
                  <c:v>202624</c:v>
                </c:pt>
                <c:pt idx="6">
                  <c:v>202625</c:v>
                </c:pt>
                <c:pt idx="7">
                  <c:v>202626</c:v>
                </c:pt>
                <c:pt idx="8">
                  <c:v>202627</c:v>
                </c:pt>
                <c:pt idx="9">
                  <c:v>202628</c:v>
                </c:pt>
                <c:pt idx="10">
                  <c:v>202629</c:v>
                </c:pt>
                <c:pt idx="11">
                  <c:v>202630</c:v>
                </c:pt>
                <c:pt idx="12">
                  <c:v>202631</c:v>
                </c:pt>
                <c:pt idx="13">
                  <c:v>202632</c:v>
                </c:pt>
                <c:pt idx="14">
                  <c:v>202633</c:v>
                </c:pt>
                <c:pt idx="15">
                  <c:v>202634</c:v>
                </c:pt>
                <c:pt idx="16">
                  <c:v>202635</c:v>
                </c:pt>
                <c:pt idx="17">
                  <c:v>202636</c:v>
                </c:pt>
                <c:pt idx="18">
                  <c:v>202637</c:v>
                </c:pt>
                <c:pt idx="19">
                  <c:v>202638</c:v>
                </c:pt>
                <c:pt idx="20">
                  <c:v>202639</c:v>
                </c:pt>
                <c:pt idx="21">
                  <c:v>202640</c:v>
                </c:pt>
                <c:pt idx="22">
                  <c:v>202641</c:v>
                </c:pt>
                <c:pt idx="23">
                  <c:v>202642</c:v>
                </c:pt>
                <c:pt idx="24">
                  <c:v>202643</c:v>
                </c:pt>
                <c:pt idx="25">
                  <c:v>202644</c:v>
                </c:pt>
                <c:pt idx="26">
                  <c:v>202645</c:v>
                </c:pt>
                <c:pt idx="27">
                  <c:v>202646</c:v>
                </c:pt>
                <c:pt idx="28">
                  <c:v>202647</c:v>
                </c:pt>
                <c:pt idx="29">
                  <c:v>202648</c:v>
                </c:pt>
                <c:pt idx="30">
                  <c:v>202649</c:v>
                </c:pt>
                <c:pt idx="31">
                  <c:v>202650</c:v>
                </c:pt>
                <c:pt idx="32">
                  <c:v>202651</c:v>
                </c:pt>
                <c:pt idx="33">
                  <c:v>202652</c:v>
                </c:pt>
                <c:pt idx="34">
                  <c:v>202701</c:v>
                </c:pt>
                <c:pt idx="35">
                  <c:v>202702</c:v>
                </c:pt>
                <c:pt idx="36">
                  <c:v>202703</c:v>
                </c:pt>
                <c:pt idx="37">
                  <c:v>202704</c:v>
                </c:pt>
                <c:pt idx="38">
                  <c:v>202705</c:v>
                </c:pt>
                <c:pt idx="39">
                  <c:v>202706</c:v>
                </c:pt>
                <c:pt idx="40">
                  <c:v>202707</c:v>
                </c:pt>
                <c:pt idx="41">
                  <c:v>202708</c:v>
                </c:pt>
                <c:pt idx="42">
                  <c:v>202709</c:v>
                </c:pt>
                <c:pt idx="43">
                  <c:v>202710</c:v>
                </c:pt>
                <c:pt idx="44">
                  <c:v>202711</c:v>
                </c:pt>
                <c:pt idx="45">
                  <c:v>202712</c:v>
                </c:pt>
                <c:pt idx="46">
                  <c:v>202713</c:v>
                </c:pt>
                <c:pt idx="47">
                  <c:v>202714</c:v>
                </c:pt>
                <c:pt idx="48">
                  <c:v>202715</c:v>
                </c:pt>
                <c:pt idx="49">
                  <c:v>202716</c:v>
                </c:pt>
                <c:pt idx="50">
                  <c:v>202717</c:v>
                </c:pt>
                <c:pt idx="51">
                  <c:v>202718</c:v>
                </c:pt>
                <c:pt idx="52">
                  <c:v>202719</c:v>
                </c:pt>
                <c:pt idx="53">
                  <c:v>202720</c:v>
                </c:pt>
                <c:pt idx="54">
                  <c:v>202721</c:v>
                </c:pt>
                <c:pt idx="55">
                  <c:v>202722</c:v>
                </c:pt>
                <c:pt idx="56">
                  <c:v>202723</c:v>
                </c:pt>
                <c:pt idx="57">
                  <c:v>202724</c:v>
                </c:pt>
                <c:pt idx="58">
                  <c:v>202725</c:v>
                </c:pt>
                <c:pt idx="59">
                  <c:v>202726</c:v>
                </c:pt>
                <c:pt idx="60">
                  <c:v>202727</c:v>
                </c:pt>
                <c:pt idx="61">
                  <c:v>202728</c:v>
                </c:pt>
                <c:pt idx="62">
                  <c:v>202729</c:v>
                </c:pt>
                <c:pt idx="63">
                  <c:v>202730</c:v>
                </c:pt>
                <c:pt idx="64">
                  <c:v>202731</c:v>
                </c:pt>
                <c:pt idx="65">
                  <c:v>202732</c:v>
                </c:pt>
                <c:pt idx="66">
                  <c:v>202733</c:v>
                </c:pt>
                <c:pt idx="67">
                  <c:v>202734</c:v>
                </c:pt>
                <c:pt idx="68">
                  <c:v>202735</c:v>
                </c:pt>
                <c:pt idx="69">
                  <c:v>202736</c:v>
                </c:pt>
                <c:pt idx="70">
                  <c:v>202737</c:v>
                </c:pt>
                <c:pt idx="71">
                  <c:v>202738</c:v>
                </c:pt>
                <c:pt idx="72">
                  <c:v>202739</c:v>
                </c:pt>
                <c:pt idx="73">
                  <c:v>202740</c:v>
                </c:pt>
                <c:pt idx="74">
                  <c:v>202741</c:v>
                </c:pt>
                <c:pt idx="75">
                  <c:v>202742</c:v>
                </c:pt>
                <c:pt idx="76">
                  <c:v>202743</c:v>
                </c:pt>
                <c:pt idx="77">
                  <c:v>202744</c:v>
                </c:pt>
                <c:pt idx="78">
                  <c:v>202745</c:v>
                </c:pt>
                <c:pt idx="79">
                  <c:v>202746</c:v>
                </c:pt>
                <c:pt idx="80">
                  <c:v>202747</c:v>
                </c:pt>
                <c:pt idx="81">
                  <c:v>202748</c:v>
                </c:pt>
                <c:pt idx="82">
                  <c:v>202749</c:v>
                </c:pt>
                <c:pt idx="83">
                  <c:v>202750</c:v>
                </c:pt>
                <c:pt idx="84">
                  <c:v>202751</c:v>
                </c:pt>
              </c:numCache>
            </c:numRef>
          </c:cat>
          <c:val>
            <c:numRef>
              <c:extLst>
                <c:ext xmlns:c15="http://schemas.microsoft.com/office/drawing/2012/chart" uri="{02D57815-91ED-43cb-92C2-25804820EDAC}">
                  <c15:fullRef>
                    <c15:sqref>'Curves datas (Données courbes)'!$AC$5:$AC$108</c15:sqref>
                  </c15:fullRef>
                </c:ext>
              </c:extLst>
              <c:f>'Curves datas (Données courbes)'!$AC$24:$AC$108</c:f>
              <c:numCache>
                <c:formatCode>0%</c:formatCode>
                <c:ptCount val="85"/>
                <c:pt idx="4">
                  <c:v>0</c:v>
                </c:pt>
                <c:pt idx="5">
                  <c:v>0.8</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extLst>
            <c:ext xmlns:c16="http://schemas.microsoft.com/office/drawing/2014/chart" uri="{C3380CC4-5D6E-409C-BE32-E72D297353CC}">
              <c16:uniqueId val="{00000002-3F56-4D7D-9B15-654E8A6634DC}"/>
            </c:ext>
          </c:extLst>
        </c:ser>
        <c:dLbls>
          <c:showLegendKey val="0"/>
          <c:showVal val="0"/>
          <c:showCatName val="0"/>
          <c:showSerName val="0"/>
          <c:showPercent val="0"/>
          <c:showBubbleSize val="0"/>
        </c:dLbls>
        <c:axId val="728303368"/>
        <c:axId val="728304808"/>
      </c:areaChart>
      <c:lineChart>
        <c:grouping val="standard"/>
        <c:varyColors val="0"/>
        <c:ser>
          <c:idx val="1"/>
          <c:order val="0"/>
          <c:tx>
            <c:strRef>
              <c:f>'Curves datas (Données courbes)'!$C$4</c:f>
              <c:strCache>
                <c:ptCount val="1"/>
                <c:pt idx="0">
                  <c:v>Project Objective</c:v>
                </c:pt>
              </c:strCache>
            </c:strRef>
          </c:tx>
          <c:spPr>
            <a:ln>
              <a:solidFill>
                <a:schemeClr val="tx1"/>
              </a:solidFill>
            </a:ln>
          </c:spPr>
          <c:marker>
            <c:symbol val="none"/>
          </c:marker>
          <c:cat>
            <c:numRef>
              <c:extLst>
                <c:ext xmlns:c15="http://schemas.microsoft.com/office/drawing/2012/chart" uri="{02D57815-91ED-43cb-92C2-25804820EDAC}">
                  <c15:fullRef>
                    <c15:sqref>'Curves datas (Données courbes)'!$A$5:$A$79</c15:sqref>
                  </c15:fullRef>
                </c:ext>
              </c:extLst>
              <c:f>'Curves datas (Données courbes)'!$A$24:$A$79</c:f>
              <c:numCache>
                <c:formatCode>General</c:formatCode>
                <c:ptCount val="56"/>
                <c:pt idx="0">
                  <c:v>202619</c:v>
                </c:pt>
                <c:pt idx="1">
                  <c:v>202620</c:v>
                </c:pt>
                <c:pt idx="2">
                  <c:v>202621</c:v>
                </c:pt>
                <c:pt idx="3">
                  <c:v>202622</c:v>
                </c:pt>
                <c:pt idx="4">
                  <c:v>202623</c:v>
                </c:pt>
                <c:pt idx="5">
                  <c:v>202624</c:v>
                </c:pt>
                <c:pt idx="6">
                  <c:v>202625</c:v>
                </c:pt>
                <c:pt idx="7">
                  <c:v>202626</c:v>
                </c:pt>
                <c:pt idx="8">
                  <c:v>202627</c:v>
                </c:pt>
                <c:pt idx="9">
                  <c:v>202628</c:v>
                </c:pt>
                <c:pt idx="10">
                  <c:v>202629</c:v>
                </c:pt>
                <c:pt idx="11">
                  <c:v>202630</c:v>
                </c:pt>
                <c:pt idx="12">
                  <c:v>202631</c:v>
                </c:pt>
                <c:pt idx="13">
                  <c:v>202632</c:v>
                </c:pt>
                <c:pt idx="14">
                  <c:v>202633</c:v>
                </c:pt>
                <c:pt idx="15">
                  <c:v>202634</c:v>
                </c:pt>
                <c:pt idx="16">
                  <c:v>202635</c:v>
                </c:pt>
                <c:pt idx="17">
                  <c:v>202636</c:v>
                </c:pt>
                <c:pt idx="18">
                  <c:v>202637</c:v>
                </c:pt>
                <c:pt idx="19">
                  <c:v>202638</c:v>
                </c:pt>
                <c:pt idx="20">
                  <c:v>202639</c:v>
                </c:pt>
                <c:pt idx="21">
                  <c:v>202640</c:v>
                </c:pt>
                <c:pt idx="22">
                  <c:v>202641</c:v>
                </c:pt>
                <c:pt idx="23">
                  <c:v>202642</c:v>
                </c:pt>
                <c:pt idx="24">
                  <c:v>202643</c:v>
                </c:pt>
                <c:pt idx="25">
                  <c:v>202644</c:v>
                </c:pt>
                <c:pt idx="26">
                  <c:v>202645</c:v>
                </c:pt>
                <c:pt idx="27">
                  <c:v>202646</c:v>
                </c:pt>
                <c:pt idx="28">
                  <c:v>202647</c:v>
                </c:pt>
                <c:pt idx="29">
                  <c:v>202648</c:v>
                </c:pt>
                <c:pt idx="30">
                  <c:v>202649</c:v>
                </c:pt>
                <c:pt idx="31">
                  <c:v>202650</c:v>
                </c:pt>
                <c:pt idx="32">
                  <c:v>202651</c:v>
                </c:pt>
                <c:pt idx="33">
                  <c:v>202652</c:v>
                </c:pt>
                <c:pt idx="34">
                  <c:v>202701</c:v>
                </c:pt>
                <c:pt idx="35">
                  <c:v>202702</c:v>
                </c:pt>
                <c:pt idx="36">
                  <c:v>202703</c:v>
                </c:pt>
                <c:pt idx="37">
                  <c:v>202704</c:v>
                </c:pt>
                <c:pt idx="38">
                  <c:v>202705</c:v>
                </c:pt>
                <c:pt idx="39">
                  <c:v>202706</c:v>
                </c:pt>
                <c:pt idx="40">
                  <c:v>202707</c:v>
                </c:pt>
                <c:pt idx="41">
                  <c:v>202708</c:v>
                </c:pt>
                <c:pt idx="42">
                  <c:v>202709</c:v>
                </c:pt>
                <c:pt idx="43">
                  <c:v>202710</c:v>
                </c:pt>
                <c:pt idx="44">
                  <c:v>202711</c:v>
                </c:pt>
                <c:pt idx="45">
                  <c:v>202712</c:v>
                </c:pt>
                <c:pt idx="46">
                  <c:v>202713</c:v>
                </c:pt>
                <c:pt idx="47">
                  <c:v>202714</c:v>
                </c:pt>
                <c:pt idx="48">
                  <c:v>202715</c:v>
                </c:pt>
                <c:pt idx="49">
                  <c:v>202716</c:v>
                </c:pt>
                <c:pt idx="50">
                  <c:v>202717</c:v>
                </c:pt>
                <c:pt idx="51">
                  <c:v>202718</c:v>
                </c:pt>
                <c:pt idx="52">
                  <c:v>202719</c:v>
                </c:pt>
                <c:pt idx="53">
                  <c:v>202720</c:v>
                </c:pt>
                <c:pt idx="54">
                  <c:v>202721</c:v>
                </c:pt>
                <c:pt idx="55">
                  <c:v>202722</c:v>
                </c:pt>
              </c:numCache>
            </c:numRef>
          </c:cat>
          <c:val>
            <c:numRef>
              <c:extLst>
                <c:ext xmlns:c15="http://schemas.microsoft.com/office/drawing/2012/chart" uri="{02D57815-91ED-43cb-92C2-25804820EDAC}">
                  <c15:fullRef>
                    <c15:sqref>'Curves datas (Données courbes)'!$C$5:$C$108</c15:sqref>
                  </c15:fullRef>
                </c:ext>
              </c:extLst>
              <c:f>'Curves datas (Données courbes)'!$C$24:$C$108</c:f>
              <c:numCache>
                <c:formatCode>General</c:formatCode>
                <c:ptCount val="85"/>
                <c:pt idx="0">
                  <c:v>18</c:v>
                </c:pt>
                <c:pt idx="1">
                  <c:v>18</c:v>
                </c:pt>
                <c:pt idx="2">
                  <c:v>18</c:v>
                </c:pt>
                <c:pt idx="3">
                  <c:v>18</c:v>
                </c:pt>
                <c:pt idx="4">
                  <c:v>18</c:v>
                </c:pt>
                <c:pt idx="5">
                  <c:v>19</c:v>
                </c:pt>
                <c:pt idx="6">
                  <c:v>19</c:v>
                </c:pt>
                <c:pt idx="7">
                  <c:v>19</c:v>
                </c:pt>
                <c:pt idx="8">
                  <c:v>19</c:v>
                </c:pt>
                <c:pt idx="9">
                  <c:v>19</c:v>
                </c:pt>
                <c:pt idx="10">
                  <c:v>19</c:v>
                </c:pt>
                <c:pt idx="11">
                  <c:v>19</c:v>
                </c:pt>
                <c:pt idx="12">
                  <c:v>19</c:v>
                </c:pt>
                <c:pt idx="13">
                  <c:v>19</c:v>
                </c:pt>
                <c:pt idx="14">
                  <c:v>19</c:v>
                </c:pt>
                <c:pt idx="15">
                  <c:v>19</c:v>
                </c:pt>
                <c:pt idx="16">
                  <c:v>19</c:v>
                </c:pt>
                <c:pt idx="17">
                  <c:v>19</c:v>
                </c:pt>
                <c:pt idx="18">
                  <c:v>19</c:v>
                </c:pt>
                <c:pt idx="19">
                  <c:v>19</c:v>
                </c:pt>
                <c:pt idx="20">
                  <c:v>19</c:v>
                </c:pt>
                <c:pt idx="21">
                  <c:v>19</c:v>
                </c:pt>
                <c:pt idx="22">
                  <c:v>19</c:v>
                </c:pt>
                <c:pt idx="23">
                  <c:v>19</c:v>
                </c:pt>
                <c:pt idx="24">
                  <c:v>19</c:v>
                </c:pt>
                <c:pt idx="25">
                  <c:v>19</c:v>
                </c:pt>
                <c:pt idx="26">
                  <c:v>19</c:v>
                </c:pt>
                <c:pt idx="27">
                  <c:v>19</c:v>
                </c:pt>
                <c:pt idx="28">
                  <c:v>19</c:v>
                </c:pt>
                <c:pt idx="29">
                  <c:v>19</c:v>
                </c:pt>
                <c:pt idx="30">
                  <c:v>19</c:v>
                </c:pt>
                <c:pt idx="31">
                  <c:v>19</c:v>
                </c:pt>
                <c:pt idx="32">
                  <c:v>19</c:v>
                </c:pt>
                <c:pt idx="33">
                  <c:v>19</c:v>
                </c:pt>
                <c:pt idx="34">
                  <c:v>19</c:v>
                </c:pt>
                <c:pt idx="35">
                  <c:v>19</c:v>
                </c:pt>
                <c:pt idx="36">
                  <c:v>19</c:v>
                </c:pt>
                <c:pt idx="37">
                  <c:v>19</c:v>
                </c:pt>
                <c:pt idx="38">
                  <c:v>19</c:v>
                </c:pt>
                <c:pt idx="39">
                  <c:v>19</c:v>
                </c:pt>
                <c:pt idx="40">
                  <c:v>19</c:v>
                </c:pt>
                <c:pt idx="41">
                  <c:v>19</c:v>
                </c:pt>
                <c:pt idx="42">
                  <c:v>19</c:v>
                </c:pt>
                <c:pt idx="43">
                  <c:v>19</c:v>
                </c:pt>
                <c:pt idx="44">
                  <c:v>19</c:v>
                </c:pt>
                <c:pt idx="45">
                  <c:v>19</c:v>
                </c:pt>
                <c:pt idx="46">
                  <c:v>19</c:v>
                </c:pt>
                <c:pt idx="47">
                  <c:v>19</c:v>
                </c:pt>
                <c:pt idx="48">
                  <c:v>19</c:v>
                </c:pt>
                <c:pt idx="49">
                  <c:v>19</c:v>
                </c:pt>
                <c:pt idx="50">
                  <c:v>19</c:v>
                </c:pt>
                <c:pt idx="51">
                  <c:v>19</c:v>
                </c:pt>
                <c:pt idx="52">
                  <c:v>19</c:v>
                </c:pt>
                <c:pt idx="53">
                  <c:v>19</c:v>
                </c:pt>
                <c:pt idx="54">
                  <c:v>19</c:v>
                </c:pt>
                <c:pt idx="55">
                  <c:v>19</c:v>
                </c:pt>
                <c:pt idx="56">
                  <c:v>19</c:v>
                </c:pt>
                <c:pt idx="57">
                  <c:v>19</c:v>
                </c:pt>
                <c:pt idx="58">
                  <c:v>19</c:v>
                </c:pt>
                <c:pt idx="59">
                  <c:v>19</c:v>
                </c:pt>
                <c:pt idx="60">
                  <c:v>19</c:v>
                </c:pt>
                <c:pt idx="61">
                  <c:v>19</c:v>
                </c:pt>
                <c:pt idx="62">
                  <c:v>19</c:v>
                </c:pt>
                <c:pt idx="63">
                  <c:v>19</c:v>
                </c:pt>
                <c:pt idx="64">
                  <c:v>19</c:v>
                </c:pt>
                <c:pt idx="65">
                  <c:v>19</c:v>
                </c:pt>
                <c:pt idx="66">
                  <c:v>19</c:v>
                </c:pt>
                <c:pt idx="67">
                  <c:v>19</c:v>
                </c:pt>
                <c:pt idx="68">
                  <c:v>19</c:v>
                </c:pt>
                <c:pt idx="69">
                  <c:v>19</c:v>
                </c:pt>
                <c:pt idx="70">
                  <c:v>19</c:v>
                </c:pt>
                <c:pt idx="71">
                  <c:v>19</c:v>
                </c:pt>
                <c:pt idx="72">
                  <c:v>19</c:v>
                </c:pt>
                <c:pt idx="73">
                  <c:v>19</c:v>
                </c:pt>
                <c:pt idx="74">
                  <c:v>19</c:v>
                </c:pt>
                <c:pt idx="75">
                  <c:v>19</c:v>
                </c:pt>
                <c:pt idx="76">
                  <c:v>19</c:v>
                </c:pt>
                <c:pt idx="77">
                  <c:v>19</c:v>
                </c:pt>
                <c:pt idx="78">
                  <c:v>19</c:v>
                </c:pt>
                <c:pt idx="79">
                  <c:v>19</c:v>
                </c:pt>
                <c:pt idx="80">
                  <c:v>19</c:v>
                </c:pt>
                <c:pt idx="81">
                  <c:v>19</c:v>
                </c:pt>
                <c:pt idx="82">
                  <c:v>19</c:v>
                </c:pt>
                <c:pt idx="83">
                  <c:v>19</c:v>
                </c:pt>
                <c:pt idx="84">
                  <c:v>19</c:v>
                </c:pt>
              </c:numCache>
            </c:numRef>
          </c:val>
          <c:smooth val="0"/>
          <c:extLst>
            <c:ext xmlns:c16="http://schemas.microsoft.com/office/drawing/2014/chart" uri="{C3380CC4-5D6E-409C-BE32-E72D297353CC}">
              <c16:uniqueId val="{00000003-3F56-4D7D-9B15-654E8A6634DC}"/>
            </c:ext>
          </c:extLst>
        </c:ser>
        <c:dLbls>
          <c:showLegendKey val="0"/>
          <c:showVal val="0"/>
          <c:showCatName val="0"/>
          <c:showSerName val="0"/>
          <c:showPercent val="0"/>
          <c:showBubbleSize val="0"/>
        </c:dLbls>
        <c:marker val="1"/>
        <c:smooth val="0"/>
        <c:axId val="174064384"/>
        <c:axId val="174065920"/>
      </c:lineChart>
      <c:catAx>
        <c:axId val="174064384"/>
        <c:scaling>
          <c:orientation val="minMax"/>
        </c:scaling>
        <c:delete val="0"/>
        <c:axPos val="b"/>
        <c:numFmt formatCode="General" sourceLinked="1"/>
        <c:majorTickMark val="out"/>
        <c:minorTickMark val="none"/>
        <c:tickLblPos val="nextTo"/>
        <c:txPr>
          <a:bodyPr/>
          <a:lstStyle/>
          <a:p>
            <a:pPr>
              <a:defRPr sz="1000"/>
            </a:pPr>
            <a:endParaRPr lang="fr-FR"/>
          </a:p>
        </c:txPr>
        <c:crossAx val="174065920"/>
        <c:crosses val="autoZero"/>
        <c:auto val="1"/>
        <c:lblAlgn val="ctr"/>
        <c:lblOffset val="100"/>
        <c:noMultiLvlLbl val="0"/>
      </c:catAx>
      <c:valAx>
        <c:axId val="174065920"/>
        <c:scaling>
          <c:orientation val="minMax"/>
        </c:scaling>
        <c:delete val="0"/>
        <c:axPos val="l"/>
        <c:majorGridlines>
          <c:spPr>
            <a:ln>
              <a:solidFill>
                <a:schemeClr val="bg1">
                  <a:lumMod val="85000"/>
                </a:schemeClr>
              </a:solidFill>
            </a:ln>
          </c:spPr>
        </c:majorGridlines>
        <c:title>
          <c:tx>
            <c:rich>
              <a:bodyPr rot="-5400000" vert="horz"/>
              <a:lstStyle/>
              <a:p>
                <a:pPr>
                  <a:defRPr/>
                </a:pPr>
                <a:r>
                  <a:rPr lang="en-GB"/>
                  <a:t>number</a:t>
                </a:r>
                <a:r>
                  <a:rPr lang="en-GB" baseline="0"/>
                  <a:t> of parts number</a:t>
                </a:r>
                <a:endParaRPr lang="en-GB"/>
              </a:p>
            </c:rich>
          </c:tx>
          <c:overlay val="0"/>
        </c:title>
        <c:numFmt formatCode="General" sourceLinked="1"/>
        <c:majorTickMark val="out"/>
        <c:minorTickMark val="none"/>
        <c:tickLblPos val="nextTo"/>
        <c:spPr>
          <a:ln>
            <a:solidFill>
              <a:schemeClr val="bg1">
                <a:lumMod val="65000"/>
              </a:schemeClr>
            </a:solidFill>
          </a:ln>
        </c:spPr>
        <c:crossAx val="174064384"/>
        <c:crosses val="autoZero"/>
        <c:crossBetween val="between"/>
      </c:valAx>
      <c:valAx>
        <c:axId val="728304808"/>
        <c:scaling>
          <c:orientation val="minMax"/>
          <c:max val="1.1000000000000001"/>
          <c:min val="0"/>
        </c:scaling>
        <c:delete val="0"/>
        <c:axPos val="r"/>
        <c:numFmt formatCode="0%" sourceLinked="1"/>
        <c:majorTickMark val="out"/>
        <c:minorTickMark val="none"/>
        <c:tickLblPos val="nextTo"/>
        <c:crossAx val="728303368"/>
        <c:crosses val="max"/>
        <c:crossBetween val="between"/>
      </c:valAx>
      <c:catAx>
        <c:axId val="728303368"/>
        <c:scaling>
          <c:orientation val="minMax"/>
        </c:scaling>
        <c:delete val="1"/>
        <c:axPos val="b"/>
        <c:numFmt formatCode="General" sourceLinked="1"/>
        <c:majorTickMark val="out"/>
        <c:minorTickMark val="none"/>
        <c:tickLblPos val="nextTo"/>
        <c:crossAx val="728304808"/>
        <c:crosses val="autoZero"/>
        <c:auto val="1"/>
        <c:lblAlgn val="ctr"/>
        <c:lblOffset val="100"/>
        <c:noMultiLvlLbl val="0"/>
      </c:catAx>
    </c:plotArea>
    <c:legend>
      <c:legendPos val="b"/>
      <c:layout>
        <c:manualLayout>
          <c:xMode val="edge"/>
          <c:yMode val="edge"/>
          <c:x val="0.12820730761005095"/>
          <c:y val="0.91541117876152034"/>
          <c:w val="0.70118051910177892"/>
          <c:h val="6.6283278302431359E-2"/>
        </c:manualLayout>
      </c:layout>
      <c:overlay val="0"/>
    </c:legend>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94595393885622E-2"/>
          <c:y val="0.13231266711135897"/>
          <c:w val="0.9301142286791616"/>
          <c:h val="0.63207115947585213"/>
        </c:manualLayout>
      </c:layout>
      <c:lineChart>
        <c:grouping val="standard"/>
        <c:varyColors val="0"/>
        <c:ser>
          <c:idx val="1"/>
          <c:order val="0"/>
          <c:tx>
            <c:strRef>
              <c:f>'Curves datas (Données courbes)'!$S$4</c:f>
              <c:strCache>
                <c:ptCount val="1"/>
                <c:pt idx="0">
                  <c:v>Quality</c:v>
                </c:pt>
              </c:strCache>
            </c:strRef>
          </c:tx>
          <c:spPr>
            <a:ln w="25400" cap="flat" cmpd="sng" algn="ctr">
              <a:solidFill>
                <a:schemeClr val="accent5"/>
              </a:solidFill>
              <a:prstDash val="solid"/>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courbes)'!$S$5:$S$108</c15:sqref>
                  </c15:fullRef>
                </c:ext>
              </c:extLst>
              <c:f>('Curves datas (Données courbes)'!$S$5:$S$12,'Curves datas (Données courbes)'!$S$14:$S$38)</c:f>
              <c:numCache>
                <c:formatCode>General</c:formatCode>
                <c:ptCount val="33"/>
                <c:pt idx="0">
                  <c:v>20</c:v>
                </c:pt>
                <c:pt idx="1">
                  <c:v>20</c:v>
                </c:pt>
                <c:pt idx="2">
                  <c:v>20</c:v>
                </c:pt>
                <c:pt idx="3">
                  <c:v>17</c:v>
                </c:pt>
                <c:pt idx="4">
                  <c:v>16</c:v>
                </c:pt>
                <c:pt idx="5">
                  <c:v>16</c:v>
                </c:pt>
                <c:pt idx="6">
                  <c:v>14</c:v>
                </c:pt>
                <c:pt idx="7">
                  <c:v>11</c:v>
                </c:pt>
                <c:pt idx="8">
                  <c:v>11</c:v>
                </c:pt>
                <c:pt idx="9">
                  <c:v>11</c:v>
                </c:pt>
                <c:pt idx="10">
                  <c:v>11</c:v>
                </c:pt>
                <c:pt idx="11">
                  <c:v>11</c:v>
                </c:pt>
                <c:pt idx="12">
                  <c:v>11</c:v>
                </c:pt>
                <c:pt idx="13">
                  <c:v>10</c:v>
                </c:pt>
                <c:pt idx="14">
                  <c:v>8</c:v>
                </c:pt>
                <c:pt idx="15">
                  <c:v>8</c:v>
                </c:pt>
                <c:pt idx="16">
                  <c:v>8</c:v>
                </c:pt>
                <c:pt idx="17">
                  <c:v>5</c:v>
                </c:pt>
                <c:pt idx="18">
                  <c:v>4</c:v>
                </c:pt>
                <c:pt idx="19">
                  <c:v>4</c:v>
                </c:pt>
                <c:pt idx="20">
                  <c:v>4</c:v>
                </c:pt>
                <c:pt idx="21">
                  <c:v>4</c:v>
                </c:pt>
                <c:pt idx="22">
                  <c:v>3</c:v>
                </c:pt>
                <c:pt idx="23">
                  <c:v>3</c:v>
                </c:pt>
                <c:pt idx="24">
                  <c:v>3</c:v>
                </c:pt>
                <c:pt idx="25">
                  <c:v>3</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0-AC1F-4509-A29C-BFB5C50367B5}"/>
            </c:ext>
          </c:extLst>
        </c:ser>
        <c:ser>
          <c:idx val="3"/>
          <c:order val="1"/>
          <c:tx>
            <c:strRef>
              <c:f>'Curves datas (Données courbes)'!$U$4</c:f>
              <c:strCache>
                <c:ptCount val="1"/>
                <c:pt idx="0">
                  <c:v>Supply Chain</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courbes)'!$U$5:$U$108</c15:sqref>
                  </c15:fullRef>
                </c:ext>
              </c:extLst>
              <c:f>('Curves datas (Données courbes)'!$U$5:$U$12,'Curves datas (Données courbes)'!$U$14:$U$38)</c:f>
              <c:numCache>
                <c:formatCode>General</c:formatCode>
                <c:ptCount val="33"/>
                <c:pt idx="0">
                  <c:v>9</c:v>
                </c:pt>
                <c:pt idx="1">
                  <c:v>9</c:v>
                </c:pt>
                <c:pt idx="2">
                  <c:v>8</c:v>
                </c:pt>
                <c:pt idx="3">
                  <c:v>8</c:v>
                </c:pt>
                <c:pt idx="4">
                  <c:v>7</c:v>
                </c:pt>
                <c:pt idx="5">
                  <c:v>7</c:v>
                </c:pt>
                <c:pt idx="6">
                  <c:v>7</c:v>
                </c:pt>
                <c:pt idx="7">
                  <c:v>7</c:v>
                </c:pt>
                <c:pt idx="8">
                  <c:v>7</c:v>
                </c:pt>
                <c:pt idx="9">
                  <c:v>7</c:v>
                </c:pt>
                <c:pt idx="10">
                  <c:v>7</c:v>
                </c:pt>
                <c:pt idx="11">
                  <c:v>7</c:v>
                </c:pt>
                <c:pt idx="12">
                  <c:v>7</c:v>
                </c:pt>
                <c:pt idx="13">
                  <c:v>7</c:v>
                </c:pt>
                <c:pt idx="14">
                  <c:v>7</c:v>
                </c:pt>
                <c:pt idx="15">
                  <c:v>7</c:v>
                </c:pt>
                <c:pt idx="16">
                  <c:v>6</c:v>
                </c:pt>
                <c:pt idx="17">
                  <c:v>6</c:v>
                </c:pt>
                <c:pt idx="18">
                  <c:v>4</c:v>
                </c:pt>
                <c:pt idx="19">
                  <c:v>4</c:v>
                </c:pt>
                <c:pt idx="20">
                  <c:v>4</c:v>
                </c:pt>
                <c:pt idx="21">
                  <c:v>4</c:v>
                </c:pt>
                <c:pt idx="22">
                  <c:v>4</c:v>
                </c:pt>
                <c:pt idx="23">
                  <c:v>3</c:v>
                </c:pt>
                <c:pt idx="24">
                  <c:v>3</c:v>
                </c:pt>
                <c:pt idx="25">
                  <c:v>2</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1-AC1F-4509-A29C-BFB5C50367B5}"/>
            </c:ext>
          </c:extLst>
        </c:ser>
        <c:ser>
          <c:idx val="5"/>
          <c:order val="2"/>
          <c:tx>
            <c:strRef>
              <c:f>'Curves datas (Données courbes)'!$W$4</c:f>
              <c:strCache>
                <c:ptCount val="1"/>
                <c:pt idx="0">
                  <c:v>Global Purchasing</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courbes)'!$W$5:$W$108</c15:sqref>
                  </c15:fullRef>
                </c:ext>
              </c:extLst>
              <c:f>('Curves datas (Données courbes)'!$W$5:$W$12,'Curves datas (Données courbes)'!$W$14:$W$38)</c:f>
              <c:numCache>
                <c:formatCode>General</c:formatCode>
                <c:ptCount val="33"/>
                <c:pt idx="0">
                  <c:v>16</c:v>
                </c:pt>
                <c:pt idx="1">
                  <c:v>16</c:v>
                </c:pt>
                <c:pt idx="2">
                  <c:v>16</c:v>
                </c:pt>
                <c:pt idx="3">
                  <c:v>16</c:v>
                </c:pt>
                <c:pt idx="4">
                  <c:v>16</c:v>
                </c:pt>
                <c:pt idx="5">
                  <c:v>16</c:v>
                </c:pt>
                <c:pt idx="6">
                  <c:v>16</c:v>
                </c:pt>
                <c:pt idx="7">
                  <c:v>16</c:v>
                </c:pt>
                <c:pt idx="8">
                  <c:v>16</c:v>
                </c:pt>
                <c:pt idx="9">
                  <c:v>16</c:v>
                </c:pt>
                <c:pt idx="10">
                  <c:v>16</c:v>
                </c:pt>
                <c:pt idx="11">
                  <c:v>7</c:v>
                </c:pt>
                <c:pt idx="12">
                  <c:v>7</c:v>
                </c:pt>
                <c:pt idx="13">
                  <c:v>7</c:v>
                </c:pt>
                <c:pt idx="14">
                  <c:v>4</c:v>
                </c:pt>
                <c:pt idx="15">
                  <c:v>4</c:v>
                </c:pt>
                <c:pt idx="16">
                  <c:v>4</c:v>
                </c:pt>
                <c:pt idx="17">
                  <c:v>4</c:v>
                </c:pt>
                <c:pt idx="18">
                  <c:v>2</c:v>
                </c:pt>
                <c:pt idx="19">
                  <c:v>2</c:v>
                </c:pt>
                <c:pt idx="20">
                  <c:v>2</c:v>
                </c:pt>
                <c:pt idx="21">
                  <c:v>2</c:v>
                </c:pt>
                <c:pt idx="22">
                  <c:v>1</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AC1F-4509-A29C-BFB5C50367B5}"/>
            </c:ext>
          </c:extLst>
        </c:ser>
        <c:ser>
          <c:idx val="7"/>
          <c:order val="3"/>
          <c:tx>
            <c:strRef>
              <c:f>'Curves datas (Données courbes)'!$Y$4</c:f>
              <c:strCache>
                <c:ptCount val="1"/>
                <c:pt idx="0">
                  <c:v>CPL</c:v>
                </c:pt>
              </c:strCache>
            </c:strRef>
          </c:tx>
          <c:spPr>
            <a:ln w="28575" cap="rnd">
              <a:solidFill>
                <a:srgbClr val="FF66CC"/>
              </a:solidFill>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courbes)'!$Y$5:$Y$108</c15:sqref>
                  </c15:fullRef>
                </c:ext>
              </c:extLst>
              <c:f>('Curves datas (Données courbes)'!$Y$5:$Y$12,'Curves datas (Données courbes)'!$Y$14:$Y$38)</c:f>
              <c:numCache>
                <c:formatCode>General</c:formatCode>
                <c:ptCount val="33"/>
                <c:pt idx="0">
                  <c:v>20</c:v>
                </c:pt>
                <c:pt idx="1">
                  <c:v>20</c:v>
                </c:pt>
                <c:pt idx="2">
                  <c:v>20</c:v>
                </c:pt>
                <c:pt idx="3">
                  <c:v>15</c:v>
                </c:pt>
                <c:pt idx="4">
                  <c:v>12</c:v>
                </c:pt>
                <c:pt idx="5">
                  <c:v>11</c:v>
                </c:pt>
                <c:pt idx="6">
                  <c:v>11</c:v>
                </c:pt>
                <c:pt idx="7">
                  <c:v>11</c:v>
                </c:pt>
                <c:pt idx="8">
                  <c:v>11</c:v>
                </c:pt>
                <c:pt idx="9">
                  <c:v>8</c:v>
                </c:pt>
                <c:pt idx="10">
                  <c:v>8</c:v>
                </c:pt>
                <c:pt idx="11">
                  <c:v>8</c:v>
                </c:pt>
                <c:pt idx="12">
                  <c:v>8</c:v>
                </c:pt>
                <c:pt idx="13">
                  <c:v>6</c:v>
                </c:pt>
                <c:pt idx="14">
                  <c:v>5</c:v>
                </c:pt>
                <c:pt idx="15">
                  <c:v>5</c:v>
                </c:pt>
                <c:pt idx="16">
                  <c:v>3</c:v>
                </c:pt>
                <c:pt idx="17">
                  <c:v>3</c:v>
                </c:pt>
                <c:pt idx="18">
                  <c:v>1</c:v>
                </c:pt>
                <c:pt idx="19">
                  <c:v>1</c:v>
                </c:pt>
                <c:pt idx="20">
                  <c:v>1</c:v>
                </c:pt>
                <c:pt idx="21">
                  <c:v>1</c:v>
                </c:pt>
                <c:pt idx="22">
                  <c:v>1</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3-AC1F-4509-A29C-BFB5C50367B5}"/>
            </c:ext>
          </c:extLst>
        </c:ser>
        <c:ser>
          <c:idx val="9"/>
          <c:order val="4"/>
          <c:tx>
            <c:strRef>
              <c:f>'Curves datas (Données courbes)'!$AA$4</c:f>
              <c:strCache>
                <c:ptCount val="1"/>
                <c:pt idx="0">
                  <c:v>RCPI</c:v>
                </c:pt>
              </c:strCache>
            </c:strRef>
          </c:tx>
          <c:spPr>
            <a:ln w="25400" cap="flat" cmpd="sng" algn="ctr">
              <a:solidFill>
                <a:schemeClr val="accent3"/>
              </a:solidFill>
              <a:prstDash val="solid"/>
              <a:round/>
            </a:ln>
            <a:effectLst/>
          </c:spPr>
          <c:marker>
            <c:symbol val="none"/>
          </c:marker>
          <c:cat>
            <c:numRef>
              <c:extLst>
                <c:ext xmlns:c15="http://schemas.microsoft.com/office/drawing/2012/chart" uri="{02D57815-91ED-43cb-92C2-25804820EDAC}">
                  <c15:fullRef>
                    <c15:sqref>'Curves datas (Données courbes)'!$Q$5:$Q$108</c15:sqref>
                  </c15:fullRef>
                </c:ext>
              </c:extLst>
              <c:f>('Curves datas (Données courbes)'!$Q$5:$Q$12,'Curves datas (Données courbes)'!$Q$14:$Q$38)</c:f>
              <c:numCache>
                <c:formatCode>General</c:formatCode>
                <c:ptCount val="33"/>
                <c:pt idx="0">
                  <c:v>202552</c:v>
                </c:pt>
                <c:pt idx="1">
                  <c:v>202601</c:v>
                </c:pt>
                <c:pt idx="2">
                  <c:v>202602</c:v>
                </c:pt>
                <c:pt idx="3">
                  <c:v>202603</c:v>
                </c:pt>
                <c:pt idx="4">
                  <c:v>202604</c:v>
                </c:pt>
                <c:pt idx="5">
                  <c:v>202605</c:v>
                </c:pt>
                <c:pt idx="6">
                  <c:v>202606</c:v>
                </c:pt>
                <c:pt idx="7">
                  <c:v>202607</c:v>
                </c:pt>
                <c:pt idx="8">
                  <c:v>202609</c:v>
                </c:pt>
                <c:pt idx="9">
                  <c:v>202610</c:v>
                </c:pt>
                <c:pt idx="10">
                  <c:v>202611</c:v>
                </c:pt>
                <c:pt idx="11">
                  <c:v>202612</c:v>
                </c:pt>
                <c:pt idx="12">
                  <c:v>202613</c:v>
                </c:pt>
                <c:pt idx="13">
                  <c:v>202614</c:v>
                </c:pt>
                <c:pt idx="14">
                  <c:v>202615</c:v>
                </c:pt>
                <c:pt idx="15">
                  <c:v>202616</c:v>
                </c:pt>
                <c:pt idx="16">
                  <c:v>202617</c:v>
                </c:pt>
                <c:pt idx="17">
                  <c:v>202618</c:v>
                </c:pt>
                <c:pt idx="18">
                  <c:v>202619</c:v>
                </c:pt>
                <c:pt idx="19">
                  <c:v>202620</c:v>
                </c:pt>
                <c:pt idx="20">
                  <c:v>202621</c:v>
                </c:pt>
                <c:pt idx="21">
                  <c:v>202622</c:v>
                </c:pt>
                <c:pt idx="22">
                  <c:v>202623</c:v>
                </c:pt>
                <c:pt idx="23">
                  <c:v>202624</c:v>
                </c:pt>
                <c:pt idx="24">
                  <c:v>202625</c:v>
                </c:pt>
                <c:pt idx="25">
                  <c:v>202626</c:v>
                </c:pt>
                <c:pt idx="26">
                  <c:v>202627</c:v>
                </c:pt>
                <c:pt idx="27">
                  <c:v>202628</c:v>
                </c:pt>
                <c:pt idx="28">
                  <c:v>202629</c:v>
                </c:pt>
                <c:pt idx="29">
                  <c:v>202630</c:v>
                </c:pt>
                <c:pt idx="30">
                  <c:v>202631</c:v>
                </c:pt>
                <c:pt idx="31">
                  <c:v>202632</c:v>
                </c:pt>
                <c:pt idx="32">
                  <c:v>202633</c:v>
                </c:pt>
              </c:numCache>
            </c:numRef>
          </c:cat>
          <c:val>
            <c:numRef>
              <c:extLst>
                <c:ext xmlns:c15="http://schemas.microsoft.com/office/drawing/2012/chart" uri="{02D57815-91ED-43cb-92C2-25804820EDAC}">
                  <c15:fullRef>
                    <c15:sqref>'Curves datas (Données courbes)'!$AA$5:$AA$108</c15:sqref>
                  </c15:fullRef>
                </c:ext>
              </c:extLst>
              <c:f>('Curves datas (Données courbes)'!$AA$5:$AA$12,'Curves datas (Données courbes)'!$AA$14:$AA$38)</c:f>
              <c:numCache>
                <c:formatCode>General</c:formatCode>
                <c:ptCount val="33"/>
                <c:pt idx="0">
                  <c:v>22</c:v>
                </c:pt>
                <c:pt idx="1">
                  <c:v>22</c:v>
                </c:pt>
                <c:pt idx="2">
                  <c:v>22</c:v>
                </c:pt>
                <c:pt idx="3">
                  <c:v>22</c:v>
                </c:pt>
                <c:pt idx="4">
                  <c:v>22</c:v>
                </c:pt>
                <c:pt idx="5">
                  <c:v>22</c:v>
                </c:pt>
                <c:pt idx="6">
                  <c:v>22</c:v>
                </c:pt>
                <c:pt idx="7">
                  <c:v>22</c:v>
                </c:pt>
                <c:pt idx="8">
                  <c:v>22</c:v>
                </c:pt>
                <c:pt idx="9">
                  <c:v>18</c:v>
                </c:pt>
                <c:pt idx="10">
                  <c:v>18</c:v>
                </c:pt>
                <c:pt idx="11">
                  <c:v>18</c:v>
                </c:pt>
                <c:pt idx="12">
                  <c:v>18</c:v>
                </c:pt>
                <c:pt idx="13">
                  <c:v>4</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4-AC1F-4509-A29C-BFB5C50367B5}"/>
            </c:ext>
          </c:extLst>
        </c:ser>
        <c:dLbls>
          <c:showLegendKey val="0"/>
          <c:showVal val="0"/>
          <c:showCatName val="0"/>
          <c:showSerName val="0"/>
          <c:showPercent val="0"/>
          <c:showBubbleSize val="0"/>
        </c:dLbls>
        <c:smooth val="0"/>
        <c:axId val="648992160"/>
        <c:axId val="648983960"/>
      </c:lineChart>
      <c:catAx>
        <c:axId val="648992160"/>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8983960"/>
        <c:crosses val="autoZero"/>
        <c:auto val="1"/>
        <c:lblAlgn val="ctr"/>
        <c:lblOffset val="100"/>
        <c:noMultiLvlLbl val="0"/>
      </c:catAx>
      <c:valAx>
        <c:axId val="6489839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Number of parts number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8992160"/>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Taux de réalisation 11 critères de transfert sur  :   Make Battery (LP)</a:t>
            </a:r>
          </a:p>
        </c:rich>
      </c:tx>
      <c:layout>
        <c:manualLayout>
          <c:xMode val="edge"/>
          <c:yMode val="edge"/>
          <c:x val="0.28022691102066272"/>
          <c:y val="5.613237069786573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manualLayout>
          <c:layoutTarget val="inner"/>
          <c:xMode val="edge"/>
          <c:yMode val="edge"/>
          <c:x val="9.3425905451024874E-2"/>
          <c:y val="0.18841182978380083"/>
          <c:w val="0.83918612627205025"/>
          <c:h val="0.45476712692360383"/>
        </c:manualLayout>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rgbClr val="FF0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A-92B5-45B1-9E86-FB1D29DBE451}"/>
              </c:ext>
            </c:extLst>
          </c:dPt>
          <c:dPt>
            <c:idx val="1"/>
            <c:invertIfNegative val="0"/>
            <c:bubble3D val="0"/>
            <c:spPr>
              <a:solidFill>
                <a:srgbClr val="92D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B-92B5-45B1-9E86-FB1D29DBE451}"/>
              </c:ext>
            </c:extLst>
          </c:dPt>
          <c:dPt>
            <c:idx val="2"/>
            <c:invertIfNegative val="0"/>
            <c:bubble3D val="0"/>
            <c:spPr>
              <a:solidFill>
                <a:srgbClr val="00B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C-92B5-45B1-9E86-FB1D29DBE451}"/>
              </c:ext>
            </c:extLst>
          </c:dPt>
          <c:dPt>
            <c:idx val="3"/>
            <c:invertIfNegative val="0"/>
            <c:bubble3D val="0"/>
            <c:spPr>
              <a:solidFill>
                <a:srgbClr val="FFC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3-B0E1-4603-8127-CDB3D75A1037}"/>
              </c:ext>
            </c:extLst>
          </c:dPt>
          <c:dPt>
            <c:idx val="4"/>
            <c:invertIfNegative val="0"/>
            <c:bubble3D val="0"/>
            <c:spPr>
              <a:solidFill>
                <a:srgbClr val="92D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6-92B5-45B1-9E86-FB1D29DBE451}"/>
              </c:ext>
            </c:extLst>
          </c:dPt>
          <c:dPt>
            <c:idx val="5"/>
            <c:invertIfNegative val="0"/>
            <c:bubble3D val="0"/>
            <c:spPr>
              <a:solidFill>
                <a:srgbClr val="92D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9-92B5-45B1-9E86-FB1D29DBE451}"/>
              </c:ext>
            </c:extLst>
          </c:dPt>
          <c:dPt>
            <c:idx val="6"/>
            <c:invertIfNegative val="0"/>
            <c:bubble3D val="0"/>
            <c:spPr>
              <a:solidFill>
                <a:srgbClr val="92D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8-92B5-45B1-9E86-FB1D29DBE451}"/>
              </c:ext>
            </c:extLst>
          </c:dPt>
          <c:dPt>
            <c:idx val="7"/>
            <c:invertIfNegative val="0"/>
            <c:bubble3D val="0"/>
            <c:spPr>
              <a:solidFill>
                <a:srgbClr val="92D05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5-8385-436F-9B87-C924F8626CA9}"/>
              </c:ext>
            </c:extLst>
          </c:dPt>
          <c:dPt>
            <c:idx val="8"/>
            <c:invertIfNegative val="0"/>
            <c:bubble3D val="0"/>
            <c:spPr>
              <a:solidFill>
                <a:srgbClr val="FFC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1-87C4-468A-ACDF-7EE6B08A9496}"/>
              </c:ext>
            </c:extLst>
          </c:dPt>
          <c:dPt>
            <c:idx val="9"/>
            <c:invertIfNegative val="0"/>
            <c:bubble3D val="0"/>
            <c:spPr>
              <a:solidFill>
                <a:srgbClr val="FFC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7-92B5-45B1-9E86-FB1D29DBE451}"/>
              </c:ext>
            </c:extLst>
          </c:dPt>
          <c:dPt>
            <c:idx val="10"/>
            <c:invertIfNegative val="0"/>
            <c:bubble3D val="0"/>
            <c:spPr>
              <a:solidFill>
                <a:srgbClr val="FF0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D-92B5-45B1-9E86-FB1D29DBE451}"/>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'Suivi_%_ de réalisation'!$T$6:$AD$7</c15:sqref>
                  </c15:fullRef>
                  <c15:levelRef>
                    <c15:sqref>'Suivi_%_ de réalisation'!$T$7:$AD$7</c15:sqref>
                  </c15:levelRef>
                </c:ext>
              </c:extLst>
              <c:f>'Suivi_%_ de réalisation'!$T$7:$AD$7</c:f>
              <c:strCache>
                <c:ptCount val="11"/>
                <c:pt idx="0">
                  <c:v>Etat Qualité minimum atteint</c:v>
                </c:pt>
                <c:pt idx="1">
                  <c:v>Poids renseignée</c:v>
                </c:pt>
                <c:pt idx="2">
                  <c:v>UNL WEB</c:v>
                </c:pt>
                <c:pt idx="3">
                  <c:v>Contrat Tango validé</c:v>
                </c:pt>
                <c:pt idx="4">
                  <c:v>Capacitaire fourrisseur confirmé</c:v>
                </c:pt>
                <c:pt idx="5">
                  <c:v>IT CPL parametrés.</c:v>
                </c:pt>
                <c:pt idx="6">
                  <c:v>FCLA Validée</c:v>
                </c:pt>
                <c:pt idx="7">
                  <c:v>PLE créé</c:v>
                </c:pt>
                <c:pt idx="8">
                  <c:v>EDI Ouvert</c:v>
                </c:pt>
                <c:pt idx="9">
                  <c:v>Flux logistique UM validé</c:v>
                </c:pt>
                <c:pt idx="10">
                  <c:v>Process fabrication validé</c:v>
                </c:pt>
              </c:strCache>
            </c:strRef>
          </c:cat>
          <c:val>
            <c:numRef>
              <c:f>'Suivi_%_ de réalisation'!$T$11:$AD$11</c:f>
              <c:numCache>
                <c:formatCode>0</c:formatCode>
                <c:ptCount val="11"/>
                <c:pt idx="0">
                  <c:v>0</c:v>
                </c:pt>
                <c:pt idx="1">
                  <c:v>0</c:v>
                </c:pt>
                <c:pt idx="2">
                  <c:v>100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059-4C2E-989C-D5245FE29FAA}"/>
            </c:ext>
          </c:extLst>
        </c:ser>
        <c:dLbls>
          <c:dLblPos val="inEnd"/>
          <c:showLegendKey val="0"/>
          <c:showVal val="1"/>
          <c:showCatName val="0"/>
          <c:showSerName val="0"/>
          <c:showPercent val="0"/>
          <c:showBubbleSize val="0"/>
        </c:dLbls>
        <c:gapWidth val="65"/>
        <c:axId val="1067564960"/>
        <c:axId val="1067566928"/>
      </c:barChart>
      <c:catAx>
        <c:axId val="106756496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fr-FR"/>
                  <a:t>Transfer Items  </a:t>
                </a:r>
              </a:p>
            </c:rich>
          </c:tx>
          <c:layout>
            <c:manualLayout>
              <c:xMode val="edge"/>
              <c:yMode val="edge"/>
              <c:x val="0.47103610089999587"/>
              <c:y val="0.857121335500525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fr-FR"/>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1067566928"/>
        <c:crosses val="autoZero"/>
        <c:auto val="1"/>
        <c:lblAlgn val="ctr"/>
        <c:lblOffset val="100"/>
        <c:noMultiLvlLbl val="0"/>
      </c:catAx>
      <c:valAx>
        <c:axId val="1067566928"/>
        <c:scaling>
          <c:orientation val="minMax"/>
          <c:max val="100"/>
          <c:min val="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fr-FR"/>
                  <a:t>%   de réalisation </a:t>
                </a:r>
              </a:p>
            </c:rich>
          </c:tx>
          <c:layout>
            <c:manualLayout>
              <c:xMode val="edge"/>
              <c:yMode val="edge"/>
              <c:x val="2.0356115384109502E-2"/>
              <c:y val="0.18841182978380083"/>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fr-FR"/>
            </a:p>
          </c:txPr>
        </c:title>
        <c:numFmt formatCode="0" sourceLinked="1"/>
        <c:majorTickMark val="none"/>
        <c:minorTickMark val="none"/>
        <c:tickLblPos val="low"/>
        <c:crossAx val="106756496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1" i="0" u="none" strike="noStrike" baseline="0">
                <a:effectLst/>
              </a:rPr>
              <a:t>Taux de réalisation 11 critères de transfert sur  :  </a:t>
            </a:r>
            <a:r>
              <a:rPr lang="fr-FR" sz="1600" b="1"/>
              <a:t>e - DPEO</a:t>
            </a:r>
          </a:p>
        </c:rich>
      </c:tx>
      <c:layout>
        <c:manualLayout>
          <c:xMode val="edge"/>
          <c:yMode val="edge"/>
          <c:x val="0.27116505483615982"/>
          <c:y val="2.71194563119051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9.3425905451024874E-2"/>
          <c:y val="0.18841182978380083"/>
          <c:w val="0.85061283009649824"/>
          <c:h val="0.45476712692360383"/>
        </c:manualLayout>
      </c:layout>
      <c:barChart>
        <c:barDir val="col"/>
        <c:grouping val="clustered"/>
        <c:varyColors val="0"/>
        <c:ser>
          <c:idx val="0"/>
          <c:order val="0"/>
          <c:spPr>
            <a:solidFill>
              <a:srgbClr val="92D05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7-BA5D-49FD-9B8A-6E2F8CA5869B}"/>
              </c:ext>
            </c:extLst>
          </c:dPt>
          <c:dPt>
            <c:idx val="1"/>
            <c:invertIfNegative val="0"/>
            <c:bubble3D val="0"/>
            <c:spPr>
              <a:solidFill>
                <a:srgbClr val="92D050"/>
              </a:solidFill>
              <a:ln>
                <a:noFill/>
              </a:ln>
              <a:effectLst/>
            </c:spPr>
            <c:extLst>
              <c:ext xmlns:c16="http://schemas.microsoft.com/office/drawing/2014/chart" uri="{C3380CC4-5D6E-409C-BE32-E72D297353CC}">
                <c16:uniqueId val="{00000006-BA5D-49FD-9B8A-6E2F8CA5869B}"/>
              </c:ext>
            </c:extLst>
          </c:dPt>
          <c:dPt>
            <c:idx val="2"/>
            <c:invertIfNegative val="0"/>
            <c:bubble3D val="0"/>
            <c:spPr>
              <a:solidFill>
                <a:srgbClr val="92D050"/>
              </a:solidFill>
              <a:ln>
                <a:noFill/>
              </a:ln>
              <a:effectLst/>
            </c:spPr>
            <c:extLst>
              <c:ext xmlns:c16="http://schemas.microsoft.com/office/drawing/2014/chart" uri="{C3380CC4-5D6E-409C-BE32-E72D297353CC}">
                <c16:uniqueId val="{00000005-BA5D-49FD-9B8A-6E2F8CA5869B}"/>
              </c:ext>
            </c:extLst>
          </c:dPt>
          <c:dPt>
            <c:idx val="3"/>
            <c:invertIfNegative val="0"/>
            <c:bubble3D val="0"/>
            <c:spPr>
              <a:solidFill>
                <a:srgbClr val="92D050"/>
              </a:solidFill>
              <a:ln>
                <a:noFill/>
              </a:ln>
              <a:effectLst/>
            </c:spPr>
            <c:extLst>
              <c:ext xmlns:c16="http://schemas.microsoft.com/office/drawing/2014/chart" uri="{C3380CC4-5D6E-409C-BE32-E72D297353CC}">
                <c16:uniqueId val="{0000000E-40D6-4C2E-AF8A-BFE232F8FDC1}"/>
              </c:ext>
            </c:extLst>
          </c:dPt>
          <c:dPt>
            <c:idx val="4"/>
            <c:invertIfNegative val="0"/>
            <c:bubble3D val="0"/>
            <c:spPr>
              <a:gradFill flip="none" rotWithShape="1">
                <a:gsLst>
                  <a:gs pos="0">
                    <a:srgbClr val="92D050">
                      <a:tint val="66000"/>
                      <a:satMod val="160000"/>
                    </a:srgbClr>
                  </a:gs>
                  <a:gs pos="50000">
                    <a:srgbClr val="92D050">
                      <a:tint val="44500"/>
                      <a:satMod val="160000"/>
                    </a:srgbClr>
                  </a:gs>
                  <a:gs pos="100000">
                    <a:srgbClr val="92D050">
                      <a:tint val="23500"/>
                      <a:satMod val="160000"/>
                    </a:srgbClr>
                  </a:gs>
                </a:gsLst>
                <a:lin ang="2700000" scaled="1"/>
                <a:tileRect/>
              </a:gradFill>
              <a:ln>
                <a:noFill/>
              </a:ln>
              <a:effectLst/>
            </c:spPr>
            <c:extLst>
              <c:ext xmlns:c16="http://schemas.microsoft.com/office/drawing/2014/chart" uri="{C3380CC4-5D6E-409C-BE32-E72D297353CC}">
                <c16:uniqueId val="{00000001-9A37-447A-82C0-F8E6F7812A46}"/>
              </c:ext>
            </c:extLst>
          </c:dPt>
          <c:dPt>
            <c:idx val="5"/>
            <c:invertIfNegative val="0"/>
            <c:bubble3D val="0"/>
            <c:spPr>
              <a:solidFill>
                <a:srgbClr val="92D050"/>
              </a:solidFill>
              <a:ln>
                <a:noFill/>
              </a:ln>
              <a:effectLst/>
            </c:spPr>
            <c:extLst>
              <c:ext xmlns:c16="http://schemas.microsoft.com/office/drawing/2014/chart" uri="{C3380CC4-5D6E-409C-BE32-E72D297353CC}">
                <c16:uniqueId val="{00000004-BA5D-49FD-9B8A-6E2F8CA5869B}"/>
              </c:ext>
            </c:extLst>
          </c:dPt>
          <c:dPt>
            <c:idx val="6"/>
            <c:invertIfNegative val="0"/>
            <c:bubble3D val="0"/>
            <c:spPr>
              <a:solidFill>
                <a:srgbClr val="92D050"/>
              </a:solidFill>
              <a:ln>
                <a:noFill/>
              </a:ln>
              <a:effectLst/>
            </c:spPr>
            <c:extLst>
              <c:ext xmlns:c16="http://schemas.microsoft.com/office/drawing/2014/chart" uri="{C3380CC4-5D6E-409C-BE32-E72D297353CC}">
                <c16:uniqueId val="{00000003-BA5D-49FD-9B8A-6E2F8CA5869B}"/>
              </c:ext>
            </c:extLst>
          </c:dPt>
          <c:dPt>
            <c:idx val="7"/>
            <c:invertIfNegative val="0"/>
            <c:bubble3D val="0"/>
            <c:spPr>
              <a:solidFill>
                <a:srgbClr val="92D050"/>
              </a:solidFill>
              <a:ln>
                <a:noFill/>
              </a:ln>
              <a:effectLst/>
            </c:spPr>
            <c:extLst>
              <c:ext xmlns:c16="http://schemas.microsoft.com/office/drawing/2014/chart" uri="{C3380CC4-5D6E-409C-BE32-E72D297353CC}">
                <c16:uniqueId val="{0000000F-40D6-4C2E-AF8A-BFE232F8FDC1}"/>
              </c:ext>
            </c:extLst>
          </c:dPt>
          <c:dPt>
            <c:idx val="8"/>
            <c:invertIfNegative val="0"/>
            <c:bubble3D val="0"/>
            <c:spPr>
              <a:solidFill>
                <a:srgbClr val="92D050"/>
              </a:solidFill>
              <a:ln>
                <a:noFill/>
              </a:ln>
              <a:effectLst/>
            </c:spPr>
            <c:extLst>
              <c:ext xmlns:c16="http://schemas.microsoft.com/office/drawing/2014/chart" uri="{C3380CC4-5D6E-409C-BE32-E72D297353CC}">
                <c16:uniqueId val="{00000010-40D6-4C2E-AF8A-BFE232F8FDC1}"/>
              </c:ext>
            </c:extLst>
          </c:dPt>
          <c:dPt>
            <c:idx val="9"/>
            <c:invertIfNegative val="0"/>
            <c:bubble3D val="0"/>
            <c:spPr>
              <a:solidFill>
                <a:srgbClr val="92D050"/>
              </a:solidFill>
              <a:ln>
                <a:noFill/>
              </a:ln>
              <a:effectLst/>
            </c:spPr>
            <c:extLst>
              <c:ext xmlns:c16="http://schemas.microsoft.com/office/drawing/2014/chart" uri="{C3380CC4-5D6E-409C-BE32-E72D297353CC}">
                <c16:uniqueId val="{00000011-40D6-4C2E-AF8A-BFE232F8FDC1}"/>
              </c:ext>
            </c:extLst>
          </c:dPt>
          <c:dPt>
            <c:idx val="10"/>
            <c:invertIfNegative val="0"/>
            <c:bubble3D val="0"/>
            <c:spPr>
              <a:solidFill>
                <a:srgbClr val="FFFF00"/>
              </a:solidFill>
              <a:ln>
                <a:noFill/>
              </a:ln>
              <a:effectLst/>
            </c:spPr>
            <c:extLst>
              <c:ext xmlns:c16="http://schemas.microsoft.com/office/drawing/2014/chart" uri="{C3380CC4-5D6E-409C-BE32-E72D297353CC}">
                <c16:uniqueId val="{00000002-BA5D-49FD-9B8A-6E2F8CA5869B}"/>
              </c:ext>
            </c:extLst>
          </c:dPt>
          <c:dLbls>
            <c:dLbl>
              <c:idx val="4"/>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1-9A37-447A-82C0-F8E6F7812A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'Suivi_%_ de réalisation'!$T$6:$AD$7</c15:sqref>
                  </c15:fullRef>
                  <c15:levelRef>
                    <c15:sqref>'Suivi_%_ de réalisation'!$T$7:$AD$7</c15:sqref>
                  </c15:levelRef>
                </c:ext>
              </c:extLst>
              <c:f>'Suivi_%_ de réalisation'!$T$7:$AD$7</c:f>
              <c:strCache>
                <c:ptCount val="11"/>
                <c:pt idx="0">
                  <c:v>Etat Qualité minimum atteint</c:v>
                </c:pt>
                <c:pt idx="1">
                  <c:v>Poids renseignée</c:v>
                </c:pt>
                <c:pt idx="2">
                  <c:v>UNL WEB</c:v>
                </c:pt>
                <c:pt idx="3">
                  <c:v>Contrat Tango validé</c:v>
                </c:pt>
                <c:pt idx="4">
                  <c:v>Capacitaire fourrisseur confirmé</c:v>
                </c:pt>
                <c:pt idx="5">
                  <c:v>IT CPL parametrés.</c:v>
                </c:pt>
                <c:pt idx="6">
                  <c:v>FCLA Validée</c:v>
                </c:pt>
                <c:pt idx="7">
                  <c:v>PLE créé</c:v>
                </c:pt>
                <c:pt idx="8">
                  <c:v>EDI Ouvert</c:v>
                </c:pt>
                <c:pt idx="9">
                  <c:v>Flux logistique UM validé</c:v>
                </c:pt>
                <c:pt idx="10">
                  <c:v>Process fabrication validé</c:v>
                </c:pt>
              </c:strCache>
            </c:strRef>
          </c:cat>
          <c:val>
            <c:numRef>
              <c:f>'Suivi_%_ de réalisation'!$T$20:$AD$20</c:f>
            </c:numRef>
          </c:val>
          <c:extLst>
            <c:ext xmlns:c16="http://schemas.microsoft.com/office/drawing/2014/chart" uri="{C3380CC4-5D6E-409C-BE32-E72D297353CC}">
              <c16:uniqueId val="{00000000-98EF-4FBA-AC9B-675305EF69CC}"/>
            </c:ext>
          </c:extLst>
        </c:ser>
        <c:dLbls>
          <c:showLegendKey val="0"/>
          <c:showVal val="0"/>
          <c:showCatName val="0"/>
          <c:showSerName val="0"/>
          <c:showPercent val="0"/>
          <c:showBubbleSize val="0"/>
        </c:dLbls>
        <c:gapWidth val="182"/>
        <c:axId val="1067564960"/>
        <c:axId val="1067566928"/>
      </c:barChart>
      <c:catAx>
        <c:axId val="1067564960"/>
        <c:scaling>
          <c:orientation val="minMax"/>
        </c:scaling>
        <c:delete val="0"/>
        <c:axPos val="b"/>
        <c:title>
          <c:tx>
            <c:rich>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r>
                  <a:rPr lang="fr-FR" sz="1200" b="1" i="0" u="none" strike="noStrike" kern="1200" baseline="0">
                    <a:solidFill>
                      <a:sysClr val="windowText" lastClr="000000">
                        <a:lumMod val="65000"/>
                        <a:lumOff val="35000"/>
                      </a:sysClr>
                    </a:solidFill>
                    <a:latin typeface="+mn-lt"/>
                    <a:ea typeface="+mn-ea"/>
                    <a:cs typeface="+mn-cs"/>
                  </a:rPr>
                  <a:t>Items  </a:t>
                </a:r>
              </a:p>
            </c:rich>
          </c:tx>
          <c:layout>
            <c:manualLayout>
              <c:xMode val="edge"/>
              <c:yMode val="edge"/>
              <c:x val="0.47103610089999587"/>
              <c:y val="0.85712133550052527"/>
            </c:manualLayout>
          </c:layout>
          <c:overlay val="0"/>
          <c:spPr>
            <a:noFill/>
            <a:ln>
              <a:noFill/>
            </a:ln>
            <a:effectLst/>
          </c:spPr>
          <c:txPr>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6928"/>
        <c:crosses val="autoZero"/>
        <c:auto val="1"/>
        <c:lblAlgn val="ctr"/>
        <c:lblOffset val="100"/>
        <c:noMultiLvlLbl val="0"/>
      </c:catAx>
      <c:valAx>
        <c:axId val="1067566928"/>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sz="1400" b="1"/>
                  <a:t>%</a:t>
                </a:r>
                <a:r>
                  <a:rPr lang="fr-FR" sz="1200" b="1"/>
                  <a:t>  </a:t>
                </a:r>
                <a:r>
                  <a:rPr lang="fr-FR" sz="1200" b="1" baseline="0"/>
                  <a:t> de réalisation </a:t>
                </a:r>
                <a:endParaRPr lang="fr-FR" sz="1200" b="1"/>
              </a:p>
            </c:rich>
          </c:tx>
          <c:layout>
            <c:manualLayout>
              <c:xMode val="edge"/>
              <c:yMode val="edge"/>
              <c:x val="2.0356115384109502E-2"/>
              <c:y val="0.1884118297838008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600" b="1"/>
              <a:t> </a:t>
            </a:r>
            <a:r>
              <a:rPr lang="fr-FR" sz="1400" b="1" i="0" u="none" strike="noStrike" baseline="0">
                <a:effectLst/>
              </a:rPr>
              <a:t>Taux de réalisation 11 critères de transfert sur  :</a:t>
            </a:r>
            <a:r>
              <a:rPr lang="fr-FR" sz="1600" b="1"/>
              <a:t> e - VMP</a:t>
            </a:r>
          </a:p>
        </c:rich>
      </c:tx>
      <c:layout>
        <c:manualLayout>
          <c:xMode val="edge"/>
          <c:yMode val="edge"/>
          <c:x val="0.22230872391047968"/>
          <c:y val="4.1081044175696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9.3425905451024874E-2"/>
          <c:y val="0.18841182978380083"/>
          <c:w val="0.83918612627205025"/>
          <c:h val="0.45476712692360383"/>
        </c:manualLayout>
      </c:layout>
      <c:barChart>
        <c:barDir val="col"/>
        <c:grouping val="clustered"/>
        <c:varyColors val="0"/>
        <c:ser>
          <c:idx val="0"/>
          <c:order val="0"/>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2-FEA7-42DD-9C24-FE35514BF1E1}"/>
              </c:ext>
            </c:extLst>
          </c:dPt>
          <c:dPt>
            <c:idx val="1"/>
            <c:invertIfNegative val="0"/>
            <c:bubble3D val="0"/>
            <c:spPr>
              <a:solidFill>
                <a:srgbClr val="FFFF00"/>
              </a:solidFill>
              <a:ln>
                <a:noFill/>
              </a:ln>
              <a:effectLst/>
            </c:spPr>
            <c:extLst>
              <c:ext xmlns:c16="http://schemas.microsoft.com/office/drawing/2014/chart" uri="{C3380CC4-5D6E-409C-BE32-E72D297353CC}">
                <c16:uniqueId val="{00000007-CDD7-4479-8410-E5C12F9CB0FA}"/>
              </c:ext>
            </c:extLst>
          </c:dPt>
          <c:dPt>
            <c:idx val="2"/>
            <c:invertIfNegative val="0"/>
            <c:bubble3D val="0"/>
            <c:spPr>
              <a:solidFill>
                <a:srgbClr val="FFFF00"/>
              </a:solidFill>
              <a:ln>
                <a:noFill/>
              </a:ln>
              <a:effectLst/>
            </c:spPr>
            <c:extLst>
              <c:ext xmlns:c16="http://schemas.microsoft.com/office/drawing/2014/chart" uri="{C3380CC4-5D6E-409C-BE32-E72D297353CC}">
                <c16:uniqueId val="{00000003-FEA7-42DD-9C24-FE35514BF1E1}"/>
              </c:ext>
            </c:extLst>
          </c:dPt>
          <c:dPt>
            <c:idx val="3"/>
            <c:invertIfNegative val="0"/>
            <c:bubble3D val="0"/>
            <c:spPr>
              <a:solidFill>
                <a:srgbClr val="92D050"/>
              </a:solidFill>
              <a:ln>
                <a:noFill/>
              </a:ln>
              <a:effectLst/>
            </c:spPr>
            <c:extLst>
              <c:ext xmlns:c16="http://schemas.microsoft.com/office/drawing/2014/chart" uri="{C3380CC4-5D6E-409C-BE32-E72D297353CC}">
                <c16:uniqueId val="{0000000C-DE98-48B0-BEE1-97E06B27A18F}"/>
              </c:ext>
            </c:extLst>
          </c:dPt>
          <c:dPt>
            <c:idx val="4"/>
            <c:invertIfNegative val="0"/>
            <c:bubble3D val="0"/>
            <c:spPr>
              <a:gradFill flip="none" rotWithShape="1">
                <a:gsLst>
                  <a:gs pos="0">
                    <a:srgbClr val="92D050">
                      <a:tint val="66000"/>
                      <a:satMod val="160000"/>
                    </a:srgbClr>
                  </a:gs>
                  <a:gs pos="50000">
                    <a:srgbClr val="92D050">
                      <a:tint val="44500"/>
                      <a:satMod val="160000"/>
                    </a:srgbClr>
                  </a:gs>
                  <a:gs pos="100000">
                    <a:srgbClr val="92D050">
                      <a:tint val="23500"/>
                      <a:satMod val="160000"/>
                    </a:srgbClr>
                  </a:gs>
                </a:gsLst>
                <a:lin ang="2700000" scaled="1"/>
                <a:tileRect/>
              </a:gradFill>
              <a:ln>
                <a:noFill/>
              </a:ln>
              <a:effectLst/>
            </c:spPr>
            <c:extLst>
              <c:ext xmlns:c16="http://schemas.microsoft.com/office/drawing/2014/chart" uri="{C3380CC4-5D6E-409C-BE32-E72D297353CC}">
                <c16:uniqueId val="{00000009-D339-4581-98BD-707E906F461D}"/>
              </c:ext>
            </c:extLst>
          </c:dPt>
          <c:dPt>
            <c:idx val="5"/>
            <c:invertIfNegative val="0"/>
            <c:bubble3D val="0"/>
            <c:spPr>
              <a:solidFill>
                <a:srgbClr val="92D050"/>
              </a:solidFill>
              <a:ln>
                <a:noFill/>
              </a:ln>
              <a:effectLst/>
            </c:spPr>
            <c:extLst>
              <c:ext xmlns:c16="http://schemas.microsoft.com/office/drawing/2014/chart" uri="{C3380CC4-5D6E-409C-BE32-E72D297353CC}">
                <c16:uniqueId val="{0000000C-D339-4581-98BD-707E906F461D}"/>
              </c:ext>
            </c:extLst>
          </c:dPt>
          <c:dPt>
            <c:idx val="6"/>
            <c:invertIfNegative val="0"/>
            <c:bubble3D val="0"/>
            <c:spPr>
              <a:solidFill>
                <a:srgbClr val="FFFF00"/>
              </a:solidFill>
              <a:ln>
                <a:noFill/>
              </a:ln>
              <a:effectLst/>
            </c:spPr>
            <c:extLst>
              <c:ext xmlns:c16="http://schemas.microsoft.com/office/drawing/2014/chart" uri="{C3380CC4-5D6E-409C-BE32-E72D297353CC}">
                <c16:uniqueId val="{00000010-3F78-493D-9E13-03E785FF2170}"/>
              </c:ext>
            </c:extLst>
          </c:dPt>
          <c:dPt>
            <c:idx val="7"/>
            <c:invertIfNegative val="0"/>
            <c:bubble3D val="0"/>
            <c:spPr>
              <a:solidFill>
                <a:srgbClr val="92D050"/>
              </a:solidFill>
              <a:ln>
                <a:noFill/>
              </a:ln>
              <a:effectLst/>
            </c:spPr>
            <c:extLst>
              <c:ext xmlns:c16="http://schemas.microsoft.com/office/drawing/2014/chart" uri="{C3380CC4-5D6E-409C-BE32-E72D297353CC}">
                <c16:uniqueId val="{00000004-FEA7-42DD-9C24-FE35514BF1E1}"/>
              </c:ext>
            </c:extLst>
          </c:dPt>
          <c:dPt>
            <c:idx val="8"/>
            <c:invertIfNegative val="0"/>
            <c:bubble3D val="0"/>
            <c:spPr>
              <a:solidFill>
                <a:srgbClr val="92D050"/>
              </a:solidFill>
              <a:ln>
                <a:noFill/>
              </a:ln>
              <a:effectLst/>
            </c:spPr>
            <c:extLst>
              <c:ext xmlns:c16="http://schemas.microsoft.com/office/drawing/2014/chart" uri="{C3380CC4-5D6E-409C-BE32-E72D297353CC}">
                <c16:uniqueId val="{0000000E-A26D-4DBF-AE0C-DC7AE851FDA6}"/>
              </c:ext>
            </c:extLst>
          </c:dPt>
          <c:dPt>
            <c:idx val="9"/>
            <c:invertIfNegative val="0"/>
            <c:bubble3D val="0"/>
            <c:spPr>
              <a:solidFill>
                <a:srgbClr val="92D050"/>
              </a:solidFill>
              <a:ln>
                <a:noFill/>
              </a:ln>
              <a:effectLst/>
            </c:spPr>
            <c:extLst>
              <c:ext xmlns:c16="http://schemas.microsoft.com/office/drawing/2014/chart" uri="{C3380CC4-5D6E-409C-BE32-E72D297353CC}">
                <c16:uniqueId val="{0000000A-145A-4D60-B32E-F73EB6010B26}"/>
              </c:ext>
            </c:extLst>
          </c:dPt>
          <c:dPt>
            <c:idx val="10"/>
            <c:invertIfNegative val="0"/>
            <c:bubble3D val="0"/>
            <c:spPr>
              <a:solidFill>
                <a:srgbClr val="FFFF00"/>
              </a:solidFill>
              <a:ln>
                <a:noFill/>
              </a:ln>
              <a:effectLst/>
            </c:spPr>
            <c:extLst>
              <c:ext xmlns:c16="http://schemas.microsoft.com/office/drawing/2014/chart" uri="{C3380CC4-5D6E-409C-BE32-E72D297353CC}">
                <c16:uniqueId val="{0000000B-145A-4D60-B32E-F73EB6010B26}"/>
              </c:ext>
            </c:extLst>
          </c:dPt>
          <c:dLbls>
            <c:dLbl>
              <c:idx val="4"/>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9-D339-4581-98BD-707E906F461D}"/>
                </c:ext>
              </c:extLst>
            </c:dLbl>
            <c:dLbl>
              <c:idx val="9"/>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A-145A-4D60-B32E-F73EB6010B26}"/>
                </c:ext>
              </c:extLst>
            </c:dLbl>
            <c:dLbl>
              <c:idx val="1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B-145A-4D60-B32E-F73EB6010B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'Suivi_%_ de réalisation'!$T$7:$AD$7</c:f>
              <c:strCache>
                <c:ptCount val="11"/>
                <c:pt idx="0">
                  <c:v>Etat Qualité minimum atteint</c:v>
                </c:pt>
                <c:pt idx="1">
                  <c:v>Poids renseignée</c:v>
                </c:pt>
                <c:pt idx="2">
                  <c:v>UNL WEB</c:v>
                </c:pt>
                <c:pt idx="3">
                  <c:v>Contrat Tango validé</c:v>
                </c:pt>
                <c:pt idx="4">
                  <c:v>Capacitaire fourrisseur confirmé</c:v>
                </c:pt>
                <c:pt idx="5">
                  <c:v>IT CPL parametrés.</c:v>
                </c:pt>
                <c:pt idx="6">
                  <c:v>FCLA Validée</c:v>
                </c:pt>
                <c:pt idx="7">
                  <c:v>PLE créé</c:v>
                </c:pt>
                <c:pt idx="8">
                  <c:v>EDI Ouvert</c:v>
                </c:pt>
                <c:pt idx="9">
                  <c:v>Flux logistique UM validé</c:v>
                </c:pt>
                <c:pt idx="10">
                  <c:v>Process fabrication validé</c:v>
                </c:pt>
              </c:strCache>
            </c:strRef>
          </c:cat>
          <c:val>
            <c:numRef>
              <c:f>'Suivi_%_ de réalisation'!$T$29:$AD$29</c:f>
            </c:numRef>
          </c:val>
          <c:extLst>
            <c:ext xmlns:c16="http://schemas.microsoft.com/office/drawing/2014/chart" uri="{C3380CC4-5D6E-409C-BE32-E72D297353CC}">
              <c16:uniqueId val="{00000000-FEA7-42DD-9C24-FE35514BF1E1}"/>
            </c:ext>
          </c:extLst>
        </c:ser>
        <c:dLbls>
          <c:showLegendKey val="0"/>
          <c:showVal val="0"/>
          <c:showCatName val="0"/>
          <c:showSerName val="0"/>
          <c:showPercent val="0"/>
          <c:showBubbleSize val="0"/>
        </c:dLbls>
        <c:gapWidth val="182"/>
        <c:axId val="1067564960"/>
        <c:axId val="1067566928"/>
      </c:barChart>
      <c:catAx>
        <c:axId val="1067564960"/>
        <c:scaling>
          <c:orientation val="minMax"/>
        </c:scaling>
        <c:delete val="0"/>
        <c:axPos val="b"/>
        <c:title>
          <c:tx>
            <c:rich>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r>
                  <a:rPr lang="fr-FR" sz="1200" b="1" i="0" u="none" strike="noStrike" kern="1200" baseline="0">
                    <a:solidFill>
                      <a:sysClr val="windowText" lastClr="000000">
                        <a:lumMod val="65000"/>
                        <a:lumOff val="35000"/>
                      </a:sysClr>
                    </a:solidFill>
                    <a:latin typeface="+mn-lt"/>
                    <a:ea typeface="+mn-ea"/>
                    <a:cs typeface="+mn-cs"/>
                  </a:rPr>
                  <a:t>Items  </a:t>
                </a:r>
              </a:p>
            </c:rich>
          </c:tx>
          <c:layout>
            <c:manualLayout>
              <c:xMode val="edge"/>
              <c:yMode val="edge"/>
              <c:x val="0.47103610089999587"/>
              <c:y val="0.85712133550052527"/>
            </c:manualLayout>
          </c:layout>
          <c:overlay val="0"/>
          <c:spPr>
            <a:noFill/>
            <a:ln>
              <a:noFill/>
            </a:ln>
            <a:effectLst/>
          </c:spPr>
          <c:txPr>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6928"/>
        <c:crosses val="autoZero"/>
        <c:auto val="1"/>
        <c:lblAlgn val="ctr"/>
        <c:lblOffset val="100"/>
        <c:noMultiLvlLbl val="0"/>
      </c:catAx>
      <c:valAx>
        <c:axId val="1067566928"/>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sz="1400" b="1"/>
                  <a:t>%</a:t>
                </a:r>
                <a:r>
                  <a:rPr lang="fr-FR" sz="1200" b="1"/>
                  <a:t>  </a:t>
                </a:r>
                <a:r>
                  <a:rPr lang="fr-FR" sz="1200" b="1" baseline="0"/>
                  <a:t> de réalisation </a:t>
                </a:r>
                <a:endParaRPr lang="fr-FR" sz="1200" b="1"/>
              </a:p>
            </c:rich>
          </c:tx>
          <c:layout>
            <c:manualLayout>
              <c:xMode val="edge"/>
              <c:yMode val="edge"/>
              <c:x val="2.0356115384109502E-2"/>
              <c:y val="0.1884118297838008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1" i="0" u="none" strike="noStrike" baseline="0">
                <a:effectLst/>
              </a:rPr>
              <a:t>Taux de réalisation 11 critères de transfert sur  :</a:t>
            </a:r>
            <a:r>
              <a:rPr lang="fr-FR" sz="1600" b="1"/>
              <a:t>  e - K0</a:t>
            </a:r>
          </a:p>
        </c:rich>
      </c:tx>
      <c:layout>
        <c:manualLayout>
          <c:xMode val="edge"/>
          <c:yMode val="edge"/>
          <c:x val="0.28835746704540466"/>
          <c:y val="5.04201649836950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9.3425905451024874E-2"/>
          <c:y val="0.18841182978380083"/>
          <c:w val="0.83918612627205025"/>
          <c:h val="0.45476712692360383"/>
        </c:manualLayout>
      </c:layout>
      <c:barChart>
        <c:barDir val="col"/>
        <c:grouping val="clustered"/>
        <c:varyColors val="0"/>
        <c:ser>
          <c:idx val="0"/>
          <c:order val="0"/>
          <c:spPr>
            <a:solidFill>
              <a:srgbClr val="FFFF00"/>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C-B6AB-4A21-A9A9-63225E40112B}"/>
              </c:ext>
            </c:extLst>
          </c:dPt>
          <c:dPt>
            <c:idx val="1"/>
            <c:invertIfNegative val="0"/>
            <c:bubble3D val="0"/>
            <c:spPr>
              <a:solidFill>
                <a:srgbClr val="92D050"/>
              </a:solidFill>
              <a:ln>
                <a:noFill/>
              </a:ln>
              <a:effectLst/>
            </c:spPr>
            <c:extLst>
              <c:ext xmlns:c16="http://schemas.microsoft.com/office/drawing/2014/chart" uri="{C3380CC4-5D6E-409C-BE32-E72D297353CC}">
                <c16:uniqueId val="{00000005-EC02-41AB-A766-AEE2E48200A5}"/>
              </c:ext>
            </c:extLst>
          </c:dPt>
          <c:dPt>
            <c:idx val="2"/>
            <c:invertIfNegative val="0"/>
            <c:bubble3D val="0"/>
            <c:spPr>
              <a:solidFill>
                <a:srgbClr val="92D050"/>
              </a:solidFill>
              <a:ln>
                <a:noFill/>
              </a:ln>
              <a:effectLst/>
            </c:spPr>
            <c:extLst>
              <c:ext xmlns:c16="http://schemas.microsoft.com/office/drawing/2014/chart" uri="{C3380CC4-5D6E-409C-BE32-E72D297353CC}">
                <c16:uniqueId val="{00000002-091E-4EC7-85A4-67B462F18196}"/>
              </c:ext>
            </c:extLst>
          </c:dPt>
          <c:dPt>
            <c:idx val="3"/>
            <c:invertIfNegative val="0"/>
            <c:bubble3D val="0"/>
            <c:spPr>
              <a:solidFill>
                <a:srgbClr val="92D050"/>
              </a:solidFill>
              <a:ln>
                <a:noFill/>
              </a:ln>
              <a:effectLst/>
            </c:spPr>
            <c:extLst>
              <c:ext xmlns:c16="http://schemas.microsoft.com/office/drawing/2014/chart" uri="{C3380CC4-5D6E-409C-BE32-E72D297353CC}">
                <c16:uniqueId val="{0000000A-D615-42BC-AA95-63B987365B95}"/>
              </c:ext>
            </c:extLst>
          </c:dPt>
          <c:dPt>
            <c:idx val="4"/>
            <c:invertIfNegative val="0"/>
            <c:bubble3D val="0"/>
            <c:spPr>
              <a:gradFill flip="none" rotWithShape="1">
                <a:gsLst>
                  <a:gs pos="0">
                    <a:srgbClr val="92D050">
                      <a:tint val="66000"/>
                      <a:satMod val="160000"/>
                    </a:srgbClr>
                  </a:gs>
                  <a:gs pos="50000">
                    <a:srgbClr val="92D050">
                      <a:tint val="44500"/>
                      <a:satMod val="160000"/>
                    </a:srgbClr>
                  </a:gs>
                  <a:gs pos="100000">
                    <a:srgbClr val="92D050">
                      <a:tint val="23500"/>
                      <a:satMod val="160000"/>
                    </a:srgbClr>
                  </a:gs>
                </a:gsLst>
                <a:lin ang="2700000" scaled="1"/>
                <a:tileRect/>
              </a:gradFill>
              <a:ln>
                <a:noFill/>
              </a:ln>
              <a:effectLst/>
            </c:spPr>
            <c:extLst>
              <c:ext xmlns:c16="http://schemas.microsoft.com/office/drawing/2014/chart" uri="{C3380CC4-5D6E-409C-BE32-E72D297353CC}">
                <c16:uniqueId val="{0000000B-2DFA-456D-A0D4-857A5C2F79AF}"/>
              </c:ext>
            </c:extLst>
          </c:dPt>
          <c:dPt>
            <c:idx val="5"/>
            <c:invertIfNegative val="0"/>
            <c:bubble3D val="0"/>
            <c:spPr>
              <a:solidFill>
                <a:srgbClr val="92D050"/>
              </a:solidFill>
              <a:ln>
                <a:noFill/>
              </a:ln>
              <a:effectLst/>
            </c:spPr>
            <c:extLst>
              <c:ext xmlns:c16="http://schemas.microsoft.com/office/drawing/2014/chart" uri="{C3380CC4-5D6E-409C-BE32-E72D297353CC}">
                <c16:uniqueId val="{00000006-EC02-41AB-A766-AEE2E48200A5}"/>
              </c:ext>
            </c:extLst>
          </c:dPt>
          <c:dPt>
            <c:idx val="6"/>
            <c:invertIfNegative val="0"/>
            <c:bubble3D val="0"/>
            <c:spPr>
              <a:solidFill>
                <a:srgbClr val="92D050"/>
              </a:solidFill>
              <a:ln>
                <a:noFill/>
              </a:ln>
              <a:effectLst/>
            </c:spPr>
            <c:extLst>
              <c:ext xmlns:c16="http://schemas.microsoft.com/office/drawing/2014/chart" uri="{C3380CC4-5D6E-409C-BE32-E72D297353CC}">
                <c16:uniqueId val="{00000003-091E-4EC7-85A4-67B462F18196}"/>
              </c:ext>
            </c:extLst>
          </c:dPt>
          <c:dPt>
            <c:idx val="7"/>
            <c:invertIfNegative val="0"/>
            <c:bubble3D val="0"/>
            <c:spPr>
              <a:solidFill>
                <a:srgbClr val="92D050"/>
              </a:solidFill>
              <a:ln>
                <a:noFill/>
              </a:ln>
              <a:effectLst/>
            </c:spPr>
            <c:extLst>
              <c:ext xmlns:c16="http://schemas.microsoft.com/office/drawing/2014/chart" uri="{C3380CC4-5D6E-409C-BE32-E72D297353CC}">
                <c16:uniqueId val="{00000007-EC02-41AB-A766-AEE2E48200A5}"/>
              </c:ext>
            </c:extLst>
          </c:dPt>
          <c:dPt>
            <c:idx val="8"/>
            <c:invertIfNegative val="0"/>
            <c:bubble3D val="0"/>
            <c:spPr>
              <a:solidFill>
                <a:srgbClr val="92D050"/>
              </a:solidFill>
              <a:ln>
                <a:noFill/>
              </a:ln>
              <a:effectLst/>
            </c:spPr>
            <c:extLst>
              <c:ext xmlns:c16="http://schemas.microsoft.com/office/drawing/2014/chart" uri="{C3380CC4-5D6E-409C-BE32-E72D297353CC}">
                <c16:uniqueId val="{0000000E-DE0F-419C-B57A-6F54D50170ED}"/>
              </c:ext>
            </c:extLst>
          </c:dPt>
          <c:dPt>
            <c:idx val="9"/>
            <c:invertIfNegative val="0"/>
            <c:bubble3D val="0"/>
            <c:spPr>
              <a:solidFill>
                <a:srgbClr val="92D050"/>
              </a:solidFill>
              <a:ln>
                <a:noFill/>
              </a:ln>
              <a:effectLst/>
            </c:spPr>
            <c:extLst>
              <c:ext xmlns:c16="http://schemas.microsoft.com/office/drawing/2014/chart" uri="{C3380CC4-5D6E-409C-BE32-E72D297353CC}">
                <c16:uniqueId val="{0000000C-2DFA-456D-A0D4-857A5C2F79AF}"/>
              </c:ext>
            </c:extLst>
          </c:dPt>
          <c:dPt>
            <c:idx val="10"/>
            <c:invertIfNegative val="0"/>
            <c:bubble3D val="0"/>
            <c:spPr>
              <a:solidFill>
                <a:srgbClr val="92D050"/>
              </a:solidFill>
              <a:ln>
                <a:noFill/>
              </a:ln>
              <a:effectLst/>
            </c:spPr>
            <c:extLst>
              <c:ext xmlns:c16="http://schemas.microsoft.com/office/drawing/2014/chart" uri="{C3380CC4-5D6E-409C-BE32-E72D297353CC}">
                <c16:uniqueId val="{0000000D-2DFA-456D-A0D4-857A5C2F79AF}"/>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C-B6AB-4A21-A9A9-63225E40112B}"/>
                </c:ext>
              </c:extLst>
            </c:dLbl>
            <c:dLbl>
              <c:idx val="4"/>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B-2DFA-456D-A0D4-857A5C2F79AF}"/>
                </c:ext>
              </c:extLst>
            </c:dLbl>
            <c:dLbl>
              <c:idx val="9"/>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C-2DFA-456D-A0D4-857A5C2F79AF}"/>
                </c:ext>
              </c:extLst>
            </c:dLbl>
            <c:dLbl>
              <c:idx val="1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D-2DFA-456D-A0D4-857A5C2F79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'Suivi_%_ de réalisation'!$T$6:$AD$7</c15:sqref>
                  </c15:fullRef>
                  <c15:levelRef>
                    <c15:sqref>'Suivi_%_ de réalisation'!$T$7:$AD$7</c15:sqref>
                  </c15:levelRef>
                </c:ext>
              </c:extLst>
              <c:f>'Suivi_%_ de réalisation'!$T$7:$AD$7</c:f>
              <c:strCache>
                <c:ptCount val="11"/>
                <c:pt idx="0">
                  <c:v>Etat Qualité minimum atteint</c:v>
                </c:pt>
                <c:pt idx="1">
                  <c:v>Poids renseignée</c:v>
                </c:pt>
                <c:pt idx="2">
                  <c:v>UNL WEB</c:v>
                </c:pt>
                <c:pt idx="3">
                  <c:v>Contrat Tango validé</c:v>
                </c:pt>
                <c:pt idx="4">
                  <c:v>Capacitaire fourrisseur confirmé</c:v>
                </c:pt>
                <c:pt idx="5">
                  <c:v>IT CPL parametrés.</c:v>
                </c:pt>
                <c:pt idx="6">
                  <c:v>FCLA Validée</c:v>
                </c:pt>
                <c:pt idx="7">
                  <c:v>PLE créé</c:v>
                </c:pt>
                <c:pt idx="8">
                  <c:v>EDI Ouvert</c:v>
                </c:pt>
                <c:pt idx="9">
                  <c:v>Flux logistique UM validé</c:v>
                </c:pt>
                <c:pt idx="10">
                  <c:v>Process fabrication validé</c:v>
                </c:pt>
              </c:strCache>
            </c:strRef>
          </c:cat>
          <c:val>
            <c:numRef>
              <c:f>'Suivi_%_ de réalisation'!$T$38:$AD$38</c:f>
            </c:numRef>
          </c:val>
          <c:extLst>
            <c:ext xmlns:c16="http://schemas.microsoft.com/office/drawing/2014/chart" uri="{C3380CC4-5D6E-409C-BE32-E72D297353CC}">
              <c16:uniqueId val="{00000000-091E-4EC7-85A4-67B462F18196}"/>
            </c:ext>
          </c:extLst>
        </c:ser>
        <c:dLbls>
          <c:showLegendKey val="0"/>
          <c:showVal val="0"/>
          <c:showCatName val="0"/>
          <c:showSerName val="0"/>
          <c:showPercent val="0"/>
          <c:showBubbleSize val="0"/>
        </c:dLbls>
        <c:gapWidth val="182"/>
        <c:axId val="1067564960"/>
        <c:axId val="1067566928"/>
      </c:barChart>
      <c:catAx>
        <c:axId val="1067564960"/>
        <c:scaling>
          <c:orientation val="minMax"/>
        </c:scaling>
        <c:delete val="0"/>
        <c:axPos val="b"/>
        <c:title>
          <c:tx>
            <c:rich>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r>
                  <a:rPr lang="fr-FR" sz="1200" b="1" i="0" u="none" strike="noStrike" kern="1200" baseline="0">
                    <a:solidFill>
                      <a:sysClr val="windowText" lastClr="000000">
                        <a:lumMod val="65000"/>
                        <a:lumOff val="35000"/>
                      </a:sysClr>
                    </a:solidFill>
                    <a:latin typeface="+mn-lt"/>
                    <a:ea typeface="+mn-ea"/>
                    <a:cs typeface="+mn-cs"/>
                  </a:rPr>
                  <a:t>Items  </a:t>
                </a:r>
              </a:p>
            </c:rich>
          </c:tx>
          <c:layout>
            <c:manualLayout>
              <c:xMode val="edge"/>
              <c:yMode val="edge"/>
              <c:x val="0.47103610089999587"/>
              <c:y val="0.85712133550052527"/>
            </c:manualLayout>
          </c:layout>
          <c:overlay val="0"/>
          <c:spPr>
            <a:noFill/>
            <a:ln>
              <a:noFill/>
            </a:ln>
            <a:effectLst/>
          </c:spPr>
          <c:txPr>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6928"/>
        <c:crosses val="autoZero"/>
        <c:auto val="1"/>
        <c:lblAlgn val="ctr"/>
        <c:lblOffset val="100"/>
        <c:noMultiLvlLbl val="0"/>
      </c:catAx>
      <c:valAx>
        <c:axId val="1067566928"/>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sz="1400" b="1"/>
                  <a:t>%</a:t>
                </a:r>
                <a:r>
                  <a:rPr lang="fr-FR" sz="1200" b="1"/>
                  <a:t>  </a:t>
                </a:r>
                <a:r>
                  <a:rPr lang="fr-FR" sz="1200" b="1" baseline="0"/>
                  <a:t> de réalisation </a:t>
                </a:r>
                <a:endParaRPr lang="fr-FR" sz="1200" b="1"/>
              </a:p>
            </c:rich>
          </c:tx>
          <c:layout>
            <c:manualLayout>
              <c:xMode val="edge"/>
              <c:yMode val="edge"/>
              <c:x val="2.0356115384109502E-2"/>
              <c:y val="0.1884118297838008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1" i="0" baseline="0">
                <a:effectLst/>
              </a:rPr>
              <a:t>Taux de réalisation 11 critères de transfert sur  :  M4 +</a:t>
            </a:r>
            <a:endParaRPr lang="fr-FR" sz="1600">
              <a:effectLst/>
            </a:endParaRPr>
          </a:p>
        </c:rich>
      </c:tx>
      <c:layout>
        <c:manualLayout>
          <c:xMode val="edge"/>
          <c:yMode val="edge"/>
          <c:x val="0.24892477884239311"/>
          <c:y val="3.56661570560927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9.3425905451024874E-2"/>
          <c:y val="0.18841182978380083"/>
          <c:w val="0.83918612627205025"/>
          <c:h val="0.45476712692360383"/>
        </c:manualLayout>
      </c:layout>
      <c:barChart>
        <c:barDir val="col"/>
        <c:grouping val="clustered"/>
        <c:varyColors val="0"/>
        <c:ser>
          <c:idx val="0"/>
          <c:order val="0"/>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0-F066-43AE-88EE-5AAA4761AA28}"/>
              </c:ext>
            </c:extLst>
          </c:dPt>
          <c:dPt>
            <c:idx val="1"/>
            <c:invertIfNegative val="0"/>
            <c:bubble3D val="0"/>
            <c:spPr>
              <a:solidFill>
                <a:srgbClr val="92D050"/>
              </a:solidFill>
              <a:ln>
                <a:noFill/>
              </a:ln>
              <a:effectLst/>
            </c:spPr>
            <c:extLst>
              <c:ext xmlns:c16="http://schemas.microsoft.com/office/drawing/2014/chart" uri="{C3380CC4-5D6E-409C-BE32-E72D297353CC}">
                <c16:uniqueId val="{00000001-F066-43AE-88EE-5AAA4761AA28}"/>
              </c:ext>
            </c:extLst>
          </c:dPt>
          <c:dPt>
            <c:idx val="2"/>
            <c:invertIfNegative val="0"/>
            <c:bubble3D val="0"/>
            <c:spPr>
              <a:solidFill>
                <a:srgbClr val="92D050"/>
              </a:solidFill>
              <a:ln>
                <a:noFill/>
              </a:ln>
              <a:effectLst/>
            </c:spPr>
            <c:extLst>
              <c:ext xmlns:c16="http://schemas.microsoft.com/office/drawing/2014/chart" uri="{C3380CC4-5D6E-409C-BE32-E72D297353CC}">
                <c16:uniqueId val="{00000002-F066-43AE-88EE-5AAA4761AA28}"/>
              </c:ext>
            </c:extLst>
          </c:dPt>
          <c:dPt>
            <c:idx val="3"/>
            <c:invertIfNegative val="0"/>
            <c:bubble3D val="0"/>
            <c:spPr>
              <a:solidFill>
                <a:srgbClr val="92D050"/>
              </a:solidFill>
              <a:ln>
                <a:noFill/>
              </a:ln>
              <a:effectLst/>
            </c:spPr>
            <c:extLst>
              <c:ext xmlns:c16="http://schemas.microsoft.com/office/drawing/2014/chart" uri="{C3380CC4-5D6E-409C-BE32-E72D297353CC}">
                <c16:uniqueId val="{00000002-6C1C-4E9D-9459-FE5E99D5B98C}"/>
              </c:ext>
            </c:extLst>
          </c:dPt>
          <c:dPt>
            <c:idx val="4"/>
            <c:invertIfNegative val="0"/>
            <c:bubble3D val="0"/>
            <c:spPr>
              <a:solidFill>
                <a:srgbClr val="92D050"/>
              </a:solidFill>
              <a:ln>
                <a:noFill/>
              </a:ln>
              <a:effectLst/>
            </c:spPr>
            <c:extLst>
              <c:ext xmlns:c16="http://schemas.microsoft.com/office/drawing/2014/chart" uri="{C3380CC4-5D6E-409C-BE32-E72D297353CC}">
                <c16:uniqueId val="{00000009-CF20-4EFC-A0D7-24D97853A664}"/>
              </c:ext>
            </c:extLst>
          </c:dPt>
          <c:dPt>
            <c:idx val="5"/>
            <c:invertIfNegative val="0"/>
            <c:bubble3D val="0"/>
            <c:spPr>
              <a:solidFill>
                <a:srgbClr val="92D050"/>
              </a:solidFill>
              <a:ln>
                <a:noFill/>
              </a:ln>
              <a:effectLst/>
            </c:spPr>
            <c:extLst>
              <c:ext xmlns:c16="http://schemas.microsoft.com/office/drawing/2014/chart" uri="{C3380CC4-5D6E-409C-BE32-E72D297353CC}">
                <c16:uniqueId val="{00000006-205E-4975-865B-2C8680E83D60}"/>
              </c:ext>
            </c:extLst>
          </c:dPt>
          <c:dPt>
            <c:idx val="6"/>
            <c:invertIfNegative val="0"/>
            <c:bubble3D val="0"/>
            <c:spPr>
              <a:solidFill>
                <a:srgbClr val="92D050"/>
              </a:solidFill>
              <a:ln>
                <a:noFill/>
              </a:ln>
              <a:effectLst/>
            </c:spPr>
            <c:extLst>
              <c:ext xmlns:c16="http://schemas.microsoft.com/office/drawing/2014/chart" uri="{C3380CC4-5D6E-409C-BE32-E72D297353CC}">
                <c16:uniqueId val="{0000000E-FB87-4E05-A17A-7D3A4CBEA07C}"/>
              </c:ext>
            </c:extLst>
          </c:dPt>
          <c:dPt>
            <c:idx val="7"/>
            <c:invertIfNegative val="0"/>
            <c:bubble3D val="0"/>
            <c:spPr>
              <a:solidFill>
                <a:srgbClr val="92D050"/>
              </a:solidFill>
              <a:ln>
                <a:noFill/>
              </a:ln>
              <a:effectLst/>
            </c:spPr>
            <c:extLst>
              <c:ext xmlns:c16="http://schemas.microsoft.com/office/drawing/2014/chart" uri="{C3380CC4-5D6E-409C-BE32-E72D297353CC}">
                <c16:uniqueId val="{0000000A-932E-4FF4-B0FD-BCEE14D98AA7}"/>
              </c:ext>
            </c:extLst>
          </c:dPt>
          <c:dPt>
            <c:idx val="8"/>
            <c:invertIfNegative val="0"/>
            <c:bubble3D val="0"/>
            <c:spPr>
              <a:solidFill>
                <a:srgbClr val="92D050"/>
              </a:solidFill>
              <a:ln>
                <a:noFill/>
              </a:ln>
              <a:effectLst/>
            </c:spPr>
            <c:extLst>
              <c:ext xmlns:c16="http://schemas.microsoft.com/office/drawing/2014/chart" uri="{C3380CC4-5D6E-409C-BE32-E72D297353CC}">
                <c16:uniqueId val="{00000003-F066-43AE-88EE-5AAA4761AA28}"/>
              </c:ext>
            </c:extLst>
          </c:dPt>
          <c:dPt>
            <c:idx val="9"/>
            <c:invertIfNegative val="0"/>
            <c:bubble3D val="0"/>
            <c:spPr>
              <a:solidFill>
                <a:srgbClr val="92D050"/>
              </a:solidFill>
              <a:ln>
                <a:noFill/>
              </a:ln>
              <a:effectLst/>
            </c:spPr>
            <c:extLst>
              <c:ext xmlns:c16="http://schemas.microsoft.com/office/drawing/2014/chart" uri="{C3380CC4-5D6E-409C-BE32-E72D297353CC}">
                <c16:uniqueId val="{00000007-205E-4975-865B-2C8680E83D60}"/>
              </c:ext>
            </c:extLst>
          </c:dPt>
          <c:dPt>
            <c:idx val="10"/>
            <c:invertIfNegative val="0"/>
            <c:bubble3D val="0"/>
            <c:spPr>
              <a:solidFill>
                <a:srgbClr val="FFFF00"/>
              </a:solidFill>
              <a:ln>
                <a:noFill/>
              </a:ln>
              <a:effectLst/>
            </c:spPr>
            <c:extLst>
              <c:ext xmlns:c16="http://schemas.microsoft.com/office/drawing/2014/chart" uri="{C3380CC4-5D6E-409C-BE32-E72D297353CC}">
                <c16:uniqueId val="{00000004-F066-43AE-88EE-5AAA4761AA28}"/>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0-F066-43AE-88EE-5AAA4761AA28}"/>
                </c:ext>
              </c:extLst>
            </c:dLbl>
            <c:dLbl>
              <c:idx val="1"/>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1-F066-43AE-88EE-5AAA4761AA28}"/>
                </c:ext>
              </c:extLst>
            </c:dLbl>
            <c:dLbl>
              <c:idx val="2"/>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2-F066-43AE-88EE-5AAA4761AA28}"/>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9-CF20-4EFC-A0D7-24D97853A664}"/>
                </c:ext>
              </c:extLst>
            </c:dLbl>
            <c:dLbl>
              <c:idx val="8"/>
              <c:tx>
                <c:rich>
                  <a:bodyPr rot="0" spcFirstLastPara="1" vertOverflow="ellipsis" vert="horz" wrap="square" lIns="38100" tIns="19050" rIns="38100" bIns="19050" anchor="ctr" anchorCtr="0">
                    <a:spAutoFit/>
                  </a:bodyPr>
                  <a:lstStyle/>
                  <a:p>
                    <a:pPr algn="ctr">
                      <a:defRPr lang="en-US" sz="900" b="1" i="0" u="none" strike="noStrike" kern="1200" baseline="0">
                        <a:solidFill>
                          <a:srgbClr val="FF0000"/>
                        </a:solidFill>
                        <a:latin typeface="+mn-lt"/>
                        <a:ea typeface="+mn-ea"/>
                        <a:cs typeface="+mn-cs"/>
                      </a:defRPr>
                    </a:pPr>
                    <a:fld id="{3D66DEDF-0D1A-49E6-98DB-E3CC73D90DCB}" type="VALUE">
                      <a:rPr lang="en-US" b="0">
                        <a:solidFill>
                          <a:sysClr val="windowText" lastClr="000000"/>
                        </a:solidFill>
                      </a:rPr>
                      <a:pPr algn="ctr">
                        <a:defRPr lang="en-US" b="1">
                          <a:solidFill>
                            <a:srgbClr val="FF0000"/>
                          </a:solidFill>
                        </a:defRPr>
                      </a:pPr>
                      <a:t>[VALUE]</a:t>
                    </a:fld>
                    <a:endParaRPr lang="fr-FR"/>
                  </a:p>
                </c:rich>
              </c:tx>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rgbClr val="FF0000"/>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066-43AE-88EE-5AAA4761AA28}"/>
                </c:ext>
              </c:extLst>
            </c:dLbl>
            <c:dLbl>
              <c:idx val="1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extLst>
                <c:ext xmlns:c16="http://schemas.microsoft.com/office/drawing/2014/chart" uri="{C3380CC4-5D6E-409C-BE32-E72D297353CC}">
                  <c16:uniqueId val="{00000004-F066-43AE-88EE-5AAA4761AA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'Suivi_%_ de réalisation'!$T$6:$AD$7</c15:sqref>
                  </c15:fullRef>
                  <c15:levelRef>
                    <c15:sqref>'Suivi_%_ de réalisation'!$T$7:$AD$7</c15:sqref>
                  </c15:levelRef>
                </c:ext>
              </c:extLst>
              <c:f>'Suivi_%_ de réalisation'!$T$7:$AD$7</c:f>
              <c:strCache>
                <c:ptCount val="11"/>
                <c:pt idx="0">
                  <c:v>Etat Qualité minimum atteint</c:v>
                </c:pt>
                <c:pt idx="1">
                  <c:v>Poids renseignée</c:v>
                </c:pt>
                <c:pt idx="2">
                  <c:v>UNL WEB</c:v>
                </c:pt>
                <c:pt idx="3">
                  <c:v>Contrat Tango validé</c:v>
                </c:pt>
                <c:pt idx="4">
                  <c:v>Capacitaire fourrisseur confirmé</c:v>
                </c:pt>
                <c:pt idx="5">
                  <c:v>IT CPL parametrés.</c:v>
                </c:pt>
                <c:pt idx="6">
                  <c:v>FCLA Validée</c:v>
                </c:pt>
                <c:pt idx="7">
                  <c:v>PLE créé</c:v>
                </c:pt>
                <c:pt idx="8">
                  <c:v>EDI Ouvert</c:v>
                </c:pt>
                <c:pt idx="9">
                  <c:v>Flux logistique UM validé</c:v>
                </c:pt>
                <c:pt idx="10">
                  <c:v>Process fabrication validé</c:v>
                </c:pt>
              </c:strCache>
            </c:strRef>
          </c:cat>
          <c:val>
            <c:numRef>
              <c:f>'Suivi_%_ de réalisation'!$T$48:$AD$48</c:f>
            </c:numRef>
          </c:val>
          <c:extLst>
            <c:ext xmlns:c16="http://schemas.microsoft.com/office/drawing/2014/chart" uri="{C3380CC4-5D6E-409C-BE32-E72D297353CC}">
              <c16:uniqueId val="{00000000-F697-48C7-B50A-8C5BB71FDC01}"/>
            </c:ext>
          </c:extLst>
        </c:ser>
        <c:dLbls>
          <c:showLegendKey val="0"/>
          <c:showVal val="0"/>
          <c:showCatName val="0"/>
          <c:showSerName val="0"/>
          <c:showPercent val="0"/>
          <c:showBubbleSize val="0"/>
        </c:dLbls>
        <c:gapWidth val="182"/>
        <c:axId val="1067564960"/>
        <c:axId val="1067566928"/>
      </c:barChart>
      <c:catAx>
        <c:axId val="1067564960"/>
        <c:scaling>
          <c:orientation val="minMax"/>
        </c:scaling>
        <c:delete val="0"/>
        <c:axPos val="b"/>
        <c:title>
          <c:tx>
            <c:rich>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r>
                  <a:rPr lang="fr-FR" sz="1200" b="1" i="0" u="none" strike="noStrike" kern="1200" baseline="0">
                    <a:solidFill>
                      <a:sysClr val="windowText" lastClr="000000">
                        <a:lumMod val="65000"/>
                        <a:lumOff val="35000"/>
                      </a:sysClr>
                    </a:solidFill>
                    <a:latin typeface="+mn-lt"/>
                    <a:ea typeface="+mn-ea"/>
                    <a:cs typeface="+mn-cs"/>
                  </a:rPr>
                  <a:t>Items  </a:t>
                </a:r>
              </a:p>
            </c:rich>
          </c:tx>
          <c:layout>
            <c:manualLayout>
              <c:xMode val="edge"/>
              <c:yMode val="edge"/>
              <c:x val="0.47103610089999587"/>
              <c:y val="0.85712133550052527"/>
            </c:manualLayout>
          </c:layout>
          <c:overlay val="0"/>
          <c:spPr>
            <a:noFill/>
            <a:ln>
              <a:noFill/>
            </a:ln>
            <a:effectLst/>
          </c:spPr>
          <c:txPr>
            <a:bodyPr rot="0" spcFirstLastPara="1" vertOverflow="ellipsis" vert="horz" wrap="square" anchor="ctr" anchorCtr="1"/>
            <a:lstStyle/>
            <a:p>
              <a:pPr>
                <a:defRPr lang="fr-FR" sz="1200" b="1" i="0" u="none" strike="noStrike" kern="1200" baseline="0">
                  <a:solidFill>
                    <a:sysClr val="windowText" lastClr="000000">
                      <a:lumMod val="65000"/>
                      <a:lumOff val="35000"/>
                    </a:sys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6928"/>
        <c:crosses val="autoZero"/>
        <c:auto val="1"/>
        <c:lblAlgn val="ctr"/>
        <c:lblOffset val="100"/>
        <c:noMultiLvlLbl val="0"/>
      </c:catAx>
      <c:valAx>
        <c:axId val="1067566928"/>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sz="1400" b="1"/>
                  <a:t>%</a:t>
                </a:r>
                <a:r>
                  <a:rPr lang="fr-FR" sz="1200" b="1"/>
                  <a:t>  </a:t>
                </a:r>
                <a:r>
                  <a:rPr lang="fr-FR" sz="1200" b="1" baseline="0"/>
                  <a:t> de réalisation </a:t>
                </a:r>
                <a:endParaRPr lang="fr-FR" sz="1200" b="1"/>
              </a:p>
            </c:rich>
          </c:tx>
          <c:layout>
            <c:manualLayout>
              <c:xMode val="edge"/>
              <c:yMode val="edge"/>
              <c:x val="2.0356115384109502E-2"/>
              <c:y val="0.1884118297838008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675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chart" Target="../charts/chart3.xml"/><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4.png"/><Relationship Id="rId5" Type="http://schemas.openxmlformats.org/officeDocument/2006/relationships/chart" Target="../charts/chart2.xml"/><Relationship Id="rId4"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chart" Target="../charts/chart6.xml"/><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4.png"/><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497416</xdr:colOff>
      <xdr:row>9</xdr:row>
      <xdr:rowOff>1</xdr:rowOff>
    </xdr:from>
    <xdr:to>
      <xdr:col>0</xdr:col>
      <xdr:colOff>8053916</xdr:colOff>
      <xdr:row>13</xdr:row>
      <xdr:rowOff>158749</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497416" y="1037168"/>
          <a:ext cx="7556500" cy="814915"/>
        </a:xfrm>
        <a:prstGeom prst="rect">
          <a:avLst/>
        </a:prstGeom>
      </xdr:spPr>
    </xdr:pic>
    <xdr:clientData/>
  </xdr:twoCellAnchor>
  <xdr:twoCellAnchor editAs="oneCell">
    <xdr:from>
      <xdr:col>2</xdr:col>
      <xdr:colOff>677333</xdr:colOff>
      <xdr:row>9</xdr:row>
      <xdr:rowOff>52916</xdr:rowOff>
    </xdr:from>
    <xdr:to>
      <xdr:col>2</xdr:col>
      <xdr:colOff>8233833</xdr:colOff>
      <xdr:row>14</xdr:row>
      <xdr:rowOff>52914</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9980083" y="1090083"/>
          <a:ext cx="7556500" cy="814915"/>
        </a:xfrm>
        <a:prstGeom prst="rect">
          <a:avLst/>
        </a:prstGeom>
      </xdr:spPr>
    </xdr:pic>
    <xdr:clientData/>
  </xdr:twoCellAnchor>
  <xdr:twoCellAnchor editAs="oneCell">
    <xdr:from>
      <xdr:col>0</xdr:col>
      <xdr:colOff>391585</xdr:colOff>
      <xdr:row>21</xdr:row>
      <xdr:rowOff>148167</xdr:rowOff>
    </xdr:from>
    <xdr:to>
      <xdr:col>0</xdr:col>
      <xdr:colOff>8900585</xdr:colOff>
      <xdr:row>26</xdr:row>
      <xdr:rowOff>84666</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391585" y="3566584"/>
          <a:ext cx="8509000" cy="730249"/>
        </a:xfrm>
        <a:prstGeom prst="rect">
          <a:avLst/>
        </a:prstGeom>
      </xdr:spPr>
    </xdr:pic>
    <xdr:clientData/>
  </xdr:twoCellAnchor>
  <xdr:twoCellAnchor editAs="oneCell">
    <xdr:from>
      <xdr:col>2</xdr:col>
      <xdr:colOff>666750</xdr:colOff>
      <xdr:row>21</xdr:row>
      <xdr:rowOff>105832</xdr:rowOff>
    </xdr:from>
    <xdr:to>
      <xdr:col>2</xdr:col>
      <xdr:colOff>9175750</xdr:colOff>
      <xdr:row>26</xdr:row>
      <xdr:rowOff>42331</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stretch>
          <a:fillRect/>
        </a:stretch>
      </xdr:blipFill>
      <xdr:spPr>
        <a:xfrm>
          <a:off x="10064750" y="3524249"/>
          <a:ext cx="8509000" cy="730249"/>
        </a:xfrm>
        <a:prstGeom prst="rect">
          <a:avLst/>
        </a:prstGeom>
      </xdr:spPr>
    </xdr:pic>
    <xdr:clientData/>
  </xdr:twoCellAnchor>
  <xdr:twoCellAnchor editAs="oneCell">
    <xdr:from>
      <xdr:col>0</xdr:col>
      <xdr:colOff>1682751</xdr:colOff>
      <xdr:row>46</xdr:row>
      <xdr:rowOff>317499</xdr:rowOff>
    </xdr:from>
    <xdr:to>
      <xdr:col>0</xdr:col>
      <xdr:colOff>7598273</xdr:colOff>
      <xdr:row>53</xdr:row>
      <xdr:rowOff>95249</xdr:rowOff>
    </xdr:to>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stretch>
          <a:fillRect/>
        </a:stretch>
      </xdr:blipFill>
      <xdr:spPr>
        <a:xfrm>
          <a:off x="1682751" y="7715249"/>
          <a:ext cx="5915522" cy="1058334"/>
        </a:xfrm>
        <a:prstGeom prst="rect">
          <a:avLst/>
        </a:prstGeom>
      </xdr:spPr>
    </xdr:pic>
    <xdr:clientData/>
  </xdr:twoCellAnchor>
  <xdr:twoCellAnchor editAs="oneCell">
    <xdr:from>
      <xdr:col>2</xdr:col>
      <xdr:colOff>1714500</xdr:colOff>
      <xdr:row>46</xdr:row>
      <xdr:rowOff>264583</xdr:rowOff>
    </xdr:from>
    <xdr:to>
      <xdr:col>2</xdr:col>
      <xdr:colOff>7630022</xdr:colOff>
      <xdr:row>53</xdr:row>
      <xdr:rowOff>42333</xdr:rowOff>
    </xdr:to>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3"/>
        <a:stretch>
          <a:fillRect/>
        </a:stretch>
      </xdr:blipFill>
      <xdr:spPr>
        <a:xfrm>
          <a:off x="11112500" y="7662333"/>
          <a:ext cx="5915522" cy="1058334"/>
        </a:xfrm>
        <a:prstGeom prst="rect">
          <a:avLst/>
        </a:prstGeom>
      </xdr:spPr>
    </xdr:pic>
    <xdr:clientData/>
  </xdr:twoCellAnchor>
  <xdr:twoCellAnchor editAs="oneCell">
    <xdr:from>
      <xdr:col>0</xdr:col>
      <xdr:colOff>6604000</xdr:colOff>
      <xdr:row>0</xdr:row>
      <xdr:rowOff>74084</xdr:rowOff>
    </xdr:from>
    <xdr:to>
      <xdr:col>0</xdr:col>
      <xdr:colOff>8987743</xdr:colOff>
      <xdr:row>3</xdr:row>
      <xdr:rowOff>187005</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6604000" y="74084"/>
          <a:ext cx="2383743" cy="695004"/>
        </a:xfrm>
        <a:prstGeom prst="rect">
          <a:avLst/>
        </a:prstGeom>
      </xdr:spPr>
    </xdr:pic>
    <xdr:clientData/>
  </xdr:twoCellAnchor>
  <xdr:twoCellAnchor editAs="oneCell">
    <xdr:from>
      <xdr:col>2</xdr:col>
      <xdr:colOff>7133167</xdr:colOff>
      <xdr:row>0</xdr:row>
      <xdr:rowOff>116417</xdr:rowOff>
    </xdr:from>
    <xdr:to>
      <xdr:col>3</xdr:col>
      <xdr:colOff>87160</xdr:colOff>
      <xdr:row>4</xdr:row>
      <xdr:rowOff>28254</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6531167" y="116417"/>
          <a:ext cx="2383743" cy="695004"/>
        </a:xfrm>
        <a:prstGeom prst="rect">
          <a:avLst/>
        </a:prstGeom>
      </xdr:spPr>
    </xdr:pic>
    <xdr:clientData/>
  </xdr:twoCellAnchor>
  <xdr:twoCellAnchor editAs="oneCell">
    <xdr:from>
      <xdr:col>0</xdr:col>
      <xdr:colOff>1164166</xdr:colOff>
      <xdr:row>28</xdr:row>
      <xdr:rowOff>31750</xdr:rowOff>
    </xdr:from>
    <xdr:to>
      <xdr:col>0</xdr:col>
      <xdr:colOff>7979833</xdr:colOff>
      <xdr:row>41</xdr:row>
      <xdr:rowOff>21167</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1164166" y="5154083"/>
          <a:ext cx="6815667" cy="2053167"/>
        </a:xfrm>
        <a:prstGeom prst="rect">
          <a:avLst/>
        </a:prstGeom>
      </xdr:spPr>
    </xdr:pic>
    <xdr:clientData/>
  </xdr:twoCellAnchor>
  <xdr:twoCellAnchor editAs="oneCell">
    <xdr:from>
      <xdr:col>2</xdr:col>
      <xdr:colOff>1058334</xdr:colOff>
      <xdr:row>28</xdr:row>
      <xdr:rowOff>21168</xdr:rowOff>
    </xdr:from>
    <xdr:to>
      <xdr:col>2</xdr:col>
      <xdr:colOff>8678334</xdr:colOff>
      <xdr:row>41</xdr:row>
      <xdr:rowOff>103008</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6"/>
        <a:stretch>
          <a:fillRect/>
        </a:stretch>
      </xdr:blipFill>
      <xdr:spPr>
        <a:xfrm>
          <a:off x="10456334" y="5143501"/>
          <a:ext cx="7620000" cy="21455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83345</xdr:colOff>
      <xdr:row>0</xdr:row>
      <xdr:rowOff>0</xdr:rowOff>
    </xdr:from>
    <xdr:to>
      <xdr:col>9</xdr:col>
      <xdr:colOff>359681</xdr:colOff>
      <xdr:row>3</xdr:row>
      <xdr:rowOff>194941</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0048876" y="0"/>
          <a:ext cx="2383743" cy="6950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313774</xdr:colOff>
      <xdr:row>0</xdr:row>
      <xdr:rowOff>0</xdr:rowOff>
    </xdr:from>
    <xdr:to>
      <xdr:col>15</xdr:col>
      <xdr:colOff>2762250</xdr:colOff>
      <xdr:row>1</xdr:row>
      <xdr:rowOff>288268</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9569833" y="0"/>
          <a:ext cx="2383743" cy="695004"/>
        </a:xfrm>
        <a:prstGeom prst="rect">
          <a:avLst/>
        </a:prstGeom>
      </xdr:spPr>
    </xdr:pic>
    <xdr:clientData/>
  </xdr:twoCellAnchor>
  <xdr:twoCellAnchor>
    <xdr:from>
      <xdr:col>4</xdr:col>
      <xdr:colOff>851647</xdr:colOff>
      <xdr:row>1</xdr:row>
      <xdr:rowOff>144556</xdr:rowOff>
    </xdr:from>
    <xdr:to>
      <xdr:col>7</xdr:col>
      <xdr:colOff>806823</xdr:colOff>
      <xdr:row>3</xdr:row>
      <xdr:rowOff>189380</xdr:rowOff>
    </xdr:to>
    <xdr:sp macro="" textlink="">
      <xdr:nvSpPr>
        <xdr:cNvPr id="7" name="Flèche droite 6">
          <a:extLst>
            <a:ext uri="{FF2B5EF4-FFF2-40B4-BE49-F238E27FC236}">
              <a16:creationId xmlns:a16="http://schemas.microsoft.com/office/drawing/2014/main" id="{00000000-0008-0000-0300-000007000000}"/>
            </a:ext>
          </a:extLst>
        </xdr:cNvPr>
        <xdr:cNvSpPr/>
      </xdr:nvSpPr>
      <xdr:spPr>
        <a:xfrm>
          <a:off x="6766672" y="792256"/>
          <a:ext cx="2355476" cy="854449"/>
        </a:xfrm>
        <a:prstGeom prst="rightArrow">
          <a:avLst>
            <a:gd name="adj1" fmla="val 50000"/>
            <a:gd name="adj2" fmla="val 68099"/>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t>Select the graphical Project to display/</a:t>
          </a:r>
        </a:p>
        <a:p>
          <a:pPr algn="l"/>
          <a:r>
            <a:rPr lang="fr-FR" sz="1000"/>
            <a:t>sélectionner le Projet à afficher (graphiques)</a:t>
          </a:r>
        </a:p>
      </xdr:txBody>
    </xdr:sp>
    <xdr:clientData/>
  </xdr:twoCellAnchor>
  <xdr:twoCellAnchor>
    <xdr:from>
      <xdr:col>36</xdr:col>
      <xdr:colOff>481852</xdr:colOff>
      <xdr:row>3</xdr:row>
      <xdr:rowOff>201708</xdr:rowOff>
    </xdr:from>
    <xdr:to>
      <xdr:col>39</xdr:col>
      <xdr:colOff>0</xdr:colOff>
      <xdr:row>3</xdr:row>
      <xdr:rowOff>414618</xdr:rowOff>
    </xdr:to>
    <xdr:sp macro="" textlink="">
      <xdr:nvSpPr>
        <xdr:cNvPr id="2" name="Pentagone 1">
          <a:extLst>
            <a:ext uri="{FF2B5EF4-FFF2-40B4-BE49-F238E27FC236}">
              <a16:creationId xmlns:a16="http://schemas.microsoft.com/office/drawing/2014/main" id="{00000000-0008-0000-0300-000002000000}"/>
            </a:ext>
          </a:extLst>
        </xdr:cNvPr>
        <xdr:cNvSpPr/>
      </xdr:nvSpPr>
      <xdr:spPr>
        <a:xfrm>
          <a:off x="40453234" y="1815355"/>
          <a:ext cx="2106707" cy="21291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38</xdr:col>
      <xdr:colOff>862852</xdr:colOff>
      <xdr:row>3</xdr:row>
      <xdr:rowOff>212912</xdr:rowOff>
    </xdr:from>
    <xdr:to>
      <xdr:col>40</xdr:col>
      <xdr:colOff>795618</xdr:colOff>
      <xdr:row>3</xdr:row>
      <xdr:rowOff>403412</xdr:rowOff>
    </xdr:to>
    <xdr:sp macro="" textlink="">
      <xdr:nvSpPr>
        <xdr:cNvPr id="3" name="Chevron 2">
          <a:extLst>
            <a:ext uri="{FF2B5EF4-FFF2-40B4-BE49-F238E27FC236}">
              <a16:creationId xmlns:a16="http://schemas.microsoft.com/office/drawing/2014/main" id="{00000000-0008-0000-0300-000003000000}"/>
            </a:ext>
          </a:extLst>
        </xdr:cNvPr>
        <xdr:cNvSpPr/>
      </xdr:nvSpPr>
      <xdr:spPr>
        <a:xfrm>
          <a:off x="42559940" y="1826559"/>
          <a:ext cx="1658472" cy="19050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40</xdr:col>
      <xdr:colOff>806824</xdr:colOff>
      <xdr:row>3</xdr:row>
      <xdr:rowOff>224119</xdr:rowOff>
    </xdr:from>
    <xdr:to>
      <xdr:col>41</xdr:col>
      <xdr:colOff>806823</xdr:colOff>
      <xdr:row>3</xdr:row>
      <xdr:rowOff>403412</xdr:rowOff>
    </xdr:to>
    <xdr:sp macro="" textlink="">
      <xdr:nvSpPr>
        <xdr:cNvPr id="8" name="Chevron 7">
          <a:extLst>
            <a:ext uri="{FF2B5EF4-FFF2-40B4-BE49-F238E27FC236}">
              <a16:creationId xmlns:a16="http://schemas.microsoft.com/office/drawing/2014/main" id="{00000000-0008-0000-0300-000008000000}"/>
            </a:ext>
          </a:extLst>
        </xdr:cNvPr>
        <xdr:cNvSpPr/>
      </xdr:nvSpPr>
      <xdr:spPr>
        <a:xfrm>
          <a:off x="44229618" y="1837766"/>
          <a:ext cx="862852" cy="179293"/>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41</xdr:col>
      <xdr:colOff>829235</xdr:colOff>
      <xdr:row>3</xdr:row>
      <xdr:rowOff>224119</xdr:rowOff>
    </xdr:from>
    <xdr:to>
      <xdr:col>42</xdr:col>
      <xdr:colOff>819709</xdr:colOff>
      <xdr:row>3</xdr:row>
      <xdr:rowOff>403412</xdr:rowOff>
    </xdr:to>
    <xdr:sp macro="" textlink="">
      <xdr:nvSpPr>
        <xdr:cNvPr id="9" name="Chevron 8">
          <a:extLst>
            <a:ext uri="{FF2B5EF4-FFF2-40B4-BE49-F238E27FC236}">
              <a16:creationId xmlns:a16="http://schemas.microsoft.com/office/drawing/2014/main" id="{00000000-0008-0000-0300-000009000000}"/>
            </a:ext>
          </a:extLst>
        </xdr:cNvPr>
        <xdr:cNvSpPr/>
      </xdr:nvSpPr>
      <xdr:spPr>
        <a:xfrm>
          <a:off x="45114882" y="1837766"/>
          <a:ext cx="853327" cy="179293"/>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42</xdr:col>
      <xdr:colOff>840443</xdr:colOff>
      <xdr:row>3</xdr:row>
      <xdr:rowOff>67236</xdr:rowOff>
    </xdr:from>
    <xdr:to>
      <xdr:col>43</xdr:col>
      <xdr:colOff>830917</xdr:colOff>
      <xdr:row>3</xdr:row>
      <xdr:rowOff>246529</xdr:rowOff>
    </xdr:to>
    <xdr:sp macro="" textlink="">
      <xdr:nvSpPr>
        <xdr:cNvPr id="10" name="Chevron 9">
          <a:extLst>
            <a:ext uri="{FF2B5EF4-FFF2-40B4-BE49-F238E27FC236}">
              <a16:creationId xmlns:a16="http://schemas.microsoft.com/office/drawing/2014/main" id="{00000000-0008-0000-0300-00000A000000}"/>
            </a:ext>
          </a:extLst>
        </xdr:cNvPr>
        <xdr:cNvSpPr/>
      </xdr:nvSpPr>
      <xdr:spPr>
        <a:xfrm>
          <a:off x="45988943" y="1680883"/>
          <a:ext cx="853327" cy="179293"/>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42</xdr:col>
      <xdr:colOff>853326</xdr:colOff>
      <xdr:row>3</xdr:row>
      <xdr:rowOff>324969</xdr:rowOff>
    </xdr:from>
    <xdr:to>
      <xdr:col>45</xdr:col>
      <xdr:colOff>829235</xdr:colOff>
      <xdr:row>3</xdr:row>
      <xdr:rowOff>515470</xdr:rowOff>
    </xdr:to>
    <xdr:sp macro="" textlink="">
      <xdr:nvSpPr>
        <xdr:cNvPr id="11" name="Chevron 10">
          <a:extLst>
            <a:ext uri="{FF2B5EF4-FFF2-40B4-BE49-F238E27FC236}">
              <a16:creationId xmlns:a16="http://schemas.microsoft.com/office/drawing/2014/main" id="{00000000-0008-0000-0300-00000B000000}"/>
            </a:ext>
          </a:extLst>
        </xdr:cNvPr>
        <xdr:cNvSpPr/>
      </xdr:nvSpPr>
      <xdr:spPr>
        <a:xfrm>
          <a:off x="46001826" y="1938616"/>
          <a:ext cx="2564468" cy="190501"/>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45</xdr:col>
      <xdr:colOff>829237</xdr:colOff>
      <xdr:row>3</xdr:row>
      <xdr:rowOff>324971</xdr:rowOff>
    </xdr:from>
    <xdr:to>
      <xdr:col>46</xdr:col>
      <xdr:colOff>819711</xdr:colOff>
      <xdr:row>3</xdr:row>
      <xdr:rowOff>504264</xdr:rowOff>
    </xdr:to>
    <xdr:sp macro="" textlink="">
      <xdr:nvSpPr>
        <xdr:cNvPr id="12" name="Chevron 11">
          <a:extLst>
            <a:ext uri="{FF2B5EF4-FFF2-40B4-BE49-F238E27FC236}">
              <a16:creationId xmlns:a16="http://schemas.microsoft.com/office/drawing/2014/main" id="{00000000-0008-0000-0300-00000C000000}"/>
            </a:ext>
          </a:extLst>
        </xdr:cNvPr>
        <xdr:cNvSpPr/>
      </xdr:nvSpPr>
      <xdr:spPr>
        <a:xfrm>
          <a:off x="48566296" y="1938618"/>
          <a:ext cx="853327" cy="179293"/>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419101</xdr:colOff>
      <xdr:row>4</xdr:row>
      <xdr:rowOff>9526</xdr:rowOff>
    </xdr:from>
    <xdr:to>
      <xdr:col>6</xdr:col>
      <xdr:colOff>523875</xdr:colOff>
      <xdr:row>12</xdr:row>
      <xdr:rowOff>152400</xdr:rowOff>
    </xdr:to>
    <xdr:cxnSp macro="">
      <xdr:nvCxnSpPr>
        <xdr:cNvPr id="3" name="Connecteur droit avec flèche 2">
          <a:extLst>
            <a:ext uri="{FF2B5EF4-FFF2-40B4-BE49-F238E27FC236}">
              <a16:creationId xmlns:a16="http://schemas.microsoft.com/office/drawing/2014/main" id="{00000000-0008-0000-0200-000003000000}"/>
            </a:ext>
          </a:extLst>
        </xdr:cNvPr>
        <xdr:cNvCxnSpPr/>
      </xdr:nvCxnSpPr>
      <xdr:spPr>
        <a:xfrm flipH="1" flipV="1">
          <a:off x="4981576" y="1790701"/>
          <a:ext cx="3047999" cy="14668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990601</xdr:colOff>
      <xdr:row>4</xdr:row>
      <xdr:rowOff>9526</xdr:rowOff>
    </xdr:from>
    <xdr:to>
      <xdr:col>6</xdr:col>
      <xdr:colOff>533400</xdr:colOff>
      <xdr:row>12</xdr:row>
      <xdr:rowOff>152400</xdr:rowOff>
    </xdr:to>
    <xdr:cxnSp macro="">
      <xdr:nvCxnSpPr>
        <xdr:cNvPr id="4" name="Connecteur droit avec flèche 3">
          <a:extLst>
            <a:ext uri="{FF2B5EF4-FFF2-40B4-BE49-F238E27FC236}">
              <a16:creationId xmlns:a16="http://schemas.microsoft.com/office/drawing/2014/main" id="{00000000-0008-0000-0200-000004000000}"/>
            </a:ext>
          </a:extLst>
        </xdr:cNvPr>
        <xdr:cNvCxnSpPr/>
      </xdr:nvCxnSpPr>
      <xdr:spPr>
        <a:xfrm flipH="1" flipV="1">
          <a:off x="6410326" y="1790701"/>
          <a:ext cx="1628774" cy="14668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533400</xdr:colOff>
      <xdr:row>4</xdr:row>
      <xdr:rowOff>0</xdr:rowOff>
    </xdr:from>
    <xdr:to>
      <xdr:col>6</xdr:col>
      <xdr:colOff>561976</xdr:colOff>
      <xdr:row>13</xdr:row>
      <xdr:rowOff>0</xdr:rowOff>
    </xdr:to>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flipV="1">
          <a:off x="8039100" y="1781175"/>
          <a:ext cx="28576" cy="1485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514350</xdr:colOff>
      <xdr:row>4</xdr:row>
      <xdr:rowOff>9526</xdr:rowOff>
    </xdr:from>
    <xdr:to>
      <xdr:col>7</xdr:col>
      <xdr:colOff>571500</xdr:colOff>
      <xdr:row>13</xdr:row>
      <xdr:rowOff>0</xdr:rowOff>
    </xdr:to>
    <xdr:cxnSp macro="">
      <xdr:nvCxnSpPr>
        <xdr:cNvPr id="10" name="Connecteur droit avec flèche 9">
          <a:extLst>
            <a:ext uri="{FF2B5EF4-FFF2-40B4-BE49-F238E27FC236}">
              <a16:creationId xmlns:a16="http://schemas.microsoft.com/office/drawing/2014/main" id="{00000000-0008-0000-0200-00000A000000}"/>
            </a:ext>
          </a:extLst>
        </xdr:cNvPr>
        <xdr:cNvCxnSpPr/>
      </xdr:nvCxnSpPr>
      <xdr:spPr>
        <a:xfrm flipV="1">
          <a:off x="8020050" y="1790701"/>
          <a:ext cx="1209675" cy="14763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xdr:row>
      <xdr:rowOff>38100</xdr:rowOff>
    </xdr:from>
    <xdr:to>
      <xdr:col>8</xdr:col>
      <xdr:colOff>523875</xdr:colOff>
      <xdr:row>12</xdr:row>
      <xdr:rowOff>142875</xdr:rowOff>
    </xdr:to>
    <xdr:cxnSp macro="">
      <xdr:nvCxnSpPr>
        <xdr:cNvPr id="13" name="Connecteur droit avec flèche 12">
          <a:extLst>
            <a:ext uri="{FF2B5EF4-FFF2-40B4-BE49-F238E27FC236}">
              <a16:creationId xmlns:a16="http://schemas.microsoft.com/office/drawing/2014/main" id="{00000000-0008-0000-0200-00000D000000}"/>
            </a:ext>
          </a:extLst>
        </xdr:cNvPr>
        <xdr:cNvCxnSpPr/>
      </xdr:nvCxnSpPr>
      <xdr:spPr>
        <a:xfrm flipV="1">
          <a:off x="6629400" y="4829175"/>
          <a:ext cx="2286000" cy="1428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138111</xdr:colOff>
      <xdr:row>6</xdr:row>
      <xdr:rowOff>69056</xdr:rowOff>
    </xdr:from>
    <xdr:to>
      <xdr:col>0</xdr:col>
      <xdr:colOff>570111</xdr:colOff>
      <xdr:row>8</xdr:row>
      <xdr:rowOff>149298</xdr:rowOff>
    </xdr:to>
    <xdr:pic>
      <xdr:nvPicPr>
        <xdr:cNvPr id="3" name="Picture 8">
          <a:extLst>
            <a:ext uri="{FF2B5EF4-FFF2-40B4-BE49-F238E27FC236}">
              <a16:creationId xmlns:a16="http://schemas.microsoft.com/office/drawing/2014/main" id="{00000000-0008-0000-0600-0000030000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047" t="24875" r="84843" b="57626"/>
        <a:stretch>
          <a:fillRect/>
        </a:stretch>
      </xdr:blipFill>
      <xdr:spPr bwMode="auto">
        <a:xfrm>
          <a:off x="138111" y="1402556"/>
          <a:ext cx="432000" cy="41361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130970</xdr:colOff>
      <xdr:row>0</xdr:row>
      <xdr:rowOff>7143</xdr:rowOff>
    </xdr:from>
    <xdr:to>
      <xdr:col>0</xdr:col>
      <xdr:colOff>562970</xdr:colOff>
      <xdr:row>1</xdr:row>
      <xdr:rowOff>150882</xdr:rowOff>
    </xdr:to>
    <xdr:pic>
      <xdr:nvPicPr>
        <xdr:cNvPr id="4" name="Picture 9">
          <a:extLst>
            <a:ext uri="{FF2B5EF4-FFF2-40B4-BE49-F238E27FC236}">
              <a16:creationId xmlns:a16="http://schemas.microsoft.com/office/drawing/2014/main" id="{00000000-0008-0000-0600-000004000000}"/>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970" y="173831"/>
          <a:ext cx="432000" cy="3937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128587</xdr:colOff>
      <xdr:row>13</xdr:row>
      <xdr:rowOff>52387</xdr:rowOff>
    </xdr:from>
    <xdr:to>
      <xdr:col>0</xdr:col>
      <xdr:colOff>488587</xdr:colOff>
      <xdr:row>15</xdr:row>
      <xdr:rowOff>79012</xdr:rowOff>
    </xdr:to>
    <xdr:grpSp>
      <xdr:nvGrpSpPr>
        <xdr:cNvPr id="5" name="Group 10">
          <a:extLst>
            <a:ext uri="{FF2B5EF4-FFF2-40B4-BE49-F238E27FC236}">
              <a16:creationId xmlns:a16="http://schemas.microsoft.com/office/drawing/2014/main" id="{00000000-0008-0000-0600-000005000000}"/>
            </a:ext>
          </a:extLst>
        </xdr:cNvPr>
        <xdr:cNvGrpSpPr>
          <a:grpSpLocks/>
        </xdr:cNvGrpSpPr>
      </xdr:nvGrpSpPr>
      <xdr:grpSpPr bwMode="auto">
        <a:xfrm>
          <a:off x="128587" y="2467927"/>
          <a:ext cx="360000" cy="361905"/>
          <a:chOff x="2184" y="536"/>
          <a:chExt cx="76" cy="76"/>
        </a:xfrm>
      </xdr:grpSpPr>
      <xdr:sp macro="" textlink="">
        <xdr:nvSpPr>
          <xdr:cNvPr id="6" name="AutoShape 11">
            <a:extLst>
              <a:ext uri="{FF2B5EF4-FFF2-40B4-BE49-F238E27FC236}">
                <a16:creationId xmlns:a16="http://schemas.microsoft.com/office/drawing/2014/main" id="{00000000-0008-0000-0600-000006000000}"/>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7" name="Line 12">
            <a:extLst>
              <a:ext uri="{FF2B5EF4-FFF2-40B4-BE49-F238E27FC236}">
                <a16:creationId xmlns:a16="http://schemas.microsoft.com/office/drawing/2014/main" id="{00000000-0008-0000-0600-000007000000}"/>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138111</xdr:colOff>
      <xdr:row>16</xdr:row>
      <xdr:rowOff>73819</xdr:rowOff>
    </xdr:from>
    <xdr:to>
      <xdr:col>0</xdr:col>
      <xdr:colOff>498111</xdr:colOff>
      <xdr:row>18</xdr:row>
      <xdr:rowOff>100444</xdr:rowOff>
    </xdr:to>
    <xdr:grpSp>
      <xdr:nvGrpSpPr>
        <xdr:cNvPr id="8" name="Group 13">
          <a:extLst>
            <a:ext uri="{FF2B5EF4-FFF2-40B4-BE49-F238E27FC236}">
              <a16:creationId xmlns:a16="http://schemas.microsoft.com/office/drawing/2014/main" id="{00000000-0008-0000-0600-000008000000}"/>
            </a:ext>
          </a:extLst>
        </xdr:cNvPr>
        <xdr:cNvGrpSpPr>
          <a:grpSpLocks/>
        </xdr:cNvGrpSpPr>
      </xdr:nvGrpSpPr>
      <xdr:grpSpPr bwMode="auto">
        <a:xfrm>
          <a:off x="138111" y="2992279"/>
          <a:ext cx="360000" cy="361905"/>
          <a:chOff x="2184" y="717"/>
          <a:chExt cx="76" cy="76"/>
        </a:xfrm>
      </xdr:grpSpPr>
      <xdr:sp macro="" textlink="">
        <xdr:nvSpPr>
          <xdr:cNvPr id="9" name="AutoShape 14">
            <a:extLst>
              <a:ext uri="{FF2B5EF4-FFF2-40B4-BE49-F238E27FC236}">
                <a16:creationId xmlns:a16="http://schemas.microsoft.com/office/drawing/2014/main" id="{00000000-0008-0000-0600-000009000000}"/>
              </a:ext>
            </a:extLst>
          </xdr:cNvPr>
          <xdr:cNvSpPr>
            <a:spLocks noChangeArrowheads="1"/>
          </xdr:cNvSpPr>
        </xdr:nvSpPr>
        <xdr:spPr bwMode="auto">
          <a:xfrm>
            <a:off x="2184" y="717"/>
            <a:ext cx="76" cy="76"/>
          </a:xfrm>
          <a:prstGeom prst="roundRect">
            <a:avLst>
              <a:gd name="adj" fmla="val 16667"/>
            </a:avLst>
          </a:prstGeom>
          <a:solidFill>
            <a:srgbClr val="FFFFFF"/>
          </a:solidFill>
          <a:ln w="9525">
            <a:solidFill>
              <a:srgbClr val="000000"/>
            </a:solidFill>
            <a:round/>
            <a:headEnd/>
            <a:tailEnd/>
          </a:ln>
        </xdr:spPr>
      </xdr:sp>
      <xdr:sp macro="" textlink="">
        <xdr:nvSpPr>
          <xdr:cNvPr id="10" name="Line 15">
            <a:extLst>
              <a:ext uri="{FF2B5EF4-FFF2-40B4-BE49-F238E27FC236}">
                <a16:creationId xmlns:a16="http://schemas.microsoft.com/office/drawing/2014/main" id="{00000000-0008-0000-0600-00000A000000}"/>
              </a:ext>
            </a:extLst>
          </xdr:cNvPr>
          <xdr:cNvSpPr>
            <a:spLocks noChangeShapeType="1"/>
          </xdr:cNvSpPr>
        </xdr:nvSpPr>
        <xdr:spPr bwMode="auto">
          <a:xfrm>
            <a:off x="2197" y="729"/>
            <a:ext cx="51" cy="54"/>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152399</xdr:colOff>
      <xdr:row>10</xdr:row>
      <xdr:rowOff>23813</xdr:rowOff>
    </xdr:from>
    <xdr:to>
      <xdr:col>0</xdr:col>
      <xdr:colOff>512399</xdr:colOff>
      <xdr:row>12</xdr:row>
      <xdr:rowOff>50438</xdr:rowOff>
    </xdr:to>
    <xdr:grpSp>
      <xdr:nvGrpSpPr>
        <xdr:cNvPr id="11" name="Group 29">
          <a:extLst>
            <a:ext uri="{FF2B5EF4-FFF2-40B4-BE49-F238E27FC236}">
              <a16:creationId xmlns:a16="http://schemas.microsoft.com/office/drawing/2014/main" id="{00000000-0008-0000-0600-00000B000000}"/>
            </a:ext>
          </a:extLst>
        </xdr:cNvPr>
        <xdr:cNvGrpSpPr>
          <a:grpSpLocks/>
        </xdr:cNvGrpSpPr>
      </xdr:nvGrpSpPr>
      <xdr:grpSpPr bwMode="auto">
        <a:xfrm>
          <a:off x="152399" y="1936433"/>
          <a:ext cx="360000" cy="361905"/>
          <a:chOff x="2099" y="320"/>
          <a:chExt cx="76" cy="76"/>
        </a:xfrm>
      </xdr:grpSpPr>
      <xdr:sp macro="" textlink="">
        <xdr:nvSpPr>
          <xdr:cNvPr id="12" name="AutoShape 30">
            <a:extLst>
              <a:ext uri="{FF2B5EF4-FFF2-40B4-BE49-F238E27FC236}">
                <a16:creationId xmlns:a16="http://schemas.microsoft.com/office/drawing/2014/main" id="{00000000-0008-0000-0600-00000C000000}"/>
              </a:ext>
            </a:extLst>
          </xdr:cNvPr>
          <xdr:cNvSpPr>
            <a:spLocks noChangeArrowheads="1"/>
          </xdr:cNvSpPr>
        </xdr:nvSpPr>
        <xdr:spPr bwMode="auto">
          <a:xfrm>
            <a:off x="2099" y="320"/>
            <a:ext cx="76" cy="76"/>
          </a:xfrm>
          <a:prstGeom prst="roundRect">
            <a:avLst>
              <a:gd name="adj" fmla="val 16667"/>
            </a:avLst>
          </a:prstGeom>
          <a:solidFill>
            <a:srgbClr val="FFFFFF"/>
          </a:solidFill>
          <a:ln w="9525">
            <a:solidFill>
              <a:srgbClr val="000000"/>
            </a:solidFill>
            <a:round/>
            <a:headEnd/>
            <a:tailEnd/>
          </a:ln>
        </xdr:spPr>
      </xdr:sp>
      <xdr:sp macro="" textlink="">
        <xdr:nvSpPr>
          <xdr:cNvPr id="13" name="Line 31">
            <a:extLst>
              <a:ext uri="{FF2B5EF4-FFF2-40B4-BE49-F238E27FC236}">
                <a16:creationId xmlns:a16="http://schemas.microsoft.com/office/drawing/2014/main" id="{00000000-0008-0000-0600-00000D000000}"/>
              </a:ext>
            </a:extLst>
          </xdr:cNvPr>
          <xdr:cNvSpPr>
            <a:spLocks noChangeShapeType="1"/>
          </xdr:cNvSpPr>
        </xdr:nvSpPr>
        <xdr:spPr bwMode="auto">
          <a:xfrm flipV="1">
            <a:off x="2110" y="330"/>
            <a:ext cx="55" cy="5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0</xdr:col>
      <xdr:colOff>123826</xdr:colOff>
      <xdr:row>2</xdr:row>
      <xdr:rowOff>119062</xdr:rowOff>
    </xdr:from>
    <xdr:to>
      <xdr:col>0</xdr:col>
      <xdr:colOff>555826</xdr:colOff>
      <xdr:row>5</xdr:row>
      <xdr:rowOff>31800</xdr:rowOff>
    </xdr:to>
    <xdr:pic>
      <xdr:nvPicPr>
        <xdr:cNvPr id="14" name="Picture 104">
          <a:extLst>
            <a:ext uri="{FF2B5EF4-FFF2-40B4-BE49-F238E27FC236}">
              <a16:creationId xmlns:a16="http://schemas.microsoft.com/office/drawing/2014/main" id="{00000000-0008-0000-0600-00000E000000}"/>
            </a:ext>
          </a:extLst>
        </xdr:cNvPr>
        <xdr:cNvPicPr preferRelativeResize="0">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6" y="785812"/>
          <a:ext cx="432000" cy="412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17</xdr:col>
      <xdr:colOff>95249</xdr:colOff>
      <xdr:row>2</xdr:row>
      <xdr:rowOff>71432</xdr:rowOff>
    </xdr:from>
    <xdr:to>
      <xdr:col>31</xdr:col>
      <xdr:colOff>416718</xdr:colOff>
      <xdr:row>23</xdr:row>
      <xdr:rowOff>35715</xdr:rowOff>
    </xdr:to>
    <xdr:graphicFrame macro="">
      <xdr:nvGraphicFramePr>
        <xdr:cNvPr id="34" name="Graphique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23</xdr:row>
      <xdr:rowOff>107157</xdr:rowOff>
    </xdr:from>
    <xdr:to>
      <xdr:col>11</xdr:col>
      <xdr:colOff>464343</xdr:colOff>
      <xdr:row>27</xdr:row>
      <xdr:rowOff>65353</xdr:rowOff>
    </xdr:to>
    <xdr:sp macro="" textlink="" fLocksText="0">
      <xdr:nvSpPr>
        <xdr:cNvPr id="27" name="Rectangle 26">
          <a:extLst>
            <a:ext uri="{FF2B5EF4-FFF2-40B4-BE49-F238E27FC236}">
              <a16:creationId xmlns:a16="http://schemas.microsoft.com/office/drawing/2014/main" id="{00000000-0008-0000-0600-00001B000000}"/>
            </a:ext>
          </a:extLst>
        </xdr:cNvPr>
        <xdr:cNvSpPr/>
      </xdr:nvSpPr>
      <xdr:spPr>
        <a:xfrm>
          <a:off x="857250" y="4107657"/>
          <a:ext cx="5012531" cy="934509"/>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r>
            <a:rPr lang="en-GB" sz="900" u="none">
              <a:latin typeface="Tahoma" pitchFamily="34" charset="0"/>
              <a:ea typeface="Tahoma" pitchFamily="34" charset="0"/>
              <a:cs typeface="Tahoma" pitchFamily="34" charset="0"/>
            </a:rPr>
            <a:t>: </a:t>
          </a:r>
        </a:p>
        <a:p>
          <a:pPr>
            <a:lnSpc>
              <a:spcPts val="900"/>
            </a:lnSpc>
          </a:pPr>
          <a:endParaRPr/>
        </a:p>
        <a:p>
          <a:pPr>
            <a:lnSpc>
              <a:spcPts val="900"/>
            </a:lnSpc>
          </a:pPr>
          <a:r>
            <a:rPr lang="fr-FR"/>
            <a:t>- 15 parts (BUY) successfully transferred</a:t>
          </a:r>
        </a:p>
        <a:p>
          <a:pPr>
            <a:lnSpc>
              <a:spcPts val="900"/>
            </a:lnSpc>
          </a:pPr>
          <a:r>
            <a:rPr lang="fr-FR"/>
            <a:t>- 1 part (Cells)</a:t>
          </a:r>
          <a:r>
            <a:rPr lang="fr-FR" baseline="0"/>
            <a:t> transferable (pending due to MAF storage issue)</a:t>
          </a:r>
        </a:p>
        <a:p>
          <a:pPr>
            <a:lnSpc>
              <a:spcPts val="900"/>
            </a:lnSpc>
          </a:pPr>
          <a:r>
            <a:rPr lang="fr-FR" baseline="0"/>
            <a:t>- 7 parts not yet transferred  </a:t>
          </a:r>
          <a:endParaRPr/>
        </a:p>
      </xdr:txBody>
    </xdr:sp>
    <xdr:clientData/>
  </xdr:twoCellAnchor>
  <xdr:twoCellAnchor>
    <xdr:from>
      <xdr:col>17</xdr:col>
      <xdr:colOff>95246</xdr:colOff>
      <xdr:row>23</xdr:row>
      <xdr:rowOff>107158</xdr:rowOff>
    </xdr:from>
    <xdr:to>
      <xdr:col>28</xdr:col>
      <xdr:colOff>11906</xdr:colOff>
      <xdr:row>27</xdr:row>
      <xdr:rowOff>65354</xdr:rowOff>
    </xdr:to>
    <xdr:sp macro="" textlink="" fLocksText="0">
      <xdr:nvSpPr>
        <xdr:cNvPr id="28" name="Rectangle 27">
          <a:extLst>
            <a:ext uri="{FF2B5EF4-FFF2-40B4-BE49-F238E27FC236}">
              <a16:creationId xmlns:a16="http://schemas.microsoft.com/office/drawing/2014/main" id="{00000000-0008-0000-0600-00001C000000}"/>
            </a:ext>
          </a:extLst>
        </xdr:cNvPr>
        <xdr:cNvSpPr/>
      </xdr:nvSpPr>
      <xdr:spPr>
        <a:xfrm>
          <a:off x="7881934" y="4107658"/>
          <a:ext cx="5024441" cy="934509"/>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p>
        <a:p>
          <a:pPr>
            <a:lnSpc>
              <a:spcPts val="900"/>
            </a:lnSpc>
          </a:pPr>
          <a:endParaRPr/>
        </a:p>
        <a:p>
          <a:pPr>
            <a:lnSpc>
              <a:spcPts val="900"/>
            </a:lnSpc>
          </a:pPr>
          <a:r>
            <a:rPr lang="en-GB" sz="900">
              <a:solidFill>
                <a:schemeClr val="dk1"/>
              </a:solidFill>
              <a:latin typeface="+mn-lt"/>
              <a:ea typeface="+mn-ea"/>
              <a:cs typeface="+mn-cs"/>
            </a:rPr>
            <a:t>- Value € transferred/PRF of the parts to be transferred.</a:t>
          </a:r>
        </a:p>
        <a:p>
          <a:pPr>
            <a:lnSpc>
              <a:spcPts val="900"/>
            </a:lnSpc>
          </a:pPr>
          <a:r>
            <a:rPr lang="en-GB" sz="900">
              <a:solidFill>
                <a:schemeClr val="dk1"/>
              </a:solidFill>
              <a:latin typeface="+mn-lt"/>
              <a:ea typeface="+mn-ea"/>
              <a:cs typeface="+mn-cs"/>
            </a:rPr>
            <a:t>- Quantifying the gap en € / objective.</a:t>
          </a:r>
        </a:p>
        <a:p>
          <a:pPr>
            <a:lnSpc>
              <a:spcPts val="900"/>
            </a:lnSpc>
          </a:pPr>
          <a:r>
            <a:rPr lang="en-GB" sz="900">
              <a:solidFill>
                <a:schemeClr val="dk1"/>
              </a:solidFill>
              <a:latin typeface="+mn-lt"/>
              <a:ea typeface="+mn-ea"/>
              <a:cs typeface="+mn-cs"/>
            </a:rPr>
            <a:t>- If there is a delay, at what forecast date, we reconverge.</a:t>
          </a:r>
        </a:p>
        <a:p>
          <a:pPr>
            <a:lnSpc>
              <a:spcPts val="900"/>
            </a:lnSpc>
          </a:pPr>
          <a:endParaRPr/>
        </a:p>
      </xdr:txBody>
    </xdr:sp>
    <xdr:clientData/>
  </xdr:twoCellAnchor>
  <xdr:twoCellAnchor>
    <xdr:from>
      <xdr:col>1</xdr:col>
      <xdr:colOff>95250</xdr:colOff>
      <xdr:row>2</xdr:row>
      <xdr:rowOff>23810</xdr:rowOff>
    </xdr:from>
    <xdr:to>
      <xdr:col>15</xdr:col>
      <xdr:colOff>416719</xdr:colOff>
      <xdr:row>22</xdr:row>
      <xdr:rowOff>154780</xdr:rowOff>
    </xdr:to>
    <xdr:graphicFrame macro="">
      <xdr:nvGraphicFramePr>
        <xdr:cNvPr id="16" name="Graphique 15">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334285</xdr:colOff>
      <xdr:row>4</xdr:row>
      <xdr:rowOff>148533</xdr:rowOff>
    </xdr:from>
    <xdr:to>
      <xdr:col>10</xdr:col>
      <xdr:colOff>72346</xdr:colOff>
      <xdr:row>7</xdr:row>
      <xdr:rowOff>136318</xdr:rowOff>
    </xdr:to>
    <xdr:sp macro="" textlink="">
      <xdr:nvSpPr>
        <xdr:cNvPr id="52" name="Rectangle à coins arrondis 51">
          <a:extLst>
            <a:ext uri="{FF2B5EF4-FFF2-40B4-BE49-F238E27FC236}">
              <a16:creationId xmlns:a16="http://schemas.microsoft.com/office/drawing/2014/main" id="{00000000-0008-0000-0600-000034000000}"/>
            </a:ext>
          </a:extLst>
        </xdr:cNvPr>
        <xdr:cNvSpPr/>
      </xdr:nvSpPr>
      <xdr:spPr>
        <a:xfrm>
          <a:off x="5115835" y="1053408"/>
          <a:ext cx="795336" cy="47356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800"/>
            <a:t>LRM : 80% transferred</a:t>
          </a:r>
        </a:p>
      </xdr:txBody>
    </xdr:sp>
    <xdr:clientData/>
  </xdr:twoCellAnchor>
  <xdr:twoCellAnchor>
    <xdr:from>
      <xdr:col>4</xdr:col>
      <xdr:colOff>672622</xdr:colOff>
      <xdr:row>2</xdr:row>
      <xdr:rowOff>161924</xdr:rowOff>
    </xdr:from>
    <xdr:to>
      <xdr:col>5</xdr:col>
      <xdr:colOff>415553</xdr:colOff>
      <xdr:row>5</xdr:row>
      <xdr:rowOff>107524</xdr:rowOff>
    </xdr:to>
    <xdr:sp macro="" textlink="">
      <xdr:nvSpPr>
        <xdr:cNvPr id="57" name="Rectangle à coins arrondis 56">
          <a:extLst>
            <a:ext uri="{FF2B5EF4-FFF2-40B4-BE49-F238E27FC236}">
              <a16:creationId xmlns:a16="http://schemas.microsoft.com/office/drawing/2014/main" id="{00000000-0008-0000-0600-000039000000}"/>
            </a:ext>
          </a:extLst>
        </xdr:cNvPr>
        <xdr:cNvSpPr/>
      </xdr:nvSpPr>
      <xdr:spPr>
        <a:xfrm>
          <a:off x="2920522" y="742949"/>
          <a:ext cx="819256" cy="4313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800"/>
            <a:t>SOP-6S: 100% transferred</a:t>
          </a:r>
        </a:p>
      </xdr:txBody>
    </xdr:sp>
    <xdr:clientData/>
  </xdr:twoCellAnchor>
  <xdr:twoCellAnchor>
    <xdr:from>
      <xdr:col>17</xdr:col>
      <xdr:colOff>246189</xdr:colOff>
      <xdr:row>29</xdr:row>
      <xdr:rowOff>199521</xdr:rowOff>
    </xdr:from>
    <xdr:to>
      <xdr:col>32</xdr:col>
      <xdr:colOff>273326</xdr:colOff>
      <xdr:row>45</xdr:row>
      <xdr:rowOff>49696</xdr:rowOff>
    </xdr:to>
    <xdr:sp macro="" textlink="">
      <xdr:nvSpPr>
        <xdr:cNvPr id="2" name="Rectangle à coins arrondis 1">
          <a:extLst>
            <a:ext uri="{FF2B5EF4-FFF2-40B4-BE49-F238E27FC236}">
              <a16:creationId xmlns:a16="http://schemas.microsoft.com/office/drawing/2014/main" id="{00000000-0008-0000-0600-000002000000}"/>
            </a:ext>
          </a:extLst>
        </xdr:cNvPr>
        <xdr:cNvSpPr/>
      </xdr:nvSpPr>
      <xdr:spPr>
        <a:xfrm>
          <a:off x="8179153" y="5370235"/>
          <a:ext cx="7048423" cy="2626032"/>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lvl="1"/>
          <a:r>
            <a:rPr lang="en-GB" sz="1100" b="1" u="sng"/>
            <a:t>Mandatory:</a:t>
          </a:r>
        </a:p>
        <a:p>
          <a:pPr lvl="1"/>
          <a:r>
            <a:rPr lang="en-GB" sz="1100" b="1" u="none" baseline="0"/>
            <a:t>      </a:t>
          </a:r>
          <a:r>
            <a:rPr lang="en-GB" sz="1100"/>
            <a:t>The graphs below must be set at the beginning the</a:t>
          </a:r>
          <a:r>
            <a:rPr lang="en-GB" sz="1100">
              <a:solidFill>
                <a:schemeClr val="lt1"/>
              </a:solidFill>
              <a:latin typeface="+mn-lt"/>
              <a:ea typeface="+mn-ea"/>
              <a:cs typeface="+mn-cs"/>
            </a:rPr>
            <a:t> beginning of the transfer meeting report filled : </a:t>
          </a:r>
        </a:p>
        <a:p>
          <a:pPr lvl="1"/>
          <a:r>
            <a:rPr lang="en-GB" sz="1100">
              <a:solidFill>
                <a:schemeClr val="lt1"/>
              </a:solidFill>
              <a:latin typeface="+mn-lt"/>
              <a:ea typeface="+mn-ea"/>
              <a:cs typeface="+mn-cs"/>
            </a:rPr>
            <a:t>	-</a:t>
          </a:r>
          <a:r>
            <a:rPr lang="en-GB" sz="1100" baseline="0">
              <a:solidFill>
                <a:schemeClr val="lt1"/>
              </a:solidFill>
              <a:latin typeface="+mn-lt"/>
              <a:ea typeface="+mn-ea"/>
              <a:cs typeface="+mn-cs"/>
            </a:rPr>
            <a:t> Number of reference,</a:t>
          </a:r>
          <a:endParaRPr lang="en-GB" sz="1100">
            <a:solidFill>
              <a:schemeClr val="lt1"/>
            </a:solidFill>
            <a:latin typeface="+mn-lt"/>
            <a:ea typeface="+mn-ea"/>
            <a:cs typeface="+mn-cs"/>
          </a:endParaRPr>
        </a:p>
        <a:p>
          <a:pPr lvl="0"/>
          <a:r>
            <a:rPr lang="en-GB" sz="1100">
              <a:solidFill>
                <a:schemeClr val="lt1"/>
              </a:solidFill>
              <a:latin typeface="+mn-lt"/>
              <a:ea typeface="+mn-ea"/>
              <a:cs typeface="+mn-cs"/>
            </a:rPr>
            <a:t>	- Value in €,</a:t>
          </a:r>
        </a:p>
        <a:p>
          <a:pPr lvl="0"/>
          <a:r>
            <a:rPr lang="en-GB" sz="1100">
              <a:solidFill>
                <a:schemeClr val="lt1"/>
              </a:solidFill>
              <a:latin typeface="+mn-lt"/>
              <a:ea typeface="+mn-ea"/>
              <a:cs typeface="+mn-cs"/>
            </a:rPr>
            <a:t>	- Advancement</a:t>
          </a:r>
          <a:r>
            <a:rPr lang="en-GB" sz="1100" baseline="0">
              <a:solidFill>
                <a:schemeClr val="lt1"/>
              </a:solidFill>
              <a:latin typeface="+mn-lt"/>
              <a:ea typeface="+mn-ea"/>
              <a:cs typeface="+mn-cs"/>
            </a:rPr>
            <a:t> by main entities.</a:t>
          </a:r>
          <a:endParaRPr lang="en-GB" sz="1100">
            <a:solidFill>
              <a:schemeClr val="lt1"/>
            </a:solidFill>
            <a:latin typeface="+mn-lt"/>
            <a:ea typeface="+mn-ea"/>
            <a:cs typeface="+mn-cs"/>
          </a:endParaRPr>
        </a:p>
        <a:p>
          <a:pPr lvl="0"/>
          <a:endParaRPr/>
        </a:p>
        <a:p>
          <a:pPr lvl="0"/>
          <a:r>
            <a:rPr lang="en-GB" sz="1100">
              <a:solidFill>
                <a:schemeClr val="lt1"/>
              </a:solidFill>
              <a:latin typeface="+mn-lt"/>
              <a:ea typeface="+mn-ea"/>
              <a:cs typeface="+mn-cs"/>
            </a:rPr>
            <a:t>      </a:t>
          </a:r>
          <a:r>
            <a:rPr lang="en-GB" sz="1100" baseline="0">
              <a:solidFill>
                <a:schemeClr val="lt1"/>
              </a:solidFill>
              <a:latin typeface="+mn-lt"/>
              <a:ea typeface="+mn-ea"/>
              <a:cs typeface="+mn-cs"/>
            </a:rPr>
            <a:t>        </a:t>
          </a:r>
          <a:r>
            <a:rPr lang="en-GB" sz="1100">
              <a:solidFill>
                <a:schemeClr val="lt1"/>
              </a:solidFill>
              <a:latin typeface="+mn-lt"/>
              <a:ea typeface="+mn-ea"/>
              <a:cs typeface="+mn-cs"/>
            </a:rPr>
            <a:t>Identify the project name  in the title of the graphs.</a:t>
          </a:r>
        </a:p>
        <a:p>
          <a:pPr algn="l"/>
          <a:r>
            <a:rPr lang="en-GB" sz="1100">
              <a:solidFill>
                <a:schemeClr val="lt1"/>
              </a:solidFill>
              <a:latin typeface="+mn-lt"/>
              <a:ea typeface="+mn-ea"/>
              <a:cs typeface="+mn-cs"/>
            </a:rPr>
            <a:t> </a:t>
          </a:r>
        </a:p>
        <a:p>
          <a:pPr algn="l"/>
          <a:r>
            <a:rPr lang="en-GB" sz="1100" baseline="0">
              <a:solidFill>
                <a:schemeClr val="lt1"/>
              </a:solidFill>
              <a:latin typeface="+mn-lt"/>
              <a:ea typeface="+mn-ea"/>
              <a:cs typeface="+mn-cs"/>
            </a:rPr>
            <a:t>             The</a:t>
          </a:r>
          <a:r>
            <a:rPr lang="en-GB" sz="1100">
              <a:solidFill>
                <a:schemeClr val="lt1"/>
              </a:solidFill>
              <a:latin typeface="+mn-lt"/>
              <a:ea typeface="+mn-ea"/>
              <a:cs typeface="+mn-cs"/>
            </a:rPr>
            <a:t> planning informations (SLM,PSM,</a:t>
          </a:r>
          <a:r>
            <a:rPr lang="en-GB" sz="1100" baseline="0">
              <a:solidFill>
                <a:schemeClr val="lt1"/>
              </a:solidFill>
              <a:latin typeface="+mn-lt"/>
              <a:ea typeface="+mn-ea"/>
              <a:cs typeface="+mn-cs"/>
            </a:rPr>
            <a:t> SOP) </a:t>
          </a:r>
          <a:r>
            <a:rPr lang="en-GB" sz="1100">
              <a:solidFill>
                <a:schemeClr val="lt1"/>
              </a:solidFill>
              <a:latin typeface="+mn-lt"/>
              <a:ea typeface="+mn-ea"/>
              <a:cs typeface="+mn-cs"/>
            </a:rPr>
            <a:t> (JEL, JAVS, JADOS -6wks) must appear at the bottom right and must be correct.</a:t>
          </a:r>
        </a:p>
        <a:p>
          <a:pPr algn="l"/>
          <a:r>
            <a:rPr lang="en-GB" sz="1100" baseline="0"/>
            <a:t>  </a:t>
          </a:r>
        </a:p>
      </xdr:txBody>
    </xdr:sp>
    <xdr:clientData/>
  </xdr:twoCellAnchor>
  <xdr:twoCellAnchor editAs="oneCell">
    <xdr:from>
      <xdr:col>1</xdr:col>
      <xdr:colOff>138740</xdr:colOff>
      <xdr:row>0</xdr:row>
      <xdr:rowOff>0</xdr:rowOff>
    </xdr:from>
    <xdr:to>
      <xdr:col>3</xdr:col>
      <xdr:colOff>304047</xdr:colOff>
      <xdr:row>1</xdr:row>
      <xdr:rowOff>75359</xdr:rowOff>
    </xdr:to>
    <xdr:pic>
      <xdr:nvPicPr>
        <xdr:cNvPr id="15" name="Imag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6"/>
        <a:stretch>
          <a:fillRect/>
        </a:stretch>
      </xdr:blipFill>
      <xdr:spPr>
        <a:xfrm>
          <a:off x="900740" y="0"/>
          <a:ext cx="1126090" cy="323837"/>
        </a:xfrm>
        <a:prstGeom prst="rect">
          <a:avLst/>
        </a:prstGeom>
      </xdr:spPr>
    </xdr:pic>
    <xdr:clientData/>
  </xdr:twoCellAnchor>
  <xdr:oneCellAnchor>
    <xdr:from>
      <xdr:col>0</xdr:col>
      <xdr:colOff>138111</xdr:colOff>
      <xdr:row>35</xdr:row>
      <xdr:rowOff>69056</xdr:rowOff>
    </xdr:from>
    <xdr:ext cx="432000" cy="413617"/>
    <xdr:pic>
      <xdr:nvPicPr>
        <xdr:cNvPr id="41" name="Picture 8">
          <a:extLst>
            <a:ext uri="{FF2B5EF4-FFF2-40B4-BE49-F238E27FC236}">
              <a16:creationId xmlns:a16="http://schemas.microsoft.com/office/drawing/2014/main" id="{00000000-0008-0000-0600-000029000000}"/>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047" t="24875" r="84843" b="57626"/>
        <a:stretch>
          <a:fillRect/>
        </a:stretch>
      </xdr:blipFill>
      <xdr:spPr bwMode="auto">
        <a:xfrm>
          <a:off x="138111" y="1235869"/>
          <a:ext cx="432000" cy="41361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0</xdr:col>
      <xdr:colOff>130970</xdr:colOff>
      <xdr:row>29</xdr:row>
      <xdr:rowOff>7143</xdr:rowOff>
    </xdr:from>
    <xdr:ext cx="432000" cy="393770"/>
    <xdr:pic>
      <xdr:nvPicPr>
        <xdr:cNvPr id="42" name="Picture 9">
          <a:extLst>
            <a:ext uri="{FF2B5EF4-FFF2-40B4-BE49-F238E27FC236}">
              <a16:creationId xmlns:a16="http://schemas.microsoft.com/office/drawing/2014/main" id="{00000000-0008-0000-0600-00002A000000}"/>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970" y="7143"/>
          <a:ext cx="432000" cy="3937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twoCellAnchor>
    <xdr:from>
      <xdr:col>0</xdr:col>
      <xdr:colOff>128587</xdr:colOff>
      <xdr:row>42</xdr:row>
      <xdr:rowOff>52387</xdr:rowOff>
    </xdr:from>
    <xdr:to>
      <xdr:col>0</xdr:col>
      <xdr:colOff>488587</xdr:colOff>
      <xdr:row>44</xdr:row>
      <xdr:rowOff>79012</xdr:rowOff>
    </xdr:to>
    <xdr:grpSp>
      <xdr:nvGrpSpPr>
        <xdr:cNvPr id="43" name="Group 10">
          <a:extLst>
            <a:ext uri="{FF2B5EF4-FFF2-40B4-BE49-F238E27FC236}">
              <a16:creationId xmlns:a16="http://schemas.microsoft.com/office/drawing/2014/main" id="{00000000-0008-0000-0600-00002B000000}"/>
            </a:ext>
          </a:extLst>
        </xdr:cNvPr>
        <xdr:cNvGrpSpPr>
          <a:grpSpLocks/>
        </xdr:cNvGrpSpPr>
      </xdr:nvGrpSpPr>
      <xdr:grpSpPr bwMode="auto">
        <a:xfrm>
          <a:off x="128587" y="7718107"/>
          <a:ext cx="360000" cy="361905"/>
          <a:chOff x="2184" y="536"/>
          <a:chExt cx="76" cy="76"/>
        </a:xfrm>
      </xdr:grpSpPr>
      <xdr:sp macro="" textlink="">
        <xdr:nvSpPr>
          <xdr:cNvPr id="44" name="AutoShape 11">
            <a:extLst>
              <a:ext uri="{FF2B5EF4-FFF2-40B4-BE49-F238E27FC236}">
                <a16:creationId xmlns:a16="http://schemas.microsoft.com/office/drawing/2014/main" id="{00000000-0008-0000-0600-00002C000000}"/>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45" name="Line 12">
            <a:extLst>
              <a:ext uri="{FF2B5EF4-FFF2-40B4-BE49-F238E27FC236}">
                <a16:creationId xmlns:a16="http://schemas.microsoft.com/office/drawing/2014/main" id="{00000000-0008-0000-0600-00002D000000}"/>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138111</xdr:colOff>
      <xdr:row>45</xdr:row>
      <xdr:rowOff>73819</xdr:rowOff>
    </xdr:from>
    <xdr:to>
      <xdr:col>0</xdr:col>
      <xdr:colOff>498111</xdr:colOff>
      <xdr:row>47</xdr:row>
      <xdr:rowOff>100444</xdr:rowOff>
    </xdr:to>
    <xdr:grpSp>
      <xdr:nvGrpSpPr>
        <xdr:cNvPr id="46" name="Group 13">
          <a:extLst>
            <a:ext uri="{FF2B5EF4-FFF2-40B4-BE49-F238E27FC236}">
              <a16:creationId xmlns:a16="http://schemas.microsoft.com/office/drawing/2014/main" id="{00000000-0008-0000-0600-00002E000000}"/>
            </a:ext>
          </a:extLst>
        </xdr:cNvPr>
        <xdr:cNvGrpSpPr>
          <a:grpSpLocks/>
        </xdr:cNvGrpSpPr>
      </xdr:nvGrpSpPr>
      <xdr:grpSpPr bwMode="auto">
        <a:xfrm>
          <a:off x="138111" y="8242459"/>
          <a:ext cx="360000" cy="361905"/>
          <a:chOff x="2184" y="717"/>
          <a:chExt cx="76" cy="76"/>
        </a:xfrm>
      </xdr:grpSpPr>
      <xdr:sp macro="" textlink="">
        <xdr:nvSpPr>
          <xdr:cNvPr id="47" name="AutoShape 14">
            <a:extLst>
              <a:ext uri="{FF2B5EF4-FFF2-40B4-BE49-F238E27FC236}">
                <a16:creationId xmlns:a16="http://schemas.microsoft.com/office/drawing/2014/main" id="{00000000-0008-0000-0600-00002F000000}"/>
              </a:ext>
            </a:extLst>
          </xdr:cNvPr>
          <xdr:cNvSpPr>
            <a:spLocks noChangeArrowheads="1"/>
          </xdr:cNvSpPr>
        </xdr:nvSpPr>
        <xdr:spPr bwMode="auto">
          <a:xfrm>
            <a:off x="2184" y="717"/>
            <a:ext cx="76" cy="76"/>
          </a:xfrm>
          <a:prstGeom prst="roundRect">
            <a:avLst>
              <a:gd name="adj" fmla="val 16667"/>
            </a:avLst>
          </a:prstGeom>
          <a:solidFill>
            <a:srgbClr val="FFFFFF"/>
          </a:solidFill>
          <a:ln w="9525">
            <a:solidFill>
              <a:srgbClr val="000000"/>
            </a:solidFill>
            <a:round/>
            <a:headEnd/>
            <a:tailEnd/>
          </a:ln>
        </xdr:spPr>
      </xdr:sp>
      <xdr:sp macro="" textlink="">
        <xdr:nvSpPr>
          <xdr:cNvPr id="48" name="Line 15">
            <a:extLst>
              <a:ext uri="{FF2B5EF4-FFF2-40B4-BE49-F238E27FC236}">
                <a16:creationId xmlns:a16="http://schemas.microsoft.com/office/drawing/2014/main" id="{00000000-0008-0000-0600-000030000000}"/>
              </a:ext>
            </a:extLst>
          </xdr:cNvPr>
          <xdr:cNvSpPr>
            <a:spLocks noChangeShapeType="1"/>
          </xdr:cNvSpPr>
        </xdr:nvSpPr>
        <xdr:spPr bwMode="auto">
          <a:xfrm>
            <a:off x="2197" y="729"/>
            <a:ext cx="51" cy="54"/>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152399</xdr:colOff>
      <xdr:row>39</xdr:row>
      <xdr:rowOff>23813</xdr:rowOff>
    </xdr:from>
    <xdr:to>
      <xdr:col>0</xdr:col>
      <xdr:colOff>512399</xdr:colOff>
      <xdr:row>41</xdr:row>
      <xdr:rowOff>50438</xdr:rowOff>
    </xdr:to>
    <xdr:grpSp>
      <xdr:nvGrpSpPr>
        <xdr:cNvPr id="49" name="Group 29">
          <a:extLst>
            <a:ext uri="{FF2B5EF4-FFF2-40B4-BE49-F238E27FC236}">
              <a16:creationId xmlns:a16="http://schemas.microsoft.com/office/drawing/2014/main" id="{00000000-0008-0000-0600-000031000000}"/>
            </a:ext>
          </a:extLst>
        </xdr:cNvPr>
        <xdr:cNvGrpSpPr>
          <a:grpSpLocks/>
        </xdr:cNvGrpSpPr>
      </xdr:nvGrpSpPr>
      <xdr:grpSpPr bwMode="auto">
        <a:xfrm>
          <a:off x="152399" y="7186613"/>
          <a:ext cx="360000" cy="361905"/>
          <a:chOff x="2099" y="320"/>
          <a:chExt cx="76" cy="76"/>
        </a:xfrm>
      </xdr:grpSpPr>
      <xdr:sp macro="" textlink="">
        <xdr:nvSpPr>
          <xdr:cNvPr id="50" name="AutoShape 30">
            <a:extLst>
              <a:ext uri="{FF2B5EF4-FFF2-40B4-BE49-F238E27FC236}">
                <a16:creationId xmlns:a16="http://schemas.microsoft.com/office/drawing/2014/main" id="{00000000-0008-0000-0600-000032000000}"/>
              </a:ext>
            </a:extLst>
          </xdr:cNvPr>
          <xdr:cNvSpPr>
            <a:spLocks noChangeArrowheads="1"/>
          </xdr:cNvSpPr>
        </xdr:nvSpPr>
        <xdr:spPr bwMode="auto">
          <a:xfrm>
            <a:off x="2099" y="320"/>
            <a:ext cx="76" cy="76"/>
          </a:xfrm>
          <a:prstGeom prst="roundRect">
            <a:avLst>
              <a:gd name="adj" fmla="val 16667"/>
            </a:avLst>
          </a:prstGeom>
          <a:solidFill>
            <a:srgbClr val="FFFFFF"/>
          </a:solidFill>
          <a:ln w="9525">
            <a:solidFill>
              <a:srgbClr val="000000"/>
            </a:solidFill>
            <a:round/>
            <a:headEnd/>
            <a:tailEnd/>
          </a:ln>
        </xdr:spPr>
      </xdr:sp>
      <xdr:sp macro="" textlink="">
        <xdr:nvSpPr>
          <xdr:cNvPr id="51" name="Line 31">
            <a:extLst>
              <a:ext uri="{FF2B5EF4-FFF2-40B4-BE49-F238E27FC236}">
                <a16:creationId xmlns:a16="http://schemas.microsoft.com/office/drawing/2014/main" id="{00000000-0008-0000-0600-000033000000}"/>
              </a:ext>
            </a:extLst>
          </xdr:cNvPr>
          <xdr:cNvSpPr>
            <a:spLocks noChangeShapeType="1"/>
          </xdr:cNvSpPr>
        </xdr:nvSpPr>
        <xdr:spPr bwMode="auto">
          <a:xfrm flipV="1">
            <a:off x="2110" y="330"/>
            <a:ext cx="55" cy="5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oneCellAnchor>
    <xdr:from>
      <xdr:col>0</xdr:col>
      <xdr:colOff>123826</xdr:colOff>
      <xdr:row>31</xdr:row>
      <xdr:rowOff>119062</xdr:rowOff>
    </xdr:from>
    <xdr:ext cx="432000" cy="412800"/>
    <xdr:pic>
      <xdr:nvPicPr>
        <xdr:cNvPr id="53" name="Picture 104">
          <a:extLst>
            <a:ext uri="{FF2B5EF4-FFF2-40B4-BE49-F238E27FC236}">
              <a16:creationId xmlns:a16="http://schemas.microsoft.com/office/drawing/2014/main" id="{00000000-0008-0000-0600-000035000000}"/>
            </a:ext>
          </a:extLst>
        </xdr:cNvPr>
        <xdr:cNvPicPr preferRelativeResize="0">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6" y="619125"/>
          <a:ext cx="432000" cy="412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14</xdr:col>
      <xdr:colOff>83343</xdr:colOff>
      <xdr:row>29</xdr:row>
      <xdr:rowOff>59530</xdr:rowOff>
    </xdr:from>
    <xdr:ext cx="432000" cy="393770"/>
    <xdr:pic>
      <xdr:nvPicPr>
        <xdr:cNvPr id="54" name="Picture 9">
          <a:extLst>
            <a:ext uri="{FF2B5EF4-FFF2-40B4-BE49-F238E27FC236}">
              <a16:creationId xmlns:a16="http://schemas.microsoft.com/office/drawing/2014/main" id="{00000000-0008-0000-0600-000036000000}"/>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905624" y="59530"/>
          <a:ext cx="432000" cy="3937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twoCellAnchor>
    <xdr:from>
      <xdr:col>15</xdr:col>
      <xdr:colOff>71438</xdr:colOff>
      <xdr:row>29</xdr:row>
      <xdr:rowOff>59531</xdr:rowOff>
    </xdr:from>
    <xdr:to>
      <xdr:col>15</xdr:col>
      <xdr:colOff>431438</xdr:colOff>
      <xdr:row>30</xdr:row>
      <xdr:rowOff>159975</xdr:rowOff>
    </xdr:to>
    <xdr:grpSp>
      <xdr:nvGrpSpPr>
        <xdr:cNvPr id="55" name="Group 10">
          <a:extLst>
            <a:ext uri="{FF2B5EF4-FFF2-40B4-BE49-F238E27FC236}">
              <a16:creationId xmlns:a16="http://schemas.microsoft.com/office/drawing/2014/main" id="{00000000-0008-0000-0600-000037000000}"/>
            </a:ext>
          </a:extLst>
        </xdr:cNvPr>
        <xdr:cNvGrpSpPr>
          <a:grpSpLocks/>
        </xdr:cNvGrpSpPr>
      </xdr:nvGrpSpPr>
      <xdr:grpSpPr bwMode="auto">
        <a:xfrm>
          <a:off x="8720138" y="5393531"/>
          <a:ext cx="360000" cy="344284"/>
          <a:chOff x="2184" y="536"/>
          <a:chExt cx="76" cy="76"/>
        </a:xfrm>
      </xdr:grpSpPr>
      <xdr:sp macro="" textlink="">
        <xdr:nvSpPr>
          <xdr:cNvPr id="56" name="AutoShape 11">
            <a:extLst>
              <a:ext uri="{FF2B5EF4-FFF2-40B4-BE49-F238E27FC236}">
                <a16:creationId xmlns:a16="http://schemas.microsoft.com/office/drawing/2014/main" id="{00000000-0008-0000-0600-000038000000}"/>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58" name="Line 12">
            <a:extLst>
              <a:ext uri="{FF2B5EF4-FFF2-40B4-BE49-F238E27FC236}">
                <a16:creationId xmlns:a16="http://schemas.microsoft.com/office/drawing/2014/main" id="{00000000-0008-0000-0600-00003A000000}"/>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95250</xdr:colOff>
      <xdr:row>52</xdr:row>
      <xdr:rowOff>107157</xdr:rowOff>
    </xdr:from>
    <xdr:to>
      <xdr:col>11</xdr:col>
      <xdr:colOff>464343</xdr:colOff>
      <xdr:row>56</xdr:row>
      <xdr:rowOff>65353</xdr:rowOff>
    </xdr:to>
    <xdr:sp macro="" textlink="" fLocksText="0">
      <xdr:nvSpPr>
        <xdr:cNvPr id="63" name="Rectangle 62">
          <a:extLst>
            <a:ext uri="{FF2B5EF4-FFF2-40B4-BE49-F238E27FC236}">
              <a16:creationId xmlns:a16="http://schemas.microsoft.com/office/drawing/2014/main" id="{00000000-0008-0000-0600-00003F000000}"/>
            </a:ext>
          </a:extLst>
        </xdr:cNvPr>
        <xdr:cNvSpPr/>
      </xdr:nvSpPr>
      <xdr:spPr>
        <a:xfrm>
          <a:off x="857250" y="4107657"/>
          <a:ext cx="5000624" cy="934509"/>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p>
        <a:p>
          <a:pPr>
            <a:lnSpc>
              <a:spcPts val="900"/>
            </a:lnSpc>
          </a:pPr>
          <a:endParaRPr/>
        </a:p>
        <a:p>
          <a:pPr>
            <a:lnSpc>
              <a:spcPts val="900"/>
            </a:lnSpc>
          </a:pPr>
          <a:r>
            <a:rPr lang="en-GB" sz="900" u="none">
              <a:latin typeface="Tahoma" pitchFamily="34" charset="0"/>
              <a:ea typeface="Tahoma" pitchFamily="34" charset="0"/>
              <a:cs typeface="Tahoma" pitchFamily="34" charset="0"/>
            </a:rPr>
            <a:t>-</a:t>
          </a:r>
          <a:r>
            <a:rPr lang="en-GB" sz="900" u="none" baseline="0">
              <a:latin typeface="Tahoma" pitchFamily="34" charset="0"/>
              <a:ea typeface="Tahoma" pitchFamily="34" charset="0"/>
              <a:cs typeface="Tahoma" pitchFamily="34" charset="0"/>
            </a:rPr>
            <a:t> Nothings</a:t>
          </a:r>
          <a:endParaRPr/>
        </a:p>
      </xdr:txBody>
    </xdr:sp>
    <xdr:clientData/>
  </xdr:twoCellAnchor>
  <xdr:oneCellAnchor>
    <xdr:from>
      <xdr:col>2</xdr:col>
      <xdr:colOff>47629</xdr:colOff>
      <xdr:row>49</xdr:row>
      <xdr:rowOff>130969</xdr:rowOff>
    </xdr:from>
    <xdr:ext cx="1117807" cy="325908"/>
    <xdr:pic>
      <xdr:nvPicPr>
        <xdr:cNvPr id="69" name="Image 68">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6"/>
        <a:stretch>
          <a:fillRect/>
        </a:stretch>
      </xdr:blipFill>
      <xdr:spPr>
        <a:xfrm>
          <a:off x="1285879" y="3631407"/>
          <a:ext cx="1117807" cy="325908"/>
        </a:xfrm>
        <a:prstGeom prst="rect">
          <a:avLst/>
        </a:prstGeom>
      </xdr:spPr>
    </xdr:pic>
    <xdr:clientData/>
  </xdr:oneCellAnchor>
  <xdr:twoCellAnchor>
    <xdr:from>
      <xdr:col>1</xdr:col>
      <xdr:colOff>107155</xdr:colOff>
      <xdr:row>31</xdr:row>
      <xdr:rowOff>47625</xdr:rowOff>
    </xdr:from>
    <xdr:to>
      <xdr:col>15</xdr:col>
      <xdr:colOff>381000</xdr:colOff>
      <xdr:row>51</xdr:row>
      <xdr:rowOff>159544</xdr:rowOff>
    </xdr:to>
    <xdr:graphicFrame macro="">
      <xdr:nvGraphicFramePr>
        <xdr:cNvPr id="77" name="Graphique 76">
          <a:extLst>
            <a:ext uri="{FF2B5EF4-FFF2-40B4-BE49-F238E27FC236}">
              <a16:creationId xmlns:a16="http://schemas.microsoft.com/office/drawing/2014/main" id="{00000000-0008-0000-06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17</xdr:col>
      <xdr:colOff>138740</xdr:colOff>
      <xdr:row>0</xdr:row>
      <xdr:rowOff>0</xdr:rowOff>
    </xdr:from>
    <xdr:ext cx="1126090" cy="323837"/>
    <xdr:pic>
      <xdr:nvPicPr>
        <xdr:cNvPr id="65" name="Imag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6"/>
        <a:stretch>
          <a:fillRect/>
        </a:stretch>
      </xdr:blipFill>
      <xdr:spPr>
        <a:xfrm>
          <a:off x="900740" y="0"/>
          <a:ext cx="1126090" cy="323837"/>
        </a:xfrm>
        <a:prstGeom prst="rect">
          <a:avLst/>
        </a:prstGeom>
      </xdr:spPr>
    </xdr:pic>
    <xdr:clientData/>
  </xdr:oneCellAnchor>
  <xdr:oneCellAnchor>
    <xdr:from>
      <xdr:col>1</xdr:col>
      <xdr:colOff>138740</xdr:colOff>
      <xdr:row>29</xdr:row>
      <xdr:rowOff>0</xdr:rowOff>
    </xdr:from>
    <xdr:ext cx="1126090" cy="323837"/>
    <xdr:pic>
      <xdr:nvPicPr>
        <xdr:cNvPr id="66" name="Image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6"/>
        <a:stretch>
          <a:fillRect/>
        </a:stretch>
      </xdr:blipFill>
      <xdr:spPr>
        <a:xfrm>
          <a:off x="900740" y="0"/>
          <a:ext cx="1126090" cy="323837"/>
        </a:xfrm>
        <a:prstGeom prst="rect">
          <a:avLst/>
        </a:prstGeom>
      </xdr:spPr>
    </xdr:pic>
    <xdr:clientData/>
  </xdr:oneCellAnchor>
  <xdr:twoCellAnchor editAs="oneCell">
    <xdr:from>
      <xdr:col>14</xdr:col>
      <xdr:colOff>66676</xdr:colOff>
      <xdr:row>0</xdr:row>
      <xdr:rowOff>71437</xdr:rowOff>
    </xdr:from>
    <xdr:to>
      <xdr:col>15</xdr:col>
      <xdr:colOff>12901</xdr:colOff>
      <xdr:row>1</xdr:row>
      <xdr:rowOff>222300</xdr:rowOff>
    </xdr:to>
    <xdr:pic>
      <xdr:nvPicPr>
        <xdr:cNvPr id="17" name="Picture 104">
          <a:extLst>
            <a:ext uri="{FF2B5EF4-FFF2-40B4-BE49-F238E27FC236}">
              <a16:creationId xmlns:a16="http://schemas.microsoft.com/office/drawing/2014/main" id="{EA68178F-7C41-44BF-820B-5712E36806ED}"/>
            </a:ext>
          </a:extLst>
        </xdr:cNvPr>
        <xdr:cNvPicPr preferRelativeResize="0">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162801" y="71437"/>
          <a:ext cx="432000" cy="39851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15</xdr:col>
      <xdr:colOff>71437</xdr:colOff>
      <xdr:row>0</xdr:row>
      <xdr:rowOff>90487</xdr:rowOff>
    </xdr:from>
    <xdr:to>
      <xdr:col>15</xdr:col>
      <xdr:colOff>431437</xdr:colOff>
      <xdr:row>1</xdr:row>
      <xdr:rowOff>193312</xdr:rowOff>
    </xdr:to>
    <xdr:grpSp>
      <xdr:nvGrpSpPr>
        <xdr:cNvPr id="18" name="Group 10">
          <a:extLst>
            <a:ext uri="{FF2B5EF4-FFF2-40B4-BE49-F238E27FC236}">
              <a16:creationId xmlns:a16="http://schemas.microsoft.com/office/drawing/2014/main" id="{EC2AC10E-D801-4AC2-8BEE-52236818244B}"/>
            </a:ext>
          </a:extLst>
        </xdr:cNvPr>
        <xdr:cNvGrpSpPr>
          <a:grpSpLocks/>
        </xdr:cNvGrpSpPr>
      </xdr:nvGrpSpPr>
      <xdr:grpSpPr bwMode="auto">
        <a:xfrm>
          <a:off x="8720137" y="90487"/>
          <a:ext cx="360000" cy="346665"/>
          <a:chOff x="2184" y="536"/>
          <a:chExt cx="76" cy="76"/>
        </a:xfrm>
      </xdr:grpSpPr>
      <xdr:sp macro="" textlink="">
        <xdr:nvSpPr>
          <xdr:cNvPr id="19" name="AutoShape 11">
            <a:extLst>
              <a:ext uri="{FF2B5EF4-FFF2-40B4-BE49-F238E27FC236}">
                <a16:creationId xmlns:a16="http://schemas.microsoft.com/office/drawing/2014/main" id="{629E9EFF-25DB-CA23-B72A-C6A13F3A8274}"/>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20" name="Line 12">
            <a:extLst>
              <a:ext uri="{FF2B5EF4-FFF2-40B4-BE49-F238E27FC236}">
                <a16:creationId xmlns:a16="http://schemas.microsoft.com/office/drawing/2014/main" id="{1DB6471B-F73D-F624-993B-FA42F92E1C8E}"/>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wsDr>
</file>

<file path=xl/drawings/drawing6.xml><?xml version="1.0" encoding="utf-8"?>
<c:userShapes xmlns:c="http://schemas.openxmlformats.org/drawingml/2006/chart">
  <cdr:relSizeAnchor xmlns:cdr="http://schemas.openxmlformats.org/drawingml/2006/chartDrawing">
    <cdr:from>
      <cdr:x>0.14787</cdr:x>
      <cdr:y>0.24715</cdr:y>
    </cdr:from>
    <cdr:to>
      <cdr:x>0.26226</cdr:x>
      <cdr:y>0.3743</cdr:y>
    </cdr:to>
    <cdr:grpSp>
      <cdr:nvGrpSpPr>
        <cdr:cNvPr id="13" name="Groupe 12">
          <a:extLst xmlns:a="http://schemas.openxmlformats.org/drawingml/2006/main">
            <a:ext uri="{FF2B5EF4-FFF2-40B4-BE49-F238E27FC236}">
              <a16:creationId xmlns:a16="http://schemas.microsoft.com/office/drawing/2014/main" id="{BE0F3040-4297-49B9-ADEA-AD83D1E5584A}"/>
            </a:ext>
          </a:extLst>
        </cdr:cNvPr>
        <cdr:cNvGrpSpPr/>
      </cdr:nvGrpSpPr>
      <cdr:grpSpPr>
        <a:xfrm xmlns:a="http://schemas.openxmlformats.org/drawingml/2006/main">
          <a:off x="1074304" y="831588"/>
          <a:ext cx="831066" cy="427822"/>
          <a:chOff x="80955" y="238120"/>
          <a:chExt cx="785812" cy="440531"/>
        </a:xfrm>
      </cdr:grpSpPr>
      <cdr:sp macro="" textlink="">
        <cdr:nvSpPr>
          <cdr:cNvPr id="14" name="Rectangle à coins arrondis 13"/>
          <cdr:cNvSpPr/>
        </cdr:nvSpPr>
        <cdr:spPr>
          <a:xfrm xmlns:a="http://schemas.openxmlformats.org/drawingml/2006/main">
            <a:off x="80955" y="238120"/>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SLM: 50% transferred</a:t>
            </a:r>
          </a:p>
        </cdr:txBody>
      </cdr:sp>
    </cdr:grpSp>
  </cdr:relSizeAnchor>
  <cdr:relSizeAnchor xmlns:cdr="http://schemas.openxmlformats.org/drawingml/2006/chartDrawing">
    <cdr:from>
      <cdr:x>0.3026</cdr:x>
      <cdr:y>0.12669</cdr:y>
    </cdr:from>
    <cdr:to>
      <cdr:x>0.41699</cdr:x>
      <cdr:y>0.25383</cdr:y>
    </cdr:to>
    <cdr:grpSp>
      <cdr:nvGrpSpPr>
        <cdr:cNvPr id="16" name="Groupe 15">
          <a:extLst xmlns:a="http://schemas.openxmlformats.org/drawingml/2006/main">
            <a:ext uri="{FF2B5EF4-FFF2-40B4-BE49-F238E27FC236}">
              <a16:creationId xmlns:a16="http://schemas.microsoft.com/office/drawing/2014/main" id="{63AF3006-462E-470F-B3CA-1C980EC27792}"/>
            </a:ext>
          </a:extLst>
        </cdr:cNvPr>
        <cdr:cNvGrpSpPr/>
      </cdr:nvGrpSpPr>
      <cdr:grpSpPr>
        <a:xfrm xmlns:a="http://schemas.openxmlformats.org/drawingml/2006/main">
          <a:off x="2198448" y="426275"/>
          <a:ext cx="831065" cy="427789"/>
          <a:chOff x="-163358" y="-97261"/>
          <a:chExt cx="785812" cy="440531"/>
        </a:xfrm>
      </cdr:grpSpPr>
      <cdr:sp macro="" textlink="">
        <cdr:nvSpPr>
          <cdr:cNvPr id="17" name="Rectangle à coins arrondis 16"/>
          <cdr:cNvSpPr/>
        </cdr:nvSpPr>
        <cdr:spPr>
          <a:xfrm xmlns:a="http://schemas.openxmlformats.org/drawingml/2006/main">
            <a:off x="-163358" y="-97261"/>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PSM : 80% transferred</a:t>
            </a:r>
          </a:p>
        </cdr:txBody>
      </cdr:sp>
    </cdr:grpSp>
  </cdr:relSizeAnchor>
  <cdr:relSizeAnchor xmlns:cdr="http://schemas.openxmlformats.org/drawingml/2006/chartDrawing">
    <cdr:from>
      <cdr:x>0.55545</cdr:x>
      <cdr:y>0.02223</cdr:y>
    </cdr:from>
    <cdr:to>
      <cdr:x>0.66983</cdr:x>
      <cdr:y>0.14938</cdr:y>
    </cdr:to>
    <cdr:grpSp>
      <cdr:nvGrpSpPr>
        <cdr:cNvPr id="19" name="Groupe 18">
          <a:extLst xmlns:a="http://schemas.openxmlformats.org/drawingml/2006/main">
            <a:ext uri="{FF2B5EF4-FFF2-40B4-BE49-F238E27FC236}">
              <a16:creationId xmlns:a16="http://schemas.microsoft.com/office/drawing/2014/main" id="{0DF8020C-3014-4CA4-B5A6-80B0B264B719}"/>
            </a:ext>
          </a:extLst>
        </cdr:cNvPr>
        <cdr:cNvGrpSpPr/>
      </cdr:nvGrpSpPr>
      <cdr:grpSpPr>
        <a:xfrm xmlns:a="http://schemas.openxmlformats.org/drawingml/2006/main">
          <a:off x="4035452" y="74797"/>
          <a:ext cx="830993" cy="427823"/>
          <a:chOff x="-35719" y="23812"/>
          <a:chExt cx="785812" cy="440531"/>
        </a:xfrm>
      </cdr:grpSpPr>
      <cdr:sp macro="" textlink="">
        <cdr:nvSpPr>
          <cdr:cNvPr id="20" name="Rectangle à coins arrondis 19"/>
          <cdr:cNvSpPr/>
        </cdr:nvSpPr>
        <cdr:spPr>
          <a:xfrm xmlns:a="http://schemas.openxmlformats.org/drawingml/2006/main">
            <a:off x="-35719" y="23812"/>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SOP-6S: 100% transferred</a:t>
            </a:r>
          </a:p>
        </cdr:txBody>
      </cdr:sp>
    </cdr:grpSp>
  </cdr:relSizeAnchor>
</c:userShapes>
</file>

<file path=xl/drawings/drawing7.xml><?xml version="1.0" encoding="utf-8"?>
<c:userShapes xmlns:c="http://schemas.openxmlformats.org/drawingml/2006/chart">
  <cdr:relSizeAnchor xmlns:cdr="http://schemas.openxmlformats.org/drawingml/2006/chartDrawing">
    <cdr:from>
      <cdr:x>0.15249</cdr:x>
      <cdr:y>0.35919</cdr:y>
    </cdr:from>
    <cdr:to>
      <cdr:x>0.26688</cdr:x>
      <cdr:y>0.48633</cdr:y>
    </cdr:to>
    <cdr:grpSp>
      <cdr:nvGrpSpPr>
        <cdr:cNvPr id="43" name="Groupe 42">
          <a:extLst xmlns:a="http://schemas.openxmlformats.org/drawingml/2006/main">
            <a:ext uri="{FF2B5EF4-FFF2-40B4-BE49-F238E27FC236}">
              <a16:creationId xmlns:a16="http://schemas.microsoft.com/office/drawing/2014/main" id="{54BAC5CE-6FF9-4403-8CBB-68F5A85A4ADD}"/>
            </a:ext>
          </a:extLst>
        </cdr:cNvPr>
        <cdr:cNvGrpSpPr/>
      </cdr:nvGrpSpPr>
      <cdr:grpSpPr>
        <a:xfrm xmlns:a="http://schemas.openxmlformats.org/drawingml/2006/main">
          <a:off x="1212447" y="1210280"/>
          <a:ext cx="909514" cy="428394"/>
          <a:chOff x="-95246" y="0"/>
          <a:chExt cx="785812" cy="440531"/>
        </a:xfrm>
      </cdr:grpSpPr>
      <cdr:sp macro="" textlink="">
        <cdr:nvSpPr>
          <cdr:cNvPr id="44" name="Rectangle à coins arrondis 43"/>
          <cdr:cNvSpPr/>
        </cdr:nvSpPr>
        <cdr:spPr>
          <a:xfrm xmlns:a="http://schemas.openxmlformats.org/drawingml/2006/main">
            <a:off x="-95246" y="0"/>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MPRM: 50% transferred</a:t>
            </a:r>
          </a:p>
        </cdr:txBody>
      </cdr:sp>
    </cdr:grpSp>
  </cdr:relSizeAnchor>
</c:userShapes>
</file>

<file path=xl/drawings/drawing8.xml><?xml version="1.0" encoding="utf-8"?>
<xdr:wsDr xmlns:xdr="http://schemas.openxmlformats.org/drawingml/2006/spreadsheetDrawing" xmlns:a="http://schemas.openxmlformats.org/drawingml/2006/main">
  <xdr:twoCellAnchor editAs="oneCell">
    <xdr:from>
      <xdr:col>0</xdr:col>
      <xdr:colOff>138111</xdr:colOff>
      <xdr:row>6</xdr:row>
      <xdr:rowOff>69056</xdr:rowOff>
    </xdr:from>
    <xdr:to>
      <xdr:col>0</xdr:col>
      <xdr:colOff>570111</xdr:colOff>
      <xdr:row>8</xdr:row>
      <xdr:rowOff>149298</xdr:rowOff>
    </xdr:to>
    <xdr:pic>
      <xdr:nvPicPr>
        <xdr:cNvPr id="2" name="Picture 8">
          <a:extLst>
            <a:ext uri="{FF2B5EF4-FFF2-40B4-BE49-F238E27FC236}">
              <a16:creationId xmlns:a16="http://schemas.microsoft.com/office/drawing/2014/main" id="{B82DEA9F-D3F6-494C-A67C-7B76CD7FE63B}"/>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047" t="24875" r="84843" b="57626"/>
        <a:stretch>
          <a:fillRect/>
        </a:stretch>
      </xdr:blipFill>
      <xdr:spPr bwMode="auto">
        <a:xfrm>
          <a:off x="138111" y="1297781"/>
          <a:ext cx="432000" cy="404092"/>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130970</xdr:colOff>
      <xdr:row>0</xdr:row>
      <xdr:rowOff>7143</xdr:rowOff>
    </xdr:from>
    <xdr:to>
      <xdr:col>0</xdr:col>
      <xdr:colOff>562970</xdr:colOff>
      <xdr:row>1</xdr:row>
      <xdr:rowOff>150882</xdr:rowOff>
    </xdr:to>
    <xdr:pic>
      <xdr:nvPicPr>
        <xdr:cNvPr id="3" name="Picture 9">
          <a:extLst>
            <a:ext uri="{FF2B5EF4-FFF2-40B4-BE49-F238E27FC236}">
              <a16:creationId xmlns:a16="http://schemas.microsoft.com/office/drawing/2014/main" id="{A4977387-4B58-4DCF-A608-66007F908018}"/>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970" y="7143"/>
          <a:ext cx="432000" cy="391389"/>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128587</xdr:colOff>
      <xdr:row>13</xdr:row>
      <xdr:rowOff>52387</xdr:rowOff>
    </xdr:from>
    <xdr:to>
      <xdr:col>0</xdr:col>
      <xdr:colOff>488587</xdr:colOff>
      <xdr:row>15</xdr:row>
      <xdr:rowOff>79012</xdr:rowOff>
    </xdr:to>
    <xdr:grpSp>
      <xdr:nvGrpSpPr>
        <xdr:cNvPr id="4" name="Group 10">
          <a:extLst>
            <a:ext uri="{FF2B5EF4-FFF2-40B4-BE49-F238E27FC236}">
              <a16:creationId xmlns:a16="http://schemas.microsoft.com/office/drawing/2014/main" id="{2BE8659C-CA42-4366-B620-A9A7AAC8FB18}"/>
            </a:ext>
          </a:extLst>
        </xdr:cNvPr>
        <xdr:cNvGrpSpPr>
          <a:grpSpLocks/>
        </xdr:cNvGrpSpPr>
      </xdr:nvGrpSpPr>
      <xdr:grpSpPr bwMode="auto">
        <a:xfrm>
          <a:off x="128587" y="2467927"/>
          <a:ext cx="360000" cy="361905"/>
          <a:chOff x="2184" y="536"/>
          <a:chExt cx="76" cy="76"/>
        </a:xfrm>
      </xdr:grpSpPr>
      <xdr:sp macro="" textlink="">
        <xdr:nvSpPr>
          <xdr:cNvPr id="5" name="AutoShape 11">
            <a:extLst>
              <a:ext uri="{FF2B5EF4-FFF2-40B4-BE49-F238E27FC236}">
                <a16:creationId xmlns:a16="http://schemas.microsoft.com/office/drawing/2014/main" id="{8C430518-0C13-488E-E8C5-8E8360B26DC1}"/>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6" name="Line 12">
            <a:extLst>
              <a:ext uri="{FF2B5EF4-FFF2-40B4-BE49-F238E27FC236}">
                <a16:creationId xmlns:a16="http://schemas.microsoft.com/office/drawing/2014/main" id="{8CD43C45-48E0-612A-D7F7-0B0A8EFA0732}"/>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138111</xdr:colOff>
      <xdr:row>16</xdr:row>
      <xdr:rowOff>73819</xdr:rowOff>
    </xdr:from>
    <xdr:to>
      <xdr:col>0</xdr:col>
      <xdr:colOff>498111</xdr:colOff>
      <xdr:row>18</xdr:row>
      <xdr:rowOff>100444</xdr:rowOff>
    </xdr:to>
    <xdr:grpSp>
      <xdr:nvGrpSpPr>
        <xdr:cNvPr id="7" name="Group 13">
          <a:extLst>
            <a:ext uri="{FF2B5EF4-FFF2-40B4-BE49-F238E27FC236}">
              <a16:creationId xmlns:a16="http://schemas.microsoft.com/office/drawing/2014/main" id="{CFB2C097-345D-4C28-B4E7-36BB43FF089F}"/>
            </a:ext>
          </a:extLst>
        </xdr:cNvPr>
        <xdr:cNvGrpSpPr>
          <a:grpSpLocks/>
        </xdr:cNvGrpSpPr>
      </xdr:nvGrpSpPr>
      <xdr:grpSpPr bwMode="auto">
        <a:xfrm>
          <a:off x="138111" y="2992279"/>
          <a:ext cx="360000" cy="361905"/>
          <a:chOff x="2184" y="717"/>
          <a:chExt cx="76" cy="76"/>
        </a:xfrm>
      </xdr:grpSpPr>
      <xdr:sp macro="" textlink="">
        <xdr:nvSpPr>
          <xdr:cNvPr id="8" name="AutoShape 14">
            <a:extLst>
              <a:ext uri="{FF2B5EF4-FFF2-40B4-BE49-F238E27FC236}">
                <a16:creationId xmlns:a16="http://schemas.microsoft.com/office/drawing/2014/main" id="{DF014B14-F667-08B4-A59B-D67423CD52CE}"/>
              </a:ext>
            </a:extLst>
          </xdr:cNvPr>
          <xdr:cNvSpPr>
            <a:spLocks noChangeArrowheads="1"/>
          </xdr:cNvSpPr>
        </xdr:nvSpPr>
        <xdr:spPr bwMode="auto">
          <a:xfrm>
            <a:off x="2184" y="717"/>
            <a:ext cx="76" cy="76"/>
          </a:xfrm>
          <a:prstGeom prst="roundRect">
            <a:avLst>
              <a:gd name="adj" fmla="val 16667"/>
            </a:avLst>
          </a:prstGeom>
          <a:solidFill>
            <a:srgbClr val="FFFFFF"/>
          </a:solidFill>
          <a:ln w="9525">
            <a:solidFill>
              <a:srgbClr val="000000"/>
            </a:solidFill>
            <a:round/>
            <a:headEnd/>
            <a:tailEnd/>
          </a:ln>
        </xdr:spPr>
      </xdr:sp>
      <xdr:sp macro="" textlink="">
        <xdr:nvSpPr>
          <xdr:cNvPr id="9" name="Line 15">
            <a:extLst>
              <a:ext uri="{FF2B5EF4-FFF2-40B4-BE49-F238E27FC236}">
                <a16:creationId xmlns:a16="http://schemas.microsoft.com/office/drawing/2014/main" id="{E0940C56-D9D1-ED27-8B3E-9E40F4C18FCD}"/>
              </a:ext>
            </a:extLst>
          </xdr:cNvPr>
          <xdr:cNvSpPr>
            <a:spLocks noChangeShapeType="1"/>
          </xdr:cNvSpPr>
        </xdr:nvSpPr>
        <xdr:spPr bwMode="auto">
          <a:xfrm>
            <a:off x="2197" y="729"/>
            <a:ext cx="51" cy="54"/>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152399</xdr:colOff>
      <xdr:row>10</xdr:row>
      <xdr:rowOff>23813</xdr:rowOff>
    </xdr:from>
    <xdr:to>
      <xdr:col>0</xdr:col>
      <xdr:colOff>512399</xdr:colOff>
      <xdr:row>12</xdr:row>
      <xdr:rowOff>50438</xdr:rowOff>
    </xdr:to>
    <xdr:grpSp>
      <xdr:nvGrpSpPr>
        <xdr:cNvPr id="10" name="Group 29">
          <a:extLst>
            <a:ext uri="{FF2B5EF4-FFF2-40B4-BE49-F238E27FC236}">
              <a16:creationId xmlns:a16="http://schemas.microsoft.com/office/drawing/2014/main" id="{063A725F-D14E-4E2C-8557-1A1EC282B52B}"/>
            </a:ext>
          </a:extLst>
        </xdr:cNvPr>
        <xdr:cNvGrpSpPr>
          <a:grpSpLocks/>
        </xdr:cNvGrpSpPr>
      </xdr:nvGrpSpPr>
      <xdr:grpSpPr bwMode="auto">
        <a:xfrm>
          <a:off x="152399" y="1936433"/>
          <a:ext cx="360000" cy="361905"/>
          <a:chOff x="2099" y="320"/>
          <a:chExt cx="76" cy="76"/>
        </a:xfrm>
      </xdr:grpSpPr>
      <xdr:sp macro="" textlink="">
        <xdr:nvSpPr>
          <xdr:cNvPr id="11" name="AutoShape 30">
            <a:extLst>
              <a:ext uri="{FF2B5EF4-FFF2-40B4-BE49-F238E27FC236}">
                <a16:creationId xmlns:a16="http://schemas.microsoft.com/office/drawing/2014/main" id="{904B5C9A-3213-A37B-E6CE-DBB287BACD93}"/>
              </a:ext>
            </a:extLst>
          </xdr:cNvPr>
          <xdr:cNvSpPr>
            <a:spLocks noChangeArrowheads="1"/>
          </xdr:cNvSpPr>
        </xdr:nvSpPr>
        <xdr:spPr bwMode="auto">
          <a:xfrm>
            <a:off x="2099" y="320"/>
            <a:ext cx="76" cy="76"/>
          </a:xfrm>
          <a:prstGeom prst="roundRect">
            <a:avLst>
              <a:gd name="adj" fmla="val 16667"/>
            </a:avLst>
          </a:prstGeom>
          <a:solidFill>
            <a:srgbClr val="FFFFFF"/>
          </a:solidFill>
          <a:ln w="9525">
            <a:solidFill>
              <a:srgbClr val="000000"/>
            </a:solidFill>
            <a:round/>
            <a:headEnd/>
            <a:tailEnd/>
          </a:ln>
        </xdr:spPr>
      </xdr:sp>
      <xdr:sp macro="" textlink="">
        <xdr:nvSpPr>
          <xdr:cNvPr id="12" name="Line 31">
            <a:extLst>
              <a:ext uri="{FF2B5EF4-FFF2-40B4-BE49-F238E27FC236}">
                <a16:creationId xmlns:a16="http://schemas.microsoft.com/office/drawing/2014/main" id="{8070240A-C259-C51B-59A6-54D6B82F3071}"/>
              </a:ext>
            </a:extLst>
          </xdr:cNvPr>
          <xdr:cNvSpPr>
            <a:spLocks noChangeShapeType="1"/>
          </xdr:cNvSpPr>
        </xdr:nvSpPr>
        <xdr:spPr bwMode="auto">
          <a:xfrm flipV="1">
            <a:off x="2110" y="330"/>
            <a:ext cx="55" cy="5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0</xdr:col>
      <xdr:colOff>123826</xdr:colOff>
      <xdr:row>2</xdr:row>
      <xdr:rowOff>119062</xdr:rowOff>
    </xdr:from>
    <xdr:to>
      <xdr:col>0</xdr:col>
      <xdr:colOff>555826</xdr:colOff>
      <xdr:row>5</xdr:row>
      <xdr:rowOff>31800</xdr:rowOff>
    </xdr:to>
    <xdr:pic>
      <xdr:nvPicPr>
        <xdr:cNvPr id="13" name="Picture 104">
          <a:extLst>
            <a:ext uri="{FF2B5EF4-FFF2-40B4-BE49-F238E27FC236}">
              <a16:creationId xmlns:a16="http://schemas.microsoft.com/office/drawing/2014/main" id="{EA480569-56A3-42A4-BFAD-631063E1BA98}"/>
            </a:ext>
          </a:extLst>
        </xdr:cNvPr>
        <xdr:cNvPicPr preferRelativeResize="0">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6" y="700087"/>
          <a:ext cx="432000" cy="39851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17</xdr:col>
      <xdr:colOff>95249</xdr:colOff>
      <xdr:row>2</xdr:row>
      <xdr:rowOff>71432</xdr:rowOff>
    </xdr:from>
    <xdr:to>
      <xdr:col>31</xdr:col>
      <xdr:colOff>416718</xdr:colOff>
      <xdr:row>23</xdr:row>
      <xdr:rowOff>35715</xdr:rowOff>
    </xdr:to>
    <xdr:graphicFrame macro="">
      <xdr:nvGraphicFramePr>
        <xdr:cNvPr id="14" name="Graphique 13">
          <a:extLst>
            <a:ext uri="{FF2B5EF4-FFF2-40B4-BE49-F238E27FC236}">
              <a16:creationId xmlns:a16="http://schemas.microsoft.com/office/drawing/2014/main" id="{3DCD525B-0503-4510-95FD-A8AE674359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23</xdr:row>
      <xdr:rowOff>107157</xdr:rowOff>
    </xdr:from>
    <xdr:to>
      <xdr:col>11</xdr:col>
      <xdr:colOff>464343</xdr:colOff>
      <xdr:row>27</xdr:row>
      <xdr:rowOff>65353</xdr:rowOff>
    </xdr:to>
    <xdr:sp macro="" textlink="" fLocksText="0">
      <xdr:nvSpPr>
        <xdr:cNvPr id="15" name="Rectangle 14">
          <a:extLst>
            <a:ext uri="{FF2B5EF4-FFF2-40B4-BE49-F238E27FC236}">
              <a16:creationId xmlns:a16="http://schemas.microsoft.com/office/drawing/2014/main" id="{438A2DC0-D9A9-4A1E-9F88-09614F6C75D2}"/>
            </a:ext>
          </a:extLst>
        </xdr:cNvPr>
        <xdr:cNvSpPr/>
      </xdr:nvSpPr>
      <xdr:spPr>
        <a:xfrm>
          <a:off x="857250" y="4088607"/>
          <a:ext cx="5160168" cy="929746"/>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p>
        <a:p>
          <a:pPr>
            <a:lnSpc>
              <a:spcPts val="900"/>
            </a:lnSpc>
          </a:pPr>
          <a:endParaRPr/>
        </a:p>
        <a:p>
          <a:pPr>
            <a:lnSpc>
              <a:spcPts val="900"/>
            </a:lnSpc>
          </a:pPr>
          <a:endParaRPr/>
        </a:p>
      </xdr:txBody>
    </xdr:sp>
    <xdr:clientData/>
  </xdr:twoCellAnchor>
  <xdr:twoCellAnchor>
    <xdr:from>
      <xdr:col>17</xdr:col>
      <xdr:colOff>95246</xdr:colOff>
      <xdr:row>23</xdr:row>
      <xdr:rowOff>107158</xdr:rowOff>
    </xdr:from>
    <xdr:to>
      <xdr:col>28</xdr:col>
      <xdr:colOff>11906</xdr:colOff>
      <xdr:row>27</xdr:row>
      <xdr:rowOff>65354</xdr:rowOff>
    </xdr:to>
    <xdr:sp macro="" textlink="" fLocksText="0">
      <xdr:nvSpPr>
        <xdr:cNvPr id="16" name="Rectangle 15">
          <a:extLst>
            <a:ext uri="{FF2B5EF4-FFF2-40B4-BE49-F238E27FC236}">
              <a16:creationId xmlns:a16="http://schemas.microsoft.com/office/drawing/2014/main" id="{665C0956-D359-4951-B457-7250B6A563ED}"/>
            </a:ext>
          </a:extLst>
        </xdr:cNvPr>
        <xdr:cNvSpPr/>
      </xdr:nvSpPr>
      <xdr:spPr>
        <a:xfrm>
          <a:off x="8324846" y="4088608"/>
          <a:ext cx="5164935" cy="929746"/>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p>
        <a:p>
          <a:pPr>
            <a:lnSpc>
              <a:spcPts val="900"/>
            </a:lnSpc>
          </a:pPr>
          <a:endParaRPr/>
        </a:p>
        <a:p>
          <a:pPr>
            <a:lnSpc>
              <a:spcPts val="900"/>
            </a:lnSpc>
          </a:pPr>
          <a:r>
            <a:rPr lang="en-GB" sz="900">
              <a:solidFill>
                <a:schemeClr val="dk1"/>
              </a:solidFill>
              <a:latin typeface="+mn-lt"/>
              <a:ea typeface="+mn-ea"/>
              <a:cs typeface="+mn-cs"/>
            </a:rPr>
            <a:t>- Value € transferred/PRF of the parts to be transferred.</a:t>
          </a:r>
        </a:p>
        <a:p>
          <a:pPr>
            <a:lnSpc>
              <a:spcPts val="900"/>
            </a:lnSpc>
          </a:pPr>
          <a:r>
            <a:rPr lang="en-GB" sz="900">
              <a:solidFill>
                <a:schemeClr val="dk1"/>
              </a:solidFill>
              <a:latin typeface="+mn-lt"/>
              <a:ea typeface="+mn-ea"/>
              <a:cs typeface="+mn-cs"/>
            </a:rPr>
            <a:t>- Quantifying the gap en € / objective.</a:t>
          </a:r>
        </a:p>
        <a:p>
          <a:pPr>
            <a:lnSpc>
              <a:spcPts val="900"/>
            </a:lnSpc>
          </a:pPr>
          <a:r>
            <a:rPr lang="en-GB" sz="900">
              <a:solidFill>
                <a:schemeClr val="dk1"/>
              </a:solidFill>
              <a:latin typeface="+mn-lt"/>
              <a:ea typeface="+mn-ea"/>
              <a:cs typeface="+mn-cs"/>
            </a:rPr>
            <a:t>- If there is a delay, at what forecast date, we reconverge.</a:t>
          </a:r>
        </a:p>
        <a:p>
          <a:pPr>
            <a:lnSpc>
              <a:spcPts val="900"/>
            </a:lnSpc>
          </a:pPr>
          <a:endParaRPr/>
        </a:p>
      </xdr:txBody>
    </xdr:sp>
    <xdr:clientData/>
  </xdr:twoCellAnchor>
  <xdr:twoCellAnchor>
    <xdr:from>
      <xdr:col>1</xdr:col>
      <xdr:colOff>95250</xdr:colOff>
      <xdr:row>2</xdr:row>
      <xdr:rowOff>23810</xdr:rowOff>
    </xdr:from>
    <xdr:to>
      <xdr:col>15</xdr:col>
      <xdr:colOff>416719</xdr:colOff>
      <xdr:row>22</xdr:row>
      <xdr:rowOff>154780</xdr:rowOff>
    </xdr:to>
    <xdr:graphicFrame macro="">
      <xdr:nvGraphicFramePr>
        <xdr:cNvPr id="17" name="Graphique 16">
          <a:extLst>
            <a:ext uri="{FF2B5EF4-FFF2-40B4-BE49-F238E27FC236}">
              <a16:creationId xmlns:a16="http://schemas.microsoft.com/office/drawing/2014/main" id="{12341C08-88C6-4125-82E9-B8BF0FCB47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420010</xdr:colOff>
      <xdr:row>3</xdr:row>
      <xdr:rowOff>62808</xdr:rowOff>
    </xdr:from>
    <xdr:to>
      <xdr:col>8</xdr:col>
      <xdr:colOff>253321</xdr:colOff>
      <xdr:row>6</xdr:row>
      <xdr:rowOff>50593</xdr:rowOff>
    </xdr:to>
    <xdr:sp macro="" textlink="">
      <xdr:nvSpPr>
        <xdr:cNvPr id="18" name="Rectangle à coins arrondis 51">
          <a:extLst>
            <a:ext uri="{FF2B5EF4-FFF2-40B4-BE49-F238E27FC236}">
              <a16:creationId xmlns:a16="http://schemas.microsoft.com/office/drawing/2014/main" id="{CFD84345-E917-4303-8607-F0A02EFFB228}"/>
            </a:ext>
          </a:extLst>
        </xdr:cNvPr>
        <xdr:cNvSpPr/>
      </xdr:nvSpPr>
      <xdr:spPr>
        <a:xfrm>
          <a:off x="3487060" y="805758"/>
          <a:ext cx="785811" cy="47356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800"/>
            <a:t>PSM : 80% transferred</a:t>
          </a:r>
        </a:p>
      </xdr:txBody>
    </xdr:sp>
    <xdr:clientData/>
  </xdr:twoCellAnchor>
  <xdr:twoCellAnchor>
    <xdr:from>
      <xdr:col>11</xdr:col>
      <xdr:colOff>339247</xdr:colOff>
      <xdr:row>6</xdr:row>
      <xdr:rowOff>47624</xdr:rowOff>
    </xdr:from>
    <xdr:to>
      <xdr:col>13</xdr:col>
      <xdr:colOff>167903</xdr:colOff>
      <xdr:row>8</xdr:row>
      <xdr:rowOff>155149</xdr:rowOff>
    </xdr:to>
    <xdr:sp macro="" textlink="">
      <xdr:nvSpPr>
        <xdr:cNvPr id="19" name="Rectangle à coins arrondis 56">
          <a:extLst>
            <a:ext uri="{FF2B5EF4-FFF2-40B4-BE49-F238E27FC236}">
              <a16:creationId xmlns:a16="http://schemas.microsoft.com/office/drawing/2014/main" id="{E0422FFB-B90B-4755-B7FD-623B793A0B3C}"/>
            </a:ext>
          </a:extLst>
        </xdr:cNvPr>
        <xdr:cNvSpPr/>
      </xdr:nvSpPr>
      <xdr:spPr>
        <a:xfrm>
          <a:off x="5892322" y="1276349"/>
          <a:ext cx="800206" cy="4313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800"/>
            <a:t>SOP-6S: 100% transferred</a:t>
          </a:r>
        </a:p>
      </xdr:txBody>
    </xdr:sp>
    <xdr:clientData/>
  </xdr:twoCellAnchor>
  <xdr:twoCellAnchor>
    <xdr:from>
      <xdr:col>17</xdr:col>
      <xdr:colOff>246189</xdr:colOff>
      <xdr:row>29</xdr:row>
      <xdr:rowOff>199521</xdr:rowOff>
    </xdr:from>
    <xdr:to>
      <xdr:col>32</xdr:col>
      <xdr:colOff>273326</xdr:colOff>
      <xdr:row>45</xdr:row>
      <xdr:rowOff>49696</xdr:rowOff>
    </xdr:to>
    <xdr:sp macro="" textlink="">
      <xdr:nvSpPr>
        <xdr:cNvPr id="20" name="Rectangle à coins arrondis 1">
          <a:extLst>
            <a:ext uri="{FF2B5EF4-FFF2-40B4-BE49-F238E27FC236}">
              <a16:creationId xmlns:a16="http://schemas.microsoft.com/office/drawing/2014/main" id="{2C2AE347-7F90-4745-87FB-EA737135A113}"/>
            </a:ext>
          </a:extLst>
        </xdr:cNvPr>
        <xdr:cNvSpPr/>
      </xdr:nvSpPr>
      <xdr:spPr>
        <a:xfrm>
          <a:off x="8475789" y="5419221"/>
          <a:ext cx="7361387" cy="2612425"/>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lvl="1"/>
          <a:r>
            <a:rPr lang="en-GB" sz="1100" b="1" u="sng"/>
            <a:t>Mandatory:</a:t>
          </a:r>
        </a:p>
        <a:p>
          <a:pPr lvl="1"/>
          <a:r>
            <a:rPr lang="en-GB" sz="1100" b="1" u="none" baseline="0"/>
            <a:t>      </a:t>
          </a:r>
          <a:r>
            <a:rPr lang="en-GB" sz="1100"/>
            <a:t>The graphs below must be set at the beginning the</a:t>
          </a:r>
          <a:r>
            <a:rPr lang="en-GB" sz="1100">
              <a:solidFill>
                <a:schemeClr val="lt1"/>
              </a:solidFill>
              <a:latin typeface="+mn-lt"/>
              <a:ea typeface="+mn-ea"/>
              <a:cs typeface="+mn-cs"/>
            </a:rPr>
            <a:t> beginning of the transfer meeting report filled : </a:t>
          </a:r>
        </a:p>
        <a:p>
          <a:pPr lvl="1"/>
          <a:r>
            <a:rPr lang="en-GB" sz="1100">
              <a:solidFill>
                <a:schemeClr val="lt1"/>
              </a:solidFill>
              <a:latin typeface="+mn-lt"/>
              <a:ea typeface="+mn-ea"/>
              <a:cs typeface="+mn-cs"/>
            </a:rPr>
            <a:t>	-</a:t>
          </a:r>
          <a:r>
            <a:rPr lang="en-GB" sz="1100" baseline="0">
              <a:solidFill>
                <a:schemeClr val="lt1"/>
              </a:solidFill>
              <a:latin typeface="+mn-lt"/>
              <a:ea typeface="+mn-ea"/>
              <a:cs typeface="+mn-cs"/>
            </a:rPr>
            <a:t> Number of reference,</a:t>
          </a:r>
          <a:endParaRPr lang="en-GB" sz="1100">
            <a:solidFill>
              <a:schemeClr val="lt1"/>
            </a:solidFill>
            <a:latin typeface="+mn-lt"/>
            <a:ea typeface="+mn-ea"/>
            <a:cs typeface="+mn-cs"/>
          </a:endParaRPr>
        </a:p>
        <a:p>
          <a:pPr lvl="0"/>
          <a:r>
            <a:rPr lang="en-GB" sz="1100">
              <a:solidFill>
                <a:schemeClr val="lt1"/>
              </a:solidFill>
              <a:latin typeface="+mn-lt"/>
              <a:ea typeface="+mn-ea"/>
              <a:cs typeface="+mn-cs"/>
            </a:rPr>
            <a:t>	- Value in €,</a:t>
          </a:r>
        </a:p>
        <a:p>
          <a:pPr lvl="0"/>
          <a:r>
            <a:rPr lang="en-GB" sz="1100">
              <a:solidFill>
                <a:schemeClr val="lt1"/>
              </a:solidFill>
              <a:latin typeface="+mn-lt"/>
              <a:ea typeface="+mn-ea"/>
              <a:cs typeface="+mn-cs"/>
            </a:rPr>
            <a:t>	- Advancement</a:t>
          </a:r>
          <a:r>
            <a:rPr lang="en-GB" sz="1100" baseline="0">
              <a:solidFill>
                <a:schemeClr val="lt1"/>
              </a:solidFill>
              <a:latin typeface="+mn-lt"/>
              <a:ea typeface="+mn-ea"/>
              <a:cs typeface="+mn-cs"/>
            </a:rPr>
            <a:t> by main entities.</a:t>
          </a:r>
          <a:endParaRPr lang="en-GB" sz="1100">
            <a:solidFill>
              <a:schemeClr val="lt1"/>
            </a:solidFill>
            <a:latin typeface="+mn-lt"/>
            <a:ea typeface="+mn-ea"/>
            <a:cs typeface="+mn-cs"/>
          </a:endParaRPr>
        </a:p>
        <a:p>
          <a:pPr lvl="0"/>
          <a:endParaRPr/>
        </a:p>
        <a:p>
          <a:pPr lvl="0"/>
          <a:r>
            <a:rPr lang="en-GB" sz="1100">
              <a:solidFill>
                <a:schemeClr val="lt1"/>
              </a:solidFill>
              <a:latin typeface="+mn-lt"/>
              <a:ea typeface="+mn-ea"/>
              <a:cs typeface="+mn-cs"/>
            </a:rPr>
            <a:t>      </a:t>
          </a:r>
          <a:r>
            <a:rPr lang="en-GB" sz="1100" baseline="0">
              <a:solidFill>
                <a:schemeClr val="lt1"/>
              </a:solidFill>
              <a:latin typeface="+mn-lt"/>
              <a:ea typeface="+mn-ea"/>
              <a:cs typeface="+mn-cs"/>
            </a:rPr>
            <a:t>        </a:t>
          </a:r>
          <a:r>
            <a:rPr lang="en-GB" sz="1100">
              <a:solidFill>
                <a:schemeClr val="lt1"/>
              </a:solidFill>
              <a:latin typeface="+mn-lt"/>
              <a:ea typeface="+mn-ea"/>
              <a:cs typeface="+mn-cs"/>
            </a:rPr>
            <a:t>Identify the project name  in the title of the graphs.</a:t>
          </a:r>
        </a:p>
        <a:p>
          <a:pPr algn="l"/>
          <a:r>
            <a:rPr lang="en-GB" sz="1100">
              <a:solidFill>
                <a:schemeClr val="lt1"/>
              </a:solidFill>
              <a:latin typeface="+mn-lt"/>
              <a:ea typeface="+mn-ea"/>
              <a:cs typeface="+mn-cs"/>
            </a:rPr>
            <a:t> </a:t>
          </a:r>
        </a:p>
        <a:p>
          <a:pPr algn="l"/>
          <a:r>
            <a:rPr lang="en-GB" sz="1100" baseline="0">
              <a:solidFill>
                <a:schemeClr val="lt1"/>
              </a:solidFill>
              <a:latin typeface="+mn-lt"/>
              <a:ea typeface="+mn-ea"/>
              <a:cs typeface="+mn-cs"/>
            </a:rPr>
            <a:t>             The</a:t>
          </a:r>
          <a:r>
            <a:rPr lang="en-GB" sz="1100">
              <a:solidFill>
                <a:schemeClr val="lt1"/>
              </a:solidFill>
              <a:latin typeface="+mn-lt"/>
              <a:ea typeface="+mn-ea"/>
              <a:cs typeface="+mn-cs"/>
            </a:rPr>
            <a:t> planning informations (SLM,PSM,</a:t>
          </a:r>
          <a:r>
            <a:rPr lang="en-GB" sz="1100" baseline="0">
              <a:solidFill>
                <a:schemeClr val="lt1"/>
              </a:solidFill>
              <a:latin typeface="+mn-lt"/>
              <a:ea typeface="+mn-ea"/>
              <a:cs typeface="+mn-cs"/>
            </a:rPr>
            <a:t> SOP) </a:t>
          </a:r>
          <a:r>
            <a:rPr lang="en-GB" sz="1100">
              <a:solidFill>
                <a:schemeClr val="lt1"/>
              </a:solidFill>
              <a:latin typeface="+mn-lt"/>
              <a:ea typeface="+mn-ea"/>
              <a:cs typeface="+mn-cs"/>
            </a:rPr>
            <a:t> (JEL, JAVS, JADOS -6wks) must appear at the bottom right and must be correct.</a:t>
          </a:r>
        </a:p>
        <a:p>
          <a:pPr algn="l"/>
          <a:r>
            <a:rPr lang="en-GB" sz="1100" baseline="0"/>
            <a:t>  </a:t>
          </a:r>
        </a:p>
      </xdr:txBody>
    </xdr:sp>
    <xdr:clientData/>
  </xdr:twoCellAnchor>
  <xdr:twoCellAnchor editAs="oneCell">
    <xdr:from>
      <xdr:col>1</xdr:col>
      <xdr:colOff>138740</xdr:colOff>
      <xdr:row>0</xdr:row>
      <xdr:rowOff>0</xdr:rowOff>
    </xdr:from>
    <xdr:to>
      <xdr:col>3</xdr:col>
      <xdr:colOff>304047</xdr:colOff>
      <xdr:row>1</xdr:row>
      <xdr:rowOff>75359</xdr:rowOff>
    </xdr:to>
    <xdr:pic>
      <xdr:nvPicPr>
        <xdr:cNvPr id="21" name="Image 20">
          <a:extLst>
            <a:ext uri="{FF2B5EF4-FFF2-40B4-BE49-F238E27FC236}">
              <a16:creationId xmlns:a16="http://schemas.microsoft.com/office/drawing/2014/main" id="{894ABAEC-7DAA-4394-B1F5-1D7D490D3B86}"/>
            </a:ext>
          </a:extLst>
        </xdr:cNvPr>
        <xdr:cNvPicPr>
          <a:picLocks noChangeAspect="1"/>
        </xdr:cNvPicPr>
      </xdr:nvPicPr>
      <xdr:blipFill>
        <a:blip xmlns:r="http://schemas.openxmlformats.org/officeDocument/2006/relationships" r:embed="rId6"/>
        <a:stretch>
          <a:fillRect/>
        </a:stretch>
      </xdr:blipFill>
      <xdr:spPr>
        <a:xfrm>
          <a:off x="900740" y="0"/>
          <a:ext cx="1136857" cy="323009"/>
        </a:xfrm>
        <a:prstGeom prst="rect">
          <a:avLst/>
        </a:prstGeom>
      </xdr:spPr>
    </xdr:pic>
    <xdr:clientData/>
  </xdr:twoCellAnchor>
  <xdr:oneCellAnchor>
    <xdr:from>
      <xdr:col>0</xdr:col>
      <xdr:colOff>138111</xdr:colOff>
      <xdr:row>35</xdr:row>
      <xdr:rowOff>69056</xdr:rowOff>
    </xdr:from>
    <xdr:ext cx="432000" cy="413617"/>
    <xdr:pic>
      <xdr:nvPicPr>
        <xdr:cNvPr id="22" name="Picture 8">
          <a:extLst>
            <a:ext uri="{FF2B5EF4-FFF2-40B4-BE49-F238E27FC236}">
              <a16:creationId xmlns:a16="http://schemas.microsoft.com/office/drawing/2014/main" id="{3B0575E3-12F9-41E2-9A86-41898B87167D}"/>
            </a:ext>
          </a:extLst>
        </xdr:cNvPr>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047" t="24875" r="84843" b="57626"/>
        <a:stretch>
          <a:fillRect/>
        </a:stretch>
      </xdr:blipFill>
      <xdr:spPr bwMode="auto">
        <a:xfrm>
          <a:off x="138111" y="6431756"/>
          <a:ext cx="432000" cy="41361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0</xdr:col>
      <xdr:colOff>130970</xdr:colOff>
      <xdr:row>29</xdr:row>
      <xdr:rowOff>7143</xdr:rowOff>
    </xdr:from>
    <xdr:ext cx="432000" cy="393770"/>
    <xdr:pic>
      <xdr:nvPicPr>
        <xdr:cNvPr id="23" name="Picture 9">
          <a:extLst>
            <a:ext uri="{FF2B5EF4-FFF2-40B4-BE49-F238E27FC236}">
              <a16:creationId xmlns:a16="http://schemas.microsoft.com/office/drawing/2014/main" id="{83F2D42B-E11B-4407-8C90-B6C802B097F6}"/>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970" y="5226843"/>
          <a:ext cx="432000" cy="3937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twoCellAnchor>
    <xdr:from>
      <xdr:col>0</xdr:col>
      <xdr:colOff>128587</xdr:colOff>
      <xdr:row>42</xdr:row>
      <xdr:rowOff>52387</xdr:rowOff>
    </xdr:from>
    <xdr:to>
      <xdr:col>0</xdr:col>
      <xdr:colOff>488587</xdr:colOff>
      <xdr:row>44</xdr:row>
      <xdr:rowOff>79012</xdr:rowOff>
    </xdr:to>
    <xdr:grpSp>
      <xdr:nvGrpSpPr>
        <xdr:cNvPr id="24" name="Group 10">
          <a:extLst>
            <a:ext uri="{FF2B5EF4-FFF2-40B4-BE49-F238E27FC236}">
              <a16:creationId xmlns:a16="http://schemas.microsoft.com/office/drawing/2014/main" id="{09B513DD-DC1F-4F36-B34E-45513405FCBF}"/>
            </a:ext>
          </a:extLst>
        </xdr:cNvPr>
        <xdr:cNvGrpSpPr>
          <a:grpSpLocks/>
        </xdr:cNvGrpSpPr>
      </xdr:nvGrpSpPr>
      <xdr:grpSpPr bwMode="auto">
        <a:xfrm>
          <a:off x="128587" y="7718107"/>
          <a:ext cx="360000" cy="361905"/>
          <a:chOff x="2184" y="536"/>
          <a:chExt cx="76" cy="76"/>
        </a:xfrm>
      </xdr:grpSpPr>
      <xdr:sp macro="" textlink="">
        <xdr:nvSpPr>
          <xdr:cNvPr id="25" name="AutoShape 11">
            <a:extLst>
              <a:ext uri="{FF2B5EF4-FFF2-40B4-BE49-F238E27FC236}">
                <a16:creationId xmlns:a16="http://schemas.microsoft.com/office/drawing/2014/main" id="{CA094059-0BC8-196F-D370-0E68B8C22D78}"/>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26" name="Line 12">
            <a:extLst>
              <a:ext uri="{FF2B5EF4-FFF2-40B4-BE49-F238E27FC236}">
                <a16:creationId xmlns:a16="http://schemas.microsoft.com/office/drawing/2014/main" id="{A2BD0D5C-1A51-8F7E-1D6B-56451F884A33}"/>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138111</xdr:colOff>
      <xdr:row>45</xdr:row>
      <xdr:rowOff>73819</xdr:rowOff>
    </xdr:from>
    <xdr:to>
      <xdr:col>0</xdr:col>
      <xdr:colOff>498111</xdr:colOff>
      <xdr:row>47</xdr:row>
      <xdr:rowOff>100444</xdr:rowOff>
    </xdr:to>
    <xdr:grpSp>
      <xdr:nvGrpSpPr>
        <xdr:cNvPr id="27" name="Group 13">
          <a:extLst>
            <a:ext uri="{FF2B5EF4-FFF2-40B4-BE49-F238E27FC236}">
              <a16:creationId xmlns:a16="http://schemas.microsoft.com/office/drawing/2014/main" id="{7AA327BD-2602-43F1-A3A0-ED956138A9BE}"/>
            </a:ext>
          </a:extLst>
        </xdr:cNvPr>
        <xdr:cNvGrpSpPr>
          <a:grpSpLocks/>
        </xdr:cNvGrpSpPr>
      </xdr:nvGrpSpPr>
      <xdr:grpSpPr bwMode="auto">
        <a:xfrm>
          <a:off x="138111" y="8242459"/>
          <a:ext cx="360000" cy="361905"/>
          <a:chOff x="2184" y="717"/>
          <a:chExt cx="76" cy="76"/>
        </a:xfrm>
      </xdr:grpSpPr>
      <xdr:sp macro="" textlink="">
        <xdr:nvSpPr>
          <xdr:cNvPr id="28" name="AutoShape 14">
            <a:extLst>
              <a:ext uri="{FF2B5EF4-FFF2-40B4-BE49-F238E27FC236}">
                <a16:creationId xmlns:a16="http://schemas.microsoft.com/office/drawing/2014/main" id="{4FEB3EA0-4627-021A-A544-0A395108CCF4}"/>
              </a:ext>
            </a:extLst>
          </xdr:cNvPr>
          <xdr:cNvSpPr>
            <a:spLocks noChangeArrowheads="1"/>
          </xdr:cNvSpPr>
        </xdr:nvSpPr>
        <xdr:spPr bwMode="auto">
          <a:xfrm>
            <a:off x="2184" y="717"/>
            <a:ext cx="76" cy="76"/>
          </a:xfrm>
          <a:prstGeom prst="roundRect">
            <a:avLst>
              <a:gd name="adj" fmla="val 16667"/>
            </a:avLst>
          </a:prstGeom>
          <a:solidFill>
            <a:srgbClr val="FFFFFF"/>
          </a:solidFill>
          <a:ln w="9525">
            <a:solidFill>
              <a:srgbClr val="000000"/>
            </a:solidFill>
            <a:round/>
            <a:headEnd/>
            <a:tailEnd/>
          </a:ln>
        </xdr:spPr>
      </xdr:sp>
      <xdr:sp macro="" textlink="">
        <xdr:nvSpPr>
          <xdr:cNvPr id="29" name="Line 15">
            <a:extLst>
              <a:ext uri="{FF2B5EF4-FFF2-40B4-BE49-F238E27FC236}">
                <a16:creationId xmlns:a16="http://schemas.microsoft.com/office/drawing/2014/main" id="{83E5E151-F1A7-5DA4-6BBC-57EA17108705}"/>
              </a:ext>
            </a:extLst>
          </xdr:cNvPr>
          <xdr:cNvSpPr>
            <a:spLocks noChangeShapeType="1"/>
          </xdr:cNvSpPr>
        </xdr:nvSpPr>
        <xdr:spPr bwMode="auto">
          <a:xfrm>
            <a:off x="2197" y="729"/>
            <a:ext cx="51" cy="54"/>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0</xdr:col>
      <xdr:colOff>152399</xdr:colOff>
      <xdr:row>39</xdr:row>
      <xdr:rowOff>23813</xdr:rowOff>
    </xdr:from>
    <xdr:to>
      <xdr:col>0</xdr:col>
      <xdr:colOff>512399</xdr:colOff>
      <xdr:row>41</xdr:row>
      <xdr:rowOff>50438</xdr:rowOff>
    </xdr:to>
    <xdr:grpSp>
      <xdr:nvGrpSpPr>
        <xdr:cNvPr id="30" name="Group 29">
          <a:extLst>
            <a:ext uri="{FF2B5EF4-FFF2-40B4-BE49-F238E27FC236}">
              <a16:creationId xmlns:a16="http://schemas.microsoft.com/office/drawing/2014/main" id="{F60D5617-02AF-4A49-A7FF-29E8B8D7CE69}"/>
            </a:ext>
          </a:extLst>
        </xdr:cNvPr>
        <xdr:cNvGrpSpPr>
          <a:grpSpLocks/>
        </xdr:cNvGrpSpPr>
      </xdr:nvGrpSpPr>
      <xdr:grpSpPr bwMode="auto">
        <a:xfrm>
          <a:off x="152399" y="7186613"/>
          <a:ext cx="360000" cy="361905"/>
          <a:chOff x="2099" y="320"/>
          <a:chExt cx="76" cy="76"/>
        </a:xfrm>
      </xdr:grpSpPr>
      <xdr:sp macro="" textlink="">
        <xdr:nvSpPr>
          <xdr:cNvPr id="31" name="AutoShape 30">
            <a:extLst>
              <a:ext uri="{FF2B5EF4-FFF2-40B4-BE49-F238E27FC236}">
                <a16:creationId xmlns:a16="http://schemas.microsoft.com/office/drawing/2014/main" id="{17B0EACF-0444-B3EC-6368-783D05270E8C}"/>
              </a:ext>
            </a:extLst>
          </xdr:cNvPr>
          <xdr:cNvSpPr>
            <a:spLocks noChangeArrowheads="1"/>
          </xdr:cNvSpPr>
        </xdr:nvSpPr>
        <xdr:spPr bwMode="auto">
          <a:xfrm>
            <a:off x="2099" y="320"/>
            <a:ext cx="76" cy="76"/>
          </a:xfrm>
          <a:prstGeom prst="roundRect">
            <a:avLst>
              <a:gd name="adj" fmla="val 16667"/>
            </a:avLst>
          </a:prstGeom>
          <a:solidFill>
            <a:srgbClr val="FFFFFF"/>
          </a:solidFill>
          <a:ln w="9525">
            <a:solidFill>
              <a:srgbClr val="000000"/>
            </a:solidFill>
            <a:round/>
            <a:headEnd/>
            <a:tailEnd/>
          </a:ln>
        </xdr:spPr>
      </xdr:sp>
      <xdr:sp macro="" textlink="">
        <xdr:nvSpPr>
          <xdr:cNvPr id="32" name="Line 31">
            <a:extLst>
              <a:ext uri="{FF2B5EF4-FFF2-40B4-BE49-F238E27FC236}">
                <a16:creationId xmlns:a16="http://schemas.microsoft.com/office/drawing/2014/main" id="{827B3CD2-1B60-7B91-F584-0F5BB02137BE}"/>
              </a:ext>
            </a:extLst>
          </xdr:cNvPr>
          <xdr:cNvSpPr>
            <a:spLocks noChangeShapeType="1"/>
          </xdr:cNvSpPr>
        </xdr:nvSpPr>
        <xdr:spPr bwMode="auto">
          <a:xfrm flipV="1">
            <a:off x="2110" y="330"/>
            <a:ext cx="55" cy="5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oneCellAnchor>
    <xdr:from>
      <xdr:col>0</xdr:col>
      <xdr:colOff>123826</xdr:colOff>
      <xdr:row>31</xdr:row>
      <xdr:rowOff>119062</xdr:rowOff>
    </xdr:from>
    <xdr:ext cx="432000" cy="412800"/>
    <xdr:pic>
      <xdr:nvPicPr>
        <xdr:cNvPr id="33" name="Picture 104">
          <a:extLst>
            <a:ext uri="{FF2B5EF4-FFF2-40B4-BE49-F238E27FC236}">
              <a16:creationId xmlns:a16="http://schemas.microsoft.com/office/drawing/2014/main" id="{7A34D720-D2A6-4A19-8CB5-5C5CC7C46914}"/>
            </a:ext>
          </a:extLst>
        </xdr:cNvPr>
        <xdr:cNvPicPr preferRelativeResize="0">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6" y="5834062"/>
          <a:ext cx="432000" cy="4128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14</xdr:col>
      <xdr:colOff>83343</xdr:colOff>
      <xdr:row>29</xdr:row>
      <xdr:rowOff>59530</xdr:rowOff>
    </xdr:from>
    <xdr:ext cx="432000" cy="393770"/>
    <xdr:pic>
      <xdr:nvPicPr>
        <xdr:cNvPr id="34" name="Picture 9">
          <a:extLst>
            <a:ext uri="{FF2B5EF4-FFF2-40B4-BE49-F238E27FC236}">
              <a16:creationId xmlns:a16="http://schemas.microsoft.com/office/drawing/2014/main" id="{3746093D-0F8F-4178-B0B8-A683BC61E331}"/>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79468" y="5279230"/>
          <a:ext cx="432000" cy="39377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twoCellAnchor>
    <xdr:from>
      <xdr:col>15</xdr:col>
      <xdr:colOff>71438</xdr:colOff>
      <xdr:row>29</xdr:row>
      <xdr:rowOff>59531</xdr:rowOff>
    </xdr:from>
    <xdr:to>
      <xdr:col>15</xdr:col>
      <xdr:colOff>431438</xdr:colOff>
      <xdr:row>30</xdr:row>
      <xdr:rowOff>159975</xdr:rowOff>
    </xdr:to>
    <xdr:grpSp>
      <xdr:nvGrpSpPr>
        <xdr:cNvPr id="35" name="Group 10">
          <a:extLst>
            <a:ext uri="{FF2B5EF4-FFF2-40B4-BE49-F238E27FC236}">
              <a16:creationId xmlns:a16="http://schemas.microsoft.com/office/drawing/2014/main" id="{F7381506-514E-4BC1-82F7-8192D578E73A}"/>
            </a:ext>
          </a:extLst>
        </xdr:cNvPr>
        <xdr:cNvGrpSpPr>
          <a:grpSpLocks/>
        </xdr:cNvGrpSpPr>
      </xdr:nvGrpSpPr>
      <xdr:grpSpPr bwMode="auto">
        <a:xfrm>
          <a:off x="7980998" y="5393531"/>
          <a:ext cx="360000" cy="344284"/>
          <a:chOff x="2184" y="536"/>
          <a:chExt cx="76" cy="76"/>
        </a:xfrm>
      </xdr:grpSpPr>
      <xdr:sp macro="" textlink="">
        <xdr:nvSpPr>
          <xdr:cNvPr id="36" name="AutoShape 11">
            <a:extLst>
              <a:ext uri="{FF2B5EF4-FFF2-40B4-BE49-F238E27FC236}">
                <a16:creationId xmlns:a16="http://schemas.microsoft.com/office/drawing/2014/main" id="{13AE37CB-3CAC-2DCD-5A6F-367C782F1D18}"/>
              </a:ext>
            </a:extLst>
          </xdr:cNvPr>
          <xdr:cNvSpPr>
            <a:spLocks noChangeArrowheads="1"/>
          </xdr:cNvSpPr>
        </xdr:nvSpPr>
        <xdr:spPr bwMode="auto">
          <a:xfrm>
            <a:off x="2184" y="536"/>
            <a:ext cx="76" cy="76"/>
          </a:xfrm>
          <a:prstGeom prst="roundRect">
            <a:avLst>
              <a:gd name="adj" fmla="val 16667"/>
            </a:avLst>
          </a:prstGeom>
          <a:solidFill>
            <a:srgbClr val="FFFFFF"/>
          </a:solidFill>
          <a:ln w="9525">
            <a:solidFill>
              <a:srgbClr val="000000"/>
            </a:solidFill>
            <a:round/>
            <a:headEnd/>
            <a:tailEnd/>
          </a:ln>
        </xdr:spPr>
      </xdr:sp>
      <xdr:sp macro="" textlink="">
        <xdr:nvSpPr>
          <xdr:cNvPr id="37" name="Line 12">
            <a:extLst>
              <a:ext uri="{FF2B5EF4-FFF2-40B4-BE49-F238E27FC236}">
                <a16:creationId xmlns:a16="http://schemas.microsoft.com/office/drawing/2014/main" id="{E37E6614-284C-7478-2445-EC65015A4F3D}"/>
              </a:ext>
            </a:extLst>
          </xdr:cNvPr>
          <xdr:cNvSpPr>
            <a:spLocks noChangeShapeType="1"/>
          </xdr:cNvSpPr>
        </xdr:nvSpPr>
        <xdr:spPr bwMode="auto">
          <a:xfrm flipV="1">
            <a:off x="2189" y="574"/>
            <a:ext cx="68" cy="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95250</xdr:colOff>
      <xdr:row>52</xdr:row>
      <xdr:rowOff>107157</xdr:rowOff>
    </xdr:from>
    <xdr:to>
      <xdr:col>11</xdr:col>
      <xdr:colOff>464343</xdr:colOff>
      <xdr:row>56</xdr:row>
      <xdr:rowOff>65353</xdr:rowOff>
    </xdr:to>
    <xdr:sp macro="" textlink="" fLocksText="0">
      <xdr:nvSpPr>
        <xdr:cNvPr id="38" name="Rectangle 37">
          <a:extLst>
            <a:ext uri="{FF2B5EF4-FFF2-40B4-BE49-F238E27FC236}">
              <a16:creationId xmlns:a16="http://schemas.microsoft.com/office/drawing/2014/main" id="{B857CC92-C03A-4CDC-B8F1-A7CFE3352688}"/>
            </a:ext>
          </a:extLst>
        </xdr:cNvPr>
        <xdr:cNvSpPr/>
      </xdr:nvSpPr>
      <xdr:spPr>
        <a:xfrm>
          <a:off x="857250" y="9222582"/>
          <a:ext cx="5160168" cy="929746"/>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nSpc>
              <a:spcPts val="900"/>
            </a:lnSpc>
          </a:pPr>
          <a:r>
            <a:rPr lang="en-GB" sz="900" u="sng">
              <a:latin typeface="Tahoma" pitchFamily="34" charset="0"/>
              <a:ea typeface="Tahoma" pitchFamily="34" charset="0"/>
              <a:cs typeface="Tahoma" pitchFamily="34" charset="0"/>
            </a:rPr>
            <a:t>Comments:</a:t>
          </a:r>
        </a:p>
        <a:p>
          <a:pPr>
            <a:lnSpc>
              <a:spcPts val="900"/>
            </a:lnSpc>
          </a:pPr>
          <a:endParaRPr/>
        </a:p>
        <a:p>
          <a:pPr>
            <a:lnSpc>
              <a:spcPts val="900"/>
            </a:lnSpc>
          </a:pPr>
          <a:r>
            <a:rPr lang="en-GB" sz="900" u="none">
              <a:latin typeface="Tahoma" pitchFamily="34" charset="0"/>
              <a:ea typeface="Tahoma" pitchFamily="34" charset="0"/>
              <a:cs typeface="Tahoma" pitchFamily="34" charset="0"/>
            </a:rPr>
            <a:t>-</a:t>
          </a:r>
          <a:r>
            <a:rPr lang="en-GB" sz="900" u="none" baseline="0">
              <a:latin typeface="Tahoma" pitchFamily="34" charset="0"/>
              <a:ea typeface="Tahoma" pitchFamily="34" charset="0"/>
              <a:cs typeface="Tahoma" pitchFamily="34" charset="0"/>
            </a:rPr>
            <a:t> Nothings</a:t>
          </a:r>
          <a:endParaRPr/>
        </a:p>
      </xdr:txBody>
    </xdr:sp>
    <xdr:clientData/>
  </xdr:twoCellAnchor>
  <xdr:oneCellAnchor>
    <xdr:from>
      <xdr:col>2</xdr:col>
      <xdr:colOff>47629</xdr:colOff>
      <xdr:row>49</xdr:row>
      <xdr:rowOff>130969</xdr:rowOff>
    </xdr:from>
    <xdr:ext cx="1117807" cy="325908"/>
    <xdr:pic>
      <xdr:nvPicPr>
        <xdr:cNvPr id="39" name="Image 38">
          <a:extLst>
            <a:ext uri="{FF2B5EF4-FFF2-40B4-BE49-F238E27FC236}">
              <a16:creationId xmlns:a16="http://schemas.microsoft.com/office/drawing/2014/main" id="{0E20B009-BD1D-4263-9378-80AE9776E2DF}"/>
            </a:ext>
          </a:extLst>
        </xdr:cNvPr>
        <xdr:cNvPicPr>
          <a:picLocks noChangeAspect="1"/>
        </xdr:cNvPicPr>
      </xdr:nvPicPr>
      <xdr:blipFill>
        <a:blip xmlns:r="http://schemas.openxmlformats.org/officeDocument/2006/relationships" r:embed="rId6"/>
        <a:stretch>
          <a:fillRect/>
        </a:stretch>
      </xdr:blipFill>
      <xdr:spPr>
        <a:xfrm>
          <a:off x="1295404" y="8760619"/>
          <a:ext cx="1117807" cy="325908"/>
        </a:xfrm>
        <a:prstGeom prst="rect">
          <a:avLst/>
        </a:prstGeom>
      </xdr:spPr>
    </xdr:pic>
    <xdr:clientData/>
  </xdr:oneCellAnchor>
  <xdr:twoCellAnchor>
    <xdr:from>
      <xdr:col>1</xdr:col>
      <xdr:colOff>107155</xdr:colOff>
      <xdr:row>31</xdr:row>
      <xdr:rowOff>47625</xdr:rowOff>
    </xdr:from>
    <xdr:to>
      <xdr:col>15</xdr:col>
      <xdr:colOff>381000</xdr:colOff>
      <xdr:row>51</xdr:row>
      <xdr:rowOff>159544</xdr:rowOff>
    </xdr:to>
    <xdr:graphicFrame macro="">
      <xdr:nvGraphicFramePr>
        <xdr:cNvPr id="40" name="Graphique 39">
          <a:extLst>
            <a:ext uri="{FF2B5EF4-FFF2-40B4-BE49-F238E27FC236}">
              <a16:creationId xmlns:a16="http://schemas.microsoft.com/office/drawing/2014/main" id="{9A4CC4E2-BCDC-4431-9B8C-0022CC4AF6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17</xdr:col>
      <xdr:colOff>138740</xdr:colOff>
      <xdr:row>0</xdr:row>
      <xdr:rowOff>0</xdr:rowOff>
    </xdr:from>
    <xdr:ext cx="1126090" cy="323837"/>
    <xdr:pic>
      <xdr:nvPicPr>
        <xdr:cNvPr id="41" name="Image 40">
          <a:extLst>
            <a:ext uri="{FF2B5EF4-FFF2-40B4-BE49-F238E27FC236}">
              <a16:creationId xmlns:a16="http://schemas.microsoft.com/office/drawing/2014/main" id="{5E3A5A72-B4B7-4F65-9307-DF9DB2DF6093}"/>
            </a:ext>
          </a:extLst>
        </xdr:cNvPr>
        <xdr:cNvPicPr>
          <a:picLocks noChangeAspect="1"/>
        </xdr:cNvPicPr>
      </xdr:nvPicPr>
      <xdr:blipFill>
        <a:blip xmlns:r="http://schemas.openxmlformats.org/officeDocument/2006/relationships" r:embed="rId6"/>
        <a:stretch>
          <a:fillRect/>
        </a:stretch>
      </xdr:blipFill>
      <xdr:spPr>
        <a:xfrm>
          <a:off x="8368340" y="0"/>
          <a:ext cx="1126090" cy="323837"/>
        </a:xfrm>
        <a:prstGeom prst="rect">
          <a:avLst/>
        </a:prstGeom>
      </xdr:spPr>
    </xdr:pic>
    <xdr:clientData/>
  </xdr:oneCellAnchor>
  <xdr:oneCellAnchor>
    <xdr:from>
      <xdr:col>1</xdr:col>
      <xdr:colOff>138740</xdr:colOff>
      <xdr:row>29</xdr:row>
      <xdr:rowOff>0</xdr:rowOff>
    </xdr:from>
    <xdr:ext cx="1126090" cy="323837"/>
    <xdr:pic>
      <xdr:nvPicPr>
        <xdr:cNvPr id="42" name="Image 41">
          <a:extLst>
            <a:ext uri="{FF2B5EF4-FFF2-40B4-BE49-F238E27FC236}">
              <a16:creationId xmlns:a16="http://schemas.microsoft.com/office/drawing/2014/main" id="{2C89599D-4C57-4E2D-AE38-95E8A4DE8145}"/>
            </a:ext>
          </a:extLst>
        </xdr:cNvPr>
        <xdr:cNvPicPr>
          <a:picLocks noChangeAspect="1"/>
        </xdr:cNvPicPr>
      </xdr:nvPicPr>
      <xdr:blipFill>
        <a:blip xmlns:r="http://schemas.openxmlformats.org/officeDocument/2006/relationships" r:embed="rId6"/>
        <a:stretch>
          <a:fillRect/>
        </a:stretch>
      </xdr:blipFill>
      <xdr:spPr>
        <a:xfrm>
          <a:off x="900740" y="5219700"/>
          <a:ext cx="1126090" cy="323837"/>
        </a:xfrm>
        <a:prstGeom prst="rect">
          <a:avLst/>
        </a:prstGeom>
      </xdr:spPr>
    </xdr:pic>
    <xdr:clientData/>
  </xdr:oneCellAnchor>
  <xdr:twoCellAnchor editAs="oneCell">
    <xdr:from>
      <xdr:col>14</xdr:col>
      <xdr:colOff>64295</xdr:colOff>
      <xdr:row>0</xdr:row>
      <xdr:rowOff>73818</xdr:rowOff>
    </xdr:from>
    <xdr:to>
      <xdr:col>15</xdr:col>
      <xdr:colOff>995</xdr:colOff>
      <xdr:row>1</xdr:row>
      <xdr:rowOff>217557</xdr:rowOff>
    </xdr:to>
    <xdr:pic>
      <xdr:nvPicPr>
        <xdr:cNvPr id="47" name="Picture 9">
          <a:extLst>
            <a:ext uri="{FF2B5EF4-FFF2-40B4-BE49-F238E27FC236}">
              <a16:creationId xmlns:a16="http://schemas.microsoft.com/office/drawing/2014/main" id="{83E28624-87BB-4A64-91C7-4C4D6EDC7ADE}"/>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46145" y="73818"/>
          <a:ext cx="432000" cy="391389"/>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15</xdr:col>
      <xdr:colOff>47624</xdr:colOff>
      <xdr:row>0</xdr:row>
      <xdr:rowOff>90488</xdr:rowOff>
    </xdr:from>
    <xdr:to>
      <xdr:col>15</xdr:col>
      <xdr:colOff>407624</xdr:colOff>
      <xdr:row>1</xdr:row>
      <xdr:rowOff>193313</xdr:rowOff>
    </xdr:to>
    <xdr:grpSp>
      <xdr:nvGrpSpPr>
        <xdr:cNvPr id="43" name="Group 29">
          <a:extLst>
            <a:ext uri="{FF2B5EF4-FFF2-40B4-BE49-F238E27FC236}">
              <a16:creationId xmlns:a16="http://schemas.microsoft.com/office/drawing/2014/main" id="{F7022D55-FEBB-4568-8E92-D6DD62B65714}"/>
            </a:ext>
          </a:extLst>
        </xdr:cNvPr>
        <xdr:cNvGrpSpPr>
          <a:grpSpLocks/>
        </xdr:cNvGrpSpPr>
      </xdr:nvGrpSpPr>
      <xdr:grpSpPr bwMode="auto">
        <a:xfrm>
          <a:off x="7957184" y="90488"/>
          <a:ext cx="360000" cy="346665"/>
          <a:chOff x="2099" y="320"/>
          <a:chExt cx="76" cy="76"/>
        </a:xfrm>
      </xdr:grpSpPr>
      <xdr:sp macro="" textlink="">
        <xdr:nvSpPr>
          <xdr:cNvPr id="48" name="AutoShape 30">
            <a:extLst>
              <a:ext uri="{FF2B5EF4-FFF2-40B4-BE49-F238E27FC236}">
                <a16:creationId xmlns:a16="http://schemas.microsoft.com/office/drawing/2014/main" id="{85FCF00E-1A1E-4FA9-1966-E0C49D8BD35C}"/>
              </a:ext>
            </a:extLst>
          </xdr:cNvPr>
          <xdr:cNvSpPr>
            <a:spLocks noChangeArrowheads="1"/>
          </xdr:cNvSpPr>
        </xdr:nvSpPr>
        <xdr:spPr bwMode="auto">
          <a:xfrm>
            <a:off x="2099" y="320"/>
            <a:ext cx="76" cy="76"/>
          </a:xfrm>
          <a:prstGeom prst="roundRect">
            <a:avLst>
              <a:gd name="adj" fmla="val 16667"/>
            </a:avLst>
          </a:prstGeom>
          <a:solidFill>
            <a:srgbClr val="FFFFFF"/>
          </a:solidFill>
          <a:ln w="9525">
            <a:solidFill>
              <a:srgbClr val="000000"/>
            </a:solidFill>
            <a:round/>
            <a:headEnd/>
            <a:tailEnd/>
          </a:ln>
        </xdr:spPr>
      </xdr:sp>
      <xdr:sp macro="" textlink="">
        <xdr:nvSpPr>
          <xdr:cNvPr id="49" name="Line 31">
            <a:extLst>
              <a:ext uri="{FF2B5EF4-FFF2-40B4-BE49-F238E27FC236}">
                <a16:creationId xmlns:a16="http://schemas.microsoft.com/office/drawing/2014/main" id="{DC74DCC7-B531-8382-0D72-B4A3D608DB87}"/>
              </a:ext>
            </a:extLst>
          </xdr:cNvPr>
          <xdr:cNvSpPr>
            <a:spLocks noChangeShapeType="1"/>
          </xdr:cNvSpPr>
        </xdr:nvSpPr>
        <xdr:spPr bwMode="auto">
          <a:xfrm flipV="1">
            <a:off x="2110" y="330"/>
            <a:ext cx="55" cy="50"/>
          </a:xfrm>
          <a:prstGeom prst="line">
            <a:avLst/>
          </a:prstGeom>
          <a:noFill/>
          <a:ln w="63500">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wsDr>
</file>

<file path=xl/drawings/drawing9.xml><?xml version="1.0" encoding="utf-8"?>
<c:userShapes xmlns:c="http://schemas.openxmlformats.org/drawingml/2006/chart">
  <cdr:relSizeAnchor xmlns:cdr="http://schemas.openxmlformats.org/drawingml/2006/chartDrawing">
    <cdr:from>
      <cdr:x>0.14787</cdr:x>
      <cdr:y>0.24715</cdr:y>
    </cdr:from>
    <cdr:to>
      <cdr:x>0.26226</cdr:x>
      <cdr:y>0.3743</cdr:y>
    </cdr:to>
    <cdr:grpSp>
      <cdr:nvGrpSpPr>
        <cdr:cNvPr id="13" name="Groupe 12">
          <a:extLst xmlns:a="http://schemas.openxmlformats.org/drawingml/2006/main">
            <a:ext uri="{FF2B5EF4-FFF2-40B4-BE49-F238E27FC236}">
              <a16:creationId xmlns:a16="http://schemas.microsoft.com/office/drawing/2014/main" id="{BE0F3040-4297-49B9-ADEA-AD83D1E5584A}"/>
            </a:ext>
          </a:extLst>
        </cdr:cNvPr>
        <cdr:cNvGrpSpPr/>
      </cdr:nvGrpSpPr>
      <cdr:grpSpPr>
        <a:xfrm xmlns:a="http://schemas.openxmlformats.org/drawingml/2006/main">
          <a:off x="1126417" y="815109"/>
          <a:ext cx="871380" cy="419345"/>
          <a:chOff x="80955" y="238120"/>
          <a:chExt cx="785812" cy="440531"/>
        </a:xfrm>
      </cdr:grpSpPr>
      <cdr:sp macro="" textlink="">
        <cdr:nvSpPr>
          <cdr:cNvPr id="14" name="Rectangle à coins arrondis 13"/>
          <cdr:cNvSpPr/>
        </cdr:nvSpPr>
        <cdr:spPr>
          <a:xfrm xmlns:a="http://schemas.openxmlformats.org/drawingml/2006/main">
            <a:off x="80955" y="238120"/>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SLM: 50% transferred</a:t>
            </a:r>
          </a:p>
        </cdr:txBody>
      </cdr:sp>
    </cdr:grpSp>
  </cdr:relSizeAnchor>
  <cdr:relSizeAnchor xmlns:cdr="http://schemas.openxmlformats.org/drawingml/2006/chartDrawing">
    <cdr:from>
      <cdr:x>0.3026</cdr:x>
      <cdr:y>0.12669</cdr:y>
    </cdr:from>
    <cdr:to>
      <cdr:x>0.41699</cdr:x>
      <cdr:y>0.25383</cdr:y>
    </cdr:to>
    <cdr:grpSp>
      <cdr:nvGrpSpPr>
        <cdr:cNvPr id="16" name="Groupe 15">
          <a:extLst xmlns:a="http://schemas.openxmlformats.org/drawingml/2006/main">
            <a:ext uri="{FF2B5EF4-FFF2-40B4-BE49-F238E27FC236}">
              <a16:creationId xmlns:a16="http://schemas.microsoft.com/office/drawing/2014/main" id="{63AF3006-462E-470F-B3CA-1C980EC27792}"/>
            </a:ext>
          </a:extLst>
        </cdr:cNvPr>
        <cdr:cNvGrpSpPr/>
      </cdr:nvGrpSpPr>
      <cdr:grpSpPr>
        <a:xfrm xmlns:a="http://schemas.openxmlformats.org/drawingml/2006/main">
          <a:off x="2305092" y="417828"/>
          <a:ext cx="871379" cy="419312"/>
          <a:chOff x="-163358" y="-97261"/>
          <a:chExt cx="785812" cy="440531"/>
        </a:xfrm>
      </cdr:grpSpPr>
      <cdr:sp macro="" textlink="">
        <cdr:nvSpPr>
          <cdr:cNvPr id="17" name="Rectangle à coins arrondis 16"/>
          <cdr:cNvSpPr/>
        </cdr:nvSpPr>
        <cdr:spPr>
          <a:xfrm xmlns:a="http://schemas.openxmlformats.org/drawingml/2006/main">
            <a:off x="-163358" y="-97261"/>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PSM : 80% transferred</a:t>
            </a:r>
          </a:p>
        </cdr:txBody>
      </cdr:sp>
    </cdr:grpSp>
  </cdr:relSizeAnchor>
  <cdr:relSizeAnchor xmlns:cdr="http://schemas.openxmlformats.org/drawingml/2006/chartDrawing">
    <cdr:from>
      <cdr:x>0.55545</cdr:x>
      <cdr:y>0.02223</cdr:y>
    </cdr:from>
    <cdr:to>
      <cdr:x>0.66983</cdr:x>
      <cdr:y>0.14938</cdr:y>
    </cdr:to>
    <cdr:grpSp>
      <cdr:nvGrpSpPr>
        <cdr:cNvPr id="19" name="Groupe 18">
          <a:extLst xmlns:a="http://schemas.openxmlformats.org/drawingml/2006/main">
            <a:ext uri="{FF2B5EF4-FFF2-40B4-BE49-F238E27FC236}">
              <a16:creationId xmlns:a16="http://schemas.microsoft.com/office/drawing/2014/main" id="{0DF8020C-3014-4CA4-B5A6-80B0B264B719}"/>
            </a:ext>
          </a:extLst>
        </cdr:cNvPr>
        <cdr:cNvGrpSpPr/>
      </cdr:nvGrpSpPr>
      <cdr:grpSpPr>
        <a:xfrm xmlns:a="http://schemas.openxmlformats.org/drawingml/2006/main">
          <a:off x="4231206" y="73315"/>
          <a:ext cx="871304" cy="419345"/>
          <a:chOff x="-35719" y="23812"/>
          <a:chExt cx="785812" cy="440531"/>
        </a:xfrm>
      </cdr:grpSpPr>
      <cdr:sp macro="" textlink="">
        <cdr:nvSpPr>
          <cdr:cNvPr id="20" name="Rectangle à coins arrondis 19"/>
          <cdr:cNvSpPr/>
        </cdr:nvSpPr>
        <cdr:spPr>
          <a:xfrm xmlns:a="http://schemas.openxmlformats.org/drawingml/2006/main">
            <a:off x="-35719" y="23812"/>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SOP-6S: 100% transferred</a:t>
            </a:r>
          </a:p>
        </cdr:txBody>
      </cdr:sp>
    </cdr:grpSp>
  </cdr:relSizeAnchor>
</c:userShapes>
</file>

<file path=xl/drawings/drawing10.xml><?xml version="1.0" encoding="utf-8"?>
<c:userShapes xmlns:c="http://schemas.openxmlformats.org/drawingml/2006/chart">
  <cdr:relSizeAnchor xmlns:cdr="http://schemas.openxmlformats.org/drawingml/2006/chartDrawing">
    <cdr:from>
      <cdr:x>0.12302</cdr:x>
      <cdr:y>0.27438</cdr:y>
    </cdr:from>
    <cdr:to>
      <cdr:x>0.23741</cdr:x>
      <cdr:y>0.40152</cdr:y>
    </cdr:to>
    <cdr:grpSp>
      <cdr:nvGrpSpPr>
        <cdr:cNvPr id="43" name="Groupe 42">
          <a:extLst xmlns:a="http://schemas.openxmlformats.org/drawingml/2006/main">
            <a:ext uri="{FF2B5EF4-FFF2-40B4-BE49-F238E27FC236}">
              <a16:creationId xmlns:a16="http://schemas.microsoft.com/office/drawing/2014/main" id="{54BAC5CE-6FF9-4403-8CBB-68F5A85A4ADD}"/>
            </a:ext>
          </a:extLst>
        </cdr:cNvPr>
        <cdr:cNvGrpSpPr/>
      </cdr:nvGrpSpPr>
      <cdr:grpSpPr>
        <a:xfrm xmlns:a="http://schemas.openxmlformats.org/drawingml/2006/main">
          <a:off x="933214" y="907092"/>
          <a:ext cx="867747" cy="420321"/>
          <a:chOff x="-95246" y="0"/>
          <a:chExt cx="785812" cy="440531"/>
        </a:xfrm>
      </cdr:grpSpPr>
      <cdr:sp macro="" textlink="">
        <cdr:nvSpPr>
          <cdr:cNvPr id="44" name="Rectangle à coins arrondis 43"/>
          <cdr:cNvSpPr/>
        </cdr:nvSpPr>
        <cdr:spPr>
          <a:xfrm xmlns:a="http://schemas.openxmlformats.org/drawingml/2006/main">
            <a:off x="-95246" y="0"/>
            <a:ext cx="785812" cy="440531"/>
          </a:xfrm>
          <a:prstGeom xmlns:a="http://schemas.openxmlformats.org/drawingml/2006/main" prst="roundRect">
            <a:avLst/>
          </a:prstGeom>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800"/>
              <a:t>SLM: 50% transferred</a:t>
            </a:r>
          </a:p>
        </cdr:txBody>
      </cdr:sp>
    </cdr:grpSp>
  </cdr:relSizeAnchor>
</c:userShapes>
</file>

<file path=xl/drawings/drawing11.xml><?xml version="1.0" encoding="utf-8"?>
<xdr:wsDr xmlns:xdr="http://schemas.openxmlformats.org/drawingml/2006/spreadsheetDrawing" xmlns:a="http://schemas.openxmlformats.org/drawingml/2006/main">
  <xdr:twoCellAnchor>
    <xdr:from>
      <xdr:col>4</xdr:col>
      <xdr:colOff>478042</xdr:colOff>
      <xdr:row>4</xdr:row>
      <xdr:rowOff>3588</xdr:rowOff>
    </xdr:from>
    <xdr:to>
      <xdr:col>7</xdr:col>
      <xdr:colOff>0</xdr:colOff>
      <xdr:row>4</xdr:row>
      <xdr:rowOff>3588</xdr:rowOff>
    </xdr:to>
    <xdr:sp macro="" textlink="">
      <xdr:nvSpPr>
        <xdr:cNvPr id="2" name="Pentagone 1">
          <a:extLst>
            <a:ext uri="{FF2B5EF4-FFF2-40B4-BE49-F238E27FC236}">
              <a16:creationId xmlns:a16="http://schemas.microsoft.com/office/drawing/2014/main" id="{1FF71404-CA72-4AA3-A195-CFBED31233B5}"/>
            </a:ext>
          </a:extLst>
        </xdr:cNvPr>
        <xdr:cNvSpPr/>
      </xdr:nvSpPr>
      <xdr:spPr>
        <a:xfrm>
          <a:off x="2845957" y="689388"/>
          <a:ext cx="2316593" cy="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862852</xdr:colOff>
      <xdr:row>3</xdr:row>
      <xdr:rowOff>212912</xdr:rowOff>
    </xdr:from>
    <xdr:to>
      <xdr:col>8</xdr:col>
      <xdr:colOff>795618</xdr:colOff>
      <xdr:row>3</xdr:row>
      <xdr:rowOff>403412</xdr:rowOff>
    </xdr:to>
    <xdr:sp macro="" textlink="">
      <xdr:nvSpPr>
        <xdr:cNvPr id="3" name="Chevron 2">
          <a:extLst>
            <a:ext uri="{FF2B5EF4-FFF2-40B4-BE49-F238E27FC236}">
              <a16:creationId xmlns:a16="http://schemas.microsoft.com/office/drawing/2014/main" id="{A10AEF97-642B-4A4F-880B-304E7611B940}"/>
            </a:ext>
          </a:extLst>
        </xdr:cNvPr>
        <xdr:cNvSpPr/>
      </xdr:nvSpPr>
      <xdr:spPr>
        <a:xfrm>
          <a:off x="5011942" y="685352"/>
          <a:ext cx="1734896" cy="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8</xdr:col>
      <xdr:colOff>806824</xdr:colOff>
      <xdr:row>3</xdr:row>
      <xdr:rowOff>224119</xdr:rowOff>
    </xdr:from>
    <xdr:to>
      <xdr:col>9</xdr:col>
      <xdr:colOff>806823</xdr:colOff>
      <xdr:row>3</xdr:row>
      <xdr:rowOff>403412</xdr:rowOff>
    </xdr:to>
    <xdr:sp macro="" textlink="">
      <xdr:nvSpPr>
        <xdr:cNvPr id="4" name="Chevron 7">
          <a:extLst>
            <a:ext uri="{FF2B5EF4-FFF2-40B4-BE49-F238E27FC236}">
              <a16:creationId xmlns:a16="http://schemas.microsoft.com/office/drawing/2014/main" id="{D8A01D31-5BD0-4E51-9F46-359EF51E3D34}"/>
            </a:ext>
          </a:extLst>
        </xdr:cNvPr>
        <xdr:cNvSpPr/>
      </xdr:nvSpPr>
      <xdr:spPr>
        <a:xfrm>
          <a:off x="6742804" y="688939"/>
          <a:ext cx="790574" cy="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9</xdr:col>
      <xdr:colOff>829235</xdr:colOff>
      <xdr:row>3</xdr:row>
      <xdr:rowOff>224119</xdr:rowOff>
    </xdr:from>
    <xdr:to>
      <xdr:col>10</xdr:col>
      <xdr:colOff>819709</xdr:colOff>
      <xdr:row>3</xdr:row>
      <xdr:rowOff>403412</xdr:rowOff>
    </xdr:to>
    <xdr:sp macro="" textlink="">
      <xdr:nvSpPr>
        <xdr:cNvPr id="5" name="Chevron 8">
          <a:extLst>
            <a:ext uri="{FF2B5EF4-FFF2-40B4-BE49-F238E27FC236}">
              <a16:creationId xmlns:a16="http://schemas.microsoft.com/office/drawing/2014/main" id="{2012F901-5DE7-4A19-BA7D-B15880A74EDD}"/>
            </a:ext>
          </a:extLst>
        </xdr:cNvPr>
        <xdr:cNvSpPr/>
      </xdr:nvSpPr>
      <xdr:spPr>
        <a:xfrm>
          <a:off x="7532930" y="688939"/>
          <a:ext cx="788669" cy="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10</xdr:col>
      <xdr:colOff>853326</xdr:colOff>
      <xdr:row>3</xdr:row>
      <xdr:rowOff>324969</xdr:rowOff>
    </xdr:from>
    <xdr:to>
      <xdr:col>13</xdr:col>
      <xdr:colOff>829235</xdr:colOff>
      <xdr:row>3</xdr:row>
      <xdr:rowOff>515470</xdr:rowOff>
    </xdr:to>
    <xdr:sp macro="" textlink="">
      <xdr:nvSpPr>
        <xdr:cNvPr id="6" name="Chevron 10">
          <a:extLst>
            <a:ext uri="{FF2B5EF4-FFF2-40B4-BE49-F238E27FC236}">
              <a16:creationId xmlns:a16="http://schemas.microsoft.com/office/drawing/2014/main" id="{D483ADD5-E95F-428A-BCB4-19BDBF388CAE}"/>
            </a:ext>
          </a:extLst>
        </xdr:cNvPr>
        <xdr:cNvSpPr/>
      </xdr:nvSpPr>
      <xdr:spPr>
        <a:xfrm>
          <a:off x="8324736" y="683109"/>
          <a:ext cx="2370494" cy="1"/>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13</xdr:col>
      <xdr:colOff>829237</xdr:colOff>
      <xdr:row>3</xdr:row>
      <xdr:rowOff>324971</xdr:rowOff>
    </xdr:from>
    <xdr:to>
      <xdr:col>14</xdr:col>
      <xdr:colOff>819711</xdr:colOff>
      <xdr:row>3</xdr:row>
      <xdr:rowOff>504264</xdr:rowOff>
    </xdr:to>
    <xdr:sp macro="" textlink="">
      <xdr:nvSpPr>
        <xdr:cNvPr id="7" name="Chevron 11">
          <a:extLst>
            <a:ext uri="{FF2B5EF4-FFF2-40B4-BE49-F238E27FC236}">
              <a16:creationId xmlns:a16="http://schemas.microsoft.com/office/drawing/2014/main" id="{B90E6997-47AF-43B1-A1F3-4392BB55754C}"/>
            </a:ext>
          </a:extLst>
        </xdr:cNvPr>
        <xdr:cNvSpPr/>
      </xdr:nvSpPr>
      <xdr:spPr>
        <a:xfrm>
          <a:off x="10695232" y="683111"/>
          <a:ext cx="788669" cy="4033"/>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19</xdr:col>
      <xdr:colOff>478042</xdr:colOff>
      <xdr:row>4</xdr:row>
      <xdr:rowOff>3588</xdr:rowOff>
    </xdr:from>
    <xdr:to>
      <xdr:col>22</xdr:col>
      <xdr:colOff>0</xdr:colOff>
      <xdr:row>4</xdr:row>
      <xdr:rowOff>3588</xdr:rowOff>
    </xdr:to>
    <xdr:sp macro="" textlink="">
      <xdr:nvSpPr>
        <xdr:cNvPr id="10" name="Pentagone 1">
          <a:extLst>
            <a:ext uri="{FF2B5EF4-FFF2-40B4-BE49-F238E27FC236}">
              <a16:creationId xmlns:a16="http://schemas.microsoft.com/office/drawing/2014/main" id="{234AAFA6-B550-4985-93C6-CBC5A3133392}"/>
            </a:ext>
          </a:extLst>
        </xdr:cNvPr>
        <xdr:cNvSpPr/>
      </xdr:nvSpPr>
      <xdr:spPr>
        <a:xfrm>
          <a:off x="4991803" y="711159"/>
          <a:ext cx="2097518" cy="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9069</xdr:colOff>
      <xdr:row>3</xdr:row>
      <xdr:rowOff>151266</xdr:rowOff>
    </xdr:from>
    <xdr:to>
      <xdr:col>43</xdr:col>
      <xdr:colOff>232500</xdr:colOff>
      <xdr:row>7</xdr:row>
      <xdr:rowOff>1325563</xdr:rowOff>
    </xdr:to>
    <xdr:graphicFrame macro="">
      <xdr:nvGraphicFramePr>
        <xdr:cNvPr id="12" name="Graphique 11">
          <a:extLst>
            <a:ext uri="{FF2B5EF4-FFF2-40B4-BE49-F238E27FC236}">
              <a16:creationId xmlns:a16="http://schemas.microsoft.com/office/drawing/2014/main" id="{B57B877F-D222-41C6-9F66-7AA49DD13A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19</xdr:row>
      <xdr:rowOff>0</xdr:rowOff>
    </xdr:from>
    <xdr:to>
      <xdr:col>43</xdr:col>
      <xdr:colOff>206286</xdr:colOff>
      <xdr:row>38</xdr:row>
      <xdr:rowOff>123825</xdr:rowOff>
    </xdr:to>
    <xdr:graphicFrame macro="">
      <xdr:nvGraphicFramePr>
        <xdr:cNvPr id="17" name="Graphique 16">
          <a:extLst>
            <a:ext uri="{FF2B5EF4-FFF2-40B4-BE49-F238E27FC236}">
              <a16:creationId xmlns:a16="http://schemas.microsoft.com/office/drawing/2014/main" id="{DD70D428-4EC3-4061-8713-A01A917B4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40821</xdr:colOff>
      <xdr:row>41</xdr:row>
      <xdr:rowOff>96542</xdr:rowOff>
    </xdr:from>
    <xdr:to>
      <xdr:col>43</xdr:col>
      <xdr:colOff>247107</xdr:colOff>
      <xdr:row>58</xdr:row>
      <xdr:rowOff>47624</xdr:rowOff>
    </xdr:to>
    <xdr:graphicFrame macro="">
      <xdr:nvGraphicFramePr>
        <xdr:cNvPr id="19" name="Graphique 18">
          <a:extLst>
            <a:ext uri="{FF2B5EF4-FFF2-40B4-BE49-F238E27FC236}">
              <a16:creationId xmlns:a16="http://schemas.microsoft.com/office/drawing/2014/main" id="{6CE4048E-7824-4FEA-94B7-586508801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0</xdr:colOff>
      <xdr:row>64</xdr:row>
      <xdr:rowOff>0</xdr:rowOff>
    </xdr:from>
    <xdr:to>
      <xdr:col>43</xdr:col>
      <xdr:colOff>213906</xdr:colOff>
      <xdr:row>79</xdr:row>
      <xdr:rowOff>153489</xdr:rowOff>
    </xdr:to>
    <xdr:graphicFrame macro="">
      <xdr:nvGraphicFramePr>
        <xdr:cNvPr id="20" name="Graphique 19">
          <a:extLst>
            <a:ext uri="{FF2B5EF4-FFF2-40B4-BE49-F238E27FC236}">
              <a16:creationId xmlns:a16="http://schemas.microsoft.com/office/drawing/2014/main" id="{E8E618B5-08DC-4738-A4E5-5C2737DEF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35719</xdr:colOff>
      <xdr:row>82</xdr:row>
      <xdr:rowOff>142875</xdr:rowOff>
    </xdr:from>
    <xdr:to>
      <xdr:col>43</xdr:col>
      <xdr:colOff>249625</xdr:colOff>
      <xdr:row>101</xdr:row>
      <xdr:rowOff>153489</xdr:rowOff>
    </xdr:to>
    <xdr:graphicFrame macro="">
      <xdr:nvGraphicFramePr>
        <xdr:cNvPr id="21" name="Graphique 20">
          <a:extLst>
            <a:ext uri="{FF2B5EF4-FFF2-40B4-BE49-F238E27FC236}">
              <a16:creationId xmlns:a16="http://schemas.microsoft.com/office/drawing/2014/main" id="{D998E7D4-C136-41CA-9AF7-1C5B60535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0.44858</cdr:x>
      <cdr:y>0.39787</cdr:y>
    </cdr:from>
    <cdr:to>
      <cdr:x>0.55142</cdr:x>
      <cdr:y>0.60213</cdr:y>
    </cdr:to>
    <cdr:sp macro="" textlink="">
      <cdr:nvSpPr>
        <cdr:cNvPr id="2" name="ZoneTexte 1">
          <a:extLst xmlns:a="http://schemas.openxmlformats.org/drawingml/2006/main">
            <a:ext uri="{FF2B5EF4-FFF2-40B4-BE49-F238E27FC236}">
              <a16:creationId xmlns:a16="http://schemas.microsoft.com/office/drawing/2014/main" id="{AFBA9E0B-6D2C-4B4C-B278-836E9DE0FF5D}"/>
            </a:ext>
          </a:extLst>
        </cdr:cNvPr>
        <cdr:cNvSpPr txBox="1"/>
      </cdr:nvSpPr>
      <cdr:spPr>
        <a:xfrm xmlns:a="http://schemas.openxmlformats.org/drawingml/2006/main">
          <a:off x="3988526" y="178117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0.44858</cdr:x>
      <cdr:y>0.39787</cdr:y>
    </cdr:from>
    <cdr:to>
      <cdr:x>0.55142</cdr:x>
      <cdr:y>0.60213</cdr:y>
    </cdr:to>
    <cdr:sp macro="" textlink="">
      <cdr:nvSpPr>
        <cdr:cNvPr id="3" name="ZoneTexte 2">
          <a:extLst xmlns:a="http://schemas.openxmlformats.org/drawingml/2006/main">
            <a:ext uri="{FF2B5EF4-FFF2-40B4-BE49-F238E27FC236}">
              <a16:creationId xmlns:a16="http://schemas.microsoft.com/office/drawing/2014/main" id="{B8988650-0AF5-4F27-ABF9-14C338AF29E5}"/>
            </a:ext>
          </a:extLst>
        </cdr:cNvPr>
        <cdr:cNvSpPr txBox="1"/>
      </cdr:nvSpPr>
      <cdr:spPr>
        <a:xfrm xmlns:a="http://schemas.openxmlformats.org/drawingml/2006/main">
          <a:off x="3988526" y="178117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userShapes>
</file>

<file path=xl/drawings/drawing13.xml><?xml version="1.0" encoding="utf-8"?>
<c:userShapes xmlns:c="http://schemas.openxmlformats.org/drawingml/2006/chart">
  <cdr:relSizeAnchor xmlns:cdr="http://schemas.openxmlformats.org/drawingml/2006/chartDrawing">
    <cdr:from>
      <cdr:x>0.73274</cdr:x>
      <cdr:y>0.8855</cdr:y>
    </cdr:from>
    <cdr:to>
      <cdr:x>1</cdr:x>
      <cdr:y>1</cdr:y>
    </cdr:to>
    <cdr:sp macro="" textlink="">
      <cdr:nvSpPr>
        <cdr:cNvPr id="2" name="ZoneTexte 1">
          <a:extLst xmlns:a="http://schemas.openxmlformats.org/drawingml/2006/main">
            <a:ext uri="{FF2B5EF4-FFF2-40B4-BE49-F238E27FC236}">
              <a16:creationId xmlns:a16="http://schemas.microsoft.com/office/drawing/2014/main" id="{0C92E03F-1B45-4469-A682-EB37EC09F6F4}"/>
            </a:ext>
          </a:extLst>
        </cdr:cNvPr>
        <cdr:cNvSpPr txBox="1"/>
      </cdr:nvSpPr>
      <cdr:spPr>
        <a:xfrm xmlns:a="http://schemas.openxmlformats.org/drawingml/2006/main">
          <a:off x="6512375" y="2485501"/>
          <a:ext cx="2375268" cy="32138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100 % SOP -6 semaines : 202301</a:t>
          </a:r>
        </a:p>
      </cdr:txBody>
    </cdr:sp>
  </cdr:relSizeAnchor>
</c:userShapes>
</file>

<file path=xl/drawings/drawing14.xml><?xml version="1.0" encoding="utf-8"?>
<c:userShapes xmlns:c="http://schemas.openxmlformats.org/drawingml/2006/chart">
  <cdr:relSizeAnchor xmlns:cdr="http://schemas.openxmlformats.org/drawingml/2006/chartDrawing">
    <cdr:from>
      <cdr:x>0.73274</cdr:x>
      <cdr:y>0.87981</cdr:y>
    </cdr:from>
    <cdr:to>
      <cdr:x>1</cdr:x>
      <cdr:y>0.99415</cdr:y>
    </cdr:to>
    <cdr:sp macro="" textlink="">
      <cdr:nvSpPr>
        <cdr:cNvPr id="2" name="ZoneTexte 1">
          <a:extLst xmlns:a="http://schemas.openxmlformats.org/drawingml/2006/main">
            <a:ext uri="{FF2B5EF4-FFF2-40B4-BE49-F238E27FC236}">
              <a16:creationId xmlns:a16="http://schemas.microsoft.com/office/drawing/2014/main" id="{5E9574B6-020A-4D73-813B-BBAD7AE0A8FE}"/>
            </a:ext>
          </a:extLst>
        </cdr:cNvPr>
        <cdr:cNvSpPr txBox="1"/>
      </cdr:nvSpPr>
      <cdr:spPr>
        <a:xfrm xmlns:a="http://schemas.openxmlformats.org/drawingml/2006/main">
          <a:off x="6512375" y="2472871"/>
          <a:ext cx="2375268" cy="32138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100 % SOP -6 semaines : 202335</a:t>
          </a:r>
        </a:p>
      </cdr:txBody>
    </cdr:sp>
  </cdr:relSizeAnchor>
</c:userShapes>
</file>

<file path=xl/drawings/drawing15.xml><?xml version="1.0" encoding="utf-8"?>
<c:userShapes xmlns:c="http://schemas.openxmlformats.org/drawingml/2006/chart">
  <cdr:relSizeAnchor xmlns:cdr="http://schemas.openxmlformats.org/drawingml/2006/chartDrawing">
    <cdr:from>
      <cdr:x>0.73286</cdr:x>
      <cdr:y>0.8855</cdr:y>
    </cdr:from>
    <cdr:to>
      <cdr:x>1</cdr:x>
      <cdr:y>1</cdr:y>
    </cdr:to>
    <cdr:sp macro="" textlink="">
      <cdr:nvSpPr>
        <cdr:cNvPr id="2" name="ZoneTexte 1">
          <a:extLst xmlns:a="http://schemas.openxmlformats.org/drawingml/2006/main">
            <a:ext uri="{FF2B5EF4-FFF2-40B4-BE49-F238E27FC236}">
              <a16:creationId xmlns:a16="http://schemas.microsoft.com/office/drawing/2014/main" id="{EDCB80D6-39CE-419A-A2D4-2A14B1A1BDD1}"/>
            </a:ext>
          </a:extLst>
        </cdr:cNvPr>
        <cdr:cNvSpPr txBox="1"/>
      </cdr:nvSpPr>
      <cdr:spPr>
        <a:xfrm xmlns:a="http://schemas.openxmlformats.org/drawingml/2006/main">
          <a:off x="6516185" y="2485501"/>
          <a:ext cx="2375268" cy="32138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100 % SOP -6 semaines : 202336</a:t>
          </a: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PathMissing" Target="Suivi%20Transfer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ivi Transfert"/>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FATIMA ZAHRA LAHMER" id="{03FA2739-6625-442A-AF6F-7DE9121DEAF2}" userId="S::U538867@inetpsa.com::5bf410dc-92a9-46da-a266-d2989d0e1e5f" providerId="AD"/>
  <person displayName="BADREDDINE BAKHTI" id="{A9589FE4-DB90-4120-B15B-B83336D737F7}" userId="S::U607569@inetpsa.com::fc78fbb6-aa15-4848-b4a4-1fa82053993f"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T6" dT="2025-12-17T13:38:54.93" personId="{03FA2739-6625-442A-AF6F-7DE9121DEAF2}" id="{8C834E20-0AA1-4075-9414-3C36B6CF1433}">
    <text>17/12/2025: Noureddine avec l’aide de GAPE (Marouane ELHADI pour donner un nom côté GAPE)</text>
  </threadedComment>
  <threadedComment ref="AU26" dT="2026-03-11T14:40:50.48" personId="{A9589FE4-DB90-4120-B15B-B83336D737F7}" id="{5817196F-E5D5-4854-8E76-1E120203A964}">
    <text>Problème de l’OP50 + Emplacement en bord de ligne</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cinfogroupe.inetpsa.com/ead/doc/ref.01312_13_00009/v.vc/pj" TargetMode="External"/><Relationship Id="rId1" Type="http://schemas.openxmlformats.org/officeDocument/2006/relationships/hyperlink" Target="http://docinfogroupe.inetpsa.com/ead/doc/ref.01312_13_00009/v.vc/pj"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C63"/>
  <sheetViews>
    <sheetView topLeftCell="B32" workbookViewId="0">
      <selection activeCell="I18" sqref="I18"/>
    </sheetView>
  </sheetViews>
  <sheetFormatPr defaultColWidth="11.44140625" defaultRowHeight="13.2"/>
  <cols>
    <col min="1" max="1" width="137.44140625" style="181" customWidth="1"/>
    <col min="2" max="2" width="3.5546875" style="71" customWidth="1"/>
    <col min="3" max="3" width="141.44140625" style="71" customWidth="1"/>
    <col min="4" max="16384" width="11.44140625" style="71"/>
  </cols>
  <sheetData>
    <row r="1" spans="1:3">
      <c r="A1" s="168" t="s">
        <v>209</v>
      </c>
    </row>
    <row r="3" spans="1:3" ht="21" customHeight="1">
      <c r="A3" s="168" t="s">
        <v>153</v>
      </c>
      <c r="B3" s="70"/>
      <c r="C3" s="168" t="s">
        <v>130</v>
      </c>
    </row>
    <row r="4" spans="1:3" s="72" customFormat="1" ht="15.6">
      <c r="A4" s="169" t="s">
        <v>104</v>
      </c>
      <c r="C4" s="169" t="s">
        <v>104</v>
      </c>
    </row>
    <row r="5" spans="1:3">
      <c r="A5" s="192" t="s">
        <v>100</v>
      </c>
      <c r="B5" s="70"/>
      <c r="C5" s="170" t="s">
        <v>63</v>
      </c>
    </row>
    <row r="6" spans="1:3" ht="30" customHeight="1">
      <c r="A6" s="197" t="s">
        <v>115</v>
      </c>
      <c r="C6" s="198" t="s">
        <v>112</v>
      </c>
    </row>
    <row r="7" spans="1:3">
      <c r="A7" s="192" t="s">
        <v>98</v>
      </c>
      <c r="B7" s="70"/>
      <c r="C7" s="192" t="s">
        <v>99</v>
      </c>
    </row>
    <row r="8" spans="1:3" s="72" customFormat="1" ht="15.6">
      <c r="A8" s="171" t="s">
        <v>101</v>
      </c>
      <c r="C8" s="171" t="s">
        <v>97</v>
      </c>
    </row>
    <row r="9" spans="1:3">
      <c r="A9" s="172" t="s">
        <v>102</v>
      </c>
      <c r="C9" s="172" t="s">
        <v>103</v>
      </c>
    </row>
    <row r="10" spans="1:3" ht="14.25" customHeight="1">
      <c r="A10" s="172"/>
      <c r="C10" s="172"/>
    </row>
    <row r="11" spans="1:3">
      <c r="A11" s="172"/>
      <c r="C11" s="172"/>
    </row>
    <row r="12" spans="1:3">
      <c r="A12" s="173"/>
      <c r="C12" s="173"/>
    </row>
    <row r="13" spans="1:3">
      <c r="A13" s="173"/>
      <c r="C13" s="173"/>
    </row>
    <row r="14" spans="1:3">
      <c r="A14" s="173"/>
      <c r="C14" s="173"/>
    </row>
    <row r="15" spans="1:3">
      <c r="A15" s="173"/>
      <c r="C15" s="173"/>
    </row>
    <row r="16" spans="1:3">
      <c r="A16" s="172" t="s">
        <v>107</v>
      </c>
      <c r="C16" s="172" t="s">
        <v>105</v>
      </c>
    </row>
    <row r="17" spans="1:3" ht="15" customHeight="1">
      <c r="A17" s="172" t="s">
        <v>108</v>
      </c>
      <c r="C17" s="172" t="s">
        <v>106</v>
      </c>
    </row>
    <row r="18" spans="1:3" s="72" customFormat="1" ht="15.6">
      <c r="A18" s="174" t="s">
        <v>116</v>
      </c>
      <c r="C18" s="174" t="s">
        <v>117</v>
      </c>
    </row>
    <row r="19" spans="1:3">
      <c r="A19" s="175" t="s">
        <v>109</v>
      </c>
      <c r="C19" s="175" t="s">
        <v>110</v>
      </c>
    </row>
    <row r="20" spans="1:3">
      <c r="A20" s="193" t="s">
        <v>111</v>
      </c>
      <c r="C20" s="193" t="s">
        <v>111</v>
      </c>
    </row>
    <row r="21" spans="1:3">
      <c r="A21" s="175" t="s">
        <v>120</v>
      </c>
      <c r="C21" s="175" t="s">
        <v>119</v>
      </c>
    </row>
    <row r="22" spans="1:3">
      <c r="A22" s="175"/>
      <c r="C22" s="175"/>
    </row>
    <row r="23" spans="1:3">
      <c r="A23" s="175"/>
      <c r="C23" s="175"/>
    </row>
    <row r="24" spans="1:3">
      <c r="A24" s="175"/>
      <c r="C24" s="175"/>
    </row>
    <row r="25" spans="1:3">
      <c r="A25" s="175"/>
      <c r="C25" s="175"/>
    </row>
    <row r="26" spans="1:3">
      <c r="A26" s="175"/>
      <c r="C26" s="175"/>
    </row>
    <row r="27" spans="1:3">
      <c r="A27" s="175"/>
      <c r="C27" s="175"/>
    </row>
    <row r="28" spans="1:3" ht="26.4">
      <c r="A28" s="196" t="s">
        <v>128</v>
      </c>
      <c r="C28" s="196" t="s">
        <v>127</v>
      </c>
    </row>
    <row r="29" spans="1:3">
      <c r="A29" s="175"/>
      <c r="C29" s="175"/>
    </row>
    <row r="30" spans="1:3">
      <c r="A30" s="175"/>
      <c r="C30" s="175"/>
    </row>
    <row r="31" spans="1:3">
      <c r="A31" s="175"/>
      <c r="C31" s="175"/>
    </row>
    <row r="32" spans="1:3">
      <c r="A32" s="175"/>
      <c r="C32" s="175"/>
    </row>
    <row r="33" spans="1:3">
      <c r="A33" s="175"/>
      <c r="C33" s="175"/>
    </row>
    <row r="34" spans="1:3">
      <c r="A34" s="175"/>
      <c r="C34" s="175"/>
    </row>
    <row r="35" spans="1:3">
      <c r="A35" s="175"/>
      <c r="C35" s="175"/>
    </row>
    <row r="36" spans="1:3">
      <c r="A36" s="175"/>
      <c r="C36" s="175"/>
    </row>
    <row r="37" spans="1:3">
      <c r="A37" s="175"/>
      <c r="C37" s="175"/>
    </row>
    <row r="38" spans="1:3">
      <c r="A38" s="175"/>
      <c r="C38" s="175"/>
    </row>
    <row r="39" spans="1:3">
      <c r="A39" s="175"/>
      <c r="C39" s="175"/>
    </row>
    <row r="40" spans="1:3">
      <c r="A40" s="175"/>
      <c r="C40" s="175"/>
    </row>
    <row r="41" spans="1:3">
      <c r="A41" s="175"/>
      <c r="C41" s="175"/>
    </row>
    <row r="42" spans="1:3">
      <c r="A42" s="175"/>
      <c r="C42" s="175"/>
    </row>
    <row r="43" spans="1:3">
      <c r="A43" s="175" t="s">
        <v>125</v>
      </c>
      <c r="C43" s="175" t="s">
        <v>126</v>
      </c>
    </row>
    <row r="44" spans="1:3">
      <c r="A44" s="175" t="s">
        <v>0</v>
      </c>
      <c r="C44" s="175" t="s">
        <v>64</v>
      </c>
    </row>
    <row r="45" spans="1:3">
      <c r="A45" s="196" t="s">
        <v>124</v>
      </c>
      <c r="C45" s="196" t="s">
        <v>123</v>
      </c>
    </row>
    <row r="46" spans="1:3">
      <c r="A46" s="175"/>
      <c r="C46" s="175"/>
    </row>
    <row r="47" spans="1:3" ht="26.4">
      <c r="A47" s="175" t="s">
        <v>1</v>
      </c>
      <c r="C47" s="175" t="s">
        <v>65</v>
      </c>
    </row>
    <row r="48" spans="1:3">
      <c r="A48" s="175"/>
      <c r="C48" s="175"/>
    </row>
    <row r="49" spans="1:3">
      <c r="A49" s="175"/>
      <c r="C49" s="175"/>
    </row>
    <row r="50" spans="1:3">
      <c r="A50" s="175"/>
      <c r="C50" s="175"/>
    </row>
    <row r="51" spans="1:3">
      <c r="A51" s="175"/>
      <c r="C51" s="175"/>
    </row>
    <row r="52" spans="1:3">
      <c r="A52" s="175"/>
      <c r="C52" s="175"/>
    </row>
    <row r="53" spans="1:3">
      <c r="A53" s="175"/>
      <c r="C53" s="175"/>
    </row>
    <row r="54" spans="1:3">
      <c r="A54" s="175"/>
      <c r="C54" s="175"/>
    </row>
    <row r="55" spans="1:3">
      <c r="A55" s="175"/>
      <c r="C55" s="175"/>
    </row>
    <row r="56" spans="1:3" s="72" customFormat="1" ht="15.6">
      <c r="A56" s="176" t="s">
        <v>93</v>
      </c>
      <c r="C56" s="176" t="s">
        <v>96</v>
      </c>
    </row>
    <row r="57" spans="1:3">
      <c r="A57" s="177" t="s">
        <v>2</v>
      </c>
      <c r="C57" s="177" t="s">
        <v>66</v>
      </c>
    </row>
    <row r="58" spans="1:3">
      <c r="A58" s="177" t="s">
        <v>3</v>
      </c>
      <c r="C58" s="177" t="s">
        <v>67</v>
      </c>
    </row>
    <row r="59" spans="1:3" ht="26.4">
      <c r="A59" s="177" t="s">
        <v>4</v>
      </c>
      <c r="C59" s="177" t="s">
        <v>68</v>
      </c>
    </row>
    <row r="60" spans="1:3" s="72" customFormat="1" ht="15.6">
      <c r="A60" s="178" t="s">
        <v>94</v>
      </c>
      <c r="C60" s="178" t="s">
        <v>95</v>
      </c>
    </row>
    <row r="61" spans="1:3">
      <c r="A61" s="179" t="s">
        <v>5</v>
      </c>
      <c r="C61" s="179" t="s">
        <v>69</v>
      </c>
    </row>
    <row r="62" spans="1:3">
      <c r="A62" s="179" t="s">
        <v>6</v>
      </c>
      <c r="C62" s="179" t="s">
        <v>70</v>
      </c>
    </row>
    <row r="63" spans="1:3" ht="15.6">
      <c r="A63" s="180" t="s">
        <v>129</v>
      </c>
      <c r="C63" s="180" t="s">
        <v>129</v>
      </c>
    </row>
  </sheetData>
  <hyperlinks>
    <hyperlink ref="C20" r:id="rId1" xr:uid="{00000000-0004-0000-0000-000000000000}"/>
    <hyperlink ref="A20" r:id="rId2"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2:S16"/>
  <sheetViews>
    <sheetView topLeftCell="G6" zoomScale="80" zoomScaleNormal="80" workbookViewId="0">
      <selection activeCell="M7" sqref="M7"/>
    </sheetView>
  </sheetViews>
  <sheetFormatPr defaultColWidth="11.5546875" defaultRowHeight="13.2"/>
  <cols>
    <col min="1" max="1" width="3" customWidth="1"/>
    <col min="2" max="2" width="6.44140625" customWidth="1"/>
    <col min="3" max="3" width="36.5546875" customWidth="1"/>
    <col min="4" max="4" width="92.5546875" customWidth="1"/>
    <col min="5" max="5" width="11.44140625" hidden="1" customWidth="1"/>
    <col min="6" max="11" width="10.5546875" customWidth="1"/>
    <col min="12" max="12" width="92.5546875" customWidth="1"/>
    <col min="13" max="13" width="36.5546875" customWidth="1"/>
  </cols>
  <sheetData>
    <row r="2" spans="1:19">
      <c r="C2" s="231" t="s">
        <v>152</v>
      </c>
    </row>
    <row r="3" spans="1:19" ht="13.8" thickBot="1">
      <c r="C3" s="199"/>
      <c r="M3" s="199"/>
    </row>
    <row r="4" spans="1:19" ht="17.399999999999999">
      <c r="B4" s="28"/>
      <c r="C4" s="33" t="s">
        <v>131</v>
      </c>
      <c r="D4" s="33" t="s">
        <v>132</v>
      </c>
      <c r="E4" s="200"/>
      <c r="F4" s="19" t="s">
        <v>133</v>
      </c>
      <c r="G4" s="19"/>
      <c r="H4" s="19"/>
      <c r="I4" s="19"/>
      <c r="J4" s="19"/>
      <c r="K4" s="23"/>
      <c r="L4" s="30" t="s">
        <v>149</v>
      </c>
      <c r="M4" s="30" t="s">
        <v>148</v>
      </c>
      <c r="N4" s="19" t="s">
        <v>133</v>
      </c>
      <c r="O4" s="19"/>
      <c r="P4" s="19"/>
      <c r="Q4" s="19"/>
      <c r="R4" s="19"/>
      <c r="S4" s="23"/>
    </row>
    <row r="5" spans="1:19" ht="13.8">
      <c r="A5" s="201"/>
      <c r="B5" s="27"/>
      <c r="C5" s="25"/>
      <c r="D5" s="25"/>
      <c r="E5" s="202" t="s">
        <v>134</v>
      </c>
      <c r="F5" s="203" t="s">
        <v>90</v>
      </c>
      <c r="G5" s="203" t="s">
        <v>44</v>
      </c>
      <c r="H5" s="203" t="s">
        <v>11</v>
      </c>
      <c r="I5" s="203" t="s">
        <v>135</v>
      </c>
      <c r="J5" s="203" t="s">
        <v>136</v>
      </c>
      <c r="K5" s="204" t="s">
        <v>12</v>
      </c>
      <c r="L5" s="29"/>
      <c r="M5" s="29"/>
      <c r="N5" s="203" t="s">
        <v>90</v>
      </c>
      <c r="O5" s="203" t="s">
        <v>44</v>
      </c>
      <c r="P5" s="203" t="s">
        <v>11</v>
      </c>
      <c r="Q5" s="203" t="s">
        <v>135</v>
      </c>
      <c r="R5" s="203" t="s">
        <v>136</v>
      </c>
      <c r="S5" s="204" t="s">
        <v>12</v>
      </c>
    </row>
    <row r="6" spans="1:19" ht="90">
      <c r="A6" s="201"/>
      <c r="B6" s="225">
        <v>1</v>
      </c>
      <c r="C6" s="221" t="s">
        <v>157</v>
      </c>
      <c r="D6" s="217" t="s">
        <v>137</v>
      </c>
      <c r="E6" s="205"/>
      <c r="F6" s="206"/>
      <c r="G6" s="207"/>
      <c r="H6" s="207"/>
      <c r="I6" s="208" t="s">
        <v>140</v>
      </c>
      <c r="J6" s="207"/>
      <c r="K6" s="209"/>
      <c r="L6" s="219" t="s">
        <v>150</v>
      </c>
      <c r="M6" s="227" t="s">
        <v>156</v>
      </c>
      <c r="N6" s="206"/>
      <c r="O6" s="207"/>
      <c r="P6" s="207"/>
      <c r="Q6" s="208" t="s">
        <v>140</v>
      </c>
      <c r="R6" s="207"/>
      <c r="S6" s="209"/>
    </row>
    <row r="7" spans="1:19" ht="79.5" customHeight="1">
      <c r="A7" s="201"/>
      <c r="B7" s="225">
        <v>2</v>
      </c>
      <c r="C7" s="222" t="s">
        <v>158</v>
      </c>
      <c r="D7" s="217" t="s">
        <v>207</v>
      </c>
      <c r="E7" s="205"/>
      <c r="F7" s="206" t="s">
        <v>142</v>
      </c>
      <c r="G7" s="207"/>
      <c r="H7" s="208" t="s">
        <v>143</v>
      </c>
      <c r="I7" s="207"/>
      <c r="J7" s="207"/>
      <c r="K7" s="209"/>
      <c r="L7" s="219" t="s">
        <v>159</v>
      </c>
      <c r="M7" s="228" t="s">
        <v>190</v>
      </c>
      <c r="N7" s="206" t="s">
        <v>142</v>
      </c>
      <c r="O7" s="207"/>
      <c r="P7" s="208" t="s">
        <v>143</v>
      </c>
      <c r="Q7" s="207"/>
      <c r="R7" s="207"/>
      <c r="S7" s="209"/>
    </row>
    <row r="8" spans="1:19" ht="105.75" customHeight="1">
      <c r="A8" s="201"/>
      <c r="B8" s="225">
        <v>3</v>
      </c>
      <c r="C8" s="221" t="s">
        <v>188</v>
      </c>
      <c r="D8" s="217" t="s">
        <v>208</v>
      </c>
      <c r="E8" s="205"/>
      <c r="F8" s="207"/>
      <c r="G8" s="207"/>
      <c r="H8" s="208" t="s">
        <v>143</v>
      </c>
      <c r="I8" s="207"/>
      <c r="J8" s="207"/>
      <c r="K8" s="209"/>
      <c r="L8" s="219" t="s">
        <v>160</v>
      </c>
      <c r="M8" s="228" t="s">
        <v>155</v>
      </c>
      <c r="N8" s="207"/>
      <c r="O8" s="207"/>
      <c r="P8" s="208" t="s">
        <v>143</v>
      </c>
      <c r="Q8" s="207"/>
      <c r="R8" s="207"/>
      <c r="S8" s="209"/>
    </row>
    <row r="9" spans="1:19" ht="66" customHeight="1">
      <c r="A9" s="201"/>
      <c r="B9" s="225">
        <v>4</v>
      </c>
      <c r="C9" s="221" t="s">
        <v>189</v>
      </c>
      <c r="D9" s="217" t="s">
        <v>154</v>
      </c>
      <c r="E9" s="205"/>
      <c r="F9" s="207" t="s">
        <v>138</v>
      </c>
      <c r="G9" s="208" t="s">
        <v>141</v>
      </c>
      <c r="H9" s="207"/>
      <c r="I9" s="207"/>
      <c r="J9" s="207"/>
      <c r="K9" s="210"/>
      <c r="L9" s="219" t="s">
        <v>162</v>
      </c>
      <c r="M9" s="227" t="s">
        <v>163</v>
      </c>
      <c r="N9" s="207" t="s">
        <v>138</v>
      </c>
      <c r="O9" s="208" t="s">
        <v>141</v>
      </c>
      <c r="P9" s="207"/>
      <c r="Q9" s="207"/>
      <c r="R9" s="207"/>
      <c r="S9" s="210"/>
    </row>
    <row r="10" spans="1:19" ht="86.25" customHeight="1" thickBot="1">
      <c r="B10" s="226">
        <v>5</v>
      </c>
      <c r="C10" s="224" t="s">
        <v>169</v>
      </c>
      <c r="D10" s="218" t="s">
        <v>164</v>
      </c>
      <c r="E10" s="213"/>
      <c r="F10" s="214"/>
      <c r="G10" s="208" t="s">
        <v>147</v>
      </c>
      <c r="H10" s="214"/>
      <c r="I10" s="215"/>
      <c r="J10" s="214"/>
      <c r="K10" s="216"/>
      <c r="L10" s="220" t="s">
        <v>165</v>
      </c>
      <c r="M10" s="230" t="s">
        <v>166</v>
      </c>
      <c r="N10" s="214"/>
      <c r="O10" s="208" t="s">
        <v>147</v>
      </c>
      <c r="P10" s="214"/>
      <c r="Q10" s="215"/>
      <c r="R10" s="214"/>
      <c r="S10" s="216"/>
    </row>
    <row r="11" spans="1:19" ht="63" customHeight="1">
      <c r="A11" s="201"/>
      <c r="B11" s="225">
        <v>6</v>
      </c>
      <c r="C11" s="221" t="s">
        <v>171</v>
      </c>
      <c r="D11" s="217" t="s">
        <v>206</v>
      </c>
      <c r="E11" s="205"/>
      <c r="F11" s="207"/>
      <c r="G11" s="211" t="s">
        <v>172</v>
      </c>
      <c r="H11" s="206"/>
      <c r="I11" s="207"/>
      <c r="J11" s="207"/>
      <c r="K11" s="208" t="s">
        <v>144</v>
      </c>
      <c r="L11" s="219" t="s">
        <v>173</v>
      </c>
      <c r="M11" s="227" t="s">
        <v>174</v>
      </c>
      <c r="N11" s="207"/>
      <c r="O11" s="211" t="s">
        <v>172</v>
      </c>
      <c r="P11" s="206"/>
      <c r="Q11" s="207"/>
      <c r="R11" s="207"/>
      <c r="S11" s="208" t="s">
        <v>144</v>
      </c>
    </row>
    <row r="12" spans="1:19" ht="63" customHeight="1">
      <c r="A12" s="201"/>
      <c r="B12" s="225">
        <v>7</v>
      </c>
      <c r="C12" s="223" t="s">
        <v>178</v>
      </c>
      <c r="D12" s="217" t="s">
        <v>179</v>
      </c>
      <c r="E12" s="205"/>
      <c r="F12" s="207"/>
      <c r="G12" s="207"/>
      <c r="H12" s="212"/>
      <c r="I12" s="207"/>
      <c r="J12" s="207"/>
      <c r="K12" s="208" t="s">
        <v>144</v>
      </c>
      <c r="L12" s="219" t="s">
        <v>177</v>
      </c>
      <c r="M12" s="229" t="s">
        <v>176</v>
      </c>
      <c r="N12" s="207"/>
      <c r="O12" s="207"/>
      <c r="P12" s="212"/>
      <c r="Q12" s="207"/>
      <c r="R12" s="207"/>
      <c r="S12" s="208" t="s">
        <v>144</v>
      </c>
    </row>
    <row r="13" spans="1:19" ht="85.5" customHeight="1">
      <c r="B13" s="225">
        <v>8</v>
      </c>
      <c r="C13" s="222" t="s">
        <v>180</v>
      </c>
      <c r="D13" s="217" t="s">
        <v>170</v>
      </c>
      <c r="E13" s="205"/>
      <c r="F13" s="207"/>
      <c r="G13" s="207"/>
      <c r="H13" s="208" t="s">
        <v>146</v>
      </c>
      <c r="I13" s="207"/>
      <c r="J13" s="207"/>
      <c r="K13" s="211" t="s">
        <v>139</v>
      </c>
      <c r="L13" s="219" t="s">
        <v>151</v>
      </c>
      <c r="M13" s="228" t="s">
        <v>181</v>
      </c>
      <c r="N13" s="207"/>
      <c r="O13" s="207"/>
      <c r="P13" s="208" t="s">
        <v>146</v>
      </c>
      <c r="Q13" s="207"/>
      <c r="R13" s="207"/>
      <c r="S13" s="211" t="s">
        <v>139</v>
      </c>
    </row>
    <row r="14" spans="1:19" ht="90" customHeight="1">
      <c r="A14" s="201"/>
      <c r="B14" s="225">
        <v>9</v>
      </c>
      <c r="C14" s="223" t="s">
        <v>183</v>
      </c>
      <c r="D14" s="217" t="s">
        <v>182</v>
      </c>
      <c r="E14" s="205"/>
      <c r="F14" s="207"/>
      <c r="G14" s="207"/>
      <c r="H14" s="208" t="s">
        <v>143</v>
      </c>
      <c r="I14" s="207"/>
      <c r="J14" s="207"/>
      <c r="K14" s="211" t="s">
        <v>139</v>
      </c>
      <c r="L14" s="219" t="s">
        <v>184</v>
      </c>
      <c r="M14" s="229" t="s">
        <v>185</v>
      </c>
      <c r="N14" s="207"/>
      <c r="O14" s="207"/>
      <c r="P14" s="208" t="s">
        <v>143</v>
      </c>
      <c r="Q14" s="207"/>
      <c r="R14" s="207"/>
      <c r="S14" s="211" t="s">
        <v>139</v>
      </c>
    </row>
    <row r="15" spans="1:19" ht="85.5" customHeight="1">
      <c r="B15" s="225">
        <v>10</v>
      </c>
      <c r="C15" s="221" t="s">
        <v>194</v>
      </c>
      <c r="D15" s="217" t="s">
        <v>195</v>
      </c>
      <c r="E15" s="205"/>
      <c r="F15" s="208" t="s">
        <v>199</v>
      </c>
      <c r="G15" s="207"/>
      <c r="H15" s="206" t="s">
        <v>200</v>
      </c>
      <c r="I15" s="207"/>
      <c r="J15" s="212"/>
      <c r="K15" s="206"/>
      <c r="L15" s="219" t="s">
        <v>192</v>
      </c>
      <c r="M15" s="227" t="s">
        <v>191</v>
      </c>
      <c r="N15" s="208" t="s">
        <v>199</v>
      </c>
      <c r="O15" s="207"/>
      <c r="P15" s="206" t="s">
        <v>200</v>
      </c>
      <c r="Q15" s="207"/>
      <c r="R15" s="212"/>
      <c r="S15" s="206"/>
    </row>
    <row r="16" spans="1:19" ht="106.5" customHeight="1">
      <c r="B16" s="225">
        <v>11</v>
      </c>
      <c r="C16" s="221" t="s">
        <v>196</v>
      </c>
      <c r="D16" s="217" t="s">
        <v>197</v>
      </c>
      <c r="E16" s="205"/>
      <c r="F16" s="208" t="s">
        <v>198</v>
      </c>
      <c r="G16" s="207"/>
      <c r="H16" s="207"/>
      <c r="I16" s="207"/>
      <c r="J16" s="206" t="s">
        <v>145</v>
      </c>
      <c r="K16" s="206"/>
      <c r="L16" s="219" t="s">
        <v>193</v>
      </c>
      <c r="M16" s="227" t="s">
        <v>201</v>
      </c>
      <c r="N16" s="208" t="s">
        <v>198</v>
      </c>
      <c r="O16" s="207"/>
      <c r="P16" s="207"/>
      <c r="Q16" s="207"/>
      <c r="R16" s="206" t="s">
        <v>145</v>
      </c>
      <c r="S16" s="206"/>
    </row>
  </sheetData>
  <mergeCells count="7">
    <mergeCell ref="N4:S4"/>
    <mergeCell ref="M4:M5"/>
    <mergeCell ref="B4:B5"/>
    <mergeCell ref="C4:C5"/>
    <mergeCell ref="D4:D5"/>
    <mergeCell ref="F4:K4"/>
    <mergeCell ref="L4:L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rgb="FF002060"/>
    <pageSetUpPr fitToPage="1"/>
  </sheetPr>
  <dimension ref="A1:SR874"/>
  <sheetViews>
    <sheetView tabSelected="1" view="pageBreakPreview" zoomScale="47" zoomScaleNormal="70" zoomScaleSheetLayoutView="47" workbookViewId="0">
      <selection activeCell="P13" sqref="P13"/>
    </sheetView>
  </sheetViews>
  <sheetFormatPr defaultColWidth="9.44140625" defaultRowHeight="14.4" outlineLevelCol="1"/>
  <cols>
    <col min="1" max="1" width="16.5546875" style="61" customWidth="1"/>
    <col min="2" max="2" width="8.5546875" style="40" customWidth="1"/>
    <col min="3" max="3" width="107.5546875" style="41" bestFit="1" customWidth="1"/>
    <col min="4" max="4" width="7" style="40" customWidth="1"/>
    <col min="5" max="5" width="20.5546875" style="43" customWidth="1"/>
    <col min="6" max="6" width="14.44140625" style="64" customWidth="1"/>
    <col min="7" max="7" width="11.5546875" style="40" customWidth="1"/>
    <col min="8" max="8" width="21.44140625" style="41" bestFit="1" customWidth="1"/>
    <col min="9" max="9" width="12.5546875" style="65" bestFit="1" customWidth="1"/>
    <col min="10" max="14" width="15.5546875" style="40" hidden="1" customWidth="1" outlineLevel="1"/>
    <col min="15" max="15" width="11.5546875" style="40" hidden="1" customWidth="1" outlineLevel="1"/>
    <col min="16" max="16" width="47.21875" style="41" customWidth="1" collapsed="1"/>
    <col min="17" max="17" width="22.5546875" style="40" hidden="1" customWidth="1"/>
    <col min="18" max="18" width="20.5546875" style="40" hidden="1" customWidth="1"/>
    <col min="19" max="19" width="25.44140625" style="40" hidden="1" customWidth="1"/>
    <col min="20" max="20" width="19.44140625" style="40" hidden="1" customWidth="1"/>
    <col min="21" max="21" width="17.5546875" style="40" hidden="1" customWidth="1"/>
    <col min="22" max="22" width="52" style="42" hidden="1" customWidth="1"/>
    <col min="23" max="23" width="23.44140625" style="40" hidden="1" customWidth="1"/>
    <col min="24" max="24" width="16.44140625" style="65" hidden="1" customWidth="1"/>
    <col min="25" max="25" width="21.77734375" style="40" customWidth="1"/>
    <col min="26" max="28" width="21.5546875" style="65" hidden="1" customWidth="1" outlineLevel="1"/>
    <col min="29" max="29" width="20.5546875" style="65" hidden="1" customWidth="1" outlineLevel="1"/>
    <col min="30" max="30" width="15.5546875" style="65" hidden="1" customWidth="1" outlineLevel="1"/>
    <col min="31" max="31" width="17.5546875" style="65" hidden="1" customWidth="1" outlineLevel="1"/>
    <col min="32" max="35" width="21.5546875" style="65" hidden="1" customWidth="1" outlineLevel="1"/>
    <col min="36" max="36" width="12.5546875" style="65" hidden="1" customWidth="1" outlineLevel="1"/>
    <col min="37" max="37" width="16" style="43" customWidth="1" collapsed="1"/>
    <col min="38" max="38" width="19.21875" style="43" customWidth="1"/>
    <col min="39" max="39" width="16.21875" style="43" customWidth="1"/>
    <col min="40" max="41" width="13.5546875" style="43" customWidth="1"/>
    <col min="42" max="42" width="15.5546875" style="43" customWidth="1"/>
    <col min="43" max="43" width="15" style="43" customWidth="1"/>
    <col min="44" max="44" width="13.5546875" style="43" customWidth="1"/>
    <col min="45" max="45" width="15.44140625" style="43" customWidth="1"/>
    <col min="46" max="46" width="15.5546875" style="43" customWidth="1"/>
    <col min="47" max="47" width="16.44140625" style="43" customWidth="1"/>
    <col min="48" max="48" width="16" style="43" customWidth="1"/>
    <col min="49" max="16384" width="9.44140625" style="43"/>
  </cols>
  <sheetData>
    <row r="1" spans="1:79" ht="33.6">
      <c r="A1" s="111"/>
      <c r="B1" s="112"/>
      <c r="C1" s="366" t="str">
        <f>"Transfert MTCC to CPL"&amp;" "&amp;Z7&amp;'Pilot Sheet (Suivi)'!I3</f>
        <v>Transfert MTCC to CPL Semaine
Cible ProjetMake Battery (LP)</v>
      </c>
      <c r="D1" s="112"/>
      <c r="E1" s="112"/>
      <c r="F1" s="113"/>
      <c r="G1" s="112"/>
      <c r="H1" s="112"/>
      <c r="I1" s="113"/>
      <c r="J1" s="112"/>
      <c r="Y1" s="255" t="s">
        <v>220</v>
      </c>
    </row>
    <row r="2" spans="1:79" ht="33.6">
      <c r="A2" s="44"/>
      <c r="B2" s="44"/>
      <c r="C2" s="44"/>
      <c r="D2" s="45"/>
      <c r="E2" s="44"/>
      <c r="F2" s="62"/>
      <c r="G2" s="45"/>
      <c r="H2" s="43"/>
      <c r="I2" s="64"/>
      <c r="Y2" s="405" t="s">
        <v>371</v>
      </c>
      <c r="AK2" s="26" t="s">
        <v>122</v>
      </c>
      <c r="AL2" s="22"/>
      <c r="AM2" s="22"/>
      <c r="AN2" s="22"/>
      <c r="AO2" s="22"/>
      <c r="AP2" s="22"/>
      <c r="AQ2" s="22"/>
      <c r="AR2" s="22"/>
      <c r="AS2" s="22"/>
      <c r="AT2" s="22"/>
      <c r="AU2" s="22"/>
    </row>
    <row r="3" spans="1:79" ht="33.6">
      <c r="A3" s="44"/>
      <c r="B3" s="250"/>
      <c r="C3" s="249" t="s">
        <v>219</v>
      </c>
      <c r="D3" s="45"/>
      <c r="E3" s="44"/>
      <c r="F3" s="62"/>
      <c r="G3" s="45"/>
      <c r="H3" s="43"/>
      <c r="I3" s="69" t="s">
        <v>237</v>
      </c>
      <c r="P3" s="31" t="s">
        <v>113</v>
      </c>
      <c r="Q3" s="20"/>
      <c r="Y3" s="256" t="s">
        <v>221</v>
      </c>
      <c r="AK3" s="40"/>
      <c r="AL3" s="40"/>
      <c r="AM3" s="195">
        <v>7</v>
      </c>
      <c r="AN3" s="195">
        <v>14</v>
      </c>
      <c r="AO3" s="108"/>
      <c r="AP3" s="195">
        <v>14</v>
      </c>
      <c r="AQ3" s="195">
        <v>7</v>
      </c>
      <c r="AR3" s="195">
        <v>7</v>
      </c>
      <c r="AS3" s="232">
        <v>56</v>
      </c>
      <c r="AT3" s="195">
        <v>14</v>
      </c>
      <c r="AU3" s="195">
        <v>14</v>
      </c>
    </row>
    <row r="4" spans="1:79" ht="33.6">
      <c r="A4" s="44"/>
      <c r="B4" s="44"/>
      <c r="C4" s="44"/>
      <c r="D4" s="45"/>
      <c r="E4" s="44"/>
      <c r="F4" s="62"/>
      <c r="G4" s="45"/>
      <c r="H4" s="43"/>
      <c r="I4" s="64"/>
      <c r="Y4" s="259" t="s">
        <v>222</v>
      </c>
      <c r="AK4" s="32" t="s">
        <v>121</v>
      </c>
      <c r="AL4" s="32"/>
      <c r="AM4" s="32"/>
      <c r="AN4" s="32"/>
      <c r="AO4" s="32"/>
      <c r="AP4" s="32"/>
      <c r="AQ4" s="32"/>
      <c r="AR4" s="32"/>
      <c r="AS4" s="32"/>
      <c r="AT4" s="32"/>
      <c r="AU4" s="32"/>
    </row>
    <row r="5" spans="1:79" ht="21.75" customHeight="1">
      <c r="A5" s="105" t="s">
        <v>19</v>
      </c>
      <c r="B5" s="106" t="s">
        <v>19</v>
      </c>
      <c r="C5" s="106" t="s">
        <v>19</v>
      </c>
      <c r="D5" s="106" t="s">
        <v>19</v>
      </c>
      <c r="E5" s="106" t="s">
        <v>118</v>
      </c>
      <c r="F5" s="107"/>
      <c r="G5" s="106" t="s">
        <v>234</v>
      </c>
      <c r="H5" s="106" t="s">
        <v>19</v>
      </c>
      <c r="I5" s="45"/>
      <c r="J5" s="106" t="s">
        <v>19</v>
      </c>
      <c r="K5" s="106" t="s">
        <v>19</v>
      </c>
      <c r="L5" s="106" t="s">
        <v>19</v>
      </c>
      <c r="M5" s="106" t="s">
        <v>19</v>
      </c>
      <c r="N5" s="106" t="s">
        <v>19</v>
      </c>
      <c r="O5" s="106" t="s">
        <v>19</v>
      </c>
      <c r="P5" s="106" t="s">
        <v>44</v>
      </c>
      <c r="Q5" s="106" t="s">
        <v>44</v>
      </c>
      <c r="R5" s="106" t="s">
        <v>44</v>
      </c>
      <c r="S5" s="106" t="s">
        <v>11</v>
      </c>
      <c r="T5" s="106" t="s">
        <v>44</v>
      </c>
      <c r="U5" s="106" t="s">
        <v>45</v>
      </c>
      <c r="V5" s="106" t="s">
        <v>19</v>
      </c>
      <c r="W5" s="106" t="s">
        <v>235</v>
      </c>
      <c r="Y5" s="106" t="s">
        <v>236</v>
      </c>
      <c r="Z5" s="24" t="s">
        <v>9</v>
      </c>
      <c r="AA5" s="24"/>
      <c r="AB5" s="24"/>
      <c r="AC5" s="21" t="s">
        <v>10</v>
      </c>
      <c r="AD5" s="21"/>
      <c r="AE5" s="21"/>
      <c r="AF5" s="18" t="s">
        <v>47</v>
      </c>
      <c r="AG5" s="18"/>
      <c r="AH5" s="18"/>
      <c r="AI5" s="18"/>
      <c r="AJ5" s="17"/>
      <c r="AK5" s="118" t="s">
        <v>368</v>
      </c>
      <c r="AL5" s="118" t="s">
        <v>11</v>
      </c>
      <c r="AM5" s="118" t="s">
        <v>11</v>
      </c>
      <c r="AN5" s="118" t="s">
        <v>44</v>
      </c>
      <c r="AO5" s="157" t="s">
        <v>44</v>
      </c>
      <c r="AP5" s="118" t="s">
        <v>12</v>
      </c>
      <c r="AQ5" s="118" t="s">
        <v>12</v>
      </c>
      <c r="AR5" s="118" t="s">
        <v>12</v>
      </c>
      <c r="AS5" s="118" t="s">
        <v>11</v>
      </c>
      <c r="AT5" s="157" t="s">
        <v>13</v>
      </c>
      <c r="AU5" s="360" t="s">
        <v>13</v>
      </c>
    </row>
    <row r="6" spans="1:79" s="49" customFormat="1" ht="78" customHeight="1">
      <c r="A6" s="46"/>
      <c r="B6" s="47"/>
      <c r="C6" s="48"/>
      <c r="D6" s="47"/>
      <c r="E6" s="235" t="s">
        <v>294</v>
      </c>
      <c r="F6" s="73" t="s">
        <v>14</v>
      </c>
      <c r="I6" s="73" t="s">
        <v>14</v>
      </c>
      <c r="Q6" s="235" t="s">
        <v>268</v>
      </c>
      <c r="R6" s="235" t="s">
        <v>268</v>
      </c>
      <c r="S6" s="235" t="s">
        <v>269</v>
      </c>
      <c r="T6" s="235" t="s">
        <v>268</v>
      </c>
      <c r="U6" s="235" t="s">
        <v>270</v>
      </c>
      <c r="V6" s="50"/>
      <c r="W6" s="47"/>
      <c r="X6" s="73" t="s">
        <v>14</v>
      </c>
      <c r="Y6" s="258" t="s">
        <v>222</v>
      </c>
      <c r="Z6" s="73" t="s">
        <v>14</v>
      </c>
      <c r="AA6" s="73" t="s">
        <v>14</v>
      </c>
      <c r="AB6" s="73" t="s">
        <v>14</v>
      </c>
      <c r="AC6" s="73" t="s">
        <v>14</v>
      </c>
      <c r="AD6" s="73" t="s">
        <v>14</v>
      </c>
      <c r="AE6" s="73" t="s">
        <v>14</v>
      </c>
      <c r="AF6" s="73" t="s">
        <v>14</v>
      </c>
      <c r="AG6" s="73" t="s">
        <v>14</v>
      </c>
      <c r="AH6" s="73" t="s">
        <v>14</v>
      </c>
      <c r="AI6" s="73" t="s">
        <v>14</v>
      </c>
      <c r="AJ6" s="73" t="s">
        <v>14</v>
      </c>
      <c r="AK6" s="361" t="s">
        <v>373</v>
      </c>
      <c r="AL6" s="361" t="s">
        <v>242</v>
      </c>
      <c r="AM6" s="361" t="s">
        <v>370</v>
      </c>
      <c r="AN6" s="361" t="s">
        <v>365</v>
      </c>
      <c r="AO6" s="398" t="s">
        <v>358</v>
      </c>
      <c r="AP6" s="361" t="s">
        <v>366</v>
      </c>
      <c r="AQ6" s="361" t="s">
        <v>369</v>
      </c>
      <c r="AR6" s="361" t="s">
        <v>248</v>
      </c>
      <c r="AS6" s="361" t="s">
        <v>372</v>
      </c>
      <c r="AT6" s="361" t="s">
        <v>357</v>
      </c>
      <c r="AU6" s="361" t="s">
        <v>363</v>
      </c>
    </row>
    <row r="7" spans="1:79" s="40" customFormat="1" ht="43.2">
      <c r="A7" s="114" t="s">
        <v>72</v>
      </c>
      <c r="B7" s="115" t="s">
        <v>73</v>
      </c>
      <c r="C7" s="115" t="s">
        <v>74</v>
      </c>
      <c r="D7" s="115" t="s">
        <v>17</v>
      </c>
      <c r="E7" s="115" t="s">
        <v>75</v>
      </c>
      <c r="F7" s="116" t="s">
        <v>216</v>
      </c>
      <c r="G7" s="115" t="s">
        <v>18</v>
      </c>
      <c r="H7" s="117" t="s">
        <v>19</v>
      </c>
      <c r="I7" s="116" t="str">
        <f t="shared" ref="I7:O7" si="0">I8</f>
        <v>Make Battery (LP)</v>
      </c>
      <c r="J7" s="194" t="str">
        <f t="shared" si="0"/>
        <v>Make Battery (LP)</v>
      </c>
      <c r="K7" s="194" t="e">
        <f t="shared" si="0"/>
        <v>#REF!</v>
      </c>
      <c r="L7" s="194" t="e">
        <f t="shared" si="0"/>
        <v>#REF!</v>
      </c>
      <c r="M7" s="194" t="e">
        <f t="shared" si="0"/>
        <v>#REF!</v>
      </c>
      <c r="N7" s="194" t="e">
        <f t="shared" si="0"/>
        <v>#REF!</v>
      </c>
      <c r="O7" s="194" t="str">
        <f t="shared" si="0"/>
        <v>libre</v>
      </c>
      <c r="P7" s="115" t="s">
        <v>76</v>
      </c>
      <c r="Q7" s="115" t="s">
        <v>77</v>
      </c>
      <c r="R7" s="115" t="s">
        <v>78</v>
      </c>
      <c r="S7" s="115" t="s">
        <v>79</v>
      </c>
      <c r="T7" s="115" t="s">
        <v>80</v>
      </c>
      <c r="U7" s="115" t="s">
        <v>81</v>
      </c>
      <c r="V7" s="115" t="s">
        <v>82</v>
      </c>
      <c r="W7" s="115" t="s">
        <v>83</v>
      </c>
      <c r="X7" s="116" t="s">
        <v>84</v>
      </c>
      <c r="Y7" s="115" t="s">
        <v>85</v>
      </c>
      <c r="Z7" s="116" t="s">
        <v>83</v>
      </c>
      <c r="AA7" s="116" t="s">
        <v>84</v>
      </c>
      <c r="AB7" s="116" t="s">
        <v>85</v>
      </c>
      <c r="AC7" s="116" t="s">
        <v>83</v>
      </c>
      <c r="AD7" s="116" t="s">
        <v>84</v>
      </c>
      <c r="AE7" s="116" t="s">
        <v>85</v>
      </c>
      <c r="AF7" s="116" t="s">
        <v>48</v>
      </c>
      <c r="AG7" s="116" t="s">
        <v>50</v>
      </c>
      <c r="AH7" s="116" t="s">
        <v>49</v>
      </c>
      <c r="AI7" s="116" t="s">
        <v>12</v>
      </c>
      <c r="AJ7" s="396" t="s">
        <v>13</v>
      </c>
      <c r="AK7" s="362" t="s">
        <v>87</v>
      </c>
      <c r="AL7" s="362" t="s">
        <v>161</v>
      </c>
      <c r="AM7" s="362" t="s">
        <v>212</v>
      </c>
      <c r="AN7" s="362" t="s">
        <v>88</v>
      </c>
      <c r="AO7" s="362" t="s">
        <v>167</v>
      </c>
      <c r="AP7" s="362" t="s">
        <v>175</v>
      </c>
      <c r="AQ7" s="362" t="s">
        <v>246</v>
      </c>
      <c r="AR7" s="362" t="s">
        <v>89</v>
      </c>
      <c r="AS7" s="362" t="s">
        <v>186</v>
      </c>
      <c r="AT7" s="362" t="s">
        <v>364</v>
      </c>
      <c r="AU7" s="362" t="s">
        <v>204</v>
      </c>
    </row>
    <row r="8" spans="1:79" s="40" customFormat="1" ht="57.6">
      <c r="A8" s="114" t="s">
        <v>86</v>
      </c>
      <c r="B8" s="115" t="s">
        <v>15</v>
      </c>
      <c r="C8" s="115" t="s">
        <v>16</v>
      </c>
      <c r="D8" s="115" t="s">
        <v>17</v>
      </c>
      <c r="E8" s="115" t="s">
        <v>114</v>
      </c>
      <c r="F8" s="116" t="s">
        <v>217</v>
      </c>
      <c r="G8" s="115" t="s">
        <v>18</v>
      </c>
      <c r="H8" s="117" t="s">
        <v>19</v>
      </c>
      <c r="I8" s="116" t="str">
        <f>I3</f>
        <v>Make Battery (LP)</v>
      </c>
      <c r="J8" s="194" t="str">
        <f>'Project data (Données projet)'!A3</f>
        <v>Make Battery (LP)</v>
      </c>
      <c r="K8" s="194" t="e">
        <f>'Project data (Données projet)'!#REF!</f>
        <v>#REF!</v>
      </c>
      <c r="L8" s="194" t="e">
        <f>'Project data (Données projet)'!#REF!</f>
        <v>#REF!</v>
      </c>
      <c r="M8" s="194" t="e">
        <f>'Project data (Données projet)'!#REF!</f>
        <v>#REF!</v>
      </c>
      <c r="N8" s="194" t="e">
        <f>'Project data (Données projet)'!#REF!</f>
        <v>#REF!</v>
      </c>
      <c r="O8" s="194" t="str">
        <f>'Project data (Données projet)'!A4</f>
        <v>libre</v>
      </c>
      <c r="P8" s="115" t="s">
        <v>20</v>
      </c>
      <c r="Q8" s="115" t="s">
        <v>21</v>
      </c>
      <c r="R8" s="115" t="s">
        <v>232</v>
      </c>
      <c r="S8" s="115" t="s">
        <v>43</v>
      </c>
      <c r="T8" s="115" t="s">
        <v>22</v>
      </c>
      <c r="U8" s="115" t="s">
        <v>23</v>
      </c>
      <c r="V8" s="115" t="s">
        <v>24</v>
      </c>
      <c r="W8" s="115" t="s">
        <v>25</v>
      </c>
      <c r="X8" s="116" t="s">
        <v>26</v>
      </c>
      <c r="Y8" s="115" t="s">
        <v>27</v>
      </c>
      <c r="Z8" s="116" t="s">
        <v>25</v>
      </c>
      <c r="AA8" s="116" t="s">
        <v>26</v>
      </c>
      <c r="AB8" s="116" t="s">
        <v>27</v>
      </c>
      <c r="AC8" s="116" t="s">
        <v>25</v>
      </c>
      <c r="AD8" s="116" t="s">
        <v>26</v>
      </c>
      <c r="AE8" s="116" t="s">
        <v>27</v>
      </c>
      <c r="AF8" s="116" t="s">
        <v>48</v>
      </c>
      <c r="AG8" s="116" t="s">
        <v>50</v>
      </c>
      <c r="AH8" s="116" t="s">
        <v>49</v>
      </c>
      <c r="AI8" s="116" t="s">
        <v>12</v>
      </c>
      <c r="AJ8" s="396" t="s">
        <v>13</v>
      </c>
      <c r="AK8" s="362" t="s">
        <v>157</v>
      </c>
      <c r="AL8" s="362" t="s">
        <v>158</v>
      </c>
      <c r="AM8" s="362" t="s">
        <v>213</v>
      </c>
      <c r="AN8" s="362" t="s">
        <v>60</v>
      </c>
      <c r="AO8" s="362" t="s">
        <v>168</v>
      </c>
      <c r="AP8" s="362" t="s">
        <v>251</v>
      </c>
      <c r="AQ8" s="362" t="s">
        <v>247</v>
      </c>
      <c r="AR8" s="362" t="s">
        <v>187</v>
      </c>
      <c r="AS8" s="362" t="s">
        <v>61</v>
      </c>
      <c r="AT8" s="362" t="s">
        <v>203</v>
      </c>
      <c r="AU8" s="362" t="s">
        <v>205</v>
      </c>
    </row>
    <row r="9" spans="1:79" s="234" customFormat="1" ht="33.75" customHeight="1">
      <c r="A9" s="368">
        <v>9876895380</v>
      </c>
      <c r="B9" s="369" t="s">
        <v>210</v>
      </c>
      <c r="C9" s="370" t="s">
        <v>291</v>
      </c>
      <c r="D9" s="371">
        <v>1</v>
      </c>
      <c r="E9" s="342">
        <v>51.46</v>
      </c>
      <c r="F9" s="343">
        <f t="shared" ref="F9" si="1">D9*E9</f>
        <v>51.46</v>
      </c>
      <c r="G9" s="372">
        <v>1</v>
      </c>
      <c r="H9" s="373" t="s">
        <v>238</v>
      </c>
      <c r="I9" s="344">
        <f>IF(I$8=J$8,J9,IF(I$8=K$8,K9,IF(I$8=L$8,L9,IF(I$8=M$8,M9,IF($I$8=N$8,N9,IF(I$8=O$8,O9,"NOK"))))))</f>
        <v>0</v>
      </c>
      <c r="J9" s="345">
        <v>0</v>
      </c>
      <c r="K9" s="346"/>
      <c r="L9" s="346"/>
      <c r="M9" s="346"/>
      <c r="N9" s="346"/>
      <c r="O9" s="345"/>
      <c r="P9" s="374" t="s">
        <v>292</v>
      </c>
      <c r="Q9" s="347" t="s">
        <v>316</v>
      </c>
      <c r="R9" s="347" t="s">
        <v>316</v>
      </c>
      <c r="S9" s="347" t="s">
        <v>316</v>
      </c>
      <c r="T9" s="347">
        <v>87313185</v>
      </c>
      <c r="U9" s="347"/>
      <c r="V9" s="348" t="s">
        <v>327</v>
      </c>
      <c r="W9" s="341"/>
      <c r="X9" s="349" t="str">
        <f t="shared" ref="X9:X17" si="2">IF((WEEKNUM(MAX(AK9:AU9)))&lt;10,(YEAR(MAX(AK9:AU9)))&amp;"0"&amp;(WEEKNUM(MAX(AK9:AU9))),(YEAR(MAX(AK9:AU9)))&amp;(WEEKNUM(MAX(AK9:AU9))))</f>
        <v>202548</v>
      </c>
      <c r="Y9" s="370"/>
      <c r="Z9" s="350" t="str">
        <f t="shared" ref="Z9:Z26" si="3">IF($I9=1,W9," ")</f>
        <v xml:space="preserve"> </v>
      </c>
      <c r="AA9" s="349" t="str">
        <f t="shared" ref="AA9:AA26" si="4">IF(I9=1,(IF(Y9=0,X9,0))," ")</f>
        <v xml:space="preserve"> </v>
      </c>
      <c r="AB9" s="351" t="str">
        <f t="shared" ref="AB9:AB27" si="5">IF($I9=1,Y9," ")</f>
        <v xml:space="preserve"> </v>
      </c>
      <c r="AC9" s="352">
        <f t="shared" ref="AC9:AC34" si="6">IF(Z9="0","0",F9)</f>
        <v>51.46</v>
      </c>
      <c r="AD9" s="353">
        <f t="shared" ref="AD9:AD34" si="7">IF(AA9="0","0",F9)</f>
        <v>51.46</v>
      </c>
      <c r="AE9" s="354">
        <f t="shared" ref="AE9:AE34" si="8">IF(AB9="0","0",F9)</f>
        <v>51.46</v>
      </c>
      <c r="AF9" s="355" t="str">
        <f t="shared" ref="AF9:AF34" si="9">IF((WEEKNUM(MAX(AK9)))&lt;10,(YEAR(MAX(AK9)))&amp;"0"&amp;(WEEKNUM(MAX(AK9))),(YEAR(MAX(AK9)))&amp;(WEEKNUM(MAX(AK9))))</f>
        <v>190000</v>
      </c>
      <c r="AG9" s="355" t="str">
        <f t="shared" ref="AG9:AG37" si="10">IF((WEEKNUM(MAX(AL9,AM9,AS9)))&lt;10,(YEAR(MAX(AL9,AM9,AS9)))&amp;"0"&amp;(WEEKNUM(MAX(AL9,AM9,AS9))),(YEAR(MAX(AL9,AM9,AS9)))&amp;(WEEKNUM(MAX(AL9,AM9,AS9))))</f>
        <v>202548</v>
      </c>
      <c r="AH9" s="355" t="str">
        <f t="shared" ref="AH9:AH32" si="11">IF((WEEKNUM(MAX(AO9,AN9)))&lt;10,(YEAR(MAX(AO9,AN9)))&amp;"0"&amp;(WEEKNUM(MAX(AO9,AN9))),(YEAR(MAX(AO9,AN9)))&amp;(WEEKNUM(MAX(AO9,AN9))))</f>
        <v>202541</v>
      </c>
      <c r="AI9" s="355" t="str">
        <f t="shared" ref="AI9:AI34" si="12">IF((WEEKNUM(MAX(AQ9,AP9,AU9)))&lt;10,(YEAR(MAX(AQ9,AP9,AU9)))&amp;"0"&amp;(WEEKNUM(MAX(AQ9,AP9,AU9))),(YEAR(MAX(AQ9,AP9,AU9)))&amp;(WEEKNUM(MAX(AQ9,AP9,AU9))))</f>
        <v>202544</v>
      </c>
      <c r="AJ9" s="355" t="str">
        <f t="shared" ref="AJ9:AJ27" si="13">IF((WEEKNUM(MAX(AT9)))&lt;10,(YEAR(MAX(AT9)))&amp;"0"&amp;(WEEKNUM(MAX(AT9))),(YEAR(MAX(AT9)))&amp;(WEEKNUM(MAX(AT9))))</f>
        <v>190000</v>
      </c>
      <c r="AK9" s="397"/>
      <c r="AL9" s="358">
        <v>45987</v>
      </c>
      <c r="AM9" s="358">
        <v>45959</v>
      </c>
      <c r="AN9" s="358">
        <v>45941</v>
      </c>
      <c r="AO9" s="358"/>
      <c r="AP9" s="358">
        <v>45960</v>
      </c>
      <c r="AQ9" s="358">
        <v>45925</v>
      </c>
      <c r="AR9" s="358"/>
      <c r="AS9" s="358">
        <v>45960</v>
      </c>
      <c r="AT9" s="358"/>
      <c r="AU9" s="358"/>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row>
    <row r="10" spans="1:79" s="234" customFormat="1" ht="33.75" customHeight="1">
      <c r="A10" s="368">
        <v>9879090380</v>
      </c>
      <c r="B10" s="369" t="s">
        <v>210</v>
      </c>
      <c r="C10" s="370" t="s">
        <v>291</v>
      </c>
      <c r="D10" s="371">
        <v>1</v>
      </c>
      <c r="E10" s="342"/>
      <c r="F10" s="343">
        <f t="shared" ref="F10" si="14">D10*E10</f>
        <v>0</v>
      </c>
      <c r="G10" s="372">
        <v>1</v>
      </c>
      <c r="H10" s="373" t="s">
        <v>367</v>
      </c>
      <c r="I10" s="344">
        <v>0</v>
      </c>
      <c r="J10" s="345">
        <v>1</v>
      </c>
      <c r="K10" s="346"/>
      <c r="L10" s="346"/>
      <c r="M10" s="346"/>
      <c r="N10" s="346"/>
      <c r="O10" s="345"/>
      <c r="P10" s="374" t="s">
        <v>292</v>
      </c>
      <c r="Q10" s="347" t="s">
        <v>316</v>
      </c>
      <c r="R10" s="347" t="s">
        <v>316</v>
      </c>
      <c r="S10" s="347" t="s">
        <v>316</v>
      </c>
      <c r="T10" s="347"/>
      <c r="U10" s="347"/>
      <c r="V10" s="348"/>
      <c r="W10" s="341">
        <v>202624</v>
      </c>
      <c r="X10" s="349" t="str">
        <f t="shared" si="2"/>
        <v>202623</v>
      </c>
      <c r="Y10" s="370"/>
      <c r="Z10" s="350" t="str">
        <f t="shared" si="3"/>
        <v xml:space="preserve"> </v>
      </c>
      <c r="AA10" s="349" t="str">
        <f t="shared" si="4"/>
        <v xml:space="preserve"> </v>
      </c>
      <c r="AB10" s="351" t="str">
        <f t="shared" si="5"/>
        <v xml:space="preserve"> </v>
      </c>
      <c r="AC10" s="352">
        <f t="shared" si="6"/>
        <v>0</v>
      </c>
      <c r="AD10" s="353">
        <f t="shared" si="7"/>
        <v>0</v>
      </c>
      <c r="AE10" s="354">
        <f t="shared" si="8"/>
        <v>0</v>
      </c>
      <c r="AF10" s="355" t="str">
        <f t="shared" si="9"/>
        <v>202623</v>
      </c>
      <c r="AG10" s="355" t="str">
        <f t="shared" si="10"/>
        <v>202544</v>
      </c>
      <c r="AH10" s="355" t="str">
        <f t="shared" si="11"/>
        <v>190000</v>
      </c>
      <c r="AI10" s="355" t="str">
        <f t="shared" si="12"/>
        <v>202604</v>
      </c>
      <c r="AJ10" s="355" t="str">
        <f t="shared" si="13"/>
        <v>190000</v>
      </c>
      <c r="AK10" s="397">
        <v>46178</v>
      </c>
      <c r="AL10" s="358"/>
      <c r="AM10" s="358">
        <v>45959</v>
      </c>
      <c r="AN10" s="358"/>
      <c r="AO10" s="358"/>
      <c r="AP10" s="358"/>
      <c r="AQ10" s="358">
        <v>46043</v>
      </c>
      <c r="AR10" s="358"/>
      <c r="AS10" s="358"/>
      <c r="AT10" s="358"/>
      <c r="AU10" s="358"/>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row>
    <row r="11" spans="1:79" s="234" customFormat="1" ht="33.75" customHeight="1">
      <c r="A11" s="383">
        <v>9881027380</v>
      </c>
      <c r="B11" s="384" t="s">
        <v>210</v>
      </c>
      <c r="C11" s="383" t="s">
        <v>291</v>
      </c>
      <c r="D11" s="383">
        <v>1</v>
      </c>
      <c r="E11" s="385"/>
      <c r="F11" s="386">
        <f t="shared" ref="F11:F42" si="15">D11*E11</f>
        <v>0</v>
      </c>
      <c r="G11" s="383">
        <v>1</v>
      </c>
      <c r="H11" s="383" t="s">
        <v>367</v>
      </c>
      <c r="I11" s="387">
        <f t="shared" ref="I11:I33" si="16">IF(I$8=J$8,J11,IF(I$8=K$8,K11,IF(I$8=L$8,L11,IF(I$8=M$8,M11,IF($I$8=N$8,N11,IF(I$8=O$8,O11,"NOK"))))))</f>
        <v>1</v>
      </c>
      <c r="J11" s="252">
        <v>1</v>
      </c>
      <c r="K11" s="253"/>
      <c r="L11" s="253"/>
      <c r="M11" s="253"/>
      <c r="N11" s="253"/>
      <c r="O11" s="252"/>
      <c r="P11" s="383" t="s">
        <v>292</v>
      </c>
      <c r="Q11" s="367" t="s">
        <v>316</v>
      </c>
      <c r="R11" s="335" t="s">
        <v>316</v>
      </c>
      <c r="S11" s="335" t="s">
        <v>316</v>
      </c>
      <c r="T11" s="276"/>
      <c r="U11" s="276"/>
      <c r="V11" s="332"/>
      <c r="W11" s="54">
        <v>202624</v>
      </c>
      <c r="X11" s="67" t="str">
        <f t="shared" si="2"/>
        <v>202626</v>
      </c>
      <c r="Y11" s="399"/>
      <c r="Z11" s="257">
        <f t="shared" si="3"/>
        <v>202624</v>
      </c>
      <c r="AA11" s="242" t="str">
        <f t="shared" si="4"/>
        <v>202626</v>
      </c>
      <c r="AB11" s="243">
        <f t="shared" si="5"/>
        <v>0</v>
      </c>
      <c r="AC11" s="244">
        <f t="shared" si="6"/>
        <v>0</v>
      </c>
      <c r="AD11" s="245">
        <f t="shared" si="7"/>
        <v>0</v>
      </c>
      <c r="AE11" s="246">
        <f t="shared" si="8"/>
        <v>0</v>
      </c>
      <c r="AF11" s="247" t="str">
        <f t="shared" si="9"/>
        <v>190000</v>
      </c>
      <c r="AG11" s="247" t="str">
        <f t="shared" si="10"/>
        <v>202626</v>
      </c>
      <c r="AH11" s="247" t="str">
        <f t="shared" si="11"/>
        <v>190000</v>
      </c>
      <c r="AI11" s="247" t="str">
        <f t="shared" si="12"/>
        <v>190000</v>
      </c>
      <c r="AJ11" s="247" t="str">
        <f t="shared" si="13"/>
        <v>190000</v>
      </c>
      <c r="AK11" s="363"/>
      <c r="AL11" s="363"/>
      <c r="AM11" s="390">
        <v>46197</v>
      </c>
      <c r="AN11" s="408"/>
      <c r="AO11" s="363"/>
      <c r="AP11" s="363"/>
      <c r="AQ11" s="363"/>
      <c r="AR11" s="363"/>
      <c r="AS11" s="363"/>
      <c r="AT11" s="363"/>
      <c r="AU11" s="36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row>
    <row r="12" spans="1:79" ht="43.5" customHeight="1">
      <c r="A12" s="383">
        <v>9874027580</v>
      </c>
      <c r="B12" s="384" t="s">
        <v>210</v>
      </c>
      <c r="C12" s="383" t="s">
        <v>254</v>
      </c>
      <c r="D12" s="383">
        <v>1</v>
      </c>
      <c r="E12" s="388">
        <v>0.15</v>
      </c>
      <c r="F12" s="386">
        <f t="shared" si="15"/>
        <v>0.15</v>
      </c>
      <c r="G12" s="383">
        <v>1</v>
      </c>
      <c r="H12" s="383" t="s">
        <v>367</v>
      </c>
      <c r="I12" s="387">
        <f t="shared" si="16"/>
        <v>1</v>
      </c>
      <c r="J12" s="252">
        <v>1</v>
      </c>
      <c r="K12" s="253"/>
      <c r="L12" s="253"/>
      <c r="M12" s="253"/>
      <c r="N12" s="253"/>
      <c r="O12" s="252"/>
      <c r="P12" s="383" t="s">
        <v>271</v>
      </c>
      <c r="Q12" s="367" t="s">
        <v>295</v>
      </c>
      <c r="R12" s="335" t="s">
        <v>295</v>
      </c>
      <c r="S12" s="335" t="s">
        <v>295</v>
      </c>
      <c r="T12" s="335" t="s">
        <v>362</v>
      </c>
      <c r="U12" s="276"/>
      <c r="V12" s="331" t="s">
        <v>334</v>
      </c>
      <c r="W12" s="94">
        <v>202608</v>
      </c>
      <c r="X12" s="67" t="str">
        <f t="shared" si="2"/>
        <v>202614</v>
      </c>
      <c r="Y12" s="400">
        <v>46097</v>
      </c>
      <c r="Z12" s="257">
        <f t="shared" si="3"/>
        <v>202608</v>
      </c>
      <c r="AA12" s="242">
        <f t="shared" si="4"/>
        <v>0</v>
      </c>
      <c r="AB12" s="243">
        <f t="shared" si="5"/>
        <v>46097</v>
      </c>
      <c r="AC12" s="244">
        <f t="shared" si="6"/>
        <v>0.15</v>
      </c>
      <c r="AD12" s="245">
        <f t="shared" si="7"/>
        <v>0.15</v>
      </c>
      <c r="AE12" s="246">
        <f t="shared" si="8"/>
        <v>0.15</v>
      </c>
      <c r="AF12" s="247" t="str">
        <f t="shared" si="9"/>
        <v>202607</v>
      </c>
      <c r="AG12" s="247" t="str">
        <f t="shared" si="10"/>
        <v>202548</v>
      </c>
      <c r="AH12" s="247" t="str">
        <f t="shared" si="11"/>
        <v>202543</v>
      </c>
      <c r="AI12" s="247" t="str">
        <f t="shared" si="12"/>
        <v>202603</v>
      </c>
      <c r="AJ12" s="247" t="str">
        <f t="shared" si="13"/>
        <v>202614</v>
      </c>
      <c r="AK12" s="364">
        <v>46064</v>
      </c>
      <c r="AL12" s="364">
        <v>45987</v>
      </c>
      <c r="AM12" s="390">
        <v>45925</v>
      </c>
      <c r="AN12" s="364">
        <v>45910</v>
      </c>
      <c r="AO12" s="364">
        <v>45952</v>
      </c>
      <c r="AP12" s="364">
        <v>45945</v>
      </c>
      <c r="AQ12" s="364">
        <v>45846</v>
      </c>
      <c r="AR12" s="364">
        <v>45945</v>
      </c>
      <c r="AS12" s="364">
        <v>45861</v>
      </c>
      <c r="AT12" s="364">
        <v>46113</v>
      </c>
      <c r="AU12" s="364">
        <v>46038</v>
      </c>
      <c r="AV12" s="94"/>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row>
    <row r="13" spans="1:79" ht="33.75" customHeight="1">
      <c r="A13" s="383">
        <v>9859219380</v>
      </c>
      <c r="B13" s="384" t="s">
        <v>374</v>
      </c>
      <c r="C13" s="383" t="s">
        <v>255</v>
      </c>
      <c r="D13" s="383">
        <v>2</v>
      </c>
      <c r="E13" s="388">
        <v>0.06</v>
      </c>
      <c r="F13" s="386">
        <f t="shared" si="15"/>
        <v>0.12</v>
      </c>
      <c r="G13" s="383">
        <v>1</v>
      </c>
      <c r="H13" s="383" t="s">
        <v>367</v>
      </c>
      <c r="I13" s="387">
        <f t="shared" si="16"/>
        <v>1</v>
      </c>
      <c r="J13" s="252">
        <v>1</v>
      </c>
      <c r="K13" s="253"/>
      <c r="L13" s="253"/>
      <c r="M13" s="253"/>
      <c r="N13" s="253"/>
      <c r="O13" s="252"/>
      <c r="P13" s="383" t="s">
        <v>271</v>
      </c>
      <c r="Q13" s="367" t="s">
        <v>295</v>
      </c>
      <c r="R13" s="335" t="s">
        <v>295</v>
      </c>
      <c r="S13" s="335" t="s">
        <v>295</v>
      </c>
      <c r="T13" s="335">
        <v>87298873</v>
      </c>
      <c r="U13" s="276"/>
      <c r="V13" s="331" t="s">
        <v>335</v>
      </c>
      <c r="W13" s="94">
        <v>202608</v>
      </c>
      <c r="X13" s="67" t="str">
        <f t="shared" si="2"/>
        <v>202615</v>
      </c>
      <c r="Y13" s="400">
        <v>46118</v>
      </c>
      <c r="Z13" s="257">
        <f t="shared" si="3"/>
        <v>202608</v>
      </c>
      <c r="AA13" s="242">
        <f t="shared" si="4"/>
        <v>0</v>
      </c>
      <c r="AB13" s="243">
        <f t="shared" si="5"/>
        <v>46118</v>
      </c>
      <c r="AC13" s="244">
        <f t="shared" si="6"/>
        <v>0.12</v>
      </c>
      <c r="AD13" s="245">
        <f t="shared" si="7"/>
        <v>0.12</v>
      </c>
      <c r="AE13" s="246">
        <f t="shared" si="8"/>
        <v>0.12</v>
      </c>
      <c r="AF13" s="247" t="str">
        <f t="shared" si="9"/>
        <v>202607</v>
      </c>
      <c r="AG13" s="247" t="str">
        <f t="shared" si="10"/>
        <v>202548</v>
      </c>
      <c r="AH13" s="247" t="str">
        <f t="shared" si="11"/>
        <v>202541</v>
      </c>
      <c r="AI13" s="247" t="str">
        <f t="shared" si="12"/>
        <v>202610</v>
      </c>
      <c r="AJ13" s="247" t="str">
        <f t="shared" si="13"/>
        <v>202615</v>
      </c>
      <c r="AK13" s="364">
        <v>46064</v>
      </c>
      <c r="AL13" s="364">
        <v>45987</v>
      </c>
      <c r="AM13" s="390">
        <v>45897</v>
      </c>
      <c r="AN13" s="364">
        <v>45925</v>
      </c>
      <c r="AO13" s="364">
        <v>45940</v>
      </c>
      <c r="AP13" s="364">
        <v>45945</v>
      </c>
      <c r="AQ13" s="364">
        <v>45854</v>
      </c>
      <c r="AR13" s="364">
        <v>45931</v>
      </c>
      <c r="AS13" s="364">
        <v>45875</v>
      </c>
      <c r="AT13" s="364">
        <v>46120</v>
      </c>
      <c r="AU13" s="364">
        <v>46085</v>
      </c>
      <c r="AV13" s="94"/>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row>
    <row r="14" spans="1:79" ht="47.25" customHeight="1">
      <c r="A14" s="383">
        <v>9822751380</v>
      </c>
      <c r="B14" s="384" t="s">
        <v>224</v>
      </c>
      <c r="C14" s="383" t="s">
        <v>256</v>
      </c>
      <c r="D14" s="383">
        <v>10</v>
      </c>
      <c r="E14" s="388">
        <v>0.03</v>
      </c>
      <c r="F14" s="386">
        <f t="shared" si="15"/>
        <v>0.3</v>
      </c>
      <c r="G14" s="383">
        <v>4</v>
      </c>
      <c r="H14" s="383" t="s">
        <v>367</v>
      </c>
      <c r="I14" s="387">
        <f t="shared" si="16"/>
        <v>1</v>
      </c>
      <c r="J14" s="301">
        <v>1</v>
      </c>
      <c r="K14" s="253"/>
      <c r="L14" s="253"/>
      <c r="M14" s="253"/>
      <c r="N14" s="253"/>
      <c r="O14" s="252"/>
      <c r="P14" s="383" t="s">
        <v>290</v>
      </c>
      <c r="Q14" s="367" t="s">
        <v>296</v>
      </c>
      <c r="R14" s="335" t="s">
        <v>297</v>
      </c>
      <c r="S14" s="335" t="s">
        <v>298</v>
      </c>
      <c r="T14" s="335">
        <v>87222453</v>
      </c>
      <c r="U14" s="276"/>
      <c r="V14" s="331" t="s">
        <v>324</v>
      </c>
      <c r="W14" s="94">
        <v>202604</v>
      </c>
      <c r="X14" s="67" t="str">
        <f t="shared" si="2"/>
        <v>202610</v>
      </c>
      <c r="Y14" s="400">
        <v>46158</v>
      </c>
      <c r="Z14" s="257">
        <f t="shared" si="3"/>
        <v>202604</v>
      </c>
      <c r="AA14" s="242">
        <f t="shared" si="4"/>
        <v>0</v>
      </c>
      <c r="AB14" s="243">
        <f t="shared" si="5"/>
        <v>46158</v>
      </c>
      <c r="AC14" s="244">
        <f t="shared" si="6"/>
        <v>0.3</v>
      </c>
      <c r="AD14" s="245">
        <f t="shared" si="7"/>
        <v>0.3</v>
      </c>
      <c r="AE14" s="246">
        <f t="shared" si="8"/>
        <v>0.3</v>
      </c>
      <c r="AF14" s="247" t="str">
        <f t="shared" si="9"/>
        <v>202603</v>
      </c>
      <c r="AG14" s="247" t="str">
        <f t="shared" si="10"/>
        <v>202548</v>
      </c>
      <c r="AH14" s="247" t="str">
        <f t="shared" si="11"/>
        <v>202543</v>
      </c>
      <c r="AI14" s="247" t="str">
        <f t="shared" si="12"/>
        <v>202603</v>
      </c>
      <c r="AJ14" s="247" t="str">
        <f t="shared" si="13"/>
        <v>202610</v>
      </c>
      <c r="AK14" s="364">
        <v>46038</v>
      </c>
      <c r="AL14" s="364">
        <v>45987</v>
      </c>
      <c r="AM14" s="364">
        <v>45852</v>
      </c>
      <c r="AN14" s="364">
        <v>45854</v>
      </c>
      <c r="AO14" s="364">
        <v>45952</v>
      </c>
      <c r="AP14" s="364">
        <v>45966</v>
      </c>
      <c r="AQ14" s="364">
        <v>45804</v>
      </c>
      <c r="AR14" s="364">
        <v>45918</v>
      </c>
      <c r="AS14" s="364">
        <v>45777</v>
      </c>
      <c r="AT14" s="364">
        <v>46085</v>
      </c>
      <c r="AU14" s="364">
        <v>46038</v>
      </c>
      <c r="AV14" s="94"/>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row>
    <row r="15" spans="1:79" ht="45" customHeight="1">
      <c r="A15" s="383">
        <v>9809840080</v>
      </c>
      <c r="B15" s="384" t="s">
        <v>224</v>
      </c>
      <c r="C15" s="383" t="s">
        <v>257</v>
      </c>
      <c r="D15" s="383">
        <v>22</v>
      </c>
      <c r="E15" s="388">
        <v>0.04</v>
      </c>
      <c r="F15" s="386">
        <f t="shared" si="15"/>
        <v>0.88</v>
      </c>
      <c r="G15" s="383">
        <v>4</v>
      </c>
      <c r="H15" s="383" t="s">
        <v>367</v>
      </c>
      <c r="I15" s="387">
        <f t="shared" si="16"/>
        <v>1</v>
      </c>
      <c r="J15" s="77">
        <v>1</v>
      </c>
      <c r="K15" s="253"/>
      <c r="L15" s="253"/>
      <c r="M15" s="253"/>
      <c r="N15" s="253"/>
      <c r="O15" s="252"/>
      <c r="P15" s="383" t="s">
        <v>290</v>
      </c>
      <c r="Q15" s="367" t="s">
        <v>296</v>
      </c>
      <c r="R15" s="335" t="s">
        <v>297</v>
      </c>
      <c r="S15" s="335" t="s">
        <v>298</v>
      </c>
      <c r="T15" s="335">
        <v>87165267</v>
      </c>
      <c r="U15" s="276"/>
      <c r="V15" s="333" t="s">
        <v>320</v>
      </c>
      <c r="W15" s="94">
        <v>202604</v>
      </c>
      <c r="X15" s="67" t="str">
        <f t="shared" si="2"/>
        <v>202610</v>
      </c>
      <c r="Y15" s="400">
        <v>46122</v>
      </c>
      <c r="Z15" s="257">
        <f t="shared" si="3"/>
        <v>202604</v>
      </c>
      <c r="AA15" s="242">
        <f t="shared" si="4"/>
        <v>0</v>
      </c>
      <c r="AB15" s="243">
        <f t="shared" si="5"/>
        <v>46122</v>
      </c>
      <c r="AC15" s="244">
        <f t="shared" si="6"/>
        <v>0.88</v>
      </c>
      <c r="AD15" s="245">
        <f t="shared" si="7"/>
        <v>0.88</v>
      </c>
      <c r="AE15" s="246">
        <f t="shared" si="8"/>
        <v>0.88</v>
      </c>
      <c r="AF15" s="247" t="str">
        <f t="shared" si="9"/>
        <v>202603</v>
      </c>
      <c r="AG15" s="247" t="str">
        <f t="shared" si="10"/>
        <v>202548</v>
      </c>
      <c r="AH15" s="247" t="str">
        <f t="shared" si="11"/>
        <v>202543</v>
      </c>
      <c r="AI15" s="247" t="str">
        <f t="shared" si="12"/>
        <v>202603</v>
      </c>
      <c r="AJ15" s="247" t="str">
        <f t="shared" si="13"/>
        <v>202610</v>
      </c>
      <c r="AK15" s="364">
        <v>46038</v>
      </c>
      <c r="AL15" s="364">
        <v>45987</v>
      </c>
      <c r="AM15" s="364">
        <v>45852</v>
      </c>
      <c r="AN15" s="364">
        <v>45854</v>
      </c>
      <c r="AO15" s="364">
        <v>45952</v>
      </c>
      <c r="AP15" s="364">
        <v>45966</v>
      </c>
      <c r="AQ15" s="364">
        <v>45804</v>
      </c>
      <c r="AR15" s="364">
        <v>45918</v>
      </c>
      <c r="AS15" s="364">
        <v>45777</v>
      </c>
      <c r="AT15" s="364">
        <v>46085</v>
      </c>
      <c r="AU15" s="364">
        <v>46038</v>
      </c>
      <c r="AV15" s="94"/>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row>
    <row r="16" spans="1:79" ht="39.6" customHeight="1">
      <c r="A16" s="383">
        <v>9868832680</v>
      </c>
      <c r="B16" s="384" t="s">
        <v>211</v>
      </c>
      <c r="C16" s="383" t="s">
        <v>272</v>
      </c>
      <c r="D16" s="383">
        <v>1</v>
      </c>
      <c r="E16" s="388">
        <v>4.93</v>
      </c>
      <c r="F16" s="386">
        <f t="shared" si="15"/>
        <v>4.93</v>
      </c>
      <c r="G16" s="383">
        <v>1</v>
      </c>
      <c r="H16" s="383" t="s">
        <v>367</v>
      </c>
      <c r="I16" s="387">
        <f t="shared" si="16"/>
        <v>1</v>
      </c>
      <c r="J16" s="252">
        <v>1</v>
      </c>
      <c r="K16" s="253"/>
      <c r="L16" s="253"/>
      <c r="M16" s="253"/>
      <c r="N16" s="253"/>
      <c r="O16" s="252"/>
      <c r="P16" s="383" t="s">
        <v>273</v>
      </c>
      <c r="Q16" s="367" t="s">
        <v>299</v>
      </c>
      <c r="R16" s="335" t="s">
        <v>300</v>
      </c>
      <c r="S16" s="335" t="s">
        <v>301</v>
      </c>
      <c r="T16" s="335" t="s">
        <v>340</v>
      </c>
      <c r="U16" s="276"/>
      <c r="V16" s="333" t="s">
        <v>337</v>
      </c>
      <c r="W16" s="94">
        <v>202607</v>
      </c>
      <c r="X16" s="67" t="str">
        <f t="shared" si="2"/>
        <v>202623</v>
      </c>
      <c r="Y16" s="400">
        <v>46209</v>
      </c>
      <c r="Z16" s="257">
        <f t="shared" si="3"/>
        <v>202607</v>
      </c>
      <c r="AA16" s="242">
        <f t="shared" si="4"/>
        <v>0</v>
      </c>
      <c r="AB16" s="243">
        <f t="shared" si="5"/>
        <v>46209</v>
      </c>
      <c r="AC16" s="244">
        <f t="shared" si="6"/>
        <v>4.93</v>
      </c>
      <c r="AD16" s="245">
        <f t="shared" si="7"/>
        <v>4.93</v>
      </c>
      <c r="AE16" s="246">
        <f t="shared" si="8"/>
        <v>4.93</v>
      </c>
      <c r="AF16" s="247" t="str">
        <f t="shared" si="9"/>
        <v>202619</v>
      </c>
      <c r="AG16" s="247" t="str">
        <f t="shared" si="10"/>
        <v>202548</v>
      </c>
      <c r="AH16" s="247" t="str">
        <f t="shared" si="11"/>
        <v>202623</v>
      </c>
      <c r="AI16" s="247" t="str">
        <f t="shared" si="12"/>
        <v>202610</v>
      </c>
      <c r="AJ16" s="247" t="str">
        <f t="shared" si="13"/>
        <v>202614</v>
      </c>
      <c r="AK16" s="364">
        <v>46149</v>
      </c>
      <c r="AL16" s="364">
        <v>45987</v>
      </c>
      <c r="AM16" s="364">
        <v>45945</v>
      </c>
      <c r="AN16" s="364">
        <v>46176</v>
      </c>
      <c r="AO16" s="364">
        <v>45940</v>
      </c>
      <c r="AP16" s="364">
        <v>46057</v>
      </c>
      <c r="AQ16" s="364">
        <v>45777</v>
      </c>
      <c r="AR16" s="364">
        <v>45931</v>
      </c>
      <c r="AS16" s="364">
        <v>45777</v>
      </c>
      <c r="AT16" s="364">
        <v>46113</v>
      </c>
      <c r="AU16" s="364">
        <v>46085</v>
      </c>
      <c r="AV16" s="94"/>
      <c r="AW16" s="81"/>
      <c r="AX16" s="81"/>
      <c r="AY16" s="81"/>
      <c r="AZ16" s="81"/>
      <c r="BA16" s="81"/>
      <c r="BB16" s="81"/>
      <c r="BC16" s="81"/>
      <c r="BD16" s="81"/>
      <c r="BE16" s="81"/>
      <c r="BF16" s="81"/>
      <c r="BG16" s="81"/>
      <c r="BH16" s="81"/>
      <c r="BI16" s="81"/>
      <c r="BJ16" s="81"/>
      <c r="BK16" s="81"/>
      <c r="BL16" s="81"/>
      <c r="BM16" s="81"/>
      <c r="BN16" s="81"/>
      <c r="BO16" s="81"/>
      <c r="BP16" s="81"/>
      <c r="BQ16" s="81"/>
      <c r="BR16" s="81"/>
      <c r="BS16" s="81"/>
      <c r="BT16" s="81"/>
    </row>
    <row r="17" spans="1:100" ht="36.6" customHeight="1">
      <c r="A17" s="383">
        <v>9860511980</v>
      </c>
      <c r="B17" s="384" t="s">
        <v>375</v>
      </c>
      <c r="C17" s="383" t="s">
        <v>258</v>
      </c>
      <c r="D17" s="383">
        <v>8</v>
      </c>
      <c r="E17" s="388">
        <v>0.01</v>
      </c>
      <c r="F17" s="386">
        <f t="shared" si="15"/>
        <v>0.08</v>
      </c>
      <c r="G17" s="383">
        <v>4</v>
      </c>
      <c r="H17" s="383" t="s">
        <v>367</v>
      </c>
      <c r="I17" s="387">
        <f t="shared" si="16"/>
        <v>1</v>
      </c>
      <c r="J17" s="252">
        <v>1</v>
      </c>
      <c r="K17" s="253"/>
      <c r="L17" s="253"/>
      <c r="M17" s="253"/>
      <c r="N17" s="253"/>
      <c r="O17" s="252"/>
      <c r="P17" s="383" t="s">
        <v>293</v>
      </c>
      <c r="Q17" s="367" t="s">
        <v>302</v>
      </c>
      <c r="R17" s="335" t="s">
        <v>303</v>
      </c>
      <c r="S17" s="335" t="s">
        <v>303</v>
      </c>
      <c r="T17" s="335">
        <v>87291505</v>
      </c>
      <c r="U17" s="276"/>
      <c r="V17" s="333" t="s">
        <v>325</v>
      </c>
      <c r="W17" s="94">
        <v>202604</v>
      </c>
      <c r="X17" s="67" t="str">
        <f t="shared" si="2"/>
        <v>202610</v>
      </c>
      <c r="Y17" s="400">
        <v>46122</v>
      </c>
      <c r="Z17" s="257">
        <f t="shared" si="3"/>
        <v>202604</v>
      </c>
      <c r="AA17" s="242">
        <f t="shared" si="4"/>
        <v>0</v>
      </c>
      <c r="AB17" s="243">
        <f t="shared" si="5"/>
        <v>46122</v>
      </c>
      <c r="AC17" s="244">
        <f t="shared" si="6"/>
        <v>0.08</v>
      </c>
      <c r="AD17" s="245">
        <f t="shared" si="7"/>
        <v>0.08</v>
      </c>
      <c r="AE17" s="246">
        <f t="shared" si="8"/>
        <v>0.08</v>
      </c>
      <c r="AF17" s="247" t="str">
        <f t="shared" si="9"/>
        <v>202603</v>
      </c>
      <c r="AG17" s="247" t="str">
        <f t="shared" si="10"/>
        <v>202548</v>
      </c>
      <c r="AH17" s="247" t="str">
        <f t="shared" si="11"/>
        <v>202543</v>
      </c>
      <c r="AI17" s="247" t="str">
        <f t="shared" si="12"/>
        <v>202603</v>
      </c>
      <c r="AJ17" s="247" t="str">
        <f t="shared" si="13"/>
        <v>202610</v>
      </c>
      <c r="AK17" s="364">
        <v>46038</v>
      </c>
      <c r="AL17" s="364">
        <v>45987</v>
      </c>
      <c r="AM17" s="364">
        <v>45852</v>
      </c>
      <c r="AN17" s="364">
        <v>45844</v>
      </c>
      <c r="AO17" s="364">
        <v>45952</v>
      </c>
      <c r="AP17" s="364">
        <v>45945</v>
      </c>
      <c r="AQ17" s="364">
        <v>45804</v>
      </c>
      <c r="AR17" s="364">
        <v>45945</v>
      </c>
      <c r="AS17" s="364">
        <v>45777</v>
      </c>
      <c r="AT17" s="364">
        <v>46085</v>
      </c>
      <c r="AU17" s="364">
        <v>46038</v>
      </c>
      <c r="AV17" s="94"/>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row>
    <row r="18" spans="1:100" ht="36.6" customHeight="1">
      <c r="A18" s="383">
        <v>7903301106</v>
      </c>
      <c r="B18" s="384" t="s">
        <v>210</v>
      </c>
      <c r="C18" s="383" t="s">
        <v>259</v>
      </c>
      <c r="D18" s="383">
        <v>8</v>
      </c>
      <c r="E18" s="388">
        <v>0.04</v>
      </c>
      <c r="F18" s="386">
        <f t="shared" si="15"/>
        <v>0.32</v>
      </c>
      <c r="G18" s="383">
        <v>4</v>
      </c>
      <c r="H18" s="383" t="s">
        <v>367</v>
      </c>
      <c r="I18" s="387">
        <f t="shared" si="16"/>
        <v>1</v>
      </c>
      <c r="J18" s="252">
        <v>1</v>
      </c>
      <c r="K18" s="253"/>
      <c r="L18" s="253"/>
      <c r="M18" s="253"/>
      <c r="N18" s="253"/>
      <c r="O18" s="252"/>
      <c r="P18" s="383" t="s">
        <v>274</v>
      </c>
      <c r="Q18" s="367" t="s">
        <v>304</v>
      </c>
      <c r="R18" s="335" t="s">
        <v>305</v>
      </c>
      <c r="S18" s="335" t="s">
        <v>304</v>
      </c>
      <c r="T18" s="335">
        <v>87169036</v>
      </c>
      <c r="U18" s="276"/>
      <c r="V18" s="333" t="s">
        <v>326</v>
      </c>
      <c r="W18" s="94">
        <v>202304</v>
      </c>
      <c r="X18" s="67">
        <v>202305</v>
      </c>
      <c r="Y18" s="400">
        <v>46122</v>
      </c>
      <c r="Z18" s="257">
        <f t="shared" si="3"/>
        <v>202304</v>
      </c>
      <c r="AA18" s="242">
        <f t="shared" si="4"/>
        <v>0</v>
      </c>
      <c r="AB18" s="243">
        <f t="shared" si="5"/>
        <v>46122</v>
      </c>
      <c r="AC18" s="244">
        <f t="shared" si="6"/>
        <v>0.32</v>
      </c>
      <c r="AD18" s="245">
        <f t="shared" si="7"/>
        <v>0.32</v>
      </c>
      <c r="AE18" s="246">
        <f t="shared" si="8"/>
        <v>0.32</v>
      </c>
      <c r="AF18" s="247" t="str">
        <f t="shared" si="9"/>
        <v>202604</v>
      </c>
      <c r="AG18" s="247" t="str">
        <f t="shared" si="10"/>
        <v>202548</v>
      </c>
      <c r="AH18" s="247" t="str">
        <f t="shared" si="11"/>
        <v>202543</v>
      </c>
      <c r="AI18" s="247" t="str">
        <f t="shared" si="12"/>
        <v>202604</v>
      </c>
      <c r="AJ18" s="247" t="str">
        <f t="shared" si="13"/>
        <v>202610</v>
      </c>
      <c r="AK18" s="364">
        <v>46043</v>
      </c>
      <c r="AL18" s="364">
        <v>45987</v>
      </c>
      <c r="AM18" s="364">
        <v>45925</v>
      </c>
      <c r="AN18" s="364">
        <v>45897</v>
      </c>
      <c r="AO18" s="364">
        <v>45952</v>
      </c>
      <c r="AP18" s="364">
        <v>45945</v>
      </c>
      <c r="AQ18" s="364">
        <v>45852</v>
      </c>
      <c r="AR18" s="364">
        <v>45945</v>
      </c>
      <c r="AS18" s="364">
        <v>45875</v>
      </c>
      <c r="AT18" s="364">
        <v>46085</v>
      </c>
      <c r="AU18" s="364">
        <v>46043</v>
      </c>
      <c r="AV18" s="94"/>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row>
    <row r="19" spans="1:100" ht="36.6" customHeight="1">
      <c r="A19" s="383">
        <v>9871023180</v>
      </c>
      <c r="B19" s="384" t="s">
        <v>211</v>
      </c>
      <c r="C19" s="383" t="s">
        <v>275</v>
      </c>
      <c r="D19" s="383">
        <v>2</v>
      </c>
      <c r="E19" s="388">
        <v>3.92</v>
      </c>
      <c r="F19" s="386">
        <f t="shared" si="15"/>
        <v>7.84</v>
      </c>
      <c r="G19" s="383">
        <v>1</v>
      </c>
      <c r="H19" s="383" t="s">
        <v>367</v>
      </c>
      <c r="I19" s="387">
        <f t="shared" si="16"/>
        <v>1</v>
      </c>
      <c r="J19" s="252">
        <v>1</v>
      </c>
      <c r="K19" s="253"/>
      <c r="L19" s="253"/>
      <c r="M19" s="253"/>
      <c r="N19" s="253"/>
      <c r="O19" s="252"/>
      <c r="P19" s="383" t="s">
        <v>276</v>
      </c>
      <c r="Q19" s="367" t="s">
        <v>306</v>
      </c>
      <c r="R19" s="335" t="s">
        <v>306</v>
      </c>
      <c r="S19" s="335" t="s">
        <v>306</v>
      </c>
      <c r="T19" s="335">
        <v>87312722</v>
      </c>
      <c r="U19" s="276"/>
      <c r="V19" s="333" t="s">
        <v>321</v>
      </c>
      <c r="W19" s="94">
        <v>202607</v>
      </c>
      <c r="X19" s="67" t="str">
        <f t="shared" ref="X19:X50" si="17">IF((WEEKNUM(MAX(AK19:AU19)))&lt;10,(YEAR(MAX(AK19:AU19)))&amp;"0"&amp;(WEEKNUM(MAX(AK19:AU19))),(YEAR(MAX(AK19:AU19)))&amp;(WEEKNUM(MAX(AK19:AU19))))</f>
        <v>202614</v>
      </c>
      <c r="Y19" s="400">
        <v>46265</v>
      </c>
      <c r="Z19" s="257">
        <f t="shared" si="3"/>
        <v>202607</v>
      </c>
      <c r="AA19" s="242">
        <f t="shared" si="4"/>
        <v>0</v>
      </c>
      <c r="AB19" s="243">
        <f t="shared" si="5"/>
        <v>46265</v>
      </c>
      <c r="AC19" s="244">
        <f t="shared" si="6"/>
        <v>7.84</v>
      </c>
      <c r="AD19" s="245">
        <f t="shared" si="7"/>
        <v>7.84</v>
      </c>
      <c r="AE19" s="246">
        <f t="shared" si="8"/>
        <v>7.84</v>
      </c>
      <c r="AF19" s="247" t="str">
        <f t="shared" si="9"/>
        <v>202614</v>
      </c>
      <c r="AG19" s="247" t="str">
        <f t="shared" si="10"/>
        <v>202548</v>
      </c>
      <c r="AH19" s="247" t="str">
        <f t="shared" si="11"/>
        <v>202612</v>
      </c>
      <c r="AI19" s="247" t="str">
        <f t="shared" si="12"/>
        <v>202614</v>
      </c>
      <c r="AJ19" s="247" t="str">
        <f t="shared" si="13"/>
        <v>202614</v>
      </c>
      <c r="AK19" s="391">
        <v>46113</v>
      </c>
      <c r="AL19" s="364">
        <v>45987</v>
      </c>
      <c r="AM19" s="364">
        <v>45945</v>
      </c>
      <c r="AN19" s="364">
        <v>45939</v>
      </c>
      <c r="AO19" s="364">
        <v>46099</v>
      </c>
      <c r="AP19" s="364">
        <v>45952</v>
      </c>
      <c r="AQ19" s="364">
        <v>45777</v>
      </c>
      <c r="AR19" s="364">
        <v>45960</v>
      </c>
      <c r="AS19" s="364">
        <v>45945</v>
      </c>
      <c r="AT19" s="364">
        <v>46113</v>
      </c>
      <c r="AU19" s="364">
        <v>46113</v>
      </c>
      <c r="AV19" s="94"/>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row>
    <row r="20" spans="1:100" ht="36" customHeight="1">
      <c r="A20" s="383">
        <v>9857142780</v>
      </c>
      <c r="B20" s="384" t="s">
        <v>317</v>
      </c>
      <c r="C20" s="383" t="s">
        <v>260</v>
      </c>
      <c r="D20" s="383">
        <v>1</v>
      </c>
      <c r="E20" s="389">
        <v>2.16</v>
      </c>
      <c r="F20" s="386">
        <f t="shared" si="15"/>
        <v>2.16</v>
      </c>
      <c r="G20" s="383">
        <v>1</v>
      </c>
      <c r="H20" s="383" t="s">
        <v>367</v>
      </c>
      <c r="I20" s="387">
        <f t="shared" si="16"/>
        <v>1</v>
      </c>
      <c r="J20" s="252">
        <v>1</v>
      </c>
      <c r="K20" s="253"/>
      <c r="L20" s="253"/>
      <c r="M20" s="253"/>
      <c r="N20" s="253"/>
      <c r="O20" s="252"/>
      <c r="P20" s="383" t="s">
        <v>223</v>
      </c>
      <c r="Q20" s="54" t="s">
        <v>359</v>
      </c>
      <c r="R20" s="276" t="s">
        <v>359</v>
      </c>
      <c r="S20" s="276" t="s">
        <v>360</v>
      </c>
      <c r="T20" s="276">
        <v>87308162</v>
      </c>
      <c r="U20" s="276" t="s">
        <v>350</v>
      </c>
      <c r="V20" s="333" t="s">
        <v>322</v>
      </c>
      <c r="W20" s="94">
        <v>202606</v>
      </c>
      <c r="X20" s="67" t="str">
        <f t="shared" si="17"/>
        <v>202619</v>
      </c>
      <c r="Y20" s="400">
        <v>46191</v>
      </c>
      <c r="Z20" s="257">
        <f t="shared" si="3"/>
        <v>202606</v>
      </c>
      <c r="AA20" s="242">
        <f t="shared" si="4"/>
        <v>0</v>
      </c>
      <c r="AB20" s="243">
        <f t="shared" si="5"/>
        <v>46191</v>
      </c>
      <c r="AC20" s="244">
        <f t="shared" si="6"/>
        <v>2.16</v>
      </c>
      <c r="AD20" s="245">
        <f t="shared" si="7"/>
        <v>2.16</v>
      </c>
      <c r="AE20" s="246">
        <f t="shared" si="8"/>
        <v>2.16</v>
      </c>
      <c r="AF20" s="247" t="str">
        <f t="shared" si="9"/>
        <v>202505</v>
      </c>
      <c r="AG20" s="247" t="str">
        <f t="shared" si="10"/>
        <v>202619</v>
      </c>
      <c r="AH20" s="247" t="str">
        <f t="shared" si="11"/>
        <v>202619</v>
      </c>
      <c r="AI20" s="247" t="str">
        <f t="shared" si="12"/>
        <v>202615</v>
      </c>
      <c r="AJ20" s="247" t="str">
        <f t="shared" si="13"/>
        <v>202619</v>
      </c>
      <c r="AK20" s="392">
        <v>45686</v>
      </c>
      <c r="AL20" s="364">
        <v>45980</v>
      </c>
      <c r="AM20" s="364">
        <v>45925</v>
      </c>
      <c r="AN20" s="364">
        <v>46148</v>
      </c>
      <c r="AO20" s="364">
        <v>46099</v>
      </c>
      <c r="AP20" s="364">
        <v>46122</v>
      </c>
      <c r="AQ20" s="364">
        <v>45966</v>
      </c>
      <c r="AR20" s="364">
        <v>46148</v>
      </c>
      <c r="AS20" s="364">
        <v>46148</v>
      </c>
      <c r="AT20" s="364">
        <v>46150</v>
      </c>
      <c r="AU20" s="364">
        <v>46038</v>
      </c>
      <c r="AV20" s="94"/>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row>
    <row r="21" spans="1:100" ht="36.6" customHeight="1">
      <c r="A21" s="383">
        <v>9874250780</v>
      </c>
      <c r="B21" s="384" t="s">
        <v>211</v>
      </c>
      <c r="C21" s="383" t="s">
        <v>277</v>
      </c>
      <c r="D21" s="383">
        <v>1</v>
      </c>
      <c r="E21" s="388">
        <v>14.66</v>
      </c>
      <c r="F21" s="386">
        <f t="shared" si="15"/>
        <v>14.66</v>
      </c>
      <c r="G21" s="383">
        <v>1</v>
      </c>
      <c r="H21" s="383" t="s">
        <v>367</v>
      </c>
      <c r="I21" s="387">
        <f t="shared" si="16"/>
        <v>1</v>
      </c>
      <c r="J21" s="252">
        <v>1</v>
      </c>
      <c r="K21" s="253"/>
      <c r="L21" s="253"/>
      <c r="M21" s="253"/>
      <c r="N21" s="253"/>
      <c r="O21" s="252"/>
      <c r="P21" s="383" t="s">
        <v>278</v>
      </c>
      <c r="Q21" s="367" t="s">
        <v>307</v>
      </c>
      <c r="R21" s="335" t="s">
        <v>307</v>
      </c>
      <c r="S21" s="335" t="s">
        <v>307</v>
      </c>
      <c r="T21" s="335">
        <v>87312991</v>
      </c>
      <c r="U21" s="276"/>
      <c r="V21" s="333" t="s">
        <v>328</v>
      </c>
      <c r="W21" s="94">
        <v>202611</v>
      </c>
      <c r="X21" s="67" t="str">
        <f t="shared" si="17"/>
        <v>202618</v>
      </c>
      <c r="Y21" s="400">
        <v>46265</v>
      </c>
      <c r="Z21" s="257">
        <f t="shared" si="3"/>
        <v>202611</v>
      </c>
      <c r="AA21" s="242">
        <f t="shared" si="4"/>
        <v>0</v>
      </c>
      <c r="AB21" s="243">
        <f t="shared" si="5"/>
        <v>46265</v>
      </c>
      <c r="AC21" s="244">
        <f t="shared" si="6"/>
        <v>14.66</v>
      </c>
      <c r="AD21" s="245">
        <f t="shared" si="7"/>
        <v>14.66</v>
      </c>
      <c r="AE21" s="246">
        <f t="shared" si="8"/>
        <v>14.66</v>
      </c>
      <c r="AF21" s="247" t="str">
        <f t="shared" si="9"/>
        <v>202618</v>
      </c>
      <c r="AG21" s="247" t="str">
        <f t="shared" si="10"/>
        <v>202548</v>
      </c>
      <c r="AH21" s="247" t="str">
        <f t="shared" si="11"/>
        <v>202612</v>
      </c>
      <c r="AI21" s="247" t="str">
        <f t="shared" si="12"/>
        <v>202610</v>
      </c>
      <c r="AJ21" s="247" t="str">
        <f t="shared" si="13"/>
        <v>202614</v>
      </c>
      <c r="AK21" s="403">
        <v>46143</v>
      </c>
      <c r="AL21" s="364">
        <v>45987</v>
      </c>
      <c r="AM21" s="364">
        <v>45945</v>
      </c>
      <c r="AN21" s="364">
        <v>45939</v>
      </c>
      <c r="AO21" s="364">
        <v>46099</v>
      </c>
      <c r="AP21" s="364">
        <v>45960</v>
      </c>
      <c r="AQ21" s="364">
        <v>45786</v>
      </c>
      <c r="AR21" s="364">
        <v>45966</v>
      </c>
      <c r="AS21" s="364">
        <v>45960</v>
      </c>
      <c r="AT21" s="364">
        <v>46113</v>
      </c>
      <c r="AU21" s="364">
        <v>46085</v>
      </c>
      <c r="AV21" s="94"/>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row>
    <row r="22" spans="1:100" ht="36.6" customHeight="1">
      <c r="A22" s="383">
        <v>9874725580</v>
      </c>
      <c r="B22" s="384" t="s">
        <v>211</v>
      </c>
      <c r="C22" s="383" t="s">
        <v>261</v>
      </c>
      <c r="D22" s="383">
        <v>1</v>
      </c>
      <c r="E22" s="388">
        <v>17.46</v>
      </c>
      <c r="F22" s="386">
        <f t="shared" si="15"/>
        <v>17.46</v>
      </c>
      <c r="G22" s="383">
        <v>1</v>
      </c>
      <c r="H22" s="383" t="s">
        <v>367</v>
      </c>
      <c r="I22" s="387">
        <f t="shared" si="16"/>
        <v>1</v>
      </c>
      <c r="J22" s="252">
        <v>1</v>
      </c>
      <c r="K22" s="253"/>
      <c r="L22" s="253"/>
      <c r="M22" s="253"/>
      <c r="N22" s="253"/>
      <c r="O22" s="252"/>
      <c r="P22" s="383" t="s">
        <v>278</v>
      </c>
      <c r="Q22" s="367" t="s">
        <v>307</v>
      </c>
      <c r="R22" s="335" t="s">
        <v>307</v>
      </c>
      <c r="S22" s="335" t="s">
        <v>307</v>
      </c>
      <c r="T22" s="335">
        <v>87312989</v>
      </c>
      <c r="U22" s="276"/>
      <c r="V22" s="333" t="s">
        <v>329</v>
      </c>
      <c r="W22" s="94">
        <v>202611</v>
      </c>
      <c r="X22" s="67" t="str">
        <f t="shared" si="17"/>
        <v>202619</v>
      </c>
      <c r="Y22" s="400">
        <v>46265</v>
      </c>
      <c r="Z22" s="257">
        <f t="shared" si="3"/>
        <v>202611</v>
      </c>
      <c r="AA22" s="242">
        <f t="shared" si="4"/>
        <v>0</v>
      </c>
      <c r="AB22" s="243">
        <f t="shared" si="5"/>
        <v>46265</v>
      </c>
      <c r="AC22" s="244">
        <f t="shared" si="6"/>
        <v>17.46</v>
      </c>
      <c r="AD22" s="245">
        <f t="shared" si="7"/>
        <v>17.46</v>
      </c>
      <c r="AE22" s="246">
        <f t="shared" si="8"/>
        <v>17.46</v>
      </c>
      <c r="AF22" s="247" t="str">
        <f t="shared" si="9"/>
        <v>202618</v>
      </c>
      <c r="AG22" s="247" t="str">
        <f t="shared" si="10"/>
        <v>202548</v>
      </c>
      <c r="AH22" s="247" t="str">
        <f t="shared" si="11"/>
        <v>202612</v>
      </c>
      <c r="AI22" s="247" t="str">
        <f t="shared" si="12"/>
        <v>202619</v>
      </c>
      <c r="AJ22" s="247" t="str">
        <f t="shared" si="13"/>
        <v>202614</v>
      </c>
      <c r="AK22" s="403">
        <v>46140</v>
      </c>
      <c r="AL22" s="364">
        <v>45987</v>
      </c>
      <c r="AM22" s="364">
        <v>45945</v>
      </c>
      <c r="AN22" s="364">
        <v>45939</v>
      </c>
      <c r="AO22" s="364">
        <v>46099</v>
      </c>
      <c r="AP22" s="364">
        <v>45960</v>
      </c>
      <c r="AQ22" s="364">
        <v>45786</v>
      </c>
      <c r="AR22" s="364">
        <v>45966</v>
      </c>
      <c r="AS22" s="364">
        <v>45960</v>
      </c>
      <c r="AT22" s="364">
        <v>46113</v>
      </c>
      <c r="AU22" s="364">
        <v>46148</v>
      </c>
      <c r="AV22" s="94"/>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row>
    <row r="23" spans="1:100" ht="36.6" customHeight="1">
      <c r="A23" s="383">
        <v>9874725380</v>
      </c>
      <c r="B23" s="384" t="s">
        <v>211</v>
      </c>
      <c r="C23" s="383" t="s">
        <v>262</v>
      </c>
      <c r="D23" s="383">
        <v>1</v>
      </c>
      <c r="E23" s="388">
        <v>8.41</v>
      </c>
      <c r="F23" s="386">
        <f t="shared" si="15"/>
        <v>8.41</v>
      </c>
      <c r="G23" s="383">
        <v>1</v>
      </c>
      <c r="H23" s="383" t="s">
        <v>367</v>
      </c>
      <c r="I23" s="387">
        <f t="shared" si="16"/>
        <v>1</v>
      </c>
      <c r="J23" s="252">
        <v>1</v>
      </c>
      <c r="K23" s="253"/>
      <c r="L23" s="253"/>
      <c r="M23" s="253"/>
      <c r="N23" s="253"/>
      <c r="O23" s="252"/>
      <c r="P23" s="383" t="s">
        <v>278</v>
      </c>
      <c r="Q23" s="367" t="s">
        <v>307</v>
      </c>
      <c r="R23" s="335" t="s">
        <v>307</v>
      </c>
      <c r="S23" s="335" t="s">
        <v>307</v>
      </c>
      <c r="T23" s="335">
        <v>87312990</v>
      </c>
      <c r="U23" s="276"/>
      <c r="V23" s="333" t="s">
        <v>329</v>
      </c>
      <c r="W23" s="94">
        <v>202611</v>
      </c>
      <c r="X23" s="67" t="str">
        <f t="shared" si="17"/>
        <v>202619</v>
      </c>
      <c r="Y23" s="400">
        <v>46265</v>
      </c>
      <c r="Z23" s="257">
        <f t="shared" si="3"/>
        <v>202611</v>
      </c>
      <c r="AA23" s="242">
        <f t="shared" si="4"/>
        <v>0</v>
      </c>
      <c r="AB23" s="243">
        <f t="shared" si="5"/>
        <v>46265</v>
      </c>
      <c r="AC23" s="244">
        <f t="shared" si="6"/>
        <v>8.41</v>
      </c>
      <c r="AD23" s="245">
        <f t="shared" si="7"/>
        <v>8.41</v>
      </c>
      <c r="AE23" s="246">
        <f t="shared" si="8"/>
        <v>8.41</v>
      </c>
      <c r="AF23" s="247" t="str">
        <f t="shared" si="9"/>
        <v>202618</v>
      </c>
      <c r="AG23" s="247" t="str">
        <f t="shared" si="10"/>
        <v>202548</v>
      </c>
      <c r="AH23" s="247" t="str">
        <f t="shared" si="11"/>
        <v>202612</v>
      </c>
      <c r="AI23" s="247" t="str">
        <f t="shared" si="12"/>
        <v>202619</v>
      </c>
      <c r="AJ23" s="247" t="str">
        <f t="shared" si="13"/>
        <v>202614</v>
      </c>
      <c r="AK23" s="403">
        <v>46140</v>
      </c>
      <c r="AL23" s="364">
        <v>45987</v>
      </c>
      <c r="AM23" s="364">
        <v>45945</v>
      </c>
      <c r="AN23" s="364">
        <v>45939</v>
      </c>
      <c r="AO23" s="364">
        <v>46099</v>
      </c>
      <c r="AP23" s="364">
        <v>45960</v>
      </c>
      <c r="AQ23" s="364">
        <v>45786</v>
      </c>
      <c r="AR23" s="364">
        <v>45966</v>
      </c>
      <c r="AS23" s="364">
        <v>45960</v>
      </c>
      <c r="AT23" s="364">
        <v>46113</v>
      </c>
      <c r="AU23" s="364">
        <v>46148</v>
      </c>
      <c r="AV23" s="94"/>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row>
    <row r="24" spans="1:100" ht="36.6" customHeight="1">
      <c r="A24" s="383">
        <v>9873381580</v>
      </c>
      <c r="B24" s="384" t="s">
        <v>211</v>
      </c>
      <c r="C24" s="383" t="s">
        <v>263</v>
      </c>
      <c r="D24" s="383">
        <v>15</v>
      </c>
      <c r="E24" s="388">
        <v>18.670000000000002</v>
      </c>
      <c r="F24" s="386">
        <f t="shared" si="15"/>
        <v>280.05</v>
      </c>
      <c r="G24" s="383">
        <v>1</v>
      </c>
      <c r="H24" s="383" t="s">
        <v>367</v>
      </c>
      <c r="I24" s="387">
        <f t="shared" si="16"/>
        <v>1</v>
      </c>
      <c r="J24" s="252">
        <v>1</v>
      </c>
      <c r="K24" s="253"/>
      <c r="L24" s="253"/>
      <c r="M24" s="253"/>
      <c r="N24" s="253"/>
      <c r="O24" s="252"/>
      <c r="P24" s="383" t="s">
        <v>318</v>
      </c>
      <c r="Q24" s="367" t="s">
        <v>308</v>
      </c>
      <c r="R24" s="335" t="s">
        <v>308</v>
      </c>
      <c r="S24" s="335" t="s">
        <v>309</v>
      </c>
      <c r="T24" s="335">
        <v>87312664</v>
      </c>
      <c r="U24" s="276" t="s">
        <v>351</v>
      </c>
      <c r="V24" s="333" t="s">
        <v>330</v>
      </c>
      <c r="W24" s="94">
        <v>202606</v>
      </c>
      <c r="X24" s="67" t="str">
        <f t="shared" si="17"/>
        <v>202624</v>
      </c>
      <c r="Y24" s="402"/>
      <c r="Z24" s="257">
        <f t="shared" si="3"/>
        <v>202606</v>
      </c>
      <c r="AA24" s="242" t="str">
        <f t="shared" si="4"/>
        <v>202624</v>
      </c>
      <c r="AB24" s="243">
        <f t="shared" si="5"/>
        <v>0</v>
      </c>
      <c r="AC24" s="244">
        <f t="shared" si="6"/>
        <v>280.05</v>
      </c>
      <c r="AD24" s="245">
        <f t="shared" si="7"/>
        <v>280.05</v>
      </c>
      <c r="AE24" s="246">
        <f t="shared" si="8"/>
        <v>280.05</v>
      </c>
      <c r="AF24" s="247" t="str">
        <f t="shared" si="9"/>
        <v>202607</v>
      </c>
      <c r="AG24" s="247" t="str">
        <f t="shared" si="10"/>
        <v>202624</v>
      </c>
      <c r="AH24" s="247" t="str">
        <f t="shared" si="11"/>
        <v>202624</v>
      </c>
      <c r="AI24" s="247" t="str">
        <f t="shared" si="12"/>
        <v>202624</v>
      </c>
      <c r="AJ24" s="247" t="str">
        <f t="shared" si="13"/>
        <v>202614</v>
      </c>
      <c r="AK24" s="403">
        <v>46064</v>
      </c>
      <c r="AL24" s="364">
        <v>45980</v>
      </c>
      <c r="AM24" s="364">
        <v>46185</v>
      </c>
      <c r="AN24" s="364">
        <v>46185</v>
      </c>
      <c r="AO24" s="364">
        <v>46099</v>
      </c>
      <c r="AP24" s="364">
        <v>45994</v>
      </c>
      <c r="AQ24" s="364">
        <v>46185</v>
      </c>
      <c r="AR24" s="364">
        <v>45966</v>
      </c>
      <c r="AS24" s="364">
        <v>45777</v>
      </c>
      <c r="AT24" s="364">
        <v>46113</v>
      </c>
      <c r="AU24" s="364">
        <v>46079</v>
      </c>
      <c r="AV24" s="94"/>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row>
    <row r="25" spans="1:100" ht="36.6" customHeight="1">
      <c r="A25" s="406">
        <v>9874423780</v>
      </c>
      <c r="B25" s="384" t="s">
        <v>210</v>
      </c>
      <c r="C25" s="94" t="s">
        <v>264</v>
      </c>
      <c r="D25" s="273">
        <v>3</v>
      </c>
      <c r="E25" s="336">
        <v>6.72</v>
      </c>
      <c r="F25" s="375">
        <f t="shared" si="15"/>
        <v>20.16</v>
      </c>
      <c r="G25" s="94">
        <v>1</v>
      </c>
      <c r="H25" s="376" t="s">
        <v>367</v>
      </c>
      <c r="I25" s="377">
        <f t="shared" si="16"/>
        <v>0</v>
      </c>
      <c r="J25" s="252">
        <v>0</v>
      </c>
      <c r="K25" s="253"/>
      <c r="L25" s="253"/>
      <c r="M25" s="253"/>
      <c r="N25" s="253"/>
      <c r="O25" s="252"/>
      <c r="P25" s="378" t="s">
        <v>279</v>
      </c>
      <c r="Q25" s="335" t="s">
        <v>310</v>
      </c>
      <c r="R25" s="335" t="s">
        <v>311</v>
      </c>
      <c r="S25" s="335" t="s">
        <v>312</v>
      </c>
      <c r="T25" s="335">
        <v>87308829</v>
      </c>
      <c r="U25" s="276"/>
      <c r="V25" s="333" t="s">
        <v>331</v>
      </c>
      <c r="W25" s="94">
        <v>202610</v>
      </c>
      <c r="X25" s="67" t="str">
        <f t="shared" si="17"/>
        <v>202614</v>
      </c>
      <c r="Y25" s="94"/>
      <c r="Z25" s="287" t="str">
        <f t="shared" si="3"/>
        <v xml:space="preserve"> </v>
      </c>
      <c r="AA25" s="242" t="str">
        <f t="shared" si="4"/>
        <v xml:space="preserve"> </v>
      </c>
      <c r="AB25" s="243" t="str">
        <f t="shared" si="5"/>
        <v xml:space="preserve"> </v>
      </c>
      <c r="AC25" s="244">
        <f t="shared" si="6"/>
        <v>20.16</v>
      </c>
      <c r="AD25" s="245">
        <f t="shared" si="7"/>
        <v>20.16</v>
      </c>
      <c r="AE25" s="246">
        <f t="shared" si="8"/>
        <v>20.16</v>
      </c>
      <c r="AF25" s="247" t="str">
        <f t="shared" si="9"/>
        <v>190000</v>
      </c>
      <c r="AG25" s="247" t="str">
        <f t="shared" si="10"/>
        <v>202547</v>
      </c>
      <c r="AH25" s="247" t="str">
        <f t="shared" si="11"/>
        <v>202537</v>
      </c>
      <c r="AI25" s="247" t="str">
        <f t="shared" si="12"/>
        <v>202603</v>
      </c>
      <c r="AJ25" s="247" t="str">
        <f t="shared" si="13"/>
        <v>202614</v>
      </c>
      <c r="AK25" s="404"/>
      <c r="AL25" s="364">
        <v>45980</v>
      </c>
      <c r="AM25" s="364">
        <v>45952</v>
      </c>
      <c r="AN25" s="364">
        <v>45910</v>
      </c>
      <c r="AO25" s="363"/>
      <c r="AP25" s="364">
        <v>45960</v>
      </c>
      <c r="AQ25" s="364">
        <v>45925</v>
      </c>
      <c r="AR25" s="364">
        <v>45960</v>
      </c>
      <c r="AS25" s="364">
        <v>45931</v>
      </c>
      <c r="AT25" s="364">
        <v>46113</v>
      </c>
      <c r="AU25" s="364">
        <v>46038</v>
      </c>
      <c r="AV25" s="94"/>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row>
    <row r="26" spans="1:100" ht="36.6" customHeight="1">
      <c r="A26" s="383">
        <v>9874209280</v>
      </c>
      <c r="B26" s="384" t="s">
        <v>211</v>
      </c>
      <c r="C26" s="383" t="s">
        <v>265</v>
      </c>
      <c r="D26" s="383">
        <v>16</v>
      </c>
      <c r="E26" s="388">
        <v>1.03</v>
      </c>
      <c r="F26" s="386">
        <f t="shared" si="15"/>
        <v>16.48</v>
      </c>
      <c r="G26" s="383">
        <v>1</v>
      </c>
      <c r="H26" s="383" t="s">
        <v>367</v>
      </c>
      <c r="I26" s="387">
        <f t="shared" si="16"/>
        <v>1</v>
      </c>
      <c r="J26" s="252">
        <v>1</v>
      </c>
      <c r="K26" s="253"/>
      <c r="L26" s="253"/>
      <c r="M26" s="253"/>
      <c r="N26" s="253"/>
      <c r="O26" s="252"/>
      <c r="P26" s="383" t="s">
        <v>279</v>
      </c>
      <c r="Q26" s="367" t="s">
        <v>310</v>
      </c>
      <c r="R26" s="335" t="s">
        <v>311</v>
      </c>
      <c r="S26" s="335" t="s">
        <v>312</v>
      </c>
      <c r="T26" s="335">
        <v>87310950</v>
      </c>
      <c r="U26" s="276"/>
      <c r="V26" s="333" t="s">
        <v>336</v>
      </c>
      <c r="W26" s="94">
        <v>202547</v>
      </c>
      <c r="X26" s="67" t="str">
        <f t="shared" si="17"/>
        <v>202627</v>
      </c>
      <c r="Y26" s="401"/>
      <c r="Z26" s="257">
        <f t="shared" si="3"/>
        <v>202547</v>
      </c>
      <c r="AA26" s="242" t="str">
        <f t="shared" si="4"/>
        <v>202627</v>
      </c>
      <c r="AB26" s="243">
        <f t="shared" si="5"/>
        <v>0</v>
      </c>
      <c r="AC26" s="244">
        <f t="shared" si="6"/>
        <v>16.48</v>
      </c>
      <c r="AD26" s="245">
        <f t="shared" si="7"/>
        <v>16.48</v>
      </c>
      <c r="AE26" s="246">
        <f t="shared" si="8"/>
        <v>16.48</v>
      </c>
      <c r="AF26" s="247" t="str">
        <f t="shared" si="9"/>
        <v>202627</v>
      </c>
      <c r="AG26" s="247" t="str">
        <f t="shared" si="10"/>
        <v>202547</v>
      </c>
      <c r="AH26" s="247" t="str">
        <f t="shared" si="11"/>
        <v>202612</v>
      </c>
      <c r="AI26" s="247" t="str">
        <f t="shared" si="12"/>
        <v>202614</v>
      </c>
      <c r="AJ26" s="247" t="str">
        <f t="shared" si="13"/>
        <v>202614</v>
      </c>
      <c r="AK26" s="364">
        <v>46202</v>
      </c>
      <c r="AL26" s="364">
        <v>45980</v>
      </c>
      <c r="AM26" s="364">
        <v>45952</v>
      </c>
      <c r="AN26" s="407" t="s">
        <v>376</v>
      </c>
      <c r="AO26" s="364">
        <v>46099</v>
      </c>
      <c r="AP26" s="364">
        <v>45960</v>
      </c>
      <c r="AQ26" s="364">
        <v>45925</v>
      </c>
      <c r="AR26" s="364">
        <v>45960</v>
      </c>
      <c r="AS26" s="407" t="s">
        <v>376</v>
      </c>
      <c r="AT26" s="364">
        <v>46113</v>
      </c>
      <c r="AU26" s="364">
        <v>46113</v>
      </c>
      <c r="AV26" s="94"/>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row>
    <row r="27" spans="1:100" ht="36.6" customHeight="1">
      <c r="A27" s="383">
        <v>9872951980</v>
      </c>
      <c r="B27" s="384" t="s">
        <v>317</v>
      </c>
      <c r="C27" s="383" t="s">
        <v>266</v>
      </c>
      <c r="D27" s="383">
        <v>1</v>
      </c>
      <c r="E27" s="385"/>
      <c r="F27" s="386">
        <f t="shared" si="15"/>
        <v>0</v>
      </c>
      <c r="G27" s="383">
        <v>1</v>
      </c>
      <c r="H27" s="383" t="s">
        <v>367</v>
      </c>
      <c r="I27" s="387">
        <f t="shared" si="16"/>
        <v>1</v>
      </c>
      <c r="J27" s="252">
        <v>1</v>
      </c>
      <c r="K27" s="253"/>
      <c r="L27" s="253"/>
      <c r="M27" s="253"/>
      <c r="N27" s="253"/>
      <c r="O27" s="252"/>
      <c r="P27" s="383" t="s">
        <v>284</v>
      </c>
      <c r="Q27" s="367" t="s">
        <v>313</v>
      </c>
      <c r="R27" s="335" t="s">
        <v>313</v>
      </c>
      <c r="S27" s="335" t="s">
        <v>313</v>
      </c>
      <c r="T27" s="335">
        <v>87316416</v>
      </c>
      <c r="U27" s="276" t="s">
        <v>350</v>
      </c>
      <c r="V27" s="333" t="s">
        <v>332</v>
      </c>
      <c r="W27" s="94">
        <v>202606</v>
      </c>
      <c r="X27" s="67" t="str">
        <f t="shared" si="17"/>
        <v>202614</v>
      </c>
      <c r="Y27" s="400">
        <v>46188</v>
      </c>
      <c r="Z27" s="257"/>
      <c r="AA27" s="242"/>
      <c r="AB27" s="243">
        <f t="shared" si="5"/>
        <v>46188</v>
      </c>
      <c r="AC27" s="244">
        <f t="shared" si="6"/>
        <v>0</v>
      </c>
      <c r="AD27" s="245">
        <f t="shared" si="7"/>
        <v>0</v>
      </c>
      <c r="AE27" s="246">
        <f t="shared" si="8"/>
        <v>0</v>
      </c>
      <c r="AF27" s="247" t="str">
        <f t="shared" si="9"/>
        <v>202606</v>
      </c>
      <c r="AG27" s="247" t="str">
        <f t="shared" si="10"/>
        <v>202602</v>
      </c>
      <c r="AH27" s="247" t="str">
        <f t="shared" si="11"/>
        <v>202612</v>
      </c>
      <c r="AI27" s="247" t="str">
        <f t="shared" si="12"/>
        <v>202605</v>
      </c>
      <c r="AJ27" s="247" t="str">
        <f t="shared" si="13"/>
        <v>202614</v>
      </c>
      <c r="AK27" s="403">
        <v>46058</v>
      </c>
      <c r="AL27" s="364">
        <v>45994</v>
      </c>
      <c r="AM27" s="364">
        <v>45994</v>
      </c>
      <c r="AN27" s="364">
        <v>45992</v>
      </c>
      <c r="AO27" s="364">
        <v>46099</v>
      </c>
      <c r="AP27" s="364">
        <v>45994</v>
      </c>
      <c r="AQ27" s="364">
        <v>45804</v>
      </c>
      <c r="AR27" s="364">
        <v>46029</v>
      </c>
      <c r="AS27" s="364">
        <v>46029</v>
      </c>
      <c r="AT27" s="364">
        <v>46113</v>
      </c>
      <c r="AU27" s="364">
        <v>46050</v>
      </c>
      <c r="AV27" s="94"/>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row>
    <row r="28" spans="1:100" ht="36.6" customHeight="1">
      <c r="A28" s="383">
        <v>9871022980</v>
      </c>
      <c r="B28" s="384" t="s">
        <v>317</v>
      </c>
      <c r="C28" s="383" t="s">
        <v>280</v>
      </c>
      <c r="D28" s="383">
        <v>1</v>
      </c>
      <c r="E28" s="388">
        <v>3.65</v>
      </c>
      <c r="F28" s="386">
        <f t="shared" si="15"/>
        <v>3.65</v>
      </c>
      <c r="G28" s="383">
        <v>1</v>
      </c>
      <c r="H28" s="383" t="s">
        <v>367</v>
      </c>
      <c r="I28" s="387">
        <f t="shared" si="16"/>
        <v>1</v>
      </c>
      <c r="J28" s="252">
        <v>1</v>
      </c>
      <c r="K28" s="253"/>
      <c r="L28" s="253"/>
      <c r="M28" s="253"/>
      <c r="N28" s="253"/>
      <c r="O28" s="252"/>
      <c r="P28" s="383" t="s">
        <v>282</v>
      </c>
      <c r="Q28" s="367" t="s">
        <v>314</v>
      </c>
      <c r="R28" s="335" t="s">
        <v>314</v>
      </c>
      <c r="S28" s="335" t="s">
        <v>314</v>
      </c>
      <c r="T28" s="335">
        <v>87308897</v>
      </c>
      <c r="U28" s="276"/>
      <c r="V28" s="333" t="s">
        <v>338</v>
      </c>
      <c r="W28" s="94">
        <v>202608</v>
      </c>
      <c r="X28" s="67" t="str">
        <f t="shared" si="17"/>
        <v>202627</v>
      </c>
      <c r="Y28" s="401"/>
      <c r="Z28" s="257"/>
      <c r="AA28" s="242"/>
      <c r="AB28" s="243"/>
      <c r="AC28" s="244">
        <f t="shared" si="6"/>
        <v>3.65</v>
      </c>
      <c r="AD28" s="245">
        <f t="shared" si="7"/>
        <v>3.65</v>
      </c>
      <c r="AE28" s="246">
        <f t="shared" si="8"/>
        <v>3.65</v>
      </c>
      <c r="AF28" s="247" t="str">
        <f t="shared" si="9"/>
        <v>202627</v>
      </c>
      <c r="AG28" s="247" t="str">
        <f t="shared" si="10"/>
        <v>202550</v>
      </c>
      <c r="AH28" s="247" t="str">
        <f t="shared" si="11"/>
        <v>202612</v>
      </c>
      <c r="AI28" s="247" t="str">
        <f t="shared" si="12"/>
        <v>202542</v>
      </c>
      <c r="AJ28" s="247" t="e">
        <f>IF((WEEKNUM(MAX(#REF!)))&lt;10,(YEAR(MAX(#REF!)))&amp;"0"&amp;(WEEKNUM(MAX(#REF!))),(YEAR(MAX(#REF!)))&amp;(WEEKNUM(MAX(#REF!))))</f>
        <v>#REF!</v>
      </c>
      <c r="AK28" s="364">
        <v>46202</v>
      </c>
      <c r="AL28" s="364">
        <v>46001</v>
      </c>
      <c r="AM28" s="364">
        <v>46001</v>
      </c>
      <c r="AN28" s="364">
        <v>45861</v>
      </c>
      <c r="AO28" s="364">
        <v>46099</v>
      </c>
      <c r="AP28" s="364">
        <v>45945</v>
      </c>
      <c r="AQ28" s="364">
        <v>45412</v>
      </c>
      <c r="AR28" s="364">
        <v>45931</v>
      </c>
      <c r="AS28" s="364">
        <v>45777</v>
      </c>
      <c r="AT28" s="364">
        <v>46113</v>
      </c>
      <c r="AU28" s="365"/>
      <c r="AV28" s="94"/>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row>
    <row r="29" spans="1:100" ht="37.5" customHeight="1">
      <c r="A29" s="383">
        <v>9872816080</v>
      </c>
      <c r="B29" s="384" t="s">
        <v>317</v>
      </c>
      <c r="C29" s="383" t="s">
        <v>281</v>
      </c>
      <c r="D29" s="383">
        <v>1</v>
      </c>
      <c r="E29" s="388">
        <v>3.65</v>
      </c>
      <c r="F29" s="386">
        <f t="shared" si="15"/>
        <v>3.65</v>
      </c>
      <c r="G29" s="383">
        <v>1</v>
      </c>
      <c r="H29" s="383" t="s">
        <v>367</v>
      </c>
      <c r="I29" s="387">
        <f t="shared" si="16"/>
        <v>1</v>
      </c>
      <c r="J29" s="252">
        <v>1</v>
      </c>
      <c r="K29" s="253"/>
      <c r="L29" s="253"/>
      <c r="M29" s="253"/>
      <c r="N29" s="253"/>
      <c r="O29" s="252"/>
      <c r="P29" s="383" t="s">
        <v>282</v>
      </c>
      <c r="Q29" s="367" t="s">
        <v>314</v>
      </c>
      <c r="R29" s="335" t="s">
        <v>314</v>
      </c>
      <c r="S29" s="335" t="s">
        <v>314</v>
      </c>
      <c r="T29" s="335">
        <v>87308897</v>
      </c>
      <c r="U29" s="276"/>
      <c r="V29" s="333" t="s">
        <v>339</v>
      </c>
      <c r="W29" s="94">
        <v>202608</v>
      </c>
      <c r="X29" s="67" t="str">
        <f t="shared" si="17"/>
        <v>202627</v>
      </c>
      <c r="Y29" s="401"/>
      <c r="Z29" s="257">
        <f t="shared" ref="Z29:Z34" si="18">IF($I29=1,W29," ")</f>
        <v>202608</v>
      </c>
      <c r="AA29" s="242" t="str">
        <f t="shared" ref="AA29:AA34" si="19">IF(I29=1,(IF(Y29=0,X29,0))," ")</f>
        <v>202627</v>
      </c>
      <c r="AB29" s="243">
        <f t="shared" ref="AB29:AB34" si="20">IF($I29=1,Y29," ")</f>
        <v>0</v>
      </c>
      <c r="AC29" s="244">
        <f t="shared" si="6"/>
        <v>3.65</v>
      </c>
      <c r="AD29" s="245">
        <f t="shared" si="7"/>
        <v>3.65</v>
      </c>
      <c r="AE29" s="246">
        <f t="shared" si="8"/>
        <v>3.65</v>
      </c>
      <c r="AF29" s="247" t="str">
        <f t="shared" si="9"/>
        <v>202627</v>
      </c>
      <c r="AG29" s="247" t="str">
        <f t="shared" si="10"/>
        <v>202550</v>
      </c>
      <c r="AH29" s="247" t="str">
        <f t="shared" si="11"/>
        <v>202612</v>
      </c>
      <c r="AI29" s="247" t="str">
        <f t="shared" si="12"/>
        <v>202542</v>
      </c>
      <c r="AJ29" s="247" t="str">
        <f>IF((WEEKNUM(MAX(AT28)))&lt;10,(YEAR(MAX(AT28)))&amp;"0"&amp;(WEEKNUM(MAX(AT28))),(YEAR(MAX(AT28)))&amp;(WEEKNUM(MAX(AT28))))</f>
        <v>202614</v>
      </c>
      <c r="AK29" s="364">
        <v>46202</v>
      </c>
      <c r="AL29" s="364">
        <v>46001</v>
      </c>
      <c r="AM29" s="364">
        <v>46001</v>
      </c>
      <c r="AN29" s="364">
        <v>45861</v>
      </c>
      <c r="AO29" s="364">
        <v>46099</v>
      </c>
      <c r="AP29" s="364">
        <v>45945</v>
      </c>
      <c r="AQ29" s="364">
        <v>45412</v>
      </c>
      <c r="AR29" s="364">
        <v>45931</v>
      </c>
      <c r="AS29" s="364">
        <v>45777</v>
      </c>
      <c r="AT29" s="394">
        <v>46113</v>
      </c>
      <c r="AU29" s="365"/>
      <c r="AV29" s="94"/>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row>
    <row r="30" spans="1:100" ht="45" customHeight="1">
      <c r="A30" s="383">
        <v>9872816980</v>
      </c>
      <c r="B30" s="384" t="s">
        <v>317</v>
      </c>
      <c r="C30" s="383" t="s">
        <v>267</v>
      </c>
      <c r="D30" s="383">
        <v>2</v>
      </c>
      <c r="E30" s="388">
        <v>0.69</v>
      </c>
      <c r="F30" s="386">
        <f t="shared" si="15"/>
        <v>1.38</v>
      </c>
      <c r="G30" s="383">
        <v>1</v>
      </c>
      <c r="H30" s="383" t="s">
        <v>367</v>
      </c>
      <c r="I30" s="387">
        <f t="shared" si="16"/>
        <v>1</v>
      </c>
      <c r="J30" s="252">
        <v>1</v>
      </c>
      <c r="K30" s="253"/>
      <c r="L30" s="253"/>
      <c r="M30" s="253"/>
      <c r="N30" s="253"/>
      <c r="O30" s="252"/>
      <c r="P30" s="383" t="s">
        <v>283</v>
      </c>
      <c r="Q30" s="367" t="s">
        <v>323</v>
      </c>
      <c r="R30" s="335" t="s">
        <v>315</v>
      </c>
      <c r="S30" s="335" t="s">
        <v>315</v>
      </c>
      <c r="T30" s="335">
        <v>87312723</v>
      </c>
      <c r="U30" s="276" t="s">
        <v>350</v>
      </c>
      <c r="V30" s="333" t="s">
        <v>333</v>
      </c>
      <c r="W30" s="94">
        <v>202606</v>
      </c>
      <c r="X30" s="67" t="str">
        <f t="shared" si="17"/>
        <v>202614</v>
      </c>
      <c r="Y30" s="400">
        <v>46174</v>
      </c>
      <c r="Z30" s="257">
        <f t="shared" si="18"/>
        <v>202606</v>
      </c>
      <c r="AA30" s="242">
        <f t="shared" si="19"/>
        <v>0</v>
      </c>
      <c r="AB30" s="243">
        <f t="shared" si="20"/>
        <v>46174</v>
      </c>
      <c r="AC30" s="244">
        <f t="shared" si="6"/>
        <v>1.38</v>
      </c>
      <c r="AD30" s="245">
        <f t="shared" si="7"/>
        <v>1.38</v>
      </c>
      <c r="AE30" s="246">
        <f t="shared" si="8"/>
        <v>1.38</v>
      </c>
      <c r="AF30" s="247" t="str">
        <f t="shared" si="9"/>
        <v>202606</v>
      </c>
      <c r="AG30" s="247" t="str">
        <f t="shared" si="10"/>
        <v>202604</v>
      </c>
      <c r="AH30" s="247" t="str">
        <f t="shared" si="11"/>
        <v>202612</v>
      </c>
      <c r="AI30" s="247" t="str">
        <f t="shared" si="12"/>
        <v>202604</v>
      </c>
      <c r="AJ30" s="247" t="str">
        <f>IF((WEEKNUM(MAX(AT30)))&lt;10,(YEAR(MAX(AT30)))&amp;"0"&amp;(WEEKNUM(MAX(AT30))),(YEAR(MAX(AT30)))&amp;(WEEKNUM(MAX(AT30))))</f>
        <v>202614</v>
      </c>
      <c r="AK30" s="392">
        <v>46057</v>
      </c>
      <c r="AL30" s="364">
        <v>45987</v>
      </c>
      <c r="AM30" s="364">
        <v>45945</v>
      </c>
      <c r="AN30" s="364">
        <v>45939</v>
      </c>
      <c r="AO30" s="364">
        <v>46099</v>
      </c>
      <c r="AP30" s="364">
        <v>46043</v>
      </c>
      <c r="AQ30" s="364">
        <v>45412</v>
      </c>
      <c r="AR30" s="364">
        <v>45994</v>
      </c>
      <c r="AS30" s="364">
        <v>46043</v>
      </c>
      <c r="AT30" s="394">
        <v>46113</v>
      </c>
      <c r="AU30" s="364">
        <v>46038</v>
      </c>
      <c r="AV30" s="94"/>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row>
    <row r="31" spans="1:100" ht="30" customHeight="1">
      <c r="A31" s="383">
        <v>9873345780</v>
      </c>
      <c r="B31" s="384" t="s">
        <v>210</v>
      </c>
      <c r="C31" s="383" t="s">
        <v>285</v>
      </c>
      <c r="D31" s="383">
        <v>1</v>
      </c>
      <c r="E31" s="388">
        <v>17.420000000000002</v>
      </c>
      <c r="F31" s="386">
        <f t="shared" si="15"/>
        <v>17.420000000000002</v>
      </c>
      <c r="G31" s="383">
        <v>1</v>
      </c>
      <c r="H31" s="383" t="s">
        <v>367</v>
      </c>
      <c r="I31" s="387">
        <f t="shared" si="16"/>
        <v>1</v>
      </c>
      <c r="J31" s="252">
        <v>1</v>
      </c>
      <c r="K31" s="253"/>
      <c r="L31" s="253"/>
      <c r="M31" s="253"/>
      <c r="N31" s="253"/>
      <c r="O31" s="252"/>
      <c r="P31" s="383" t="s">
        <v>286</v>
      </c>
      <c r="Q31" s="367"/>
      <c r="R31" s="335"/>
      <c r="S31" s="335"/>
      <c r="T31" s="334" t="s">
        <v>289</v>
      </c>
      <c r="U31" s="79"/>
      <c r="V31" s="333"/>
      <c r="W31" s="94">
        <v>202609</v>
      </c>
      <c r="X31" s="67" t="str">
        <f t="shared" si="17"/>
        <v>202615</v>
      </c>
      <c r="Y31" s="401"/>
      <c r="Z31" s="257">
        <f t="shared" si="18"/>
        <v>202609</v>
      </c>
      <c r="AA31" s="242" t="str">
        <f t="shared" si="19"/>
        <v>202615</v>
      </c>
      <c r="AB31" s="243">
        <f t="shared" si="20"/>
        <v>0</v>
      </c>
      <c r="AC31" s="244">
        <f t="shared" si="6"/>
        <v>17.420000000000002</v>
      </c>
      <c r="AD31" s="245">
        <f t="shared" si="7"/>
        <v>17.420000000000002</v>
      </c>
      <c r="AE31" s="246">
        <f t="shared" si="8"/>
        <v>17.420000000000002</v>
      </c>
      <c r="AF31" s="247" t="str">
        <f t="shared" si="9"/>
        <v>190000</v>
      </c>
      <c r="AG31" s="247" t="str">
        <f t="shared" si="10"/>
        <v>190000</v>
      </c>
      <c r="AH31" s="247" t="str">
        <f t="shared" si="11"/>
        <v>202615</v>
      </c>
      <c r="AI31" s="247" t="str">
        <f t="shared" si="12"/>
        <v>190000</v>
      </c>
      <c r="AJ31" s="247" t="str">
        <f>IF((WEEKNUM(MAX(AT31)))&lt;10,(YEAR(MAX(AT31)))&amp;"0"&amp;(WEEKNUM(MAX(AT31))),(YEAR(MAX(AT31)))&amp;(WEEKNUM(MAX(AT31))))</f>
        <v>202614</v>
      </c>
      <c r="AK31" s="395"/>
      <c r="AL31" s="364" t="s">
        <v>218</v>
      </c>
      <c r="AM31" s="364" t="s">
        <v>218</v>
      </c>
      <c r="AN31" s="364" t="s">
        <v>218</v>
      </c>
      <c r="AO31" s="364">
        <v>46120</v>
      </c>
      <c r="AP31" s="364" t="s">
        <v>218</v>
      </c>
      <c r="AQ31" s="364" t="s">
        <v>218</v>
      </c>
      <c r="AR31" s="364" t="s">
        <v>218</v>
      </c>
      <c r="AS31" s="364" t="s">
        <v>218</v>
      </c>
      <c r="AT31" s="394">
        <v>46113</v>
      </c>
      <c r="AU31" s="365"/>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row>
    <row r="32" spans="1:100" ht="30" customHeight="1">
      <c r="A32" s="383">
        <v>9872989480</v>
      </c>
      <c r="B32" s="384" t="s">
        <v>210</v>
      </c>
      <c r="C32" s="383" t="s">
        <v>288</v>
      </c>
      <c r="D32" s="383">
        <v>1</v>
      </c>
      <c r="E32" s="388">
        <v>4.99</v>
      </c>
      <c r="F32" s="386">
        <f t="shared" si="15"/>
        <v>4.99</v>
      </c>
      <c r="G32" s="383">
        <v>1</v>
      </c>
      <c r="H32" s="383" t="s">
        <v>367</v>
      </c>
      <c r="I32" s="387">
        <f t="shared" si="16"/>
        <v>1</v>
      </c>
      <c r="J32" s="252">
        <v>1</v>
      </c>
      <c r="K32" s="253"/>
      <c r="L32" s="253"/>
      <c r="M32" s="253"/>
      <c r="N32" s="253"/>
      <c r="O32" s="252"/>
      <c r="P32" s="383" t="s">
        <v>286</v>
      </c>
      <c r="Q32" s="367"/>
      <c r="R32" s="335"/>
      <c r="S32" s="335"/>
      <c r="T32" s="334" t="s">
        <v>289</v>
      </c>
      <c r="U32" s="79"/>
      <c r="V32" s="333"/>
      <c r="W32" s="94">
        <v>202609</v>
      </c>
      <c r="X32" s="67" t="str">
        <f t="shared" si="17"/>
        <v>202615</v>
      </c>
      <c r="Y32" s="401"/>
      <c r="Z32" s="257">
        <f t="shared" si="18"/>
        <v>202609</v>
      </c>
      <c r="AA32" s="242" t="str">
        <f t="shared" si="19"/>
        <v>202615</v>
      </c>
      <c r="AB32" s="243">
        <f t="shared" si="20"/>
        <v>0</v>
      </c>
      <c r="AC32" s="244">
        <f t="shared" si="6"/>
        <v>4.99</v>
      </c>
      <c r="AD32" s="245">
        <f t="shared" si="7"/>
        <v>4.99</v>
      </c>
      <c r="AE32" s="246">
        <f t="shared" si="8"/>
        <v>4.99</v>
      </c>
      <c r="AF32" s="247" t="str">
        <f t="shared" si="9"/>
        <v>190000</v>
      </c>
      <c r="AG32" s="247" t="str">
        <f t="shared" si="10"/>
        <v>190000</v>
      </c>
      <c r="AH32" s="247" t="str">
        <f t="shared" si="11"/>
        <v>202615</v>
      </c>
      <c r="AI32" s="247" t="str">
        <f t="shared" si="12"/>
        <v>190000</v>
      </c>
      <c r="AJ32" s="247" t="str">
        <f>IF((WEEKNUM(MAX(AT32)))&lt;10,(YEAR(MAX(AT32)))&amp;"0"&amp;(WEEKNUM(MAX(AT32))),(YEAR(MAX(AT32)))&amp;(WEEKNUM(MAX(AT32))))</f>
        <v>202614</v>
      </c>
      <c r="AK32" s="395"/>
      <c r="AL32" s="364" t="s">
        <v>218</v>
      </c>
      <c r="AM32" s="364" t="s">
        <v>218</v>
      </c>
      <c r="AN32" s="364" t="s">
        <v>218</v>
      </c>
      <c r="AO32" s="364">
        <v>46120</v>
      </c>
      <c r="AP32" s="364" t="s">
        <v>218</v>
      </c>
      <c r="AQ32" s="364" t="s">
        <v>218</v>
      </c>
      <c r="AR32" s="364" t="s">
        <v>218</v>
      </c>
      <c r="AS32" s="364" t="s">
        <v>218</v>
      </c>
      <c r="AT32" s="394">
        <v>46113</v>
      </c>
      <c r="AU32" s="365"/>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row>
    <row r="33" spans="1:100" ht="36.75" customHeight="1">
      <c r="A33" s="383">
        <v>9873477380</v>
      </c>
      <c r="B33" s="384" t="s">
        <v>211</v>
      </c>
      <c r="C33" s="383" t="s">
        <v>287</v>
      </c>
      <c r="D33" s="383">
        <v>1</v>
      </c>
      <c r="E33" s="393"/>
      <c r="F33" s="386">
        <f t="shared" si="15"/>
        <v>0</v>
      </c>
      <c r="G33" s="383">
        <v>1</v>
      </c>
      <c r="H33" s="383" t="s">
        <v>367</v>
      </c>
      <c r="I33" s="387">
        <f t="shared" si="16"/>
        <v>1</v>
      </c>
      <c r="J33" s="252">
        <v>1</v>
      </c>
      <c r="K33" s="253"/>
      <c r="L33" s="253"/>
      <c r="M33" s="253"/>
      <c r="N33" s="253"/>
      <c r="O33" s="252"/>
      <c r="P33" s="383" t="s">
        <v>319</v>
      </c>
      <c r="Q33" s="367"/>
      <c r="R33" s="335"/>
      <c r="S33" s="335"/>
      <c r="T33" s="334" t="s">
        <v>289</v>
      </c>
      <c r="U33" s="79"/>
      <c r="V33" s="333"/>
      <c r="W33" s="94">
        <v>202607</v>
      </c>
      <c r="X33" s="67" t="str">
        <f t="shared" si="17"/>
        <v>202615</v>
      </c>
      <c r="Y33" s="401"/>
      <c r="Z33" s="257">
        <f t="shared" si="18"/>
        <v>202607</v>
      </c>
      <c r="AA33" s="242" t="str">
        <f t="shared" si="19"/>
        <v>202615</v>
      </c>
      <c r="AB33" s="243">
        <f t="shared" si="20"/>
        <v>0</v>
      </c>
      <c r="AC33" s="244">
        <f t="shared" si="6"/>
        <v>0</v>
      </c>
      <c r="AD33" s="245">
        <f t="shared" si="7"/>
        <v>0</v>
      </c>
      <c r="AE33" s="246">
        <f t="shared" si="8"/>
        <v>0</v>
      </c>
      <c r="AF33" s="247" t="str">
        <f t="shared" si="9"/>
        <v>190000</v>
      </c>
      <c r="AG33" s="247" t="str">
        <f t="shared" si="10"/>
        <v>190000</v>
      </c>
      <c r="AH33" s="247" t="str">
        <f>IF((WEEKNUM(MAX(AO34,AN33)))&lt;10,(YEAR(MAX(AO34,AN33)))&amp;"0"&amp;(WEEKNUM(MAX(AO34,AN33))),(YEAR(MAX(AO34,AN33)))&amp;(WEEKNUM(MAX(AO34,AN33))))</f>
        <v>202615</v>
      </c>
      <c r="AI33" s="247" t="str">
        <f t="shared" si="12"/>
        <v>190000</v>
      </c>
      <c r="AJ33" s="247" t="str">
        <f>IF((WEEKNUM(MAX(AT33)))&lt;10,(YEAR(MAX(AT33)))&amp;"0"&amp;(WEEKNUM(MAX(AT33))),(YEAR(MAX(AT33)))&amp;(WEEKNUM(MAX(AT33))))</f>
        <v>202615</v>
      </c>
      <c r="AK33" s="395"/>
      <c r="AL33" s="364" t="s">
        <v>218</v>
      </c>
      <c r="AM33" s="364" t="s">
        <v>218</v>
      </c>
      <c r="AN33" s="364" t="s">
        <v>218</v>
      </c>
      <c r="AO33" s="364">
        <v>46120</v>
      </c>
      <c r="AP33" s="364" t="s">
        <v>218</v>
      </c>
      <c r="AQ33" s="364" t="s">
        <v>218</v>
      </c>
      <c r="AR33" s="364" t="s">
        <v>218</v>
      </c>
      <c r="AS33" s="364" t="s">
        <v>218</v>
      </c>
      <c r="AT33" s="364">
        <v>46120</v>
      </c>
      <c r="AU33" s="365"/>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row>
    <row r="34" spans="1:100" ht="30" customHeight="1">
      <c r="A34" s="383">
        <v>9872229580</v>
      </c>
      <c r="B34" s="384" t="s">
        <v>210</v>
      </c>
      <c r="C34" s="383" t="s">
        <v>341</v>
      </c>
      <c r="D34" s="383">
        <v>26</v>
      </c>
      <c r="E34" s="393">
        <v>0.08</v>
      </c>
      <c r="F34" s="386">
        <f t="shared" si="15"/>
        <v>2.08</v>
      </c>
      <c r="G34" s="383">
        <v>1</v>
      </c>
      <c r="H34" s="383" t="s">
        <v>367</v>
      </c>
      <c r="I34" s="387">
        <v>1</v>
      </c>
      <c r="J34" s="252">
        <v>1</v>
      </c>
      <c r="K34" s="253"/>
      <c r="L34" s="253"/>
      <c r="M34" s="253"/>
      <c r="N34" s="253"/>
      <c r="O34" s="252"/>
      <c r="P34" s="383" t="s">
        <v>355</v>
      </c>
      <c r="Q34" s="367" t="s">
        <v>354</v>
      </c>
      <c r="R34" s="335" t="s">
        <v>353</v>
      </c>
      <c r="S34" s="335" t="s">
        <v>352</v>
      </c>
      <c r="T34" s="357">
        <v>87320318</v>
      </c>
      <c r="U34" s="79"/>
      <c r="V34" s="333"/>
      <c r="W34" s="94" t="s">
        <v>345</v>
      </c>
      <c r="X34" s="67" t="str">
        <f t="shared" si="17"/>
        <v>202617</v>
      </c>
      <c r="Y34" s="400">
        <v>46160</v>
      </c>
      <c r="Z34" s="257" t="str">
        <f t="shared" si="18"/>
        <v>202607</v>
      </c>
      <c r="AA34" s="242">
        <f t="shared" si="19"/>
        <v>0</v>
      </c>
      <c r="AB34" s="243">
        <f t="shared" si="20"/>
        <v>46160</v>
      </c>
      <c r="AC34" s="244">
        <f t="shared" si="6"/>
        <v>2.08</v>
      </c>
      <c r="AD34" s="245">
        <f t="shared" si="7"/>
        <v>2.08</v>
      </c>
      <c r="AE34" s="246">
        <f t="shared" si="8"/>
        <v>2.08</v>
      </c>
      <c r="AF34" s="247" t="str">
        <f t="shared" si="9"/>
        <v>202615</v>
      </c>
      <c r="AG34" s="247" t="str">
        <f t="shared" si="10"/>
        <v>202617</v>
      </c>
      <c r="AH34" s="247" t="e">
        <f>IF((WEEKNUM(MAX(#REF!,AN34)))&lt;10,(YEAR(MAX(#REF!,AN34)))&amp;"0"&amp;(WEEKNUM(MAX(#REF!,AN34))),(YEAR(MAX(#REF!,AN34)))&amp;(WEEKNUM(MAX(#REF!,AN34))))</f>
        <v>#REF!</v>
      </c>
      <c r="AI34" s="247" t="str">
        <f t="shared" si="12"/>
        <v>202617</v>
      </c>
      <c r="AJ34" s="247" t="str">
        <f>IF((WEEKNUM(MAX(AT34)))&lt;10,(YEAR(MAX(AT34)))&amp;"0"&amp;(WEEKNUM(MAX(AT34))),(YEAR(MAX(AT34)))&amp;(WEEKNUM(MAX(AT34))))</f>
        <v>202615</v>
      </c>
      <c r="AK34" s="364">
        <v>46122</v>
      </c>
      <c r="AL34" s="364">
        <v>46136</v>
      </c>
      <c r="AM34" s="364">
        <v>46136</v>
      </c>
      <c r="AN34" s="364">
        <v>46057</v>
      </c>
      <c r="AO34" s="364">
        <v>46120</v>
      </c>
      <c r="AP34" s="364">
        <v>46071</v>
      </c>
      <c r="AQ34" s="364" t="s">
        <v>218</v>
      </c>
      <c r="AR34" s="364">
        <v>46071</v>
      </c>
      <c r="AS34" s="364">
        <v>46071</v>
      </c>
      <c r="AT34" s="364">
        <v>46120</v>
      </c>
      <c r="AU34" s="364">
        <v>46134</v>
      </c>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row>
    <row r="35" spans="1:100" ht="30" customHeight="1">
      <c r="A35" s="383">
        <v>9878686180</v>
      </c>
      <c r="B35" s="384" t="s">
        <v>210</v>
      </c>
      <c r="C35" s="383" t="s">
        <v>347</v>
      </c>
      <c r="D35" s="383">
        <v>1</v>
      </c>
      <c r="E35" s="385"/>
      <c r="F35" s="386">
        <f t="shared" si="15"/>
        <v>0</v>
      </c>
      <c r="G35" s="383">
        <v>1</v>
      </c>
      <c r="H35" s="383" t="s">
        <v>367</v>
      </c>
      <c r="I35" s="387">
        <f t="shared" ref="I35:I66" si="21">IF(I$8=J$8,J35,IF(I$8=K$8,K35,IF(I$8=L$8,L35,IF(I$8=M$8,M35,IF($I$8=N$8,N35,IF(I$8=O$8,O35,"NOK"))))))</f>
        <v>1</v>
      </c>
      <c r="J35" s="252">
        <v>1</v>
      </c>
      <c r="K35" s="253"/>
      <c r="L35" s="253"/>
      <c r="M35" s="253"/>
      <c r="N35" s="253"/>
      <c r="O35" s="252"/>
      <c r="P35" s="383" t="s">
        <v>356</v>
      </c>
      <c r="Q35" s="54"/>
      <c r="R35" s="276"/>
      <c r="S35" s="276"/>
      <c r="T35" s="356"/>
      <c r="U35" s="79"/>
      <c r="V35" s="333"/>
      <c r="W35" s="94" t="s">
        <v>346</v>
      </c>
      <c r="X35" s="67" t="str">
        <f t="shared" si="17"/>
        <v>202627</v>
      </c>
      <c r="Y35" s="401"/>
      <c r="Z35" s="257"/>
      <c r="AA35" s="242"/>
      <c r="AB35" s="243"/>
      <c r="AC35" s="244"/>
      <c r="AD35" s="245"/>
      <c r="AE35" s="246"/>
      <c r="AF35" s="247"/>
      <c r="AG35" s="247" t="str">
        <f t="shared" si="10"/>
        <v>202627</v>
      </c>
      <c r="AH35" s="247"/>
      <c r="AI35" s="247"/>
      <c r="AJ35" s="247"/>
      <c r="AK35" s="364">
        <v>46199</v>
      </c>
      <c r="AL35" s="364">
        <v>46192</v>
      </c>
      <c r="AM35" s="364">
        <v>46164</v>
      </c>
      <c r="AN35" s="364">
        <v>46176</v>
      </c>
      <c r="AO35" s="364">
        <v>46099</v>
      </c>
      <c r="AP35" s="364">
        <v>46122</v>
      </c>
      <c r="AQ35" s="364">
        <v>46078</v>
      </c>
      <c r="AR35" s="364">
        <v>46206</v>
      </c>
      <c r="AS35" s="364">
        <v>46206</v>
      </c>
      <c r="AT35" s="408"/>
      <c r="AU35" s="365"/>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row>
    <row r="36" spans="1:100" ht="30" customHeight="1">
      <c r="A36" s="383">
        <v>9878685680</v>
      </c>
      <c r="B36" s="384" t="s">
        <v>210</v>
      </c>
      <c r="C36" s="383" t="s">
        <v>348</v>
      </c>
      <c r="D36" s="383">
        <v>1</v>
      </c>
      <c r="E36" s="385"/>
      <c r="F36" s="386">
        <f t="shared" si="15"/>
        <v>0</v>
      </c>
      <c r="G36" s="383">
        <v>1</v>
      </c>
      <c r="H36" s="383" t="s">
        <v>367</v>
      </c>
      <c r="I36" s="387">
        <f t="shared" si="21"/>
        <v>1</v>
      </c>
      <c r="J36" s="252">
        <v>1</v>
      </c>
      <c r="K36" s="253"/>
      <c r="L36" s="253"/>
      <c r="M36" s="253"/>
      <c r="N36" s="253"/>
      <c r="O36" s="252"/>
      <c r="P36" s="383" t="s">
        <v>356</v>
      </c>
      <c r="Q36" s="54"/>
      <c r="R36" s="276"/>
      <c r="S36" s="276"/>
      <c r="T36" s="356"/>
      <c r="U36" s="79"/>
      <c r="V36" s="333"/>
      <c r="W36" s="94" t="s">
        <v>349</v>
      </c>
      <c r="X36" s="67" t="str">
        <f t="shared" si="17"/>
        <v>202627</v>
      </c>
      <c r="Y36" s="401"/>
      <c r="Z36" s="257"/>
      <c r="AA36" s="242"/>
      <c r="AB36" s="243"/>
      <c r="AC36" s="244"/>
      <c r="AD36" s="245"/>
      <c r="AE36" s="246"/>
      <c r="AF36" s="247"/>
      <c r="AG36" s="247" t="str">
        <f t="shared" si="10"/>
        <v>202627</v>
      </c>
      <c r="AH36" s="247"/>
      <c r="AI36" s="247"/>
      <c r="AJ36" s="247"/>
      <c r="AK36" s="364">
        <v>46199</v>
      </c>
      <c r="AL36" s="364">
        <v>46192</v>
      </c>
      <c r="AM36" s="364">
        <v>46164</v>
      </c>
      <c r="AN36" s="364">
        <v>46176</v>
      </c>
      <c r="AO36" s="364">
        <v>46099</v>
      </c>
      <c r="AP36" s="364">
        <v>46122</v>
      </c>
      <c r="AQ36" s="364">
        <v>46078</v>
      </c>
      <c r="AR36" s="364">
        <v>46206</v>
      </c>
      <c r="AS36" s="364">
        <v>46206</v>
      </c>
      <c r="AT36" s="408"/>
      <c r="AU36" s="364">
        <v>46203</v>
      </c>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row>
    <row r="37" spans="1:100" ht="30" customHeight="1">
      <c r="A37" s="383">
        <v>9877554280</v>
      </c>
      <c r="B37" s="384" t="s">
        <v>210</v>
      </c>
      <c r="C37" s="383" t="s">
        <v>361</v>
      </c>
      <c r="D37" s="383">
        <v>3</v>
      </c>
      <c r="E37" s="383"/>
      <c r="F37" s="386">
        <f t="shared" si="15"/>
        <v>0</v>
      </c>
      <c r="G37" s="383">
        <v>1</v>
      </c>
      <c r="H37" s="383" t="s">
        <v>367</v>
      </c>
      <c r="I37" s="387">
        <f t="shared" si="21"/>
        <v>1</v>
      </c>
      <c r="J37" s="252">
        <v>1</v>
      </c>
      <c r="K37" s="253"/>
      <c r="L37" s="253"/>
      <c r="M37" s="253"/>
      <c r="N37" s="253"/>
      <c r="O37" s="252"/>
      <c r="P37" s="383" t="s">
        <v>279</v>
      </c>
      <c r="Q37" s="54"/>
      <c r="R37" s="276"/>
      <c r="S37" s="276"/>
      <c r="T37" s="356"/>
      <c r="U37" s="79"/>
      <c r="V37" s="303"/>
      <c r="W37" s="94"/>
      <c r="X37" s="67" t="str">
        <f t="shared" si="17"/>
        <v>202619</v>
      </c>
      <c r="Y37" s="401"/>
      <c r="Z37" s="257">
        <f>IF($I37=1,W37," ")</f>
        <v>0</v>
      </c>
      <c r="AA37" s="242" t="str">
        <f>IF(I37=1,(IF(Y37=0,X37,0))," ")</f>
        <v>202619</v>
      </c>
      <c r="AB37" s="243">
        <f>IF($I37=1,Y37," ")</f>
        <v>0</v>
      </c>
      <c r="AC37" s="244">
        <f>IF(Z37="0","0",F37)</f>
        <v>0</v>
      </c>
      <c r="AD37" s="245">
        <f>IF(AA37="0","0",F37)</f>
        <v>0</v>
      </c>
      <c r="AE37" s="246">
        <f>IF(AB37="0","0",F37)</f>
        <v>0</v>
      </c>
      <c r="AF37" s="247" t="str">
        <f>IF((WEEKNUM(MAX(AK37)))&lt;10,(YEAR(MAX(AK37)))&amp;"0"&amp;(WEEKNUM(MAX(AK37))),(YEAR(MAX(AK37)))&amp;(WEEKNUM(MAX(AK37))))</f>
        <v>202615</v>
      </c>
      <c r="AG37" s="247" t="str">
        <f t="shared" si="10"/>
        <v>202619</v>
      </c>
      <c r="AH37" s="247" t="str">
        <f>IF((WEEKNUM(MAX(AO37,AN37)))&lt;10,(YEAR(MAX(AO37,AN37)))&amp;"0"&amp;(WEEKNUM(MAX(AO37,AN37))),(YEAR(MAX(AO37,AN37)))&amp;(WEEKNUM(MAX(AO37,AN37))))</f>
        <v>202619</v>
      </c>
      <c r="AI37" s="247" t="str">
        <f>IF((WEEKNUM(MAX(AQ37,AP37,AU37)))&lt;10,(YEAR(MAX(AQ37,AP37,AU37)))&amp;"0"&amp;(WEEKNUM(MAX(AQ37,AP37,AU37))),(YEAR(MAX(AQ37,AP37,AU37)))&amp;(WEEKNUM(MAX(AQ37,AP37,AU37))))</f>
        <v>202617</v>
      </c>
      <c r="AJ37" s="247" t="str">
        <f>IF((WEEKNUM(MAX(AT37)))&lt;10,(YEAR(MAX(AT37)))&amp;"0"&amp;(WEEKNUM(MAX(AT37))),(YEAR(MAX(AT37)))&amp;(WEEKNUM(MAX(AT37))))</f>
        <v>190000</v>
      </c>
      <c r="AK37" s="364">
        <v>46122</v>
      </c>
      <c r="AL37" s="364">
        <v>46150</v>
      </c>
      <c r="AM37" s="364">
        <v>46150</v>
      </c>
      <c r="AN37" s="407" t="s">
        <v>376</v>
      </c>
      <c r="AO37" s="364">
        <v>46150</v>
      </c>
      <c r="AP37" s="364">
        <v>46122</v>
      </c>
      <c r="AQ37" s="364">
        <v>46090</v>
      </c>
      <c r="AR37" s="364">
        <v>46090</v>
      </c>
      <c r="AS37" s="407" t="s">
        <v>376</v>
      </c>
      <c r="AT37" s="407" t="s">
        <v>376</v>
      </c>
      <c r="AU37" s="364">
        <v>46134</v>
      </c>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row>
    <row r="38" spans="1:100" ht="30" customHeight="1">
      <c r="A38" s="379"/>
      <c r="B38" s="300"/>
      <c r="C38" s="379"/>
      <c r="D38" s="379"/>
      <c r="E38" s="94"/>
      <c r="F38" s="375">
        <f t="shared" si="15"/>
        <v>0</v>
      </c>
      <c r="G38" s="380"/>
      <c r="H38" s="94"/>
      <c r="I38" s="377">
        <f t="shared" si="21"/>
        <v>0</v>
      </c>
      <c r="J38" s="254"/>
      <c r="K38" s="253"/>
      <c r="L38" s="253"/>
      <c r="M38" s="253"/>
      <c r="N38" s="253"/>
      <c r="O38" s="252"/>
      <c r="P38" s="381"/>
      <c r="Q38" s="94"/>
      <c r="R38" s="94"/>
      <c r="S38" s="94"/>
      <c r="T38" s="52"/>
      <c r="U38" s="79"/>
      <c r="V38" s="303"/>
      <c r="W38" s="94"/>
      <c r="X38" s="67" t="str">
        <f t="shared" si="17"/>
        <v>190000</v>
      </c>
      <c r="Y38" s="239"/>
      <c r="Z38" s="257"/>
      <c r="AA38" s="242"/>
      <c r="AB38" s="243"/>
      <c r="AC38" s="244"/>
      <c r="AD38" s="245"/>
      <c r="AE38" s="246"/>
      <c r="AF38" s="247"/>
      <c r="AG38" s="247"/>
      <c r="AH38" s="247"/>
      <c r="AI38" s="247"/>
      <c r="AJ38" s="247"/>
      <c r="AK38" s="281"/>
      <c r="AL38" s="382"/>
      <c r="AM38" s="382"/>
      <c r="AN38" s="382"/>
      <c r="AO38" s="382"/>
      <c r="AP38" s="382"/>
      <c r="AQ38" s="382"/>
      <c r="AR38" s="382"/>
      <c r="AS38" s="382"/>
      <c r="AT38" s="382"/>
      <c r="AU38" s="359"/>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row>
    <row r="39" spans="1:100" ht="30" customHeight="1">
      <c r="A39" s="233"/>
      <c r="B39" s="300"/>
      <c r="C39" s="54"/>
      <c r="D39" s="103"/>
      <c r="E39" s="252"/>
      <c r="F39" s="278">
        <f t="shared" si="15"/>
        <v>0</v>
      </c>
      <c r="G39" s="55"/>
      <c r="H39" s="252"/>
      <c r="I39" s="299">
        <f t="shared" si="21"/>
        <v>0</v>
      </c>
      <c r="J39" s="254"/>
      <c r="K39" s="253"/>
      <c r="L39" s="253"/>
      <c r="M39" s="253"/>
      <c r="N39" s="253"/>
      <c r="O39" s="252"/>
      <c r="P39" s="276"/>
      <c r="Q39" s="52"/>
      <c r="R39" s="52"/>
      <c r="S39" s="52"/>
      <c r="T39" s="52"/>
      <c r="U39" s="79"/>
      <c r="V39" s="303"/>
      <c r="W39" s="94"/>
      <c r="X39" s="67" t="str">
        <f t="shared" si="17"/>
        <v>190000</v>
      </c>
      <c r="Y39" s="54"/>
      <c r="Z39" s="287" t="str">
        <f>IF($I39=1,W39," ")</f>
        <v xml:space="preserve"> </v>
      </c>
      <c r="AA39" s="242" t="str">
        <f>IF(I39=1,(IF(Y39=0,X39,0))," ")</f>
        <v xml:space="preserve"> </v>
      </c>
      <c r="AB39" s="243" t="str">
        <f>IF($I39=1,Y39," ")</f>
        <v xml:space="preserve"> </v>
      </c>
      <c r="AC39" s="244">
        <f>IF(Z39="0","0",F39)</f>
        <v>0</v>
      </c>
      <c r="AD39" s="245">
        <f>IF(AA39="0","0",F39)</f>
        <v>0</v>
      </c>
      <c r="AE39" s="246">
        <f>IF(AB39="0","0",F39)</f>
        <v>0</v>
      </c>
      <c r="AF39" s="247" t="str">
        <f>IF((WEEKNUM(MAX(AK39)))&lt;10,(YEAR(MAX(AK39)))&amp;"0"&amp;(WEEKNUM(MAX(AK39))),(YEAR(MAX(AK39)))&amp;(WEEKNUM(MAX(AK39))))</f>
        <v>190000</v>
      </c>
      <c r="AG39" s="247" t="str">
        <f>IF((WEEKNUM(MAX(AL39,AM39,AS39)))&lt;10,(YEAR(MAX(AL39,AM39,AS39)))&amp;"0"&amp;(WEEKNUM(MAX(AL39,AM39,AS39))),(YEAR(MAX(AL39,AM39,AS39)))&amp;(WEEKNUM(MAX(AL39,AM39,AS39))))</f>
        <v>190000</v>
      </c>
      <c r="AH39" s="247" t="str">
        <f>IF((WEEKNUM(MAX(AO39,AN39)))&lt;10,(YEAR(MAX(AO39,AN39)))&amp;"0"&amp;(WEEKNUM(MAX(AO39,AN39))),(YEAR(MAX(AO39,AN39)))&amp;(WEEKNUM(MAX(AO39,AN39))))</f>
        <v>190000</v>
      </c>
      <c r="AI39" s="247" t="str">
        <f>IF((WEEKNUM(MAX(AQ39,AP39,AU39)))&lt;10,(YEAR(MAX(AQ39,AP39,AU39)))&amp;"0"&amp;(WEEKNUM(MAX(AQ39,AP39,AU39))),(YEAR(MAX(AQ39,AP39,AU39)))&amp;(WEEKNUM(MAX(AQ39,AP39,AU39))))</f>
        <v>190000</v>
      </c>
      <c r="AJ39" s="247" t="str">
        <f>IF((WEEKNUM(MAX(AT39)))&lt;10,(YEAR(MAX(AT39)))&amp;"0"&amp;(WEEKNUM(MAX(AT39))),(YEAR(MAX(AT39)))&amp;(WEEKNUM(MAX(AT39))))</f>
        <v>190000</v>
      </c>
      <c r="AK39" s="298"/>
      <c r="AL39" s="280"/>
      <c r="AM39" s="280"/>
      <c r="AN39" s="280"/>
      <c r="AO39" s="280"/>
      <c r="AP39" s="280"/>
      <c r="AQ39" s="280"/>
      <c r="AR39" s="280"/>
      <c r="AS39" s="280"/>
      <c r="AT39" s="280"/>
      <c r="AU39" s="337"/>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row>
    <row r="40" spans="1:100" ht="30" customHeight="1">
      <c r="A40" s="233"/>
      <c r="B40" s="300"/>
      <c r="C40" s="54"/>
      <c r="D40" s="103"/>
      <c r="E40" s="304"/>
      <c r="F40" s="278">
        <f t="shared" si="15"/>
        <v>0</v>
      </c>
      <c r="G40" s="55"/>
      <c r="H40" s="252"/>
      <c r="I40" s="299">
        <f t="shared" si="21"/>
        <v>0</v>
      </c>
      <c r="J40" s="254"/>
      <c r="K40" s="253"/>
      <c r="L40" s="253"/>
      <c r="M40" s="253"/>
      <c r="N40" s="253"/>
      <c r="O40" s="252"/>
      <c r="P40" s="276"/>
      <c r="Q40" s="52"/>
      <c r="R40" s="52"/>
      <c r="S40" s="52"/>
      <c r="T40" s="52"/>
      <c r="U40" s="79"/>
      <c r="V40" s="303"/>
      <c r="W40" s="94"/>
      <c r="X40" s="67" t="str">
        <f t="shared" si="17"/>
        <v>190000</v>
      </c>
      <c r="Y40" s="54"/>
      <c r="Z40" s="287" t="str">
        <f>IF($I40=1,W40," ")</f>
        <v xml:space="preserve"> </v>
      </c>
      <c r="AA40" s="242" t="str">
        <f>IF(I40=1,(IF(Y40=0,X40,0))," ")</f>
        <v xml:space="preserve"> </v>
      </c>
      <c r="AB40" s="243" t="str">
        <f>IF($I40=1,Y40," ")</f>
        <v xml:space="preserve"> </v>
      </c>
      <c r="AC40" s="244">
        <f>IF(Z40="0","0",F40)</f>
        <v>0</v>
      </c>
      <c r="AD40" s="245">
        <f>IF(AA40="0","0",F40)</f>
        <v>0</v>
      </c>
      <c r="AE40" s="246">
        <f>IF(AB40="0","0",F40)</f>
        <v>0</v>
      </c>
      <c r="AF40" s="247" t="str">
        <f>IF((WEEKNUM(MAX(AK40)))&lt;10,(YEAR(MAX(AK40)))&amp;"0"&amp;(WEEKNUM(MAX(AK40))),(YEAR(MAX(AK40)))&amp;(WEEKNUM(MAX(AK40))))</f>
        <v>190000</v>
      </c>
      <c r="AG40" s="247" t="str">
        <f>IF((WEEKNUM(MAX(AL40,AM40,AS40)))&lt;10,(YEAR(MAX(AL40,AM40,AS40)))&amp;"0"&amp;(WEEKNUM(MAX(AL40,AM40,AS40))),(YEAR(MAX(AL40,AM40,AS40)))&amp;(WEEKNUM(MAX(AL40,AM40,AS40))))</f>
        <v>190000</v>
      </c>
      <c r="AH40" s="247" t="str">
        <f>IF((WEEKNUM(MAX(AO40,AN40)))&lt;10,(YEAR(MAX(AO40,AN40)))&amp;"0"&amp;(WEEKNUM(MAX(AO40,AN40))),(YEAR(MAX(AO40,AN40)))&amp;(WEEKNUM(MAX(AO40,AN40))))</f>
        <v>190000</v>
      </c>
      <c r="AI40" s="247" t="str">
        <f>IF((WEEKNUM(MAX(AQ40,AP40,AU40)))&lt;10,(YEAR(MAX(AQ40,AP40,AU40)))&amp;"0"&amp;(WEEKNUM(MAX(AQ40,AP40,AU40))),(YEAR(MAX(AQ40,AP40,AU40)))&amp;(WEEKNUM(MAX(AQ40,AP40,AU40))))</f>
        <v>190000</v>
      </c>
      <c r="AJ40" s="247" t="str">
        <f>IF((WEEKNUM(MAX(AT40)))&lt;10,(YEAR(MAX(AT40)))&amp;"0"&amp;(WEEKNUM(MAX(AT40))),(YEAR(MAX(AT40)))&amp;(WEEKNUM(MAX(AT40))))</f>
        <v>190000</v>
      </c>
      <c r="AK40" s="298"/>
      <c r="AL40" s="282"/>
      <c r="AM40" s="282"/>
      <c r="AN40" s="282"/>
      <c r="AO40" s="282"/>
      <c r="AP40" s="282"/>
      <c r="AQ40" s="282"/>
      <c r="AR40" s="280"/>
      <c r="AS40" s="280"/>
      <c r="AT40" s="280"/>
      <c r="AU40" s="337"/>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row>
    <row r="41" spans="1:100" ht="30" customHeight="1">
      <c r="A41" s="233"/>
      <c r="B41" s="300"/>
      <c r="C41" s="54"/>
      <c r="D41" s="103"/>
      <c r="E41" s="304"/>
      <c r="F41" s="278">
        <f t="shared" si="15"/>
        <v>0</v>
      </c>
      <c r="G41" s="55"/>
      <c r="H41" s="252"/>
      <c r="I41" s="299">
        <f t="shared" si="21"/>
        <v>0</v>
      </c>
      <c r="J41" s="254"/>
      <c r="K41" s="253"/>
      <c r="L41" s="253"/>
      <c r="M41" s="253"/>
      <c r="N41" s="253"/>
      <c r="O41" s="252"/>
      <c r="P41" s="276"/>
      <c r="Q41" s="52"/>
      <c r="R41" s="52"/>
      <c r="S41" s="52"/>
      <c r="T41" s="52"/>
      <c r="U41" s="79"/>
      <c r="V41" s="303"/>
      <c r="W41" s="94"/>
      <c r="X41" s="67" t="str">
        <f t="shared" si="17"/>
        <v>190000</v>
      </c>
      <c r="Y41" s="54"/>
      <c r="Z41" s="287"/>
      <c r="AA41" s="242"/>
      <c r="AB41" s="243"/>
      <c r="AC41" s="244"/>
      <c r="AD41" s="245"/>
      <c r="AE41" s="246"/>
      <c r="AF41" s="247"/>
      <c r="AG41" s="247"/>
      <c r="AH41" s="247"/>
      <c r="AI41" s="247"/>
      <c r="AJ41" s="247"/>
      <c r="AK41" s="298"/>
      <c r="AL41" s="282"/>
      <c r="AM41" s="282"/>
      <c r="AN41" s="282"/>
      <c r="AO41" s="282"/>
      <c r="AP41" s="282"/>
      <c r="AQ41" s="282"/>
      <c r="AR41" s="282"/>
      <c r="AS41" s="282"/>
      <c r="AT41" s="282"/>
      <c r="AU41" s="337"/>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row>
    <row r="42" spans="1:100" ht="30" customHeight="1">
      <c r="A42" s="233"/>
      <c r="B42" s="300"/>
      <c r="C42" s="54"/>
      <c r="D42" s="103"/>
      <c r="E42" s="251"/>
      <c r="F42" s="278">
        <f t="shared" si="15"/>
        <v>0</v>
      </c>
      <c r="G42" s="55"/>
      <c r="H42" s="252"/>
      <c r="I42" s="299">
        <f t="shared" si="21"/>
        <v>0</v>
      </c>
      <c r="J42" s="254"/>
      <c r="K42" s="253"/>
      <c r="L42" s="253"/>
      <c r="M42" s="253"/>
      <c r="N42" s="253"/>
      <c r="O42" s="252"/>
      <c r="P42" s="276"/>
      <c r="Q42" s="52"/>
      <c r="R42" s="52"/>
      <c r="S42" s="52"/>
      <c r="T42" s="52"/>
      <c r="U42" s="79"/>
      <c r="V42" s="303"/>
      <c r="W42" s="94"/>
      <c r="X42" s="67" t="str">
        <f t="shared" si="17"/>
        <v>190000</v>
      </c>
      <c r="Y42" s="54"/>
      <c r="Z42" s="287" t="str">
        <f>IF($I42=1,W42," ")</f>
        <v xml:space="preserve"> </v>
      </c>
      <c r="AA42" s="242" t="str">
        <f>IF(I42=1,(IF(Y42=0,X42,0))," ")</f>
        <v xml:space="preserve"> </v>
      </c>
      <c r="AB42" s="243" t="str">
        <f>IF($I42=1,Y42," ")</f>
        <v xml:space="preserve"> </v>
      </c>
      <c r="AC42" s="244">
        <f>IF(Z42="0","0",F42)</f>
        <v>0</v>
      </c>
      <c r="AD42" s="245">
        <f>IF(AA42="0","0",F42)</f>
        <v>0</v>
      </c>
      <c r="AE42" s="246">
        <f>IF(AB42="0","0",F42)</f>
        <v>0</v>
      </c>
      <c r="AF42" s="247" t="str">
        <f>IF((WEEKNUM(MAX(AK42)))&lt;10,(YEAR(MAX(AK42)))&amp;"0"&amp;(WEEKNUM(MAX(AK42))),(YEAR(MAX(AK42)))&amp;(WEEKNUM(MAX(AK42))))</f>
        <v>190000</v>
      </c>
      <c r="AG42" s="247" t="str">
        <f>IF((WEEKNUM(MAX(AL42,AM42,AS42)))&lt;10,(YEAR(MAX(AL42,AM42,AS42)))&amp;"0"&amp;(WEEKNUM(MAX(AL42,AM42,AS42))),(YEAR(MAX(AL42,AM42,AS42)))&amp;(WEEKNUM(MAX(AL42,AM42,AS42))))</f>
        <v>190000</v>
      </c>
      <c r="AH42" s="247" t="str">
        <f>IF((WEEKNUM(MAX(AO42,AN42)))&lt;10,(YEAR(MAX(AO42,AN42)))&amp;"0"&amp;(WEEKNUM(MAX(AO42,AN42))),(YEAR(MAX(AO42,AN42)))&amp;(WEEKNUM(MAX(AO42,AN42))))</f>
        <v>190000</v>
      </c>
      <c r="AI42" s="247" t="str">
        <f>IF((WEEKNUM(MAX(AQ42,AP42,AU42)))&lt;10,(YEAR(MAX(AQ42,AP42,AU42)))&amp;"0"&amp;(WEEKNUM(MAX(AQ42,AP42,AU42))),(YEAR(MAX(AQ42,AP42,AU42)))&amp;(WEEKNUM(MAX(AQ42,AP42,AU42))))</f>
        <v>190000</v>
      </c>
      <c r="AJ42" s="247" t="str">
        <f>IF((WEEKNUM(MAX(AT42)))&lt;10,(YEAR(MAX(AT42)))&amp;"0"&amp;(WEEKNUM(MAX(AT42))),(YEAR(MAX(AT42)))&amp;(WEEKNUM(MAX(AT42))))</f>
        <v>190000</v>
      </c>
      <c r="AK42" s="298"/>
      <c r="AL42" s="280"/>
      <c r="AM42" s="280"/>
      <c r="AN42" s="280"/>
      <c r="AO42" s="280"/>
      <c r="AP42" s="280"/>
      <c r="AQ42" s="280"/>
      <c r="AR42" s="280"/>
      <c r="AS42" s="280"/>
      <c r="AT42" s="280"/>
      <c r="AU42" s="337"/>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row>
    <row r="43" spans="1:100" ht="30" customHeight="1">
      <c r="A43" s="233"/>
      <c r="B43" s="300"/>
      <c r="C43" s="54"/>
      <c r="D43" s="103"/>
      <c r="E43" s="297"/>
      <c r="F43" s="278"/>
      <c r="G43" s="55"/>
      <c r="H43" s="252"/>
      <c r="I43" s="299">
        <f t="shared" si="21"/>
        <v>0</v>
      </c>
      <c r="J43" s="254"/>
      <c r="K43" s="253"/>
      <c r="L43" s="253"/>
      <c r="M43" s="253"/>
      <c r="N43" s="253"/>
      <c r="O43" s="252"/>
      <c r="P43" s="276"/>
      <c r="Q43" s="52"/>
      <c r="R43" s="52"/>
      <c r="S43" s="52"/>
      <c r="T43" s="306"/>
      <c r="U43" s="79"/>
      <c r="V43" s="303"/>
      <c r="W43" s="94"/>
      <c r="X43" s="67" t="str">
        <f t="shared" si="17"/>
        <v>190000</v>
      </c>
      <c r="Y43" s="54"/>
      <c r="Z43" s="287"/>
      <c r="AA43" s="242"/>
      <c r="AB43" s="243"/>
      <c r="AC43" s="244"/>
      <c r="AD43" s="245"/>
      <c r="AE43" s="246"/>
      <c r="AF43" s="247"/>
      <c r="AG43" s="247"/>
      <c r="AH43" s="247"/>
      <c r="AI43" s="247"/>
      <c r="AJ43" s="247"/>
      <c r="AK43" s="298"/>
      <c r="AL43" s="280"/>
      <c r="AM43" s="280"/>
      <c r="AN43" s="280"/>
      <c r="AO43" s="280"/>
      <c r="AP43" s="280"/>
      <c r="AQ43" s="280"/>
      <c r="AR43" s="280"/>
      <c r="AS43" s="280"/>
      <c r="AT43" s="280"/>
      <c r="AU43" s="337"/>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row>
    <row r="44" spans="1:100" ht="30" customHeight="1">
      <c r="A44" s="233"/>
      <c r="B44" s="300"/>
      <c r="C44" s="54"/>
      <c r="D44" s="103"/>
      <c r="E44" s="297"/>
      <c r="F44" s="278">
        <f t="shared" ref="F44:F84" si="22">D44*E44</f>
        <v>0</v>
      </c>
      <c r="G44" s="55"/>
      <c r="H44" s="252"/>
      <c r="I44" s="299">
        <f t="shared" si="21"/>
        <v>0</v>
      </c>
      <c r="J44" s="252"/>
      <c r="K44" s="253"/>
      <c r="L44" s="253"/>
      <c r="M44" s="253"/>
      <c r="N44" s="253"/>
      <c r="O44" s="252"/>
      <c r="P44" s="276"/>
      <c r="Q44" s="52"/>
      <c r="R44" s="52"/>
      <c r="S44" s="52"/>
      <c r="T44" s="253"/>
      <c r="U44" s="79"/>
      <c r="V44" s="303"/>
      <c r="W44" s="94"/>
      <c r="X44" s="67" t="str">
        <f t="shared" si="17"/>
        <v>190000</v>
      </c>
      <c r="Y44" s="54"/>
      <c r="Z44" s="287"/>
      <c r="AA44" s="242"/>
      <c r="AB44" s="243"/>
      <c r="AC44" s="244"/>
      <c r="AD44" s="245"/>
      <c r="AE44" s="246"/>
      <c r="AF44" s="247"/>
      <c r="AG44" s="247"/>
      <c r="AH44" s="247"/>
      <c r="AI44" s="247"/>
      <c r="AJ44" s="247"/>
      <c r="AK44" s="298"/>
      <c r="AL44" s="280"/>
      <c r="AM44" s="280"/>
      <c r="AN44" s="280"/>
      <c r="AO44" s="280"/>
      <c r="AP44" s="280"/>
      <c r="AQ44" s="280"/>
      <c r="AR44" s="280"/>
      <c r="AS44" s="280"/>
      <c r="AT44" s="280"/>
      <c r="AU44" s="337"/>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row>
    <row r="45" spans="1:100" ht="30" customHeight="1">
      <c r="A45" s="233"/>
      <c r="B45" s="300"/>
      <c r="C45" s="54"/>
      <c r="D45" s="103"/>
      <c r="E45" s="297"/>
      <c r="F45" s="278">
        <f t="shared" si="22"/>
        <v>0</v>
      </c>
      <c r="G45" s="94"/>
      <c r="H45" s="252"/>
      <c r="I45" s="299">
        <f t="shared" si="21"/>
        <v>0</v>
      </c>
      <c r="J45" s="252"/>
      <c r="K45" s="253"/>
      <c r="L45" s="253"/>
      <c r="M45" s="253"/>
      <c r="N45" s="253"/>
      <c r="O45" s="252"/>
      <c r="P45" s="276"/>
      <c r="Q45" s="52"/>
      <c r="R45" s="52"/>
      <c r="S45" s="52"/>
      <c r="T45" s="52"/>
      <c r="U45" s="79"/>
      <c r="V45" s="303"/>
      <c r="W45" s="94"/>
      <c r="X45" s="67" t="str">
        <f t="shared" si="17"/>
        <v>190000</v>
      </c>
      <c r="Y45" s="54"/>
      <c r="Z45" s="287"/>
      <c r="AA45" s="242"/>
      <c r="AB45" s="243"/>
      <c r="AC45" s="244"/>
      <c r="AD45" s="245"/>
      <c r="AE45" s="246"/>
      <c r="AF45" s="247"/>
      <c r="AG45" s="247"/>
      <c r="AH45" s="247"/>
      <c r="AI45" s="247"/>
      <c r="AJ45" s="247"/>
      <c r="AK45" s="298"/>
      <c r="AL45" s="280"/>
      <c r="AM45" s="280"/>
      <c r="AN45" s="280"/>
      <c r="AO45" s="280"/>
      <c r="AP45" s="280"/>
      <c r="AQ45" s="280"/>
      <c r="AR45" s="280"/>
      <c r="AS45" s="280"/>
      <c r="AT45" s="280"/>
      <c r="AU45" s="337"/>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row>
    <row r="46" spans="1:100" s="263" customFormat="1" ht="30" customHeight="1">
      <c r="A46" s="233"/>
      <c r="B46" s="305"/>
      <c r="C46" s="54"/>
      <c r="D46" s="103"/>
      <c r="E46" s="251"/>
      <c r="F46" s="278">
        <f t="shared" si="22"/>
        <v>0</v>
      </c>
      <c r="G46" s="103"/>
      <c r="H46" s="252"/>
      <c r="I46" s="299">
        <f t="shared" si="21"/>
        <v>0</v>
      </c>
      <c r="J46" s="252"/>
      <c r="K46" s="76"/>
      <c r="L46" s="76"/>
      <c r="M46" s="76"/>
      <c r="N46" s="76"/>
      <c r="O46" s="77"/>
      <c r="P46" s="276"/>
      <c r="Q46" s="76"/>
      <c r="R46" s="76"/>
      <c r="S46" s="76"/>
      <c r="T46" s="76"/>
      <c r="U46" s="79"/>
      <c r="V46" s="77"/>
      <c r="W46" s="94"/>
      <c r="X46" s="67" t="str">
        <f t="shared" si="17"/>
        <v>190000</v>
      </c>
      <c r="Y46" s="54"/>
      <c r="Z46" s="287" t="str">
        <f>IF($I46=1,W46," ")</f>
        <v xml:space="preserve"> </v>
      </c>
      <c r="AA46" s="242" t="str">
        <f>IF(I46=1,(IF(Y46=0,X46,0))," ")</f>
        <v xml:space="preserve"> </v>
      </c>
      <c r="AB46" s="243" t="str">
        <f>IF($I46=1,Y46," ")</f>
        <v xml:space="preserve"> </v>
      </c>
      <c r="AC46" s="244">
        <f>IF(Z46="0","0",F46)</f>
        <v>0</v>
      </c>
      <c r="AD46" s="245">
        <f>IF(AA46="0","0",F46)</f>
        <v>0</v>
      </c>
      <c r="AE46" s="246">
        <f>IF(AB46="0","0",F46)</f>
        <v>0</v>
      </c>
      <c r="AF46" s="247" t="str">
        <f>IF((WEEKNUM(MAX(AK46)))&lt;10,(YEAR(MAX(AK46)))&amp;"0"&amp;(WEEKNUM(MAX(AK46))),(YEAR(MAX(AK46)))&amp;(WEEKNUM(MAX(AK46))))</f>
        <v>190000</v>
      </c>
      <c r="AG46" s="247" t="str">
        <f>IF((WEEKNUM(MAX(AL46,AM46,AS46)))&lt;10,(YEAR(MAX(AL46,AM46,AS46)))&amp;"0"&amp;(WEEKNUM(MAX(AL46,AM46,AS46))),(YEAR(MAX(AL46,AM46,AS46)))&amp;(WEEKNUM(MAX(AL46,AM46,AS46))))</f>
        <v>190000</v>
      </c>
      <c r="AH46" s="247" t="str">
        <f>IF((WEEKNUM(MAX(AO46,AN46)))&lt;10,(YEAR(MAX(AO46,AN46)))&amp;"0"&amp;(WEEKNUM(MAX(AO46,AN46))),(YEAR(MAX(AO46,AN46)))&amp;(WEEKNUM(MAX(AO46,AN46))))</f>
        <v>190000</v>
      </c>
      <c r="AI46" s="247" t="str">
        <f>IF((WEEKNUM(MAX(AQ46,AP46,AU46)))&lt;10,(YEAR(MAX(AQ46,AP46,AU46)))&amp;"0"&amp;(WEEKNUM(MAX(AQ46,AP46,AU46))),(YEAR(MAX(AQ46,AP46,AU46)))&amp;(WEEKNUM(MAX(AQ46,AP46,AU46))))</f>
        <v>190000</v>
      </c>
      <c r="AJ46" s="247" t="str">
        <f>IF((WEEKNUM(MAX(AT46)))&lt;10,(YEAR(MAX(AT46)))&amp;"0"&amp;(WEEKNUM(MAX(AT46))),(YEAR(MAX(AT46)))&amp;(WEEKNUM(MAX(AT46))))</f>
        <v>190000</v>
      </c>
      <c r="AK46" s="281"/>
      <c r="AL46" s="280"/>
      <c r="AM46" s="280"/>
      <c r="AN46" s="280"/>
      <c r="AO46" s="280"/>
      <c r="AP46" s="280"/>
      <c r="AQ46" s="280"/>
      <c r="AR46" s="280"/>
      <c r="AS46" s="280"/>
      <c r="AT46" s="280"/>
      <c r="AU46" s="337"/>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row>
    <row r="47" spans="1:100" s="263" customFormat="1" ht="26.25" customHeight="1">
      <c r="A47" s="233"/>
      <c r="B47" s="305"/>
      <c r="C47" s="54"/>
      <c r="D47" s="103"/>
      <c r="E47" s="251"/>
      <c r="F47" s="278">
        <f t="shared" si="22"/>
        <v>0</v>
      </c>
      <c r="G47" s="103"/>
      <c r="H47" s="252"/>
      <c r="I47" s="299">
        <f t="shared" si="21"/>
        <v>0</v>
      </c>
      <c r="J47" s="252"/>
      <c r="K47" s="76"/>
      <c r="L47" s="76"/>
      <c r="M47" s="76"/>
      <c r="N47" s="76"/>
      <c r="O47" s="77"/>
      <c r="P47" s="276"/>
      <c r="Q47" s="76"/>
      <c r="R47" s="76"/>
      <c r="S47" s="76"/>
      <c r="T47" s="284"/>
      <c r="U47" s="79"/>
      <c r="V47" s="77"/>
      <c r="W47" s="94"/>
      <c r="X47" s="67" t="str">
        <f t="shared" si="17"/>
        <v>190000</v>
      </c>
      <c r="Y47" s="54"/>
      <c r="Z47" s="287" t="str">
        <f>IF($I47=1,W47," ")</f>
        <v xml:space="preserve"> </v>
      </c>
      <c r="AA47" s="242" t="str">
        <f>IF(I47=1,(IF(Y47=0,X47,0))," ")</f>
        <v xml:space="preserve"> </v>
      </c>
      <c r="AB47" s="243" t="str">
        <f>IF($I47=1,Y47," ")</f>
        <v xml:space="preserve"> </v>
      </c>
      <c r="AC47" s="244">
        <f>IF(Z47="0","0",F47)</f>
        <v>0</v>
      </c>
      <c r="AD47" s="245">
        <f>IF(AA47="0","0",F47)</f>
        <v>0</v>
      </c>
      <c r="AE47" s="246">
        <f>IF(AB47="0","0",F47)</f>
        <v>0</v>
      </c>
      <c r="AF47" s="247" t="str">
        <f>IF((WEEKNUM(MAX(AK47)))&lt;10,(YEAR(MAX(AK47)))&amp;"0"&amp;(WEEKNUM(MAX(AK47))),(YEAR(MAX(AK47)))&amp;(WEEKNUM(MAX(AK47))))</f>
        <v>190000</v>
      </c>
      <c r="AG47" s="247" t="str">
        <f>IF((WEEKNUM(MAX(AL47,AM47,AS47)))&lt;10,(YEAR(MAX(AL47,AM47,AS47)))&amp;"0"&amp;(WEEKNUM(MAX(AL47,AM47,AS47))),(YEAR(MAX(AL47,AM47,AS47)))&amp;(WEEKNUM(MAX(AL47,AM47,AS47))))</f>
        <v>190000</v>
      </c>
      <c r="AH47" s="247" t="str">
        <f>IF((WEEKNUM(MAX(AO47,AN47)))&lt;10,(YEAR(MAX(AO47,AN47)))&amp;"0"&amp;(WEEKNUM(MAX(AO47,AN47))),(YEAR(MAX(AO47,AN47)))&amp;(WEEKNUM(MAX(AO47,AN47))))</f>
        <v>190000</v>
      </c>
      <c r="AI47" s="247" t="str">
        <f>IF((WEEKNUM(MAX(AQ47,AP47,AU47)))&lt;10,(YEAR(MAX(AQ47,AP47,AU47)))&amp;"0"&amp;(WEEKNUM(MAX(AQ47,AP47,AU47))),(YEAR(MAX(AQ47,AP47,AU47)))&amp;(WEEKNUM(MAX(AQ47,AP47,AU47))))</f>
        <v>190000</v>
      </c>
      <c r="AJ47" s="247" t="str">
        <f>IF((WEEKNUM(MAX(AT47)))&lt;10,(YEAR(MAX(AT47)))&amp;"0"&amp;(WEEKNUM(MAX(AT47))),(YEAR(MAX(AT47)))&amp;(WEEKNUM(MAX(AT47))))</f>
        <v>190000</v>
      </c>
      <c r="AK47" s="283"/>
      <c r="AL47" s="280"/>
      <c r="AM47" s="280"/>
      <c r="AN47" s="280"/>
      <c r="AO47" s="280"/>
      <c r="AP47" s="280"/>
      <c r="AQ47" s="280"/>
      <c r="AR47" s="280"/>
      <c r="AS47" s="280"/>
      <c r="AT47" s="280"/>
      <c r="AU47" s="337"/>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row>
    <row r="48" spans="1:100" s="81" customFormat="1" ht="33" customHeight="1">
      <c r="A48" s="233"/>
      <c r="B48" s="305"/>
      <c r="C48" s="54"/>
      <c r="D48" s="103"/>
      <c r="E48" s="297"/>
      <c r="F48" s="278">
        <f t="shared" si="22"/>
        <v>0</v>
      </c>
      <c r="G48" s="77"/>
      <c r="H48" s="252"/>
      <c r="I48" s="299">
        <f t="shared" si="21"/>
        <v>0</v>
      </c>
      <c r="J48" s="252"/>
      <c r="K48" s="76"/>
      <c r="L48" s="76"/>
      <c r="M48" s="76"/>
      <c r="N48" s="76"/>
      <c r="O48" s="77"/>
      <c r="P48" s="276"/>
      <c r="Q48" s="76"/>
      <c r="R48" s="76"/>
      <c r="S48" s="76"/>
      <c r="T48" s="307"/>
      <c r="U48" s="79"/>
      <c r="V48" s="77"/>
      <c r="W48" s="94"/>
      <c r="X48" s="67" t="str">
        <f t="shared" si="17"/>
        <v>190000</v>
      </c>
      <c r="Y48" s="54"/>
      <c r="Z48" s="287" t="str">
        <f>IF($I48=1,W48," ")</f>
        <v xml:space="preserve"> </v>
      </c>
      <c r="AA48" s="242" t="str">
        <f>IF(I48=1,(IF(Y48=0,X48,0))," ")</f>
        <v xml:space="preserve"> </v>
      </c>
      <c r="AB48" s="243" t="str">
        <f>IF($I48=1,Y48," ")</f>
        <v xml:space="preserve"> </v>
      </c>
      <c r="AC48" s="244">
        <f>IF(Z48="0","0",F48)</f>
        <v>0</v>
      </c>
      <c r="AD48" s="245">
        <f>IF(AA48="0","0",F48)</f>
        <v>0</v>
      </c>
      <c r="AE48" s="246">
        <f>IF(AB48="0","0",F48)</f>
        <v>0</v>
      </c>
      <c r="AF48" s="247" t="str">
        <f>IF((WEEKNUM(MAX(AK48)))&lt;10,(YEAR(MAX(AK48)))&amp;"0"&amp;(WEEKNUM(MAX(AK48))),(YEAR(MAX(AK48)))&amp;(WEEKNUM(MAX(AK48))))</f>
        <v>190000</v>
      </c>
      <c r="AG48" s="247" t="str">
        <f>IF((WEEKNUM(MAX(AL48,AM48,AS48)))&lt;10,(YEAR(MAX(AL48,AM48,AS48)))&amp;"0"&amp;(WEEKNUM(MAX(AL48,AM48,AS48))),(YEAR(MAX(AL48,AM48,AS48)))&amp;(WEEKNUM(MAX(AL48,AM48,AS48))))</f>
        <v>190000</v>
      </c>
      <c r="AH48" s="247" t="str">
        <f>IF((WEEKNUM(MAX(AO48,AN48)))&lt;10,(YEAR(MAX(AO48,AN48)))&amp;"0"&amp;(WEEKNUM(MAX(AO48,AN48))),(YEAR(MAX(AO48,AN48)))&amp;(WEEKNUM(MAX(AO48,AN48))))</f>
        <v>190000</v>
      </c>
      <c r="AI48" s="247" t="str">
        <f>IF((WEEKNUM(MAX(AQ48,AP48,AU48)))&lt;10,(YEAR(MAX(AQ48,AP48,AU48)))&amp;"0"&amp;(WEEKNUM(MAX(AQ48,AP48,AU48))),(YEAR(MAX(AQ48,AP48,AU48)))&amp;(WEEKNUM(MAX(AQ48,AP48,AU48))))</f>
        <v>190000</v>
      </c>
      <c r="AJ48" s="247" t="str">
        <f>IF((WEEKNUM(MAX(AT48)))&lt;10,(YEAR(MAX(AT48)))&amp;"0"&amp;(WEEKNUM(MAX(AT48))),(YEAR(MAX(AT48)))&amp;(WEEKNUM(MAX(AT48))))</f>
        <v>190000</v>
      </c>
      <c r="AK48" s="283"/>
      <c r="AL48" s="280"/>
      <c r="AM48" s="280"/>
      <c r="AN48" s="280"/>
      <c r="AO48" s="280"/>
      <c r="AP48" s="280"/>
      <c r="AQ48" s="280"/>
      <c r="AR48" s="280"/>
      <c r="AS48" s="280"/>
      <c r="AT48" s="280"/>
      <c r="AU48" s="337"/>
    </row>
    <row r="49" spans="1:100" s="81" customFormat="1" ht="39.6" customHeight="1">
      <c r="A49" s="233"/>
      <c r="B49" s="305"/>
      <c r="C49" s="54"/>
      <c r="D49" s="103"/>
      <c r="E49" s="297"/>
      <c r="F49" s="278">
        <f t="shared" si="22"/>
        <v>0</v>
      </c>
      <c r="G49" s="77"/>
      <c r="H49" s="252"/>
      <c r="I49" s="299">
        <f t="shared" si="21"/>
        <v>0</v>
      </c>
      <c r="J49" s="252"/>
      <c r="K49" s="76"/>
      <c r="L49" s="76"/>
      <c r="M49" s="76"/>
      <c r="N49" s="76"/>
      <c r="O49" s="77"/>
      <c r="P49" s="276"/>
      <c r="Q49" s="76"/>
      <c r="R49" s="76"/>
      <c r="S49" s="76"/>
      <c r="T49" s="307"/>
      <c r="U49" s="79"/>
      <c r="V49" s="77"/>
      <c r="W49" s="94"/>
      <c r="X49" s="67" t="str">
        <f t="shared" si="17"/>
        <v>190000</v>
      </c>
      <c r="Y49" s="54"/>
      <c r="Z49" s="287" t="str">
        <f>IF($I49=1,W49," ")</f>
        <v xml:space="preserve"> </v>
      </c>
      <c r="AA49" s="242" t="str">
        <f>IF(I49=1,(IF(Y49=0,X49,0))," ")</f>
        <v xml:space="preserve"> </v>
      </c>
      <c r="AB49" s="243" t="str">
        <f>IF($I49=1,Y49," ")</f>
        <v xml:space="preserve"> </v>
      </c>
      <c r="AC49" s="244">
        <f>IF(Z49="0","0",F49)</f>
        <v>0</v>
      </c>
      <c r="AD49" s="245">
        <f>IF(AA49="0","0",F49)</f>
        <v>0</v>
      </c>
      <c r="AE49" s="246">
        <f>IF(AB49="0","0",F49)</f>
        <v>0</v>
      </c>
      <c r="AF49" s="247" t="str">
        <f>IF((WEEKNUM(MAX(AK49)))&lt;10,(YEAR(MAX(AK49)))&amp;"0"&amp;(WEEKNUM(MAX(AK49))),(YEAR(MAX(AK49)))&amp;(WEEKNUM(MAX(AK49))))</f>
        <v>190000</v>
      </c>
      <c r="AG49" s="247" t="str">
        <f>IF((WEEKNUM(MAX(AL49,AM49,AS49)))&lt;10,(YEAR(MAX(AL49,AM49,AS49)))&amp;"0"&amp;(WEEKNUM(MAX(AL49,AM49,AS49))),(YEAR(MAX(AL49,AM49,AS49)))&amp;(WEEKNUM(MAX(AL49,AM49,AS49))))</f>
        <v>190000</v>
      </c>
      <c r="AH49" s="247" t="str">
        <f>IF((WEEKNUM(MAX(AO49,AN49)))&lt;10,(YEAR(MAX(AO49,AN49)))&amp;"0"&amp;(WEEKNUM(MAX(AO49,AN49))),(YEAR(MAX(AO49,AN49)))&amp;(WEEKNUM(MAX(AO49,AN49))))</f>
        <v>190000</v>
      </c>
      <c r="AI49" s="247" t="str">
        <f>IF((WEEKNUM(MAX(AQ49,AP49,AU49)))&lt;10,(YEAR(MAX(AQ49,AP49,AU49)))&amp;"0"&amp;(WEEKNUM(MAX(AQ49,AP49,AU49))),(YEAR(MAX(AQ49,AP49,AU49)))&amp;(WEEKNUM(MAX(AQ49,AP49,AU49))))</f>
        <v>190000</v>
      </c>
      <c r="AJ49" s="247" t="str">
        <f>IF((WEEKNUM(MAX(AT49)))&lt;10,(YEAR(MAX(AT49)))&amp;"0"&amp;(WEEKNUM(MAX(AT49))),(YEAR(MAX(AT49)))&amp;(WEEKNUM(MAX(AT49))))</f>
        <v>190000</v>
      </c>
      <c r="AK49" s="283"/>
      <c r="AL49" s="280"/>
      <c r="AM49" s="280"/>
      <c r="AN49" s="274"/>
      <c r="AO49" s="280"/>
      <c r="AP49" s="280"/>
      <c r="AQ49" s="280"/>
      <c r="AR49" s="280"/>
      <c r="AS49" s="280"/>
      <c r="AT49" s="280"/>
      <c r="AU49" s="337"/>
    </row>
    <row r="50" spans="1:100" s="81" customFormat="1" ht="39.6" customHeight="1">
      <c r="A50" s="233"/>
      <c r="B50" s="305"/>
      <c r="C50" s="54"/>
      <c r="D50" s="103"/>
      <c r="E50" s="297"/>
      <c r="F50" s="278">
        <f t="shared" si="22"/>
        <v>0</v>
      </c>
      <c r="G50" s="77"/>
      <c r="H50" s="252"/>
      <c r="I50" s="299">
        <f t="shared" si="21"/>
        <v>0</v>
      </c>
      <c r="J50" s="252"/>
      <c r="K50" s="76"/>
      <c r="L50" s="76"/>
      <c r="M50" s="76"/>
      <c r="N50" s="76"/>
      <c r="O50" s="77"/>
      <c r="P50" s="276"/>
      <c r="Q50" s="76"/>
      <c r="R50" s="76"/>
      <c r="S50" s="76"/>
      <c r="T50" s="307"/>
      <c r="U50" s="79"/>
      <c r="V50" s="77"/>
      <c r="W50" s="94"/>
      <c r="X50" s="67" t="str">
        <f t="shared" si="17"/>
        <v>190000</v>
      </c>
      <c r="Y50" s="54"/>
      <c r="Z50" s="287"/>
      <c r="AA50" s="257"/>
      <c r="AB50" s="257"/>
      <c r="AC50" s="244"/>
      <c r="AD50" s="245"/>
      <c r="AE50" s="246"/>
      <c r="AF50" s="247"/>
      <c r="AG50" s="247"/>
      <c r="AH50" s="247"/>
      <c r="AI50" s="247"/>
      <c r="AJ50" s="247"/>
      <c r="AK50" s="283"/>
      <c r="AL50" s="280"/>
      <c r="AM50" s="280"/>
      <c r="AN50" s="274"/>
      <c r="AO50" s="280"/>
      <c r="AP50" s="280"/>
      <c r="AQ50" s="280"/>
      <c r="AR50" s="280"/>
      <c r="AS50" s="280"/>
      <c r="AT50" s="280"/>
      <c r="AU50" s="337"/>
    </row>
    <row r="51" spans="1:100" s="81" customFormat="1" ht="39.6" customHeight="1">
      <c r="A51" s="233"/>
      <c r="B51" s="305"/>
      <c r="C51" s="54"/>
      <c r="D51" s="103"/>
      <c r="E51" s="297"/>
      <c r="F51" s="278">
        <f t="shared" si="22"/>
        <v>0</v>
      </c>
      <c r="G51" s="77"/>
      <c r="H51" s="252"/>
      <c r="I51" s="299">
        <f t="shared" si="21"/>
        <v>0</v>
      </c>
      <c r="J51" s="252"/>
      <c r="K51" s="76"/>
      <c r="L51" s="76"/>
      <c r="M51" s="76"/>
      <c r="N51" s="76"/>
      <c r="O51" s="77"/>
      <c r="P51" s="276"/>
      <c r="Q51" s="76"/>
      <c r="R51" s="76"/>
      <c r="S51" s="76"/>
      <c r="T51" s="307"/>
      <c r="U51" s="79"/>
      <c r="V51" s="77"/>
      <c r="W51" s="94"/>
      <c r="X51" s="67" t="str">
        <f t="shared" ref="X51:X82" si="23">IF((WEEKNUM(MAX(AK51:AU51)))&lt;10,(YEAR(MAX(AK51:AU51)))&amp;"0"&amp;(WEEKNUM(MAX(AK51:AU51))),(YEAR(MAX(AK51:AU51)))&amp;(WEEKNUM(MAX(AK51:AU51))))</f>
        <v>190000</v>
      </c>
      <c r="Y51" s="54"/>
      <c r="Z51" s="287"/>
      <c r="AA51" s="257"/>
      <c r="AB51" s="257"/>
      <c r="AC51" s="244"/>
      <c r="AD51" s="245"/>
      <c r="AE51" s="246"/>
      <c r="AF51" s="247"/>
      <c r="AG51" s="247"/>
      <c r="AH51" s="247"/>
      <c r="AI51" s="247"/>
      <c r="AJ51" s="247"/>
      <c r="AK51" s="283"/>
      <c r="AL51" s="280"/>
      <c r="AM51" s="280"/>
      <c r="AN51" s="280"/>
      <c r="AO51" s="280"/>
      <c r="AP51" s="280"/>
      <c r="AQ51" s="280"/>
      <c r="AR51" s="274"/>
      <c r="AS51" s="280"/>
      <c r="AT51" s="280"/>
      <c r="AU51" s="337"/>
    </row>
    <row r="52" spans="1:100" s="263" customFormat="1" ht="29.25" customHeight="1">
      <c r="A52" s="233"/>
      <c r="B52" s="305"/>
      <c r="C52" s="54"/>
      <c r="D52" s="103"/>
      <c r="E52" s="251"/>
      <c r="F52" s="278">
        <f t="shared" si="22"/>
        <v>0</v>
      </c>
      <c r="G52" s="103"/>
      <c r="H52" s="252"/>
      <c r="I52" s="299">
        <f t="shared" si="21"/>
        <v>0</v>
      </c>
      <c r="J52" s="240"/>
      <c r="K52" s="76"/>
      <c r="L52" s="76"/>
      <c r="M52" s="76"/>
      <c r="N52" s="76"/>
      <c r="O52" s="77"/>
      <c r="P52" s="276"/>
      <c r="Q52" s="76"/>
      <c r="R52" s="76"/>
      <c r="S52" s="76"/>
      <c r="T52" s="76"/>
      <c r="U52" s="79"/>
      <c r="V52" s="77"/>
      <c r="W52" s="94"/>
      <c r="X52" s="67" t="str">
        <f t="shared" si="23"/>
        <v>190000</v>
      </c>
      <c r="Y52" s="54"/>
      <c r="Z52" s="244" t="str">
        <f>IF($I52=1,W52," ")</f>
        <v xml:space="preserve"> </v>
      </c>
      <c r="AA52" s="244" t="str">
        <f>IF(I52=1,(IF(Y52=0,X52,0))," ")</f>
        <v xml:space="preserve"> </v>
      </c>
      <c r="AB52" s="244" t="str">
        <f>IF($I52=1,Y52," ")</f>
        <v xml:space="preserve"> </v>
      </c>
      <c r="AC52" s="244">
        <f>IF(Z52="0","0",F52)</f>
        <v>0</v>
      </c>
      <c r="AD52" s="245">
        <f>IF(AA52="0","0",F52)</f>
        <v>0</v>
      </c>
      <c r="AE52" s="246">
        <f>IF(AB52="0","0",F52)</f>
        <v>0</v>
      </c>
      <c r="AF52" s="247" t="str">
        <f>IF((WEEKNUM(MAX(AK52)))&lt;10,(YEAR(MAX(AK52)))&amp;"0"&amp;(WEEKNUM(MAX(AK52))),(YEAR(MAX(AK52)))&amp;(WEEKNUM(MAX(AK52))))</f>
        <v>190000</v>
      </c>
      <c r="AG52" s="247" t="str">
        <f>IF((WEEKNUM(MAX(AL52,AM52,AS52)))&lt;10,(YEAR(MAX(AL52,AM52,AS52)))&amp;"0"&amp;(WEEKNUM(MAX(AL52,AM52,AS52))),(YEAR(MAX(AL52,AM52,AS52)))&amp;(WEEKNUM(MAX(AL52,AM52,AS52))))</f>
        <v>190000</v>
      </c>
      <c r="AH52" s="247" t="str">
        <f>IF((WEEKNUM(MAX(AO52,AN52)))&lt;10,(YEAR(MAX(AO52,AN52)))&amp;"0"&amp;(WEEKNUM(MAX(AO52,AN52))),(YEAR(MAX(AO52,AN52)))&amp;(WEEKNUM(MAX(AO52,AN52))))</f>
        <v>190000</v>
      </c>
      <c r="AI52" s="247" t="str">
        <f>IF((WEEKNUM(MAX(AQ52,AP52,AU52)))&lt;10,(YEAR(MAX(AQ52,AP52,AU52)))&amp;"0"&amp;(WEEKNUM(MAX(AQ52,AP52,AU52))),(YEAR(MAX(AQ52,AP52,AU52)))&amp;(WEEKNUM(MAX(AQ52,AP52,AU52))))</f>
        <v>190000</v>
      </c>
      <c r="AJ52" s="247" t="str">
        <f>IF((WEEKNUM(MAX(AT52)))&lt;10,(YEAR(MAX(AT52)))&amp;"0"&amp;(WEEKNUM(MAX(AT52))),(YEAR(MAX(AT52)))&amp;(WEEKNUM(MAX(AT52))))</f>
        <v>190000</v>
      </c>
      <c r="AK52" s="283"/>
      <c r="AL52" s="280"/>
      <c r="AM52" s="280"/>
      <c r="AN52" s="280"/>
      <c r="AO52" s="280"/>
      <c r="AP52" s="280"/>
      <c r="AQ52" s="280"/>
      <c r="AR52" s="280"/>
      <c r="AS52" s="280"/>
      <c r="AT52" s="280"/>
      <c r="AU52" s="337"/>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row>
    <row r="53" spans="1:100" s="81" customFormat="1" ht="29.25" customHeight="1">
      <c r="A53" s="233"/>
      <c r="B53" s="305"/>
      <c r="C53" s="54"/>
      <c r="D53" s="103"/>
      <c r="E53" s="251"/>
      <c r="F53" s="278">
        <f t="shared" si="22"/>
        <v>0</v>
      </c>
      <c r="G53" s="103"/>
      <c r="H53" s="252"/>
      <c r="I53" s="299">
        <f t="shared" si="21"/>
        <v>0</v>
      </c>
      <c r="J53" s="240"/>
      <c r="K53" s="76"/>
      <c r="L53" s="76"/>
      <c r="M53" s="76"/>
      <c r="N53" s="76"/>
      <c r="O53" s="77"/>
      <c r="P53" s="276"/>
      <c r="Q53" s="76"/>
      <c r="R53" s="76"/>
      <c r="S53" s="76"/>
      <c r="T53" s="79"/>
      <c r="U53" s="79"/>
      <c r="V53" s="77"/>
      <c r="W53" s="94"/>
      <c r="X53" s="67" t="str">
        <f t="shared" si="23"/>
        <v>190000</v>
      </c>
      <c r="Y53" s="54"/>
      <c r="Z53" s="244" t="str">
        <f>IF($I53=1,W53," ")</f>
        <v xml:space="preserve"> </v>
      </c>
      <c r="AA53" s="244" t="str">
        <f>IF(I53=1,(IF(Y53=0,X53,0))," ")</f>
        <v xml:space="preserve"> </v>
      </c>
      <c r="AB53" s="244" t="str">
        <f>IF($I53=1,Y53," ")</f>
        <v xml:space="preserve"> </v>
      </c>
      <c r="AC53" s="244">
        <f>IF(Z53="0","0",F53)</f>
        <v>0</v>
      </c>
      <c r="AD53" s="245">
        <f>IF(AA53="0","0",F53)</f>
        <v>0</v>
      </c>
      <c r="AE53" s="246">
        <f>IF(AB53="0","0",F53)</f>
        <v>0</v>
      </c>
      <c r="AF53" s="247" t="str">
        <f>IF((WEEKNUM(MAX(AK53)))&lt;10,(YEAR(MAX(AK53)))&amp;"0"&amp;(WEEKNUM(MAX(AK53))),(YEAR(MAX(AK53)))&amp;(WEEKNUM(MAX(AK53))))</f>
        <v>190000</v>
      </c>
      <c r="AG53" s="247" t="str">
        <f>IF((WEEKNUM(MAX(AL53,AM53,AS53)))&lt;10,(YEAR(MAX(AL53,AM53,AS53)))&amp;"0"&amp;(WEEKNUM(MAX(AL53,AM53,AS53))),(YEAR(MAX(AL53,AM53,AS53)))&amp;(WEEKNUM(MAX(AL53,AM53,AS53))))</f>
        <v>190000</v>
      </c>
      <c r="AH53" s="247" t="str">
        <f>IF((WEEKNUM(MAX(AO53,AN53)))&lt;10,(YEAR(MAX(AO53,AN53)))&amp;"0"&amp;(WEEKNUM(MAX(AO53,AN53))),(YEAR(MAX(AO53,AN53)))&amp;(WEEKNUM(MAX(AO53,AN53))))</f>
        <v>190000</v>
      </c>
      <c r="AI53" s="247" t="str">
        <f>IF((WEEKNUM(MAX(AQ53,AP53,AU53)))&lt;10,(YEAR(MAX(AQ53,AP53,AU53)))&amp;"0"&amp;(WEEKNUM(MAX(AQ53,AP53,AU53))),(YEAR(MAX(AQ53,AP53,AU53)))&amp;(WEEKNUM(MAX(AQ53,AP53,AU53))))</f>
        <v>190000</v>
      </c>
      <c r="AJ53" s="247" t="str">
        <f>IF((WEEKNUM(MAX(AT53)))&lt;10,(YEAR(MAX(AT53)))&amp;"0"&amp;(WEEKNUM(MAX(AT53))),(YEAR(MAX(AT53)))&amp;(WEEKNUM(MAX(AT53))))</f>
        <v>190000</v>
      </c>
      <c r="AK53" s="283"/>
      <c r="AL53" s="280"/>
      <c r="AM53" s="280"/>
      <c r="AN53" s="280"/>
      <c r="AO53" s="280"/>
      <c r="AP53" s="280"/>
      <c r="AQ53" s="280"/>
      <c r="AR53" s="280"/>
      <c r="AS53" s="280"/>
      <c r="AT53" s="280"/>
      <c r="AU53" s="337"/>
    </row>
    <row r="54" spans="1:100" s="81" customFormat="1" ht="29.25" customHeight="1">
      <c r="A54" s="233"/>
      <c r="B54" s="305"/>
      <c r="C54" s="54"/>
      <c r="D54" s="103"/>
      <c r="E54" s="251"/>
      <c r="F54" s="278">
        <f t="shared" si="22"/>
        <v>0</v>
      </c>
      <c r="G54" s="103"/>
      <c r="H54" s="252"/>
      <c r="I54" s="299">
        <f t="shared" si="21"/>
        <v>0</v>
      </c>
      <c r="J54" s="240"/>
      <c r="K54" s="76"/>
      <c r="L54" s="76"/>
      <c r="M54" s="76"/>
      <c r="N54" s="76"/>
      <c r="O54" s="77"/>
      <c r="P54" s="276"/>
      <c r="Q54" s="76"/>
      <c r="R54" s="76"/>
      <c r="S54" s="76"/>
      <c r="T54" s="307"/>
      <c r="U54" s="79"/>
      <c r="V54" s="77"/>
      <c r="W54" s="94"/>
      <c r="X54" s="67" t="str">
        <f t="shared" si="23"/>
        <v>190000</v>
      </c>
      <c r="Y54" s="54"/>
      <c r="Z54" s="287" t="str">
        <f>IF($I54=1,W54," ")</f>
        <v xml:space="preserve"> </v>
      </c>
      <c r="AA54" s="257" t="str">
        <f>IF(I54=1,(IF(Y54=0,X54,0))," ")</f>
        <v xml:space="preserve"> </v>
      </c>
      <c r="AB54" s="257" t="str">
        <f>IF($I54=1,Y54," ")</f>
        <v xml:space="preserve"> </v>
      </c>
      <c r="AC54" s="244">
        <f>IF(Z54="0","0",F54)</f>
        <v>0</v>
      </c>
      <c r="AD54" s="245">
        <f>IF(AA54="0","0",F54)</f>
        <v>0</v>
      </c>
      <c r="AE54" s="246">
        <f>IF(AB54="0","0",F54)</f>
        <v>0</v>
      </c>
      <c r="AF54" s="247" t="str">
        <f>IF((WEEKNUM(MAX(AK54)))&lt;10,(YEAR(MAX(AK54)))&amp;"0"&amp;(WEEKNUM(MAX(AK54))),(YEAR(MAX(AK54)))&amp;(WEEKNUM(MAX(AK54))))</f>
        <v>190000</v>
      </c>
      <c r="AG54" s="247" t="str">
        <f>IF((WEEKNUM(MAX(AL54,AM54,AS54)))&lt;10,(YEAR(MAX(AL54,AM54,AS54)))&amp;"0"&amp;(WEEKNUM(MAX(AL54,AM54,AS54))),(YEAR(MAX(AL54,AM54,AS54)))&amp;(WEEKNUM(MAX(AL54,AM54,AS54))))</f>
        <v>190000</v>
      </c>
      <c r="AH54" s="247" t="str">
        <f>IF((WEEKNUM(MAX(AO54,AN54)))&lt;10,(YEAR(MAX(AO54,AN54)))&amp;"0"&amp;(WEEKNUM(MAX(AO54,AN54))),(YEAR(MAX(AO54,AN54)))&amp;(WEEKNUM(MAX(AO54,AN54))))</f>
        <v>190000</v>
      </c>
      <c r="AI54" s="247" t="str">
        <f>IF((WEEKNUM(MAX(AQ54,AP54,AU54)))&lt;10,(YEAR(MAX(AQ54,AP54,AU54)))&amp;"0"&amp;(WEEKNUM(MAX(AQ54,AP54,AU54))),(YEAR(MAX(AQ54,AP54,AU54)))&amp;(WEEKNUM(MAX(AQ54,AP54,AU54))))</f>
        <v>190000</v>
      </c>
      <c r="AJ54" s="247" t="str">
        <f>IF((WEEKNUM(MAX(AT54)))&lt;10,(YEAR(MAX(AT54)))&amp;"0"&amp;(WEEKNUM(MAX(AT54))),(YEAR(MAX(AT54)))&amp;(WEEKNUM(MAX(AT54))))</f>
        <v>190000</v>
      </c>
      <c r="AK54" s="283"/>
      <c r="AL54" s="280"/>
      <c r="AM54" s="280"/>
      <c r="AN54" s="280"/>
      <c r="AO54" s="280"/>
      <c r="AP54" s="280"/>
      <c r="AQ54" s="280"/>
      <c r="AR54" s="280"/>
      <c r="AS54" s="280"/>
      <c r="AT54" s="280"/>
      <c r="AU54" s="337"/>
    </row>
    <row r="55" spans="1:100" s="81" customFormat="1" ht="29.25" customHeight="1">
      <c r="A55" s="233"/>
      <c r="B55" s="305"/>
      <c r="C55" s="54"/>
      <c r="D55" s="103"/>
      <c r="E55" s="251"/>
      <c r="F55" s="278">
        <f t="shared" si="22"/>
        <v>0</v>
      </c>
      <c r="G55" s="103"/>
      <c r="H55" s="252"/>
      <c r="I55" s="299">
        <f t="shared" si="21"/>
        <v>0</v>
      </c>
      <c r="J55" s="240"/>
      <c r="K55" s="76"/>
      <c r="L55" s="76"/>
      <c r="M55" s="76"/>
      <c r="N55" s="76"/>
      <c r="O55" s="77"/>
      <c r="P55" s="276"/>
      <c r="Q55" s="76"/>
      <c r="R55" s="76"/>
      <c r="S55" s="76"/>
      <c r="T55" s="307"/>
      <c r="U55" s="79"/>
      <c r="V55" s="77"/>
      <c r="W55" s="94"/>
      <c r="X55" s="67" t="str">
        <f t="shared" si="23"/>
        <v>190000</v>
      </c>
      <c r="Y55" s="54"/>
      <c r="Z55" s="287"/>
      <c r="AA55" s="257"/>
      <c r="AB55" s="257"/>
      <c r="AC55" s="244"/>
      <c r="AD55" s="245"/>
      <c r="AE55" s="246"/>
      <c r="AF55" s="247"/>
      <c r="AG55" s="247"/>
      <c r="AH55" s="247"/>
      <c r="AI55" s="247"/>
      <c r="AJ55" s="247"/>
      <c r="AK55" s="283"/>
      <c r="AL55" s="280"/>
      <c r="AM55" s="280"/>
      <c r="AN55" s="280"/>
      <c r="AO55" s="280"/>
      <c r="AP55" s="280"/>
      <c r="AQ55" s="280"/>
      <c r="AR55" s="280"/>
      <c r="AS55" s="280"/>
      <c r="AT55" s="280"/>
      <c r="AU55" s="337"/>
    </row>
    <row r="56" spans="1:100" s="263" customFormat="1" ht="29.25" customHeight="1">
      <c r="A56" s="233"/>
      <c r="B56" s="305"/>
      <c r="C56" s="54"/>
      <c r="D56" s="103"/>
      <c r="E56" s="251"/>
      <c r="F56" s="278">
        <f t="shared" si="22"/>
        <v>0</v>
      </c>
      <c r="G56" s="103"/>
      <c r="H56" s="252"/>
      <c r="I56" s="299">
        <f t="shared" si="21"/>
        <v>0</v>
      </c>
      <c r="J56" s="254"/>
      <c r="K56" s="76"/>
      <c r="L56" s="76"/>
      <c r="M56" s="76"/>
      <c r="N56" s="76"/>
      <c r="O56" s="77"/>
      <c r="P56" s="276"/>
      <c r="Q56" s="76"/>
      <c r="R56" s="76"/>
      <c r="S56" s="76"/>
      <c r="T56" s="76"/>
      <c r="U56" s="79"/>
      <c r="V56" s="77"/>
      <c r="W56" s="94"/>
      <c r="X56" s="67" t="str">
        <f t="shared" si="23"/>
        <v>190000</v>
      </c>
      <c r="Y56" s="54"/>
      <c r="Z56" s="287" t="str">
        <f>IF($I56=1,W56," ")</f>
        <v xml:space="preserve"> </v>
      </c>
      <c r="AA56" s="257" t="str">
        <f>IF(I56=1,(IF(Y56=0,X56,0))," ")</f>
        <v xml:space="preserve"> </v>
      </c>
      <c r="AB56" s="257" t="str">
        <f>IF($I56=1,Y56," ")</f>
        <v xml:space="preserve"> </v>
      </c>
      <c r="AC56" s="244">
        <f>IF(Z56="0","0",F56)</f>
        <v>0</v>
      </c>
      <c r="AD56" s="245">
        <f>IF(AA56="0","0",F56)</f>
        <v>0</v>
      </c>
      <c r="AE56" s="246">
        <f>IF(AB56="0","0",F56)</f>
        <v>0</v>
      </c>
      <c r="AF56" s="247" t="str">
        <f>IF((WEEKNUM(MAX(AK56)))&lt;10,(YEAR(MAX(AK56)))&amp;"0"&amp;(WEEKNUM(MAX(AK56))),(YEAR(MAX(AK56)))&amp;(WEEKNUM(MAX(AK56))))</f>
        <v>190000</v>
      </c>
      <c r="AG56" s="247" t="str">
        <f>IF((WEEKNUM(MAX(AL56,AM56,AS56)))&lt;10,(YEAR(MAX(AL56,AM56,AS56)))&amp;"0"&amp;(WEEKNUM(MAX(AL56,AM56,AS56))),(YEAR(MAX(AL56,AM56,AS56)))&amp;(WEEKNUM(MAX(AL56,AM56,AS56))))</f>
        <v>190000</v>
      </c>
      <c r="AH56" s="247" t="str">
        <f>IF((WEEKNUM(MAX(AO56,AN56)))&lt;10,(YEAR(MAX(AO56,AN56)))&amp;"0"&amp;(WEEKNUM(MAX(AO56,AN56))),(YEAR(MAX(AO56,AN56)))&amp;(WEEKNUM(MAX(AO56,AN56))))</f>
        <v>190000</v>
      </c>
      <c r="AI56" s="247" t="str">
        <f>IF((WEEKNUM(MAX(AQ56,AP56,AU56)))&lt;10,(YEAR(MAX(AQ56,AP56,AU56)))&amp;"0"&amp;(WEEKNUM(MAX(AQ56,AP56,AU56))),(YEAR(MAX(AQ56,AP56,AU56)))&amp;(WEEKNUM(MAX(AQ56,AP56,AU56))))</f>
        <v>190000</v>
      </c>
      <c r="AJ56" s="247" t="str">
        <f>IF((WEEKNUM(MAX(AT56)))&lt;10,(YEAR(MAX(AT56)))&amp;"0"&amp;(WEEKNUM(MAX(AT56))),(YEAR(MAX(AT56)))&amp;(WEEKNUM(MAX(AT56))))</f>
        <v>190000</v>
      </c>
      <c r="AK56" s="283"/>
      <c r="AL56" s="280"/>
      <c r="AM56" s="280"/>
      <c r="AN56" s="280"/>
      <c r="AO56" s="280"/>
      <c r="AP56" s="280"/>
      <c r="AQ56" s="280"/>
      <c r="AR56" s="280"/>
      <c r="AS56" s="280"/>
      <c r="AT56" s="280"/>
      <c r="AU56" s="337"/>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row>
    <row r="57" spans="1:100" s="81" customFormat="1" ht="29.25" customHeight="1">
      <c r="A57" s="233"/>
      <c r="B57" s="305"/>
      <c r="C57" s="54"/>
      <c r="D57" s="103"/>
      <c r="E57" s="240"/>
      <c r="F57" s="278">
        <f t="shared" si="22"/>
        <v>0</v>
      </c>
      <c r="G57" s="103"/>
      <c r="H57" s="252"/>
      <c r="I57" s="299">
        <f t="shared" si="21"/>
        <v>0</v>
      </c>
      <c r="J57" s="254"/>
      <c r="K57" s="76"/>
      <c r="L57" s="76"/>
      <c r="M57" s="76"/>
      <c r="N57" s="76"/>
      <c r="O57" s="77"/>
      <c r="P57" s="276"/>
      <c r="Q57" s="76"/>
      <c r="R57" s="76"/>
      <c r="S57" s="76"/>
      <c r="T57" s="307"/>
      <c r="U57" s="79"/>
      <c r="V57" s="77"/>
      <c r="W57" s="94"/>
      <c r="X57" s="67" t="str">
        <f t="shared" si="23"/>
        <v>190000</v>
      </c>
      <c r="Y57" s="54"/>
      <c r="Z57" s="287" t="str">
        <f>IF($I57=1,W57," ")</f>
        <v xml:space="preserve"> </v>
      </c>
      <c r="AA57" s="257" t="str">
        <f>IF(I57=1,(IF(Y57=0,X57,0))," ")</f>
        <v xml:space="preserve"> </v>
      </c>
      <c r="AB57" s="257" t="str">
        <f>IF($I57=1,Y57," ")</f>
        <v xml:space="preserve"> </v>
      </c>
      <c r="AC57" s="244">
        <f>IF(Z57="0","0",F57)</f>
        <v>0</v>
      </c>
      <c r="AD57" s="245">
        <f>IF(AA57="0","0",F57)</f>
        <v>0</v>
      </c>
      <c r="AE57" s="246">
        <f>IF(AB57="0","0",F57)</f>
        <v>0</v>
      </c>
      <c r="AF57" s="247" t="str">
        <f>IF((WEEKNUM(MAX(AK57)))&lt;10,(YEAR(MAX(AK57)))&amp;"0"&amp;(WEEKNUM(MAX(AK57))),(YEAR(MAX(AK57)))&amp;(WEEKNUM(MAX(AK57))))</f>
        <v>190000</v>
      </c>
      <c r="AG57" s="247" t="str">
        <f>IF((WEEKNUM(MAX(AL57,AM57,AS57)))&lt;10,(YEAR(MAX(AL57,AM57,AS57)))&amp;"0"&amp;(WEEKNUM(MAX(AL57,AM57,AS57))),(YEAR(MAX(AL57,AM57,AS57)))&amp;(WEEKNUM(MAX(AL57,AM57,AS57))))</f>
        <v>190000</v>
      </c>
      <c r="AH57" s="247" t="str">
        <f>IF((WEEKNUM(MAX(AO57,AN57)))&lt;10,(YEAR(MAX(AO57,AN57)))&amp;"0"&amp;(WEEKNUM(MAX(AO57,AN57))),(YEAR(MAX(AO57,AN57)))&amp;(WEEKNUM(MAX(AO57,AN57))))</f>
        <v>190000</v>
      </c>
      <c r="AI57" s="247" t="str">
        <f>IF((WEEKNUM(MAX(AQ57,AP57,AU57)))&lt;10,(YEAR(MAX(AQ57,AP57,AU57)))&amp;"0"&amp;(WEEKNUM(MAX(AQ57,AP57,AU57))),(YEAR(MAX(AQ57,AP57,AU57)))&amp;(WEEKNUM(MAX(AQ57,AP57,AU57))))</f>
        <v>190000</v>
      </c>
      <c r="AJ57" s="247" t="str">
        <f>IF((WEEKNUM(MAX(AT57)))&lt;10,(YEAR(MAX(AT57)))&amp;"0"&amp;(WEEKNUM(MAX(AT57))),(YEAR(MAX(AT57)))&amp;(WEEKNUM(MAX(AT57))))</f>
        <v>190000</v>
      </c>
      <c r="AK57" s="283"/>
      <c r="AL57" s="280"/>
      <c r="AM57" s="280"/>
      <c r="AN57" s="280"/>
      <c r="AO57" s="280"/>
      <c r="AP57" s="280"/>
      <c r="AQ57" s="280"/>
      <c r="AR57" s="280"/>
      <c r="AS57" s="280"/>
      <c r="AT57" s="280"/>
      <c r="AU57" s="337"/>
    </row>
    <row r="58" spans="1:100" s="81" customFormat="1" ht="29.25" customHeight="1">
      <c r="A58" s="94"/>
      <c r="B58" s="305"/>
      <c r="C58" s="54"/>
      <c r="D58" s="103"/>
      <c r="E58" s="251"/>
      <c r="F58" s="278">
        <f t="shared" si="22"/>
        <v>0</v>
      </c>
      <c r="G58" s="103"/>
      <c r="H58" s="252"/>
      <c r="I58" s="299">
        <f t="shared" si="21"/>
        <v>0</v>
      </c>
      <c r="J58" s="254"/>
      <c r="K58" s="76"/>
      <c r="L58" s="76"/>
      <c r="M58" s="76"/>
      <c r="N58" s="76"/>
      <c r="O58" s="77"/>
      <c r="P58" s="276"/>
      <c r="Q58" s="76"/>
      <c r="R58" s="76"/>
      <c r="S58" s="76"/>
      <c r="T58" s="307"/>
      <c r="U58" s="79"/>
      <c r="V58" s="77"/>
      <c r="W58" s="94"/>
      <c r="X58" s="67" t="str">
        <f t="shared" si="23"/>
        <v>190000</v>
      </c>
      <c r="Y58" s="54"/>
      <c r="Z58" s="287" t="str">
        <f>IF($I58=1,W58," ")</f>
        <v xml:space="preserve"> </v>
      </c>
      <c r="AA58" s="257" t="str">
        <f>IF(I58=1,(IF(Y58=0,X58,0))," ")</f>
        <v xml:space="preserve"> </v>
      </c>
      <c r="AB58" s="257" t="str">
        <f>IF($I58=1,Y58," ")</f>
        <v xml:space="preserve"> </v>
      </c>
      <c r="AC58" s="244">
        <f>IF(Z58="0","0",F58)</f>
        <v>0</v>
      </c>
      <c r="AD58" s="245">
        <f>IF(AA58="0","0",F58)</f>
        <v>0</v>
      </c>
      <c r="AE58" s="246">
        <f>IF(AB58="0","0",F58)</f>
        <v>0</v>
      </c>
      <c r="AF58" s="247" t="str">
        <f>IF((WEEKNUM(MAX(AK58)))&lt;10,(YEAR(MAX(AK58)))&amp;"0"&amp;(WEEKNUM(MAX(AK58))),(YEAR(MAX(AK58)))&amp;(WEEKNUM(MAX(AK58))))</f>
        <v>190000</v>
      </c>
      <c r="AG58" s="247" t="str">
        <f>IF((WEEKNUM(MAX(AL58,AM58,AS58)))&lt;10,(YEAR(MAX(AL58,AM58,AS58)))&amp;"0"&amp;(WEEKNUM(MAX(AL58,AM58,AS58))),(YEAR(MAX(AL58,AM58,AS58)))&amp;(WEEKNUM(MAX(AL58,AM58,AS58))))</f>
        <v>190000</v>
      </c>
      <c r="AH58" s="247" t="str">
        <f>IF((WEEKNUM(MAX(AO58,AN58)))&lt;10,(YEAR(MAX(AO58,AN58)))&amp;"0"&amp;(WEEKNUM(MAX(AO58,AN58))),(YEAR(MAX(AO58,AN58)))&amp;(WEEKNUM(MAX(AO58,AN58))))</f>
        <v>190000</v>
      </c>
      <c r="AI58" s="247" t="str">
        <f>IF((WEEKNUM(MAX(AQ58,AP58,AU58)))&lt;10,(YEAR(MAX(AQ58,AP58,AU58)))&amp;"0"&amp;(WEEKNUM(MAX(AQ58,AP58,AU58))),(YEAR(MAX(AQ58,AP58,AU58)))&amp;(WEEKNUM(MAX(AQ58,AP58,AU58))))</f>
        <v>190000</v>
      </c>
      <c r="AJ58" s="247" t="str">
        <f>IF((WEEKNUM(MAX(AT58)))&lt;10,(YEAR(MAX(AT58)))&amp;"0"&amp;(WEEKNUM(MAX(AT58))),(YEAR(MAX(AT58)))&amp;(WEEKNUM(MAX(AT58))))</f>
        <v>190000</v>
      </c>
      <c r="AK58" s="283"/>
      <c r="AL58" s="280"/>
      <c r="AM58" s="280"/>
      <c r="AN58" s="280"/>
      <c r="AO58" s="280"/>
      <c r="AP58" s="280"/>
      <c r="AQ58" s="280"/>
      <c r="AR58" s="280"/>
      <c r="AS58" s="280"/>
      <c r="AT58" s="280"/>
      <c r="AU58" s="337"/>
    </row>
    <row r="59" spans="1:100" s="81" customFormat="1" ht="29.25" customHeight="1">
      <c r="A59" s="94"/>
      <c r="B59" s="305"/>
      <c r="C59" s="54"/>
      <c r="D59" s="103"/>
      <c r="E59" s="251"/>
      <c r="F59" s="278">
        <f t="shared" si="22"/>
        <v>0</v>
      </c>
      <c r="G59" s="103"/>
      <c r="H59" s="252"/>
      <c r="I59" s="299">
        <f t="shared" si="21"/>
        <v>0</v>
      </c>
      <c r="J59" s="254"/>
      <c r="K59" s="76"/>
      <c r="L59" s="76"/>
      <c r="M59" s="76"/>
      <c r="N59" s="76"/>
      <c r="O59" s="77"/>
      <c r="P59" s="276"/>
      <c r="Q59" s="76"/>
      <c r="R59" s="76"/>
      <c r="S59" s="76"/>
      <c r="T59" s="307"/>
      <c r="U59" s="79"/>
      <c r="V59" s="77"/>
      <c r="W59" s="94"/>
      <c r="X59" s="67" t="str">
        <f t="shared" si="23"/>
        <v>190000</v>
      </c>
      <c r="Y59" s="54"/>
      <c r="Z59" s="287"/>
      <c r="AA59" s="257"/>
      <c r="AB59" s="257"/>
      <c r="AC59" s="244"/>
      <c r="AD59" s="245"/>
      <c r="AE59" s="246"/>
      <c r="AF59" s="247"/>
      <c r="AG59" s="247"/>
      <c r="AH59" s="247"/>
      <c r="AI59" s="247"/>
      <c r="AJ59" s="247"/>
      <c r="AK59" s="283"/>
      <c r="AL59" s="280"/>
      <c r="AM59" s="280"/>
      <c r="AN59" s="280"/>
      <c r="AO59" s="280"/>
      <c r="AP59" s="280"/>
      <c r="AQ59" s="280"/>
      <c r="AR59" s="280"/>
      <c r="AS59" s="280"/>
      <c r="AT59" s="280"/>
      <c r="AU59" s="337"/>
    </row>
    <row r="60" spans="1:100" s="81" customFormat="1" ht="29.25" customHeight="1">
      <c r="A60" s="233"/>
      <c r="B60" s="305"/>
      <c r="C60" s="54"/>
      <c r="D60" s="103"/>
      <c r="E60" s="302"/>
      <c r="F60" s="278">
        <f t="shared" si="22"/>
        <v>0</v>
      </c>
      <c r="G60" s="103"/>
      <c r="H60" s="252"/>
      <c r="I60" s="299">
        <f t="shared" si="21"/>
        <v>0</v>
      </c>
      <c r="J60" s="254"/>
      <c r="K60" s="76"/>
      <c r="L60" s="76"/>
      <c r="M60" s="76"/>
      <c r="N60" s="76"/>
      <c r="O60" s="77"/>
      <c r="P60" s="276"/>
      <c r="Q60" s="76"/>
      <c r="R60" s="76"/>
      <c r="S60" s="76"/>
      <c r="T60" s="307"/>
      <c r="U60" s="79"/>
      <c r="V60" s="77"/>
      <c r="W60" s="94"/>
      <c r="X60" s="67" t="str">
        <f t="shared" si="23"/>
        <v>190000</v>
      </c>
      <c r="Y60" s="54"/>
      <c r="Z60" s="287" t="str">
        <f>IF($I60=1,W60," ")</f>
        <v xml:space="preserve"> </v>
      </c>
      <c r="AA60" s="257" t="str">
        <f>IF(I60=1,(IF(Y60=0,X60,0))," ")</f>
        <v xml:space="preserve"> </v>
      </c>
      <c r="AB60" s="257" t="str">
        <f>IF($I60=1,Y60," ")</f>
        <v xml:space="preserve"> </v>
      </c>
      <c r="AC60" s="244">
        <f>IF(Z60="0","0",F60)</f>
        <v>0</v>
      </c>
      <c r="AD60" s="245">
        <f>IF(AA60="0","0",F60)</f>
        <v>0</v>
      </c>
      <c r="AE60" s="246">
        <f>IF(AB60="0","0",F60)</f>
        <v>0</v>
      </c>
      <c r="AF60" s="247" t="str">
        <f>IF((WEEKNUM(MAX(AK60)))&lt;10,(YEAR(MAX(AK60)))&amp;"0"&amp;(WEEKNUM(MAX(AK60))),(YEAR(MAX(AK60)))&amp;(WEEKNUM(MAX(AK60))))</f>
        <v>190000</v>
      </c>
      <c r="AG60" s="247" t="str">
        <f>IF((WEEKNUM(MAX(AL60,AM60,AS60)))&lt;10,(YEAR(MAX(AL60,AM60,AS60)))&amp;"0"&amp;(WEEKNUM(MAX(AL60,AM60,AS60))),(YEAR(MAX(AL60,AM60,AS60)))&amp;(WEEKNUM(MAX(AL60,AM60,AS60))))</f>
        <v>190000</v>
      </c>
      <c r="AH60" s="247" t="str">
        <f>IF((WEEKNUM(MAX(AO60,AN60)))&lt;10,(YEAR(MAX(AO60,AN60)))&amp;"0"&amp;(WEEKNUM(MAX(AO60,AN60))),(YEAR(MAX(AO60,AN60)))&amp;(WEEKNUM(MAX(AO60,AN60))))</f>
        <v>190000</v>
      </c>
      <c r="AI60" s="247" t="str">
        <f>IF((WEEKNUM(MAX(AQ60,AP60,AU60)))&lt;10,(YEAR(MAX(AQ60,AP60,AU60)))&amp;"0"&amp;(WEEKNUM(MAX(AQ60,AP60,AU60))),(YEAR(MAX(AQ60,AP60,AU60)))&amp;(WEEKNUM(MAX(AQ60,AP60,AU60))))</f>
        <v>190000</v>
      </c>
      <c r="AJ60" s="247" t="str">
        <f>IF((WEEKNUM(MAX(AT60)))&lt;10,(YEAR(MAX(AT60)))&amp;"0"&amp;(WEEKNUM(MAX(AT60))),(YEAR(MAX(AT60)))&amp;(WEEKNUM(MAX(AT60))))</f>
        <v>190000</v>
      </c>
      <c r="AK60" s="283"/>
      <c r="AL60" s="280"/>
      <c r="AM60" s="280"/>
      <c r="AN60" s="280"/>
      <c r="AO60" s="280"/>
      <c r="AP60" s="280"/>
      <c r="AQ60" s="280"/>
      <c r="AR60" s="280"/>
      <c r="AS60" s="280"/>
      <c r="AT60" s="280"/>
      <c r="AU60" s="337"/>
    </row>
    <row r="61" spans="1:100" s="81" customFormat="1" ht="29.25" customHeight="1">
      <c r="A61" s="94"/>
      <c r="B61" s="305"/>
      <c r="C61" s="54"/>
      <c r="D61" s="103"/>
      <c r="E61" s="302"/>
      <c r="F61" s="278">
        <f t="shared" si="22"/>
        <v>0</v>
      </c>
      <c r="G61" s="103"/>
      <c r="H61" s="252"/>
      <c r="I61" s="299">
        <f t="shared" si="21"/>
        <v>0</v>
      </c>
      <c r="J61" s="254"/>
      <c r="K61" s="76"/>
      <c r="L61" s="76"/>
      <c r="M61" s="76"/>
      <c r="N61" s="76"/>
      <c r="O61" s="77"/>
      <c r="P61" s="276"/>
      <c r="Q61" s="76"/>
      <c r="R61" s="76"/>
      <c r="S61" s="76"/>
      <c r="T61" s="307"/>
      <c r="U61" s="79"/>
      <c r="V61" s="77"/>
      <c r="W61" s="94"/>
      <c r="X61" s="67" t="str">
        <f t="shared" si="23"/>
        <v>190000</v>
      </c>
      <c r="Y61" s="54"/>
      <c r="Z61" s="287" t="str">
        <f>IF($I61=1,W61," ")</f>
        <v xml:space="preserve"> </v>
      </c>
      <c r="AA61" s="257" t="str">
        <f>IF(I61=1,(IF(Y61=0,X61,0))," ")</f>
        <v xml:space="preserve"> </v>
      </c>
      <c r="AB61" s="257" t="str">
        <f>IF($I61=1,Y61," ")</f>
        <v xml:space="preserve"> </v>
      </c>
      <c r="AC61" s="244">
        <f>IF(Z61="0","0",F61)</f>
        <v>0</v>
      </c>
      <c r="AD61" s="245">
        <f>IF(AA61="0","0",F61)</f>
        <v>0</v>
      </c>
      <c r="AE61" s="246">
        <f>IF(AB61="0","0",F61)</f>
        <v>0</v>
      </c>
      <c r="AF61" s="247" t="str">
        <f>IF((WEEKNUM(MAX(AK61)))&lt;10,(YEAR(MAX(AK61)))&amp;"0"&amp;(WEEKNUM(MAX(AK61))),(YEAR(MAX(AK61)))&amp;(WEEKNUM(MAX(AK61))))</f>
        <v>190000</v>
      </c>
      <c r="AG61" s="247" t="str">
        <f>IF((WEEKNUM(MAX(AL61,AM61,AS61)))&lt;10,(YEAR(MAX(AL61,AM61,AS61)))&amp;"0"&amp;(WEEKNUM(MAX(AL61,AM61,AS61))),(YEAR(MAX(AL61,AM61,AS61)))&amp;(WEEKNUM(MAX(AL61,AM61,AS61))))</f>
        <v>190000</v>
      </c>
      <c r="AH61" s="247" t="str">
        <f>IF((WEEKNUM(MAX(AO61,AN61)))&lt;10,(YEAR(MAX(AO61,AN61)))&amp;"0"&amp;(WEEKNUM(MAX(AO61,AN61))),(YEAR(MAX(AO61,AN61)))&amp;(WEEKNUM(MAX(AO61,AN61))))</f>
        <v>190000</v>
      </c>
      <c r="AI61" s="247" t="str">
        <f>IF((WEEKNUM(MAX(AQ61,AP61,AU61)))&lt;10,(YEAR(MAX(AQ61,AP61,AU61)))&amp;"0"&amp;(WEEKNUM(MAX(AQ61,AP61,AU61))),(YEAR(MAX(AQ61,AP61,AU61)))&amp;(WEEKNUM(MAX(AQ61,AP61,AU61))))</f>
        <v>190000</v>
      </c>
      <c r="AJ61" s="247" t="str">
        <f>IF((WEEKNUM(MAX(AT61)))&lt;10,(YEAR(MAX(AT61)))&amp;"0"&amp;(WEEKNUM(MAX(AT61))),(YEAR(MAX(AT61)))&amp;(WEEKNUM(MAX(AT61))))</f>
        <v>190000</v>
      </c>
      <c r="AK61" s="283"/>
      <c r="AL61" s="280"/>
      <c r="AM61" s="280"/>
      <c r="AN61" s="280"/>
      <c r="AO61" s="280"/>
      <c r="AP61" s="280"/>
      <c r="AQ61" s="280"/>
      <c r="AR61" s="280"/>
      <c r="AS61" s="280"/>
      <c r="AT61" s="280"/>
      <c r="AU61" s="337"/>
    </row>
    <row r="62" spans="1:100" s="81" customFormat="1" ht="29.25" customHeight="1">
      <c r="A62" s="94"/>
      <c r="B62" s="305"/>
      <c r="C62" s="54"/>
      <c r="D62" s="103"/>
      <c r="E62" s="251"/>
      <c r="F62" s="278">
        <f t="shared" si="22"/>
        <v>0</v>
      </c>
      <c r="G62" s="103"/>
      <c r="H62" s="252"/>
      <c r="I62" s="299">
        <f t="shared" si="21"/>
        <v>0</v>
      </c>
      <c r="J62" s="254"/>
      <c r="K62" s="76"/>
      <c r="L62" s="76"/>
      <c r="M62" s="76"/>
      <c r="N62" s="76"/>
      <c r="O62" s="77"/>
      <c r="P62" s="276"/>
      <c r="Q62" s="76"/>
      <c r="R62" s="76"/>
      <c r="S62" s="76"/>
      <c r="T62" s="307"/>
      <c r="U62" s="79"/>
      <c r="V62" s="77"/>
      <c r="W62" s="94"/>
      <c r="X62" s="67" t="str">
        <f t="shared" si="23"/>
        <v>190000</v>
      </c>
      <c r="Y62" s="54"/>
      <c r="Z62" s="287"/>
      <c r="AA62" s="257"/>
      <c r="AB62" s="257"/>
      <c r="AC62" s="244"/>
      <c r="AD62" s="245"/>
      <c r="AE62" s="246"/>
      <c r="AF62" s="247"/>
      <c r="AG62" s="247"/>
      <c r="AH62" s="247"/>
      <c r="AI62" s="247"/>
      <c r="AJ62" s="247"/>
      <c r="AK62" s="283"/>
      <c r="AL62" s="280"/>
      <c r="AM62" s="280"/>
      <c r="AN62" s="280"/>
      <c r="AO62" s="280"/>
      <c r="AP62" s="280"/>
      <c r="AQ62" s="280"/>
      <c r="AR62" s="280"/>
      <c r="AS62" s="280"/>
      <c r="AT62" s="280"/>
      <c r="AU62" s="337"/>
    </row>
    <row r="63" spans="1:100" s="81" customFormat="1" ht="29.25" customHeight="1">
      <c r="A63" s="94"/>
      <c r="B63" s="305"/>
      <c r="C63" s="54"/>
      <c r="D63" s="103"/>
      <c r="E63" s="302"/>
      <c r="F63" s="278">
        <f t="shared" si="22"/>
        <v>0</v>
      </c>
      <c r="G63" s="103"/>
      <c r="H63" s="252"/>
      <c r="I63" s="299">
        <f t="shared" si="21"/>
        <v>0</v>
      </c>
      <c r="J63" s="254"/>
      <c r="K63" s="76"/>
      <c r="L63" s="76"/>
      <c r="M63" s="76"/>
      <c r="N63" s="76"/>
      <c r="O63" s="77"/>
      <c r="P63" s="276"/>
      <c r="Q63" s="76"/>
      <c r="R63" s="76"/>
      <c r="S63" s="76"/>
      <c r="T63" s="307"/>
      <c r="U63" s="79"/>
      <c r="V63" s="77"/>
      <c r="W63" s="94"/>
      <c r="X63" s="67" t="str">
        <f t="shared" si="23"/>
        <v>190000</v>
      </c>
      <c r="Y63" s="54"/>
      <c r="Z63" s="287"/>
      <c r="AA63" s="257"/>
      <c r="AB63" s="257"/>
      <c r="AC63" s="244"/>
      <c r="AD63" s="245"/>
      <c r="AE63" s="246"/>
      <c r="AF63" s="247"/>
      <c r="AG63" s="247"/>
      <c r="AH63" s="247"/>
      <c r="AI63" s="247"/>
      <c r="AJ63" s="247"/>
      <c r="AK63" s="283"/>
      <c r="AL63" s="280"/>
      <c r="AM63" s="280"/>
      <c r="AN63" s="280"/>
      <c r="AO63" s="280"/>
      <c r="AP63" s="280"/>
      <c r="AQ63" s="280"/>
      <c r="AR63" s="280"/>
      <c r="AS63" s="280"/>
      <c r="AT63" s="280"/>
      <c r="AU63" s="337"/>
    </row>
    <row r="64" spans="1:100" s="81" customFormat="1" ht="29.25" customHeight="1">
      <c r="A64" s="94"/>
      <c r="B64" s="305"/>
      <c r="C64" s="54"/>
      <c r="D64" s="103"/>
      <c r="E64" s="302"/>
      <c r="F64" s="278">
        <f t="shared" si="22"/>
        <v>0</v>
      </c>
      <c r="G64" s="103"/>
      <c r="H64" s="252"/>
      <c r="I64" s="299">
        <f t="shared" si="21"/>
        <v>0</v>
      </c>
      <c r="J64" s="254"/>
      <c r="K64" s="76"/>
      <c r="L64" s="76"/>
      <c r="M64" s="76"/>
      <c r="N64" s="76"/>
      <c r="O64" s="77"/>
      <c r="P64" s="276"/>
      <c r="Q64" s="76"/>
      <c r="R64" s="76"/>
      <c r="S64" s="76"/>
      <c r="T64" s="307"/>
      <c r="U64" s="79"/>
      <c r="V64" s="77"/>
      <c r="W64" s="94"/>
      <c r="X64" s="67" t="str">
        <f t="shared" si="23"/>
        <v>190000</v>
      </c>
      <c r="Y64" s="54"/>
      <c r="Z64" s="287"/>
      <c r="AA64" s="257"/>
      <c r="AB64" s="257"/>
      <c r="AC64" s="244"/>
      <c r="AD64" s="245"/>
      <c r="AE64" s="246"/>
      <c r="AF64" s="247"/>
      <c r="AG64" s="247"/>
      <c r="AH64" s="247"/>
      <c r="AI64" s="247"/>
      <c r="AJ64" s="247"/>
      <c r="AK64" s="283"/>
      <c r="AL64" s="280"/>
      <c r="AM64" s="280"/>
      <c r="AN64" s="280"/>
      <c r="AO64" s="280"/>
      <c r="AP64" s="280"/>
      <c r="AQ64" s="280"/>
      <c r="AR64" s="280"/>
      <c r="AS64" s="280"/>
      <c r="AT64" s="280"/>
      <c r="AU64" s="337"/>
    </row>
    <row r="65" spans="1:100" s="81" customFormat="1" ht="29.25" customHeight="1">
      <c r="A65" s="233"/>
      <c r="B65" s="305"/>
      <c r="C65" s="54"/>
      <c r="D65" s="103"/>
      <c r="E65" s="251"/>
      <c r="F65" s="278">
        <f t="shared" si="22"/>
        <v>0</v>
      </c>
      <c r="G65" s="103"/>
      <c r="H65" s="252"/>
      <c r="I65" s="299">
        <f t="shared" si="21"/>
        <v>0</v>
      </c>
      <c r="J65" s="252"/>
      <c r="K65" s="76"/>
      <c r="L65" s="76"/>
      <c r="M65" s="76"/>
      <c r="N65" s="76"/>
      <c r="O65" s="77"/>
      <c r="P65" s="276"/>
      <c r="Q65" s="76"/>
      <c r="R65" s="76"/>
      <c r="S65" s="76"/>
      <c r="T65" s="76"/>
      <c r="U65" s="79"/>
      <c r="V65" s="77"/>
      <c r="W65" s="94"/>
      <c r="X65" s="67" t="str">
        <f t="shared" si="23"/>
        <v>190000</v>
      </c>
      <c r="Y65" s="54"/>
      <c r="Z65" s="287" t="str">
        <f t="shared" ref="Z65:Z74" si="24">IF($I65=1,W65," ")</f>
        <v xml:space="preserve"> </v>
      </c>
      <c r="AA65" s="257" t="str">
        <f t="shared" ref="AA65:AA74" si="25">IF(I65=1,(IF(Y65=0,X65,0))," ")</f>
        <v xml:space="preserve"> </v>
      </c>
      <c r="AB65" s="257" t="str">
        <f t="shared" ref="AB65:AB74" si="26">IF($I65=1,Y65," ")</f>
        <v xml:space="preserve"> </v>
      </c>
      <c r="AC65" s="244">
        <f t="shared" ref="AC65:AC74" si="27">IF(Z65="0","0",F65)</f>
        <v>0</v>
      </c>
      <c r="AD65" s="245">
        <f t="shared" ref="AD65:AD74" si="28">IF(AA65="0","0",F65)</f>
        <v>0</v>
      </c>
      <c r="AE65" s="246">
        <f t="shared" ref="AE65:AE74" si="29">IF(AB65="0","0",F65)</f>
        <v>0</v>
      </c>
      <c r="AF65" s="247" t="str">
        <f t="shared" ref="AF65:AF74" si="30">IF((WEEKNUM(MAX(AK65)))&lt;10,(YEAR(MAX(AK65)))&amp;"0"&amp;(WEEKNUM(MAX(AK65))),(YEAR(MAX(AK65)))&amp;(WEEKNUM(MAX(AK65))))</f>
        <v>190000</v>
      </c>
      <c r="AG65" s="247" t="str">
        <f t="shared" ref="AG65:AG74" si="31">IF((WEEKNUM(MAX(AL65,AM65,AS65)))&lt;10,(YEAR(MAX(AL65,AM65,AS65)))&amp;"0"&amp;(WEEKNUM(MAX(AL65,AM65,AS65))),(YEAR(MAX(AL65,AM65,AS65)))&amp;(WEEKNUM(MAX(AL65,AM65,AS65))))</f>
        <v>190000</v>
      </c>
      <c r="AH65" s="247" t="str">
        <f t="shared" ref="AH65:AH74" si="32">IF((WEEKNUM(MAX(AO65,AN65)))&lt;10,(YEAR(MAX(AO65,AN65)))&amp;"0"&amp;(WEEKNUM(MAX(AO65,AN65))),(YEAR(MAX(AO65,AN65)))&amp;(WEEKNUM(MAX(AO65,AN65))))</f>
        <v>190000</v>
      </c>
      <c r="AI65" s="247" t="str">
        <f t="shared" ref="AI65:AI74" si="33">IF((WEEKNUM(MAX(AQ65,AP65,AU65)))&lt;10,(YEAR(MAX(AQ65,AP65,AU65)))&amp;"0"&amp;(WEEKNUM(MAX(AQ65,AP65,AU65))),(YEAR(MAX(AQ65,AP65,AU65)))&amp;(WEEKNUM(MAX(AQ65,AP65,AU65))))</f>
        <v>190000</v>
      </c>
      <c r="AJ65" s="247" t="str">
        <f t="shared" ref="AJ65:AJ74" si="34">IF((WEEKNUM(MAX(AT65)))&lt;10,(YEAR(MAX(AT65)))&amp;"0"&amp;(WEEKNUM(MAX(AT65))),(YEAR(MAX(AT65)))&amp;(WEEKNUM(MAX(AT65))))</f>
        <v>190000</v>
      </c>
      <c r="AK65" s="283"/>
      <c r="AL65" s="280"/>
      <c r="AM65" s="280"/>
      <c r="AN65" s="280"/>
      <c r="AO65" s="280"/>
      <c r="AP65" s="280"/>
      <c r="AQ65" s="280"/>
      <c r="AR65" s="280"/>
      <c r="AS65" s="280"/>
      <c r="AT65" s="280"/>
      <c r="AU65" s="337"/>
    </row>
    <row r="66" spans="1:100" s="263" customFormat="1" ht="30" customHeight="1">
      <c r="A66" s="233"/>
      <c r="B66" s="305"/>
      <c r="C66" s="54"/>
      <c r="D66" s="103"/>
      <c r="E66" s="251"/>
      <c r="F66" s="278">
        <f t="shared" si="22"/>
        <v>0</v>
      </c>
      <c r="G66" s="103"/>
      <c r="H66" s="252"/>
      <c r="I66" s="299">
        <f t="shared" si="21"/>
        <v>0</v>
      </c>
      <c r="J66" s="252"/>
      <c r="K66" s="76"/>
      <c r="L66" s="76"/>
      <c r="M66" s="76"/>
      <c r="N66" s="76"/>
      <c r="O66" s="77"/>
      <c r="P66" s="276"/>
      <c r="Q66" s="76"/>
      <c r="R66" s="76"/>
      <c r="S66" s="76"/>
      <c r="T66" s="76"/>
      <c r="U66" s="79"/>
      <c r="V66" s="77"/>
      <c r="W66" s="94"/>
      <c r="X66" s="67" t="str">
        <f t="shared" si="23"/>
        <v>190000</v>
      </c>
      <c r="Y66" s="54"/>
      <c r="Z66" s="287" t="str">
        <f t="shared" si="24"/>
        <v xml:space="preserve"> </v>
      </c>
      <c r="AA66" s="257" t="str">
        <f t="shared" si="25"/>
        <v xml:space="preserve"> </v>
      </c>
      <c r="AB66" s="257" t="str">
        <f t="shared" si="26"/>
        <v xml:space="preserve"> </v>
      </c>
      <c r="AC66" s="244">
        <f t="shared" si="27"/>
        <v>0</v>
      </c>
      <c r="AD66" s="245">
        <f t="shared" si="28"/>
        <v>0</v>
      </c>
      <c r="AE66" s="246">
        <f t="shared" si="29"/>
        <v>0</v>
      </c>
      <c r="AF66" s="247" t="str">
        <f t="shared" si="30"/>
        <v>190000</v>
      </c>
      <c r="AG66" s="247" t="str">
        <f t="shared" si="31"/>
        <v>190000</v>
      </c>
      <c r="AH66" s="247" t="str">
        <f t="shared" si="32"/>
        <v>190000</v>
      </c>
      <c r="AI66" s="247" t="str">
        <f t="shared" si="33"/>
        <v>190000</v>
      </c>
      <c r="AJ66" s="247" t="str">
        <f t="shared" si="34"/>
        <v>190000</v>
      </c>
      <c r="AK66" s="283"/>
      <c r="AL66" s="280"/>
      <c r="AM66" s="280"/>
      <c r="AN66" s="280"/>
      <c r="AO66" s="280"/>
      <c r="AP66" s="280"/>
      <c r="AQ66" s="280"/>
      <c r="AR66" s="280"/>
      <c r="AS66" s="280"/>
      <c r="AT66" s="280"/>
      <c r="AU66" s="337"/>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row>
    <row r="67" spans="1:100" s="81" customFormat="1" ht="31.5" customHeight="1">
      <c r="A67" s="233"/>
      <c r="B67" s="305"/>
      <c r="C67" s="54"/>
      <c r="D67" s="103"/>
      <c r="E67" s="251"/>
      <c r="F67" s="278">
        <f t="shared" si="22"/>
        <v>0</v>
      </c>
      <c r="G67" s="103"/>
      <c r="H67" s="252"/>
      <c r="I67" s="299">
        <f t="shared" ref="I67:I98" si="35">IF(I$8=J$8,J67,IF(I$8=K$8,K67,IF(I$8=L$8,L67,IF(I$8=M$8,M67,IF($I$8=N$8,N67,IF(I$8=O$8,O67,"NOK"))))))</f>
        <v>0</v>
      </c>
      <c r="J67" s="240"/>
      <c r="K67" s="76"/>
      <c r="L67" s="76"/>
      <c r="M67" s="76"/>
      <c r="N67" s="76"/>
      <c r="O67" s="77"/>
      <c r="P67" s="276"/>
      <c r="Q67" s="76"/>
      <c r="R67" s="76"/>
      <c r="S67" s="76"/>
      <c r="T67" s="76"/>
      <c r="U67" s="79"/>
      <c r="V67" s="77"/>
      <c r="W67" s="94"/>
      <c r="X67" s="67" t="str">
        <f t="shared" si="23"/>
        <v>190000</v>
      </c>
      <c r="Y67" s="54"/>
      <c r="Z67" s="287" t="str">
        <f t="shared" si="24"/>
        <v xml:space="preserve"> </v>
      </c>
      <c r="AA67" s="257" t="str">
        <f t="shared" si="25"/>
        <v xml:space="preserve"> </v>
      </c>
      <c r="AB67" s="257" t="str">
        <f t="shared" si="26"/>
        <v xml:space="preserve"> </v>
      </c>
      <c r="AC67" s="244">
        <f t="shared" si="27"/>
        <v>0</v>
      </c>
      <c r="AD67" s="245">
        <f t="shared" si="28"/>
        <v>0</v>
      </c>
      <c r="AE67" s="246">
        <f t="shared" si="29"/>
        <v>0</v>
      </c>
      <c r="AF67" s="247" t="str">
        <f t="shared" si="30"/>
        <v>190000</v>
      </c>
      <c r="AG67" s="247" t="str">
        <f t="shared" si="31"/>
        <v>190000</v>
      </c>
      <c r="AH67" s="247" t="str">
        <f t="shared" si="32"/>
        <v>190000</v>
      </c>
      <c r="AI67" s="247" t="str">
        <f t="shared" si="33"/>
        <v>190000</v>
      </c>
      <c r="AJ67" s="247" t="str">
        <f t="shared" si="34"/>
        <v>190000</v>
      </c>
      <c r="AK67" s="283"/>
      <c r="AL67" s="280"/>
      <c r="AM67" s="280"/>
      <c r="AN67" s="280"/>
      <c r="AO67" s="280"/>
      <c r="AP67" s="280"/>
      <c r="AQ67" s="280"/>
      <c r="AR67" s="280"/>
      <c r="AS67" s="280"/>
      <c r="AT67" s="280"/>
      <c r="AU67" s="337"/>
    </row>
    <row r="68" spans="1:100" s="81" customFormat="1" ht="31.5" customHeight="1">
      <c r="A68" s="233"/>
      <c r="B68" s="305"/>
      <c r="C68" s="54"/>
      <c r="D68" s="103"/>
      <c r="E68" s="251"/>
      <c r="F68" s="278">
        <f t="shared" si="22"/>
        <v>0</v>
      </c>
      <c r="G68" s="103"/>
      <c r="H68" s="252"/>
      <c r="I68" s="299">
        <f t="shared" si="35"/>
        <v>0</v>
      </c>
      <c r="J68" s="240"/>
      <c r="K68" s="76"/>
      <c r="L68" s="76"/>
      <c r="M68" s="76"/>
      <c r="N68" s="76"/>
      <c r="O68" s="77"/>
      <c r="P68" s="276"/>
      <c r="Q68" s="76"/>
      <c r="R68" s="76"/>
      <c r="S68" s="76"/>
      <c r="T68" s="76"/>
      <c r="U68" s="79"/>
      <c r="V68" s="77"/>
      <c r="W68" s="94"/>
      <c r="X68" s="67" t="str">
        <f t="shared" si="23"/>
        <v>190000</v>
      </c>
      <c r="Y68" s="54"/>
      <c r="Z68" s="287" t="str">
        <f t="shared" si="24"/>
        <v xml:space="preserve"> </v>
      </c>
      <c r="AA68" s="257" t="str">
        <f t="shared" si="25"/>
        <v xml:space="preserve"> </v>
      </c>
      <c r="AB68" s="257" t="str">
        <f t="shared" si="26"/>
        <v xml:space="preserve"> </v>
      </c>
      <c r="AC68" s="244">
        <f t="shared" si="27"/>
        <v>0</v>
      </c>
      <c r="AD68" s="245">
        <f t="shared" si="28"/>
        <v>0</v>
      </c>
      <c r="AE68" s="246">
        <f t="shared" si="29"/>
        <v>0</v>
      </c>
      <c r="AF68" s="247" t="str">
        <f t="shared" si="30"/>
        <v>190000</v>
      </c>
      <c r="AG68" s="247" t="str">
        <f t="shared" si="31"/>
        <v>190000</v>
      </c>
      <c r="AH68" s="247" t="str">
        <f t="shared" si="32"/>
        <v>190000</v>
      </c>
      <c r="AI68" s="247" t="str">
        <f t="shared" si="33"/>
        <v>190000</v>
      </c>
      <c r="AJ68" s="247" t="str">
        <f t="shared" si="34"/>
        <v>190000</v>
      </c>
      <c r="AK68" s="283"/>
      <c r="AL68" s="280"/>
      <c r="AM68" s="280"/>
      <c r="AN68" s="280"/>
      <c r="AO68" s="280"/>
      <c r="AP68" s="280"/>
      <c r="AQ68" s="280"/>
      <c r="AR68" s="280"/>
      <c r="AS68" s="280"/>
      <c r="AT68" s="280"/>
      <c r="AU68" s="337"/>
    </row>
    <row r="69" spans="1:100" s="263" customFormat="1" ht="30" customHeight="1">
      <c r="A69" s="233"/>
      <c r="B69" s="305"/>
      <c r="C69" s="54"/>
      <c r="D69" s="103"/>
      <c r="E69" s="308"/>
      <c r="F69" s="278">
        <f t="shared" si="22"/>
        <v>0</v>
      </c>
      <c r="G69" s="103"/>
      <c r="H69" s="252"/>
      <c r="I69" s="299">
        <f t="shared" si="35"/>
        <v>0</v>
      </c>
      <c r="J69" s="252"/>
      <c r="K69" s="76"/>
      <c r="L69" s="76"/>
      <c r="M69" s="76"/>
      <c r="N69" s="76"/>
      <c r="O69" s="77"/>
      <c r="P69" s="276"/>
      <c r="Q69" s="76"/>
      <c r="R69" s="76"/>
      <c r="S69" s="76"/>
      <c r="T69" s="76"/>
      <c r="U69" s="79"/>
      <c r="V69" s="77"/>
      <c r="W69" s="94"/>
      <c r="X69" s="67" t="str">
        <f t="shared" si="23"/>
        <v>190000</v>
      </c>
      <c r="Y69" s="54"/>
      <c r="Z69" s="287" t="str">
        <f t="shared" si="24"/>
        <v xml:space="preserve"> </v>
      </c>
      <c r="AA69" s="242" t="str">
        <f t="shared" si="25"/>
        <v xml:space="preserve"> </v>
      </c>
      <c r="AB69" s="243" t="str">
        <f t="shared" si="26"/>
        <v xml:space="preserve"> </v>
      </c>
      <c r="AC69" s="244">
        <f t="shared" si="27"/>
        <v>0</v>
      </c>
      <c r="AD69" s="245">
        <f t="shared" si="28"/>
        <v>0</v>
      </c>
      <c r="AE69" s="246">
        <f t="shared" si="29"/>
        <v>0</v>
      </c>
      <c r="AF69" s="247" t="str">
        <f t="shared" si="30"/>
        <v>190000</v>
      </c>
      <c r="AG69" s="247" t="str">
        <f t="shared" si="31"/>
        <v>190000</v>
      </c>
      <c r="AH69" s="247" t="str">
        <f t="shared" si="32"/>
        <v>190000</v>
      </c>
      <c r="AI69" s="247" t="str">
        <f t="shared" si="33"/>
        <v>190000</v>
      </c>
      <c r="AJ69" s="247" t="str">
        <f t="shared" si="34"/>
        <v>190000</v>
      </c>
      <c r="AK69" s="279"/>
      <c r="AL69" s="280"/>
      <c r="AM69" s="280"/>
      <c r="AN69" s="280"/>
      <c r="AO69" s="280"/>
      <c r="AP69" s="280"/>
      <c r="AQ69" s="280"/>
      <c r="AR69" s="280"/>
      <c r="AS69" s="280"/>
      <c r="AT69" s="280"/>
      <c r="AU69" s="337"/>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row>
    <row r="70" spans="1:100" s="263" customFormat="1" ht="15" customHeight="1">
      <c r="A70" s="309"/>
      <c r="B70" s="305"/>
      <c r="C70" s="54"/>
      <c r="D70" s="103"/>
      <c r="E70" s="310"/>
      <c r="F70" s="278">
        <f t="shared" si="22"/>
        <v>0</v>
      </c>
      <c r="G70" s="103"/>
      <c r="H70" s="252"/>
      <c r="I70" s="299">
        <f t="shared" si="35"/>
        <v>0</v>
      </c>
      <c r="J70" s="252"/>
      <c r="K70" s="76"/>
      <c r="L70" s="76"/>
      <c r="M70" s="76"/>
      <c r="N70" s="76"/>
      <c r="O70" s="77"/>
      <c r="P70" s="276"/>
      <c r="Q70" s="76"/>
      <c r="R70" s="76"/>
      <c r="S70" s="311"/>
      <c r="T70" s="76"/>
      <c r="U70" s="79"/>
      <c r="V70" s="77"/>
      <c r="W70" s="94"/>
      <c r="X70" s="67" t="str">
        <f t="shared" si="23"/>
        <v>190000</v>
      </c>
      <c r="Y70" s="54"/>
      <c r="Z70" s="287" t="str">
        <f t="shared" si="24"/>
        <v xml:space="preserve"> </v>
      </c>
      <c r="AA70" s="242" t="str">
        <f t="shared" si="25"/>
        <v xml:space="preserve"> </v>
      </c>
      <c r="AB70" s="243" t="str">
        <f t="shared" si="26"/>
        <v xml:space="preserve"> </v>
      </c>
      <c r="AC70" s="244">
        <f t="shared" si="27"/>
        <v>0</v>
      </c>
      <c r="AD70" s="245">
        <f t="shared" si="28"/>
        <v>0</v>
      </c>
      <c r="AE70" s="246">
        <f t="shared" si="29"/>
        <v>0</v>
      </c>
      <c r="AF70" s="247" t="str">
        <f t="shared" si="30"/>
        <v>190000</v>
      </c>
      <c r="AG70" s="247" t="str">
        <f t="shared" si="31"/>
        <v>190000</v>
      </c>
      <c r="AH70" s="247" t="str">
        <f t="shared" si="32"/>
        <v>190000</v>
      </c>
      <c r="AI70" s="247" t="str">
        <f t="shared" si="33"/>
        <v>190000</v>
      </c>
      <c r="AJ70" s="247" t="str">
        <f t="shared" si="34"/>
        <v>190000</v>
      </c>
      <c r="AK70" s="312"/>
      <c r="AL70" s="280"/>
      <c r="AM70" s="280"/>
      <c r="AN70" s="280"/>
      <c r="AO70" s="280"/>
      <c r="AP70" s="280"/>
      <c r="AQ70" s="280"/>
      <c r="AR70" s="280"/>
      <c r="AS70" s="280"/>
      <c r="AT70" s="280"/>
      <c r="AU70" s="337"/>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row>
    <row r="71" spans="1:100" s="81" customFormat="1" ht="29.85" customHeight="1">
      <c r="A71" s="233"/>
      <c r="B71" s="305"/>
      <c r="C71" s="54"/>
      <c r="D71" s="103"/>
      <c r="E71" s="251"/>
      <c r="F71" s="278">
        <f t="shared" si="22"/>
        <v>0</v>
      </c>
      <c r="G71" s="103"/>
      <c r="H71" s="252"/>
      <c r="I71" s="299">
        <f t="shared" si="35"/>
        <v>0</v>
      </c>
      <c r="J71" s="77"/>
      <c r="K71" s="76"/>
      <c r="L71" s="76"/>
      <c r="M71" s="76"/>
      <c r="N71" s="76"/>
      <c r="O71" s="77"/>
      <c r="P71" s="276"/>
      <c r="Q71" s="76"/>
      <c r="R71" s="76"/>
      <c r="S71" s="76"/>
      <c r="T71" s="76"/>
      <c r="U71" s="79"/>
      <c r="V71" s="77"/>
      <c r="W71" s="94"/>
      <c r="X71" s="67" t="str">
        <f t="shared" si="23"/>
        <v>190000</v>
      </c>
      <c r="Y71" s="54"/>
      <c r="Z71" s="287" t="str">
        <f t="shared" si="24"/>
        <v xml:space="preserve"> </v>
      </c>
      <c r="AA71" s="242" t="str">
        <f t="shared" si="25"/>
        <v xml:space="preserve"> </v>
      </c>
      <c r="AB71" s="243" t="str">
        <f t="shared" si="26"/>
        <v xml:space="preserve"> </v>
      </c>
      <c r="AC71" s="244">
        <f t="shared" si="27"/>
        <v>0</v>
      </c>
      <c r="AD71" s="245">
        <f t="shared" si="28"/>
        <v>0</v>
      </c>
      <c r="AE71" s="246">
        <f t="shared" si="29"/>
        <v>0</v>
      </c>
      <c r="AF71" s="247" t="str">
        <f t="shared" si="30"/>
        <v>190000</v>
      </c>
      <c r="AG71" s="247" t="str">
        <f t="shared" si="31"/>
        <v>190000</v>
      </c>
      <c r="AH71" s="247" t="str">
        <f t="shared" si="32"/>
        <v>190000</v>
      </c>
      <c r="AI71" s="247" t="str">
        <f t="shared" si="33"/>
        <v>190000</v>
      </c>
      <c r="AJ71" s="247" t="str">
        <f t="shared" si="34"/>
        <v>190000</v>
      </c>
      <c r="AK71" s="279"/>
      <c r="AL71" s="280"/>
      <c r="AM71" s="280"/>
      <c r="AN71" s="280"/>
      <c r="AO71" s="280"/>
      <c r="AP71" s="280"/>
      <c r="AQ71" s="280"/>
      <c r="AR71" s="280"/>
      <c r="AS71" s="280"/>
      <c r="AT71" s="280"/>
      <c r="AU71" s="337"/>
    </row>
    <row r="72" spans="1:100" s="81" customFormat="1" ht="35.25" customHeight="1">
      <c r="A72" s="233"/>
      <c r="B72" s="305"/>
      <c r="C72" s="54"/>
      <c r="D72" s="103"/>
      <c r="E72" s="251"/>
      <c r="F72" s="278">
        <f t="shared" si="22"/>
        <v>0</v>
      </c>
      <c r="G72" s="103"/>
      <c r="H72" s="252"/>
      <c r="I72" s="299">
        <f t="shared" si="35"/>
        <v>0</v>
      </c>
      <c r="J72" s="252"/>
      <c r="K72" s="76"/>
      <c r="L72" s="76"/>
      <c r="M72" s="76"/>
      <c r="N72" s="76"/>
      <c r="O72" s="77"/>
      <c r="P72" s="276"/>
      <c r="Q72" s="76"/>
      <c r="R72" s="76"/>
      <c r="S72" s="76"/>
      <c r="T72" s="52"/>
      <c r="U72" s="79"/>
      <c r="V72" s="77"/>
      <c r="W72" s="94"/>
      <c r="X72" s="67" t="str">
        <f t="shared" si="23"/>
        <v>190000</v>
      </c>
      <c r="Y72" s="54"/>
      <c r="Z72" s="287" t="str">
        <f t="shared" si="24"/>
        <v xml:space="preserve"> </v>
      </c>
      <c r="AA72" s="242" t="str">
        <f t="shared" si="25"/>
        <v xml:space="preserve"> </v>
      </c>
      <c r="AB72" s="243" t="str">
        <f t="shared" si="26"/>
        <v xml:space="preserve"> </v>
      </c>
      <c r="AC72" s="243">
        <f t="shared" si="27"/>
        <v>0</v>
      </c>
      <c r="AD72" s="243">
        <f t="shared" si="28"/>
        <v>0</v>
      </c>
      <c r="AE72" s="243">
        <f t="shared" si="29"/>
        <v>0</v>
      </c>
      <c r="AF72" s="243" t="str">
        <f t="shared" si="30"/>
        <v>190000</v>
      </c>
      <c r="AG72" s="243" t="str">
        <f t="shared" si="31"/>
        <v>190000</v>
      </c>
      <c r="AH72" s="243" t="str">
        <f t="shared" si="32"/>
        <v>190000</v>
      </c>
      <c r="AI72" s="243" t="str">
        <f t="shared" si="33"/>
        <v>190000</v>
      </c>
      <c r="AJ72" s="257" t="str">
        <f t="shared" si="34"/>
        <v>190000</v>
      </c>
      <c r="AK72" s="279"/>
      <c r="AL72" s="280"/>
      <c r="AM72" s="280"/>
      <c r="AN72" s="280"/>
      <c r="AO72" s="313"/>
      <c r="AP72" s="280"/>
      <c r="AQ72" s="280"/>
      <c r="AR72" s="280"/>
      <c r="AS72" s="280"/>
      <c r="AT72" s="280"/>
      <c r="AU72" s="337"/>
    </row>
    <row r="73" spans="1:100" s="81" customFormat="1" ht="29.1" customHeight="1">
      <c r="A73" s="233"/>
      <c r="B73" s="305"/>
      <c r="C73" s="54"/>
      <c r="D73" s="103"/>
      <c r="E73" s="251"/>
      <c r="F73" s="278">
        <f t="shared" si="22"/>
        <v>0</v>
      </c>
      <c r="G73" s="103"/>
      <c r="H73" s="252"/>
      <c r="I73" s="299">
        <f t="shared" si="35"/>
        <v>0</v>
      </c>
      <c r="J73" s="252"/>
      <c r="K73" s="76"/>
      <c r="L73" s="76"/>
      <c r="M73" s="76"/>
      <c r="N73" s="76"/>
      <c r="O73" s="77"/>
      <c r="P73" s="276"/>
      <c r="Q73" s="76"/>
      <c r="R73" s="76"/>
      <c r="S73" s="76"/>
      <c r="T73" s="76"/>
      <c r="U73" s="79"/>
      <c r="V73" s="77"/>
      <c r="W73" s="94"/>
      <c r="X73" s="67" t="str">
        <f t="shared" si="23"/>
        <v>190000</v>
      </c>
      <c r="Y73" s="54"/>
      <c r="Z73" s="287" t="str">
        <f t="shared" si="24"/>
        <v xml:space="preserve"> </v>
      </c>
      <c r="AA73" s="242" t="str">
        <f t="shared" si="25"/>
        <v xml:space="preserve"> </v>
      </c>
      <c r="AB73" s="243" t="str">
        <f t="shared" si="26"/>
        <v xml:space="preserve"> </v>
      </c>
      <c r="AC73" s="244">
        <f t="shared" si="27"/>
        <v>0</v>
      </c>
      <c r="AD73" s="245">
        <f t="shared" si="28"/>
        <v>0</v>
      </c>
      <c r="AE73" s="246">
        <f t="shared" si="29"/>
        <v>0</v>
      </c>
      <c r="AF73" s="247" t="str">
        <f t="shared" si="30"/>
        <v>190000</v>
      </c>
      <c r="AG73" s="247" t="str">
        <f t="shared" si="31"/>
        <v>190000</v>
      </c>
      <c r="AH73" s="247" t="str">
        <f t="shared" si="32"/>
        <v>190000</v>
      </c>
      <c r="AI73" s="247" t="str">
        <f t="shared" si="33"/>
        <v>190000</v>
      </c>
      <c r="AJ73" s="247" t="str">
        <f t="shared" si="34"/>
        <v>190000</v>
      </c>
      <c r="AK73" s="279"/>
      <c r="AL73" s="280"/>
      <c r="AM73" s="280"/>
      <c r="AN73" s="280"/>
      <c r="AO73" s="280"/>
      <c r="AP73" s="280"/>
      <c r="AQ73" s="280"/>
      <c r="AR73" s="280"/>
      <c r="AS73" s="280"/>
      <c r="AT73" s="280"/>
      <c r="AU73" s="337"/>
    </row>
    <row r="74" spans="1:100" s="81" customFormat="1" ht="29.1" customHeight="1">
      <c r="A74" s="233"/>
      <c r="B74" s="305"/>
      <c r="C74" s="54"/>
      <c r="D74" s="94"/>
      <c r="E74" s="302"/>
      <c r="F74" s="278">
        <f t="shared" si="22"/>
        <v>0</v>
      </c>
      <c r="G74" s="94"/>
      <c r="H74" s="94"/>
      <c r="I74" s="299">
        <f t="shared" si="35"/>
        <v>0</v>
      </c>
      <c r="J74" s="94"/>
      <c r="K74" s="275"/>
      <c r="L74" s="275"/>
      <c r="M74" s="275"/>
      <c r="N74" s="275"/>
      <c r="O74" s="94"/>
      <c r="P74" s="276"/>
      <c r="Q74" s="76"/>
      <c r="R74" s="76"/>
      <c r="S74" s="76"/>
      <c r="T74" s="76"/>
      <c r="U74" s="79"/>
      <c r="V74" s="77"/>
      <c r="W74" s="94"/>
      <c r="X74" s="67" t="str">
        <f t="shared" si="23"/>
        <v>190000</v>
      </c>
      <c r="Y74" s="54"/>
      <c r="Z74" s="287" t="str">
        <f t="shared" si="24"/>
        <v xml:space="preserve"> </v>
      </c>
      <c r="AA74" s="242" t="str">
        <f t="shared" si="25"/>
        <v xml:space="preserve"> </v>
      </c>
      <c r="AB74" s="243" t="str">
        <f t="shared" si="26"/>
        <v xml:space="preserve"> </v>
      </c>
      <c r="AC74" s="244">
        <f t="shared" si="27"/>
        <v>0</v>
      </c>
      <c r="AD74" s="245">
        <f t="shared" si="28"/>
        <v>0</v>
      </c>
      <c r="AE74" s="246">
        <f t="shared" si="29"/>
        <v>0</v>
      </c>
      <c r="AF74" s="247" t="str">
        <f t="shared" si="30"/>
        <v>190000</v>
      </c>
      <c r="AG74" s="247" t="str">
        <f t="shared" si="31"/>
        <v>190000</v>
      </c>
      <c r="AH74" s="247" t="str">
        <f t="shared" si="32"/>
        <v>190000</v>
      </c>
      <c r="AI74" s="247" t="str">
        <f t="shared" si="33"/>
        <v>190000</v>
      </c>
      <c r="AJ74" s="247" t="str">
        <f t="shared" si="34"/>
        <v>190000</v>
      </c>
      <c r="AK74" s="279"/>
      <c r="AL74" s="280"/>
      <c r="AM74" s="280"/>
      <c r="AN74" s="280"/>
      <c r="AO74" s="280"/>
      <c r="AP74" s="280"/>
      <c r="AQ74" s="280"/>
      <c r="AR74" s="280"/>
      <c r="AS74" s="280"/>
      <c r="AT74" s="280"/>
      <c r="AU74" s="337"/>
    </row>
    <row r="75" spans="1:100" s="81" customFormat="1" ht="29.1" customHeight="1">
      <c r="A75" s="233"/>
      <c r="B75" s="314"/>
      <c r="C75" s="54"/>
      <c r="D75" s="94"/>
      <c r="E75" s="302"/>
      <c r="F75" s="278">
        <f t="shared" si="22"/>
        <v>0</v>
      </c>
      <c r="G75" s="94"/>
      <c r="H75" s="94"/>
      <c r="I75" s="299">
        <f t="shared" si="35"/>
        <v>0</v>
      </c>
      <c r="J75" s="94"/>
      <c r="K75" s="275"/>
      <c r="L75" s="275"/>
      <c r="M75" s="275"/>
      <c r="N75" s="275"/>
      <c r="O75" s="94"/>
      <c r="P75" s="276"/>
      <c r="Q75" s="76"/>
      <c r="R75" s="76"/>
      <c r="S75" s="76"/>
      <c r="T75" s="76"/>
      <c r="U75" s="79"/>
      <c r="V75" s="77"/>
      <c r="W75" s="94"/>
      <c r="X75" s="67" t="str">
        <f t="shared" si="23"/>
        <v>190000</v>
      </c>
      <c r="Y75" s="54"/>
      <c r="Z75" s="287"/>
      <c r="AA75" s="242"/>
      <c r="AB75" s="243"/>
      <c r="AC75" s="244"/>
      <c r="AD75" s="245"/>
      <c r="AE75" s="246"/>
      <c r="AF75" s="247"/>
      <c r="AG75" s="247"/>
      <c r="AH75" s="247"/>
      <c r="AI75" s="247"/>
      <c r="AJ75" s="247"/>
      <c r="AK75" s="279"/>
      <c r="AL75" s="280"/>
      <c r="AM75" s="280"/>
      <c r="AN75" s="280"/>
      <c r="AO75" s="280"/>
      <c r="AP75" s="280"/>
      <c r="AQ75" s="280"/>
      <c r="AR75" s="280"/>
      <c r="AS75" s="280"/>
      <c r="AT75" s="280"/>
      <c r="AU75" s="337"/>
    </row>
    <row r="76" spans="1:100" s="81" customFormat="1" ht="29.1" customHeight="1">
      <c r="A76" s="233"/>
      <c r="B76" s="314"/>
      <c r="C76" s="54"/>
      <c r="D76" s="94"/>
      <c r="E76" s="302"/>
      <c r="F76" s="278">
        <f t="shared" si="22"/>
        <v>0</v>
      </c>
      <c r="G76" s="94"/>
      <c r="H76" s="94"/>
      <c r="I76" s="299">
        <f t="shared" si="35"/>
        <v>0</v>
      </c>
      <c r="J76" s="94"/>
      <c r="K76" s="275"/>
      <c r="L76" s="275"/>
      <c r="M76" s="275"/>
      <c r="N76" s="275"/>
      <c r="O76" s="94"/>
      <c r="P76" s="276"/>
      <c r="Q76" s="76"/>
      <c r="R76" s="76"/>
      <c r="S76" s="76"/>
      <c r="T76" s="76"/>
      <c r="U76" s="79"/>
      <c r="V76" s="77"/>
      <c r="W76" s="94"/>
      <c r="X76" s="67" t="str">
        <f t="shared" si="23"/>
        <v>190000</v>
      </c>
      <c r="Y76" s="54"/>
      <c r="Z76" s="287"/>
      <c r="AA76" s="242"/>
      <c r="AB76" s="243"/>
      <c r="AC76" s="244"/>
      <c r="AD76" s="245"/>
      <c r="AE76" s="246"/>
      <c r="AF76" s="247"/>
      <c r="AG76" s="247"/>
      <c r="AH76" s="247"/>
      <c r="AI76" s="247"/>
      <c r="AJ76" s="247"/>
      <c r="AK76" s="279"/>
      <c r="AL76" s="280"/>
      <c r="AM76" s="280"/>
      <c r="AN76" s="280"/>
      <c r="AO76" s="280"/>
      <c r="AP76" s="280"/>
      <c r="AQ76" s="280"/>
      <c r="AR76" s="280"/>
      <c r="AS76" s="280"/>
      <c r="AT76" s="280"/>
      <c r="AU76" s="337"/>
    </row>
    <row r="77" spans="1:100" s="81" customFormat="1" ht="22.5" customHeight="1">
      <c r="A77" s="233"/>
      <c r="B77" s="314"/>
      <c r="C77" s="233"/>
      <c r="D77" s="233"/>
      <c r="E77" s="233"/>
      <c r="F77" s="326">
        <f t="shared" si="22"/>
        <v>0</v>
      </c>
      <c r="G77" s="94"/>
      <c r="H77" s="94"/>
      <c r="I77" s="299">
        <f t="shared" si="35"/>
        <v>0</v>
      </c>
      <c r="J77" s="94"/>
      <c r="K77" s="275"/>
      <c r="L77" s="275"/>
      <c r="M77" s="275"/>
      <c r="N77" s="275"/>
      <c r="O77" s="94"/>
      <c r="P77" s="233"/>
      <c r="Q77" s="76"/>
      <c r="R77" s="76"/>
      <c r="S77" s="76"/>
      <c r="T77" s="76"/>
      <c r="U77" s="79"/>
      <c r="V77" s="77"/>
      <c r="W77" s="94"/>
      <c r="X77" s="67" t="str">
        <f t="shared" si="23"/>
        <v>190000</v>
      </c>
      <c r="Y77" s="54"/>
      <c r="Z77" s="287" t="str">
        <f t="shared" ref="Z77:Z90" si="36">IF($I77=1,W77," ")</f>
        <v xml:space="preserve"> </v>
      </c>
      <c r="AA77" s="242" t="str">
        <f t="shared" ref="AA77:AA90" si="37">IF(I77=1,(IF(Y77=0,X77,0))," ")</f>
        <v xml:space="preserve"> </v>
      </c>
      <c r="AB77" s="243" t="str">
        <f t="shared" ref="AB77:AB90" si="38">IF($I77=1,Y77," ")</f>
        <v xml:space="preserve"> </v>
      </c>
      <c r="AC77" s="244">
        <f t="shared" ref="AC77:AC90" si="39">IF(Z77="0","0",F77)</f>
        <v>0</v>
      </c>
      <c r="AD77" s="245">
        <f t="shared" ref="AD77:AD90" si="40">IF(AA77="0","0",F77)</f>
        <v>0</v>
      </c>
      <c r="AE77" s="246">
        <f t="shared" ref="AE77:AE90" si="41">IF(AB77="0","0",F77)</f>
        <v>0</v>
      </c>
      <c r="AF77" s="247" t="str">
        <f t="shared" ref="AF77:AF91" si="42">IF((WEEKNUM(MAX(AK77)))&lt;10,(YEAR(MAX(AK77)))&amp;"0"&amp;(WEEKNUM(MAX(AK77))),(YEAR(MAX(AK77)))&amp;(WEEKNUM(MAX(AK77))))</f>
        <v>190000</v>
      </c>
      <c r="AG77" s="247" t="str">
        <f t="shared" ref="AG77:AG97" si="43">IF((WEEKNUM(MAX(AL77,AM77,AS77)))&lt;10,(YEAR(MAX(AL77,AM77,AS77)))&amp;"0"&amp;(WEEKNUM(MAX(AL77,AM77,AS77))),(YEAR(MAX(AL77,AM77,AS77)))&amp;(WEEKNUM(MAX(AL77,AM77,AS77))))</f>
        <v>190000</v>
      </c>
      <c r="AH77" s="247" t="str">
        <f t="shared" ref="AH77:AH97" si="44">IF((WEEKNUM(MAX(AO77,AN77)))&lt;10,(YEAR(MAX(AO77,AN77)))&amp;"0"&amp;(WEEKNUM(MAX(AO77,AN77))),(YEAR(MAX(AO77,AN77)))&amp;(WEEKNUM(MAX(AO77,AN77))))</f>
        <v>190000</v>
      </c>
      <c r="AI77" s="247" t="str">
        <f t="shared" ref="AI77:AI90" si="45">IF((WEEKNUM(MAX(AQ77,AP77,AU77)))&lt;10,(YEAR(MAX(AQ77,AP77,AU77)))&amp;"0"&amp;(WEEKNUM(MAX(AQ77,AP77,AU77))),(YEAR(MAX(AQ77,AP77,AU77)))&amp;(WEEKNUM(MAX(AQ77,AP77,AU77))))</f>
        <v>190000</v>
      </c>
      <c r="AJ77" s="247" t="str">
        <f t="shared" ref="AJ77:AJ90" si="46">IF((WEEKNUM(MAX(AT77)))&lt;10,(YEAR(MAX(AT77)))&amp;"0"&amp;(WEEKNUM(MAX(AT77))),(YEAR(MAX(AT77)))&amp;(WEEKNUM(MAX(AT77))))</f>
        <v>190000</v>
      </c>
      <c r="AK77" s="279"/>
      <c r="AL77" s="280"/>
      <c r="AM77" s="280"/>
      <c r="AN77" s="280"/>
      <c r="AO77" s="280"/>
      <c r="AP77" s="280"/>
      <c r="AQ77" s="280"/>
      <c r="AR77" s="280"/>
      <c r="AS77" s="280"/>
      <c r="AT77" s="280"/>
      <c r="AU77" s="337"/>
    </row>
    <row r="78" spans="1:100" s="263" customFormat="1" ht="27.75" customHeight="1">
      <c r="A78" s="233"/>
      <c r="B78" s="314"/>
      <c r="C78" s="233"/>
      <c r="D78" s="233"/>
      <c r="E78" s="233"/>
      <c r="F78" s="326">
        <f t="shared" si="22"/>
        <v>0</v>
      </c>
      <c r="G78" s="94"/>
      <c r="H78" s="94"/>
      <c r="I78" s="299">
        <f t="shared" si="35"/>
        <v>0</v>
      </c>
      <c r="J78" s="94"/>
      <c r="K78" s="275"/>
      <c r="L78" s="275"/>
      <c r="M78" s="275"/>
      <c r="N78" s="275"/>
      <c r="O78" s="94"/>
      <c r="P78" s="233"/>
      <c r="Q78" s="76"/>
      <c r="R78" s="76"/>
      <c r="S78" s="76"/>
      <c r="T78" s="76"/>
      <c r="U78" s="79"/>
      <c r="V78" s="77"/>
      <c r="W78" s="94"/>
      <c r="X78" s="67" t="str">
        <f t="shared" si="23"/>
        <v>190000</v>
      </c>
      <c r="Y78" s="54"/>
      <c r="Z78" s="287" t="str">
        <f t="shared" si="36"/>
        <v xml:space="preserve"> </v>
      </c>
      <c r="AA78" s="242" t="str">
        <f t="shared" si="37"/>
        <v xml:space="preserve"> </v>
      </c>
      <c r="AB78" s="243" t="str">
        <f t="shared" si="38"/>
        <v xml:space="preserve"> </v>
      </c>
      <c r="AC78" s="244">
        <f t="shared" si="39"/>
        <v>0</v>
      </c>
      <c r="AD78" s="245">
        <f t="shared" si="40"/>
        <v>0</v>
      </c>
      <c r="AE78" s="246">
        <f t="shared" si="41"/>
        <v>0</v>
      </c>
      <c r="AF78" s="247" t="str">
        <f t="shared" si="42"/>
        <v>190000</v>
      </c>
      <c r="AG78" s="247" t="str">
        <f t="shared" si="43"/>
        <v>190000</v>
      </c>
      <c r="AH78" s="247" t="str">
        <f t="shared" si="44"/>
        <v>190000</v>
      </c>
      <c r="AI78" s="247" t="str">
        <f t="shared" si="45"/>
        <v>190000</v>
      </c>
      <c r="AJ78" s="247" t="str">
        <f t="shared" si="46"/>
        <v>190000</v>
      </c>
      <c r="AK78" s="279"/>
      <c r="AL78" s="280"/>
      <c r="AM78" s="280"/>
      <c r="AN78" s="280"/>
      <c r="AO78" s="280"/>
      <c r="AP78" s="280"/>
      <c r="AQ78" s="280"/>
      <c r="AR78" s="280"/>
      <c r="AS78" s="280"/>
      <c r="AT78" s="280"/>
      <c r="AU78" s="337"/>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row>
    <row r="79" spans="1:100" s="263" customFormat="1" ht="39" customHeight="1">
      <c r="A79" s="233"/>
      <c r="B79" s="314"/>
      <c r="C79" s="233"/>
      <c r="D79" s="233"/>
      <c r="E79" s="233"/>
      <c r="F79" s="326">
        <f t="shared" si="22"/>
        <v>0</v>
      </c>
      <c r="G79" s="94"/>
      <c r="H79" s="94"/>
      <c r="I79" s="299">
        <f t="shared" si="35"/>
        <v>0</v>
      </c>
      <c r="J79" s="94"/>
      <c r="K79" s="275"/>
      <c r="L79" s="275"/>
      <c r="M79" s="275"/>
      <c r="N79" s="275"/>
      <c r="O79" s="94"/>
      <c r="P79" s="233"/>
      <c r="Q79" s="253"/>
      <c r="R79" s="253"/>
      <c r="S79" s="76"/>
      <c r="T79" s="253"/>
      <c r="U79" s="79"/>
      <c r="V79" s="77"/>
      <c r="W79" s="94"/>
      <c r="X79" s="67" t="str">
        <f t="shared" si="23"/>
        <v>190000</v>
      </c>
      <c r="Y79" s="54"/>
      <c r="Z79" s="287" t="str">
        <f t="shared" si="36"/>
        <v xml:space="preserve"> </v>
      </c>
      <c r="AA79" s="242" t="str">
        <f t="shared" si="37"/>
        <v xml:space="preserve"> </v>
      </c>
      <c r="AB79" s="243" t="str">
        <f t="shared" si="38"/>
        <v xml:space="preserve"> </v>
      </c>
      <c r="AC79" s="244">
        <f t="shared" si="39"/>
        <v>0</v>
      </c>
      <c r="AD79" s="245">
        <f t="shared" si="40"/>
        <v>0</v>
      </c>
      <c r="AE79" s="246">
        <f t="shared" si="41"/>
        <v>0</v>
      </c>
      <c r="AF79" s="247" t="str">
        <f t="shared" si="42"/>
        <v>190000</v>
      </c>
      <c r="AG79" s="247" t="str">
        <f t="shared" si="43"/>
        <v>190000</v>
      </c>
      <c r="AH79" s="247" t="str">
        <f t="shared" si="44"/>
        <v>190000</v>
      </c>
      <c r="AI79" s="247" t="str">
        <f t="shared" si="45"/>
        <v>190000</v>
      </c>
      <c r="AJ79" s="247" t="str">
        <f t="shared" si="46"/>
        <v>190000</v>
      </c>
      <c r="AK79" s="279"/>
      <c r="AL79" s="280"/>
      <c r="AM79" s="280"/>
      <c r="AN79" s="280"/>
      <c r="AO79" s="280"/>
      <c r="AP79" s="280"/>
      <c r="AQ79" s="280"/>
      <c r="AR79" s="280"/>
      <c r="AS79" s="280"/>
      <c r="AT79" s="280"/>
      <c r="AU79" s="337"/>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row>
    <row r="80" spans="1:100" s="263" customFormat="1" ht="30" customHeight="1">
      <c r="A80" s="233"/>
      <c r="B80" s="314"/>
      <c r="C80" s="54"/>
      <c r="D80" s="103"/>
      <c r="E80" s="251"/>
      <c r="F80" s="278">
        <f t="shared" si="22"/>
        <v>0</v>
      </c>
      <c r="G80" s="94"/>
      <c r="H80" s="94"/>
      <c r="I80" s="299">
        <f t="shared" si="35"/>
        <v>0</v>
      </c>
      <c r="J80" s="94"/>
      <c r="K80" s="275"/>
      <c r="L80" s="275"/>
      <c r="M80" s="275"/>
      <c r="N80" s="275"/>
      <c r="O80" s="94"/>
      <c r="P80" s="276"/>
      <c r="Q80" s="253"/>
      <c r="R80" s="253"/>
      <c r="S80" s="76"/>
      <c r="T80" s="253"/>
      <c r="U80" s="241"/>
      <c r="V80" s="77"/>
      <c r="W80" s="94"/>
      <c r="X80" s="67" t="str">
        <f t="shared" si="23"/>
        <v>190000</v>
      </c>
      <c r="Y80" s="54"/>
      <c r="Z80" s="287" t="str">
        <f t="shared" si="36"/>
        <v xml:space="preserve"> </v>
      </c>
      <c r="AA80" s="242" t="str">
        <f t="shared" si="37"/>
        <v xml:space="preserve"> </v>
      </c>
      <c r="AB80" s="243" t="str">
        <f t="shared" si="38"/>
        <v xml:space="preserve"> </v>
      </c>
      <c r="AC80" s="244">
        <f t="shared" si="39"/>
        <v>0</v>
      </c>
      <c r="AD80" s="245">
        <f t="shared" si="40"/>
        <v>0</v>
      </c>
      <c r="AE80" s="246">
        <f t="shared" si="41"/>
        <v>0</v>
      </c>
      <c r="AF80" s="247" t="str">
        <f t="shared" si="42"/>
        <v>190000</v>
      </c>
      <c r="AG80" s="247" t="str">
        <f t="shared" si="43"/>
        <v>190000</v>
      </c>
      <c r="AH80" s="247" t="str">
        <f t="shared" si="44"/>
        <v>190000</v>
      </c>
      <c r="AI80" s="247" t="str">
        <f t="shared" si="45"/>
        <v>190000</v>
      </c>
      <c r="AJ80" s="247" t="str">
        <f t="shared" si="46"/>
        <v>190000</v>
      </c>
      <c r="AK80" s="279"/>
      <c r="AL80" s="280"/>
      <c r="AM80" s="280"/>
      <c r="AN80" s="280"/>
      <c r="AO80" s="280"/>
      <c r="AP80" s="280"/>
      <c r="AQ80" s="280"/>
      <c r="AR80" s="280"/>
      <c r="AS80" s="280"/>
      <c r="AT80" s="280"/>
      <c r="AU80" s="337"/>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row>
    <row r="81" spans="1:512" s="263" customFormat="1" ht="26.85" customHeight="1">
      <c r="A81" s="233"/>
      <c r="B81" s="305"/>
      <c r="C81" s="54"/>
      <c r="D81" s="103"/>
      <c r="E81" s="251"/>
      <c r="F81" s="278">
        <f t="shared" si="22"/>
        <v>0</v>
      </c>
      <c r="G81" s="103"/>
      <c r="H81" s="252"/>
      <c r="I81" s="299">
        <f t="shared" si="35"/>
        <v>0</v>
      </c>
      <c r="J81" s="252"/>
      <c r="K81" s="253"/>
      <c r="L81" s="253"/>
      <c r="M81" s="253"/>
      <c r="N81" s="253"/>
      <c r="O81" s="252"/>
      <c r="P81" s="276"/>
      <c r="Q81" s="253"/>
      <c r="R81" s="253"/>
      <c r="S81" s="76"/>
      <c r="T81" s="76"/>
      <c r="U81" s="241"/>
      <c r="V81" s="77"/>
      <c r="W81" s="94"/>
      <c r="X81" s="67" t="str">
        <f t="shared" si="23"/>
        <v>190000</v>
      </c>
      <c r="Y81" s="54"/>
      <c r="Z81" s="287" t="str">
        <f t="shared" si="36"/>
        <v xml:space="preserve"> </v>
      </c>
      <c r="AA81" s="242" t="str">
        <f t="shared" si="37"/>
        <v xml:space="preserve"> </v>
      </c>
      <c r="AB81" s="243" t="str">
        <f t="shared" si="38"/>
        <v xml:space="preserve"> </v>
      </c>
      <c r="AC81" s="244">
        <f t="shared" si="39"/>
        <v>0</v>
      </c>
      <c r="AD81" s="245">
        <f t="shared" si="40"/>
        <v>0</v>
      </c>
      <c r="AE81" s="246">
        <f t="shared" si="41"/>
        <v>0</v>
      </c>
      <c r="AF81" s="247" t="str">
        <f t="shared" si="42"/>
        <v>190000</v>
      </c>
      <c r="AG81" s="247" t="str">
        <f t="shared" si="43"/>
        <v>190000</v>
      </c>
      <c r="AH81" s="247" t="str">
        <f t="shared" si="44"/>
        <v>190000</v>
      </c>
      <c r="AI81" s="247" t="str">
        <f t="shared" si="45"/>
        <v>190000</v>
      </c>
      <c r="AJ81" s="247" t="str">
        <f t="shared" si="46"/>
        <v>190000</v>
      </c>
      <c r="AK81" s="279"/>
      <c r="AL81" s="280"/>
      <c r="AM81" s="280"/>
      <c r="AN81" s="280"/>
      <c r="AO81" s="280"/>
      <c r="AP81" s="280"/>
      <c r="AQ81" s="280"/>
      <c r="AR81" s="280"/>
      <c r="AS81" s="280"/>
      <c r="AT81" s="280"/>
      <c r="AU81" s="337"/>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row>
    <row r="82" spans="1:512" s="263" customFormat="1" ht="30" customHeight="1">
      <c r="A82" s="233"/>
      <c r="B82" s="305"/>
      <c r="C82" s="54"/>
      <c r="D82" s="103"/>
      <c r="E82" s="251"/>
      <c r="F82" s="278">
        <f t="shared" si="22"/>
        <v>0</v>
      </c>
      <c r="G82" s="103"/>
      <c r="H82" s="252"/>
      <c r="I82" s="299">
        <f t="shared" si="35"/>
        <v>0</v>
      </c>
      <c r="J82" s="252"/>
      <c r="K82" s="253"/>
      <c r="L82" s="253"/>
      <c r="M82" s="253"/>
      <c r="N82" s="253"/>
      <c r="O82" s="252"/>
      <c r="P82" s="276"/>
      <c r="Q82" s="253"/>
      <c r="R82" s="253"/>
      <c r="S82" s="76"/>
      <c r="T82" s="253"/>
      <c r="U82" s="241"/>
      <c r="V82" s="77"/>
      <c r="W82" s="94"/>
      <c r="X82" s="67" t="str">
        <f t="shared" si="23"/>
        <v>190000</v>
      </c>
      <c r="Y82" s="54"/>
      <c r="Z82" s="287" t="str">
        <f t="shared" si="36"/>
        <v xml:space="preserve"> </v>
      </c>
      <c r="AA82" s="242" t="str">
        <f t="shared" si="37"/>
        <v xml:space="preserve"> </v>
      </c>
      <c r="AB82" s="243" t="str">
        <f t="shared" si="38"/>
        <v xml:space="preserve"> </v>
      </c>
      <c r="AC82" s="244">
        <f t="shared" si="39"/>
        <v>0</v>
      </c>
      <c r="AD82" s="245">
        <f t="shared" si="40"/>
        <v>0</v>
      </c>
      <c r="AE82" s="246">
        <f t="shared" si="41"/>
        <v>0</v>
      </c>
      <c r="AF82" s="247" t="str">
        <f t="shared" si="42"/>
        <v>190000</v>
      </c>
      <c r="AG82" s="247" t="str">
        <f t="shared" si="43"/>
        <v>190000</v>
      </c>
      <c r="AH82" s="247" t="str">
        <f t="shared" si="44"/>
        <v>190000</v>
      </c>
      <c r="AI82" s="247" t="str">
        <f t="shared" si="45"/>
        <v>190000</v>
      </c>
      <c r="AJ82" s="247" t="str">
        <f t="shared" si="46"/>
        <v>190000</v>
      </c>
      <c r="AK82" s="279"/>
      <c r="AL82" s="280"/>
      <c r="AM82" s="280"/>
      <c r="AN82" s="280"/>
      <c r="AO82" s="280"/>
      <c r="AP82" s="280"/>
      <c r="AQ82" s="280"/>
      <c r="AR82" s="280"/>
      <c r="AS82" s="280"/>
      <c r="AT82" s="280"/>
      <c r="AU82" s="337"/>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row>
    <row r="83" spans="1:512" s="81" customFormat="1" ht="30" customHeight="1">
      <c r="A83" s="233"/>
      <c r="B83" s="305"/>
      <c r="C83" s="54"/>
      <c r="D83" s="103"/>
      <c r="E83" s="251"/>
      <c r="F83" s="278">
        <f t="shared" si="22"/>
        <v>0</v>
      </c>
      <c r="G83" s="103"/>
      <c r="H83" s="252"/>
      <c r="I83" s="299">
        <f t="shared" si="35"/>
        <v>0</v>
      </c>
      <c r="J83" s="252"/>
      <c r="K83" s="253"/>
      <c r="L83" s="253"/>
      <c r="M83" s="253"/>
      <c r="N83" s="253"/>
      <c r="O83" s="252"/>
      <c r="P83" s="276"/>
      <c r="Q83" s="253"/>
      <c r="R83" s="253"/>
      <c r="S83" s="76"/>
      <c r="T83" s="253"/>
      <c r="U83" s="241"/>
      <c r="V83" s="77"/>
      <c r="W83" s="94"/>
      <c r="X83" s="67" t="str">
        <f t="shared" ref="X83:X116" si="47">IF((WEEKNUM(MAX(AK83:AU83)))&lt;10,(YEAR(MAX(AK83:AU83)))&amp;"0"&amp;(WEEKNUM(MAX(AK83:AU83))),(YEAR(MAX(AK83:AU83)))&amp;(WEEKNUM(MAX(AK83:AU83))))</f>
        <v>190000</v>
      </c>
      <c r="Y83" s="54"/>
      <c r="Z83" s="287" t="str">
        <f t="shared" si="36"/>
        <v xml:space="preserve"> </v>
      </c>
      <c r="AA83" s="242" t="str">
        <f t="shared" si="37"/>
        <v xml:space="preserve"> </v>
      </c>
      <c r="AB83" s="243" t="str">
        <f t="shared" si="38"/>
        <v xml:space="preserve"> </v>
      </c>
      <c r="AC83" s="244">
        <f t="shared" si="39"/>
        <v>0</v>
      </c>
      <c r="AD83" s="245">
        <f t="shared" si="40"/>
        <v>0</v>
      </c>
      <c r="AE83" s="246">
        <f t="shared" si="41"/>
        <v>0</v>
      </c>
      <c r="AF83" s="247" t="str">
        <f t="shared" si="42"/>
        <v>190000</v>
      </c>
      <c r="AG83" s="247" t="str">
        <f t="shared" si="43"/>
        <v>190000</v>
      </c>
      <c r="AH83" s="247" t="str">
        <f t="shared" si="44"/>
        <v>190000</v>
      </c>
      <c r="AI83" s="247" t="str">
        <f t="shared" si="45"/>
        <v>190000</v>
      </c>
      <c r="AJ83" s="247" t="str">
        <f t="shared" si="46"/>
        <v>190000</v>
      </c>
      <c r="AK83" s="279"/>
      <c r="AL83" s="280"/>
      <c r="AM83" s="280"/>
      <c r="AN83" s="280"/>
      <c r="AO83" s="280"/>
      <c r="AP83" s="280"/>
      <c r="AQ83" s="280"/>
      <c r="AR83" s="280"/>
      <c r="AS83" s="280"/>
      <c r="AT83" s="280"/>
      <c r="AU83" s="337"/>
    </row>
    <row r="84" spans="1:512" s="81" customFormat="1" ht="30" customHeight="1">
      <c r="A84" s="94"/>
      <c r="B84" s="305"/>
      <c r="C84" s="54"/>
      <c r="D84" s="103"/>
      <c r="E84" s="251"/>
      <c r="F84" s="278">
        <f t="shared" si="22"/>
        <v>0</v>
      </c>
      <c r="G84" s="103"/>
      <c r="H84" s="252"/>
      <c r="I84" s="299">
        <f t="shared" si="35"/>
        <v>0</v>
      </c>
      <c r="J84" s="252"/>
      <c r="K84" s="253"/>
      <c r="L84" s="253"/>
      <c r="M84" s="253"/>
      <c r="N84" s="253"/>
      <c r="O84" s="252"/>
      <c r="P84" s="276"/>
      <c r="Q84" s="253"/>
      <c r="R84" s="253"/>
      <c r="S84" s="76"/>
      <c r="T84" s="94"/>
      <c r="U84" s="241"/>
      <c r="V84" s="77"/>
      <c r="W84" s="94"/>
      <c r="X84" s="67" t="str">
        <f t="shared" si="47"/>
        <v>190000</v>
      </c>
      <c r="Y84" s="54"/>
      <c r="Z84" s="287" t="str">
        <f t="shared" si="36"/>
        <v xml:space="preserve"> </v>
      </c>
      <c r="AA84" s="242" t="str">
        <f t="shared" si="37"/>
        <v xml:space="preserve"> </v>
      </c>
      <c r="AB84" s="243" t="str">
        <f t="shared" si="38"/>
        <v xml:space="preserve"> </v>
      </c>
      <c r="AC84" s="244">
        <f t="shared" si="39"/>
        <v>0</v>
      </c>
      <c r="AD84" s="245">
        <f t="shared" si="40"/>
        <v>0</v>
      </c>
      <c r="AE84" s="246">
        <f t="shared" si="41"/>
        <v>0</v>
      </c>
      <c r="AF84" s="247" t="str">
        <f t="shared" si="42"/>
        <v>190000</v>
      </c>
      <c r="AG84" s="247" t="str">
        <f t="shared" si="43"/>
        <v>190000</v>
      </c>
      <c r="AH84" s="247" t="str">
        <f t="shared" si="44"/>
        <v>190000</v>
      </c>
      <c r="AI84" s="247" t="str">
        <f t="shared" si="45"/>
        <v>190000</v>
      </c>
      <c r="AJ84" s="247" t="str">
        <f t="shared" si="46"/>
        <v>190000</v>
      </c>
      <c r="AK84" s="279"/>
      <c r="AL84" s="280"/>
      <c r="AM84" s="280"/>
      <c r="AN84" s="280"/>
      <c r="AO84" s="280"/>
      <c r="AP84" s="280"/>
      <c r="AQ84" s="280"/>
      <c r="AR84" s="280"/>
      <c r="AS84" s="280"/>
      <c r="AT84" s="280"/>
      <c r="AU84" s="337"/>
    </row>
    <row r="85" spans="1:512" s="81" customFormat="1" ht="30" customHeight="1">
      <c r="A85" s="94"/>
      <c r="B85" s="305"/>
      <c r="C85" s="54"/>
      <c r="D85" s="103"/>
      <c r="E85" s="103"/>
      <c r="F85" s="278"/>
      <c r="G85" s="103"/>
      <c r="H85" s="252"/>
      <c r="I85" s="299">
        <f t="shared" si="35"/>
        <v>0</v>
      </c>
      <c r="J85" s="252"/>
      <c r="K85" s="253"/>
      <c r="L85" s="253"/>
      <c r="M85" s="253"/>
      <c r="N85" s="253"/>
      <c r="O85" s="252"/>
      <c r="P85" s="276"/>
      <c r="Q85" s="253"/>
      <c r="R85" s="253"/>
      <c r="S85" s="76"/>
      <c r="T85" s="94"/>
      <c r="U85" s="241"/>
      <c r="V85" s="77"/>
      <c r="W85" s="94"/>
      <c r="X85" s="67" t="str">
        <f t="shared" si="47"/>
        <v>190000</v>
      </c>
      <c r="Y85" s="54"/>
      <c r="Z85" s="287" t="str">
        <f t="shared" si="36"/>
        <v xml:space="preserve"> </v>
      </c>
      <c r="AA85" s="242" t="str">
        <f t="shared" si="37"/>
        <v xml:space="preserve"> </v>
      </c>
      <c r="AB85" s="243" t="str">
        <f t="shared" si="38"/>
        <v xml:space="preserve"> </v>
      </c>
      <c r="AC85" s="244">
        <f t="shared" si="39"/>
        <v>0</v>
      </c>
      <c r="AD85" s="245">
        <f t="shared" si="40"/>
        <v>0</v>
      </c>
      <c r="AE85" s="246">
        <f t="shared" si="41"/>
        <v>0</v>
      </c>
      <c r="AF85" s="247" t="str">
        <f t="shared" si="42"/>
        <v>190000</v>
      </c>
      <c r="AG85" s="247" t="str">
        <f t="shared" si="43"/>
        <v>190000</v>
      </c>
      <c r="AH85" s="247" t="str">
        <f t="shared" si="44"/>
        <v>190000</v>
      </c>
      <c r="AI85" s="247" t="str">
        <f t="shared" si="45"/>
        <v>190000</v>
      </c>
      <c r="AJ85" s="247" t="str">
        <f t="shared" si="46"/>
        <v>190000</v>
      </c>
      <c r="AK85" s="279"/>
      <c r="AL85" s="280"/>
      <c r="AM85" s="280"/>
      <c r="AN85" s="274"/>
      <c r="AO85" s="280"/>
      <c r="AP85" s="280"/>
      <c r="AQ85" s="280"/>
      <c r="AR85" s="280"/>
      <c r="AS85" s="280"/>
      <c r="AT85" s="280"/>
      <c r="AU85" s="337"/>
    </row>
    <row r="86" spans="1:512" s="81" customFormat="1" ht="30" customHeight="1">
      <c r="A86" s="94"/>
      <c r="B86" s="305"/>
      <c r="C86" s="54"/>
      <c r="D86" s="103"/>
      <c r="E86" s="251"/>
      <c r="F86" s="278">
        <f t="shared" ref="F86:F107" si="48">D86*E86</f>
        <v>0</v>
      </c>
      <c r="G86" s="103"/>
      <c r="H86" s="252"/>
      <c r="I86" s="299">
        <f t="shared" si="35"/>
        <v>0</v>
      </c>
      <c r="J86" s="252"/>
      <c r="K86" s="253"/>
      <c r="L86" s="253"/>
      <c r="M86" s="253"/>
      <c r="N86" s="253"/>
      <c r="O86" s="252"/>
      <c r="P86" s="276"/>
      <c r="Q86" s="253"/>
      <c r="R86" s="253"/>
      <c r="S86" s="76"/>
      <c r="T86" s="94"/>
      <c r="U86" s="241"/>
      <c r="V86" s="77"/>
      <c r="W86" s="94"/>
      <c r="X86" s="67" t="str">
        <f t="shared" si="47"/>
        <v>190000</v>
      </c>
      <c r="Y86" s="54"/>
      <c r="Z86" s="287" t="str">
        <f t="shared" si="36"/>
        <v xml:space="preserve"> </v>
      </c>
      <c r="AA86" s="242" t="str">
        <f t="shared" si="37"/>
        <v xml:space="preserve"> </v>
      </c>
      <c r="AB86" s="243" t="str">
        <f t="shared" si="38"/>
        <v xml:space="preserve"> </v>
      </c>
      <c r="AC86" s="244">
        <f t="shared" si="39"/>
        <v>0</v>
      </c>
      <c r="AD86" s="245">
        <f t="shared" si="40"/>
        <v>0</v>
      </c>
      <c r="AE86" s="246">
        <f t="shared" si="41"/>
        <v>0</v>
      </c>
      <c r="AF86" s="247" t="str">
        <f t="shared" si="42"/>
        <v>190000</v>
      </c>
      <c r="AG86" s="247" t="str">
        <f t="shared" si="43"/>
        <v>190000</v>
      </c>
      <c r="AH86" s="247" t="str">
        <f t="shared" si="44"/>
        <v>190000</v>
      </c>
      <c r="AI86" s="247" t="str">
        <f t="shared" si="45"/>
        <v>190000</v>
      </c>
      <c r="AJ86" s="247" t="str">
        <f t="shared" si="46"/>
        <v>190000</v>
      </c>
      <c r="AK86" s="279"/>
      <c r="AL86" s="280"/>
      <c r="AM86" s="280"/>
      <c r="AN86" s="274"/>
      <c r="AO86" s="280"/>
      <c r="AP86" s="280"/>
      <c r="AQ86" s="280"/>
      <c r="AR86" s="280"/>
      <c r="AS86" s="280"/>
      <c r="AT86" s="280"/>
      <c r="AU86" s="337"/>
    </row>
    <row r="87" spans="1:512" s="81" customFormat="1" ht="30.75" customHeight="1">
      <c r="A87" s="94"/>
      <c r="B87" s="305"/>
      <c r="C87" s="54"/>
      <c r="D87" s="103"/>
      <c r="E87" s="251"/>
      <c r="F87" s="278">
        <f t="shared" si="48"/>
        <v>0</v>
      </c>
      <c r="G87" s="103"/>
      <c r="H87" s="252"/>
      <c r="I87" s="299">
        <f t="shared" si="35"/>
        <v>0</v>
      </c>
      <c r="J87" s="252"/>
      <c r="K87" s="253"/>
      <c r="L87" s="253"/>
      <c r="M87" s="253"/>
      <c r="N87" s="253"/>
      <c r="O87" s="252"/>
      <c r="P87" s="276"/>
      <c r="Q87" s="253"/>
      <c r="R87" s="253"/>
      <c r="S87" s="76"/>
      <c r="T87" s="94"/>
      <c r="U87" s="241"/>
      <c r="V87" s="77"/>
      <c r="W87" s="94"/>
      <c r="X87" s="67" t="str">
        <f t="shared" si="47"/>
        <v>190000</v>
      </c>
      <c r="Y87" s="54"/>
      <c r="Z87" s="287" t="str">
        <f t="shared" si="36"/>
        <v xml:space="preserve"> </v>
      </c>
      <c r="AA87" s="242" t="str">
        <f t="shared" si="37"/>
        <v xml:space="preserve"> </v>
      </c>
      <c r="AB87" s="243" t="str">
        <f t="shared" si="38"/>
        <v xml:space="preserve"> </v>
      </c>
      <c r="AC87" s="244">
        <f t="shared" si="39"/>
        <v>0</v>
      </c>
      <c r="AD87" s="245">
        <f t="shared" si="40"/>
        <v>0</v>
      </c>
      <c r="AE87" s="246">
        <f t="shared" si="41"/>
        <v>0</v>
      </c>
      <c r="AF87" s="247" t="str">
        <f t="shared" si="42"/>
        <v>190000</v>
      </c>
      <c r="AG87" s="247" t="str">
        <f t="shared" si="43"/>
        <v>190000</v>
      </c>
      <c r="AH87" s="247" t="str">
        <f t="shared" si="44"/>
        <v>190000</v>
      </c>
      <c r="AI87" s="247" t="str">
        <f t="shared" si="45"/>
        <v>190000</v>
      </c>
      <c r="AJ87" s="247" t="str">
        <f t="shared" si="46"/>
        <v>190000</v>
      </c>
      <c r="AK87" s="279"/>
      <c r="AL87" s="280"/>
      <c r="AM87" s="280"/>
      <c r="AN87" s="280"/>
      <c r="AO87" s="280"/>
      <c r="AP87" s="280"/>
      <c r="AQ87" s="280"/>
      <c r="AR87" s="280"/>
      <c r="AS87" s="280"/>
      <c r="AT87" s="280"/>
      <c r="AU87" s="337"/>
    </row>
    <row r="88" spans="1:512" s="81" customFormat="1" ht="30.75" customHeight="1">
      <c r="A88" s="94"/>
      <c r="B88" s="305"/>
      <c r="C88" s="54"/>
      <c r="D88" s="103"/>
      <c r="E88" s="251"/>
      <c r="F88" s="278">
        <f t="shared" si="48"/>
        <v>0</v>
      </c>
      <c r="G88" s="103"/>
      <c r="H88" s="252"/>
      <c r="I88" s="299">
        <f t="shared" si="35"/>
        <v>0</v>
      </c>
      <c r="J88" s="252"/>
      <c r="K88" s="253"/>
      <c r="L88" s="293"/>
      <c r="M88" s="253"/>
      <c r="N88" s="253"/>
      <c r="O88" s="252"/>
      <c r="P88" s="276"/>
      <c r="Q88" s="253"/>
      <c r="R88" s="253"/>
      <c r="S88" s="76"/>
      <c r="T88" s="94"/>
      <c r="U88" s="241"/>
      <c r="V88" s="77"/>
      <c r="W88" s="94"/>
      <c r="X88" s="67" t="str">
        <f t="shared" si="47"/>
        <v>190000</v>
      </c>
      <c r="Y88" s="54"/>
      <c r="Z88" s="287" t="str">
        <f t="shared" si="36"/>
        <v xml:space="preserve"> </v>
      </c>
      <c r="AA88" s="242" t="str">
        <f t="shared" si="37"/>
        <v xml:space="preserve"> </v>
      </c>
      <c r="AB88" s="243" t="str">
        <f t="shared" si="38"/>
        <v xml:space="preserve"> </v>
      </c>
      <c r="AC88" s="244">
        <f t="shared" si="39"/>
        <v>0</v>
      </c>
      <c r="AD88" s="245">
        <f t="shared" si="40"/>
        <v>0</v>
      </c>
      <c r="AE88" s="246">
        <f t="shared" si="41"/>
        <v>0</v>
      </c>
      <c r="AF88" s="247" t="str">
        <f t="shared" si="42"/>
        <v>190000</v>
      </c>
      <c r="AG88" s="247" t="str">
        <f t="shared" si="43"/>
        <v>190000</v>
      </c>
      <c r="AH88" s="247" t="str">
        <f t="shared" si="44"/>
        <v>190000</v>
      </c>
      <c r="AI88" s="247" t="str">
        <f t="shared" si="45"/>
        <v>190000</v>
      </c>
      <c r="AJ88" s="247" t="str">
        <f t="shared" si="46"/>
        <v>190000</v>
      </c>
      <c r="AK88" s="279"/>
      <c r="AL88" s="280"/>
      <c r="AM88" s="280"/>
      <c r="AN88" s="280"/>
      <c r="AO88" s="280"/>
      <c r="AP88" s="280"/>
      <c r="AQ88" s="280"/>
      <c r="AR88" s="280"/>
      <c r="AS88" s="280"/>
      <c r="AT88" s="280"/>
      <c r="AU88" s="337"/>
    </row>
    <row r="89" spans="1:512" s="81" customFormat="1" ht="30.75" customHeight="1">
      <c r="A89" s="54"/>
      <c r="B89" s="54"/>
      <c r="C89" s="54"/>
      <c r="D89" s="103"/>
      <c r="E89" s="251"/>
      <c r="F89" s="278">
        <f t="shared" si="48"/>
        <v>0</v>
      </c>
      <c r="G89" s="103"/>
      <c r="H89" s="252"/>
      <c r="I89" s="299">
        <f t="shared" si="35"/>
        <v>0</v>
      </c>
      <c r="J89" s="252"/>
      <c r="K89" s="253"/>
      <c r="L89" s="253"/>
      <c r="M89" s="76"/>
      <c r="N89" s="253"/>
      <c r="O89" s="252"/>
      <c r="P89" s="276"/>
      <c r="Q89" s="253"/>
      <c r="R89" s="253"/>
      <c r="S89" s="76"/>
      <c r="T89" s="94"/>
      <c r="U89" s="241"/>
      <c r="V89" s="77"/>
      <c r="W89" s="94"/>
      <c r="X89" s="67" t="str">
        <f t="shared" si="47"/>
        <v>190000</v>
      </c>
      <c r="Y89" s="54"/>
      <c r="Z89" s="287" t="str">
        <f t="shared" si="36"/>
        <v xml:space="preserve"> </v>
      </c>
      <c r="AA89" s="242" t="str">
        <f t="shared" si="37"/>
        <v xml:space="preserve"> </v>
      </c>
      <c r="AB89" s="243" t="str">
        <f t="shared" si="38"/>
        <v xml:space="preserve"> </v>
      </c>
      <c r="AC89" s="244">
        <f t="shared" si="39"/>
        <v>0</v>
      </c>
      <c r="AD89" s="245">
        <f t="shared" si="40"/>
        <v>0</v>
      </c>
      <c r="AE89" s="246">
        <f t="shared" si="41"/>
        <v>0</v>
      </c>
      <c r="AF89" s="247" t="str">
        <f t="shared" si="42"/>
        <v>190000</v>
      </c>
      <c r="AG89" s="247" t="str">
        <f t="shared" si="43"/>
        <v>190000</v>
      </c>
      <c r="AH89" s="247" t="str">
        <f t="shared" si="44"/>
        <v>190000</v>
      </c>
      <c r="AI89" s="247" t="str">
        <f t="shared" si="45"/>
        <v>190000</v>
      </c>
      <c r="AJ89" s="247" t="str">
        <f t="shared" si="46"/>
        <v>190000</v>
      </c>
      <c r="AK89" s="280"/>
      <c r="AL89" s="280"/>
      <c r="AM89" s="280"/>
      <c r="AN89" s="280"/>
      <c r="AO89" s="280"/>
      <c r="AP89" s="280"/>
      <c r="AQ89" s="280"/>
      <c r="AR89" s="280"/>
      <c r="AS89" s="280"/>
      <c r="AT89" s="280"/>
      <c r="AU89" s="337"/>
    </row>
    <row r="90" spans="1:512" s="81" customFormat="1" ht="30.75" customHeight="1">
      <c r="A90" s="54"/>
      <c r="B90" s="305"/>
      <c r="C90" s="54"/>
      <c r="D90" s="103"/>
      <c r="E90" s="251"/>
      <c r="F90" s="278">
        <f t="shared" si="48"/>
        <v>0</v>
      </c>
      <c r="G90" s="103"/>
      <c r="H90" s="252"/>
      <c r="I90" s="299">
        <f t="shared" si="35"/>
        <v>0</v>
      </c>
      <c r="J90" s="252"/>
      <c r="K90" s="253"/>
      <c r="L90" s="253"/>
      <c r="M90" s="252"/>
      <c r="N90" s="253"/>
      <c r="O90" s="252"/>
      <c r="P90" s="276"/>
      <c r="Q90" s="253"/>
      <c r="R90" s="253"/>
      <c r="S90" s="76"/>
      <c r="T90" s="94"/>
      <c r="U90" s="241"/>
      <c r="V90" s="77"/>
      <c r="W90" s="94"/>
      <c r="X90" s="67" t="str">
        <f t="shared" si="47"/>
        <v>190000</v>
      </c>
      <c r="Y90" s="54"/>
      <c r="Z90" s="287" t="str">
        <f t="shared" si="36"/>
        <v xml:space="preserve"> </v>
      </c>
      <c r="AA90" s="242" t="str">
        <f t="shared" si="37"/>
        <v xml:space="preserve"> </v>
      </c>
      <c r="AB90" s="243" t="str">
        <f t="shared" si="38"/>
        <v xml:space="preserve"> </v>
      </c>
      <c r="AC90" s="244">
        <f t="shared" si="39"/>
        <v>0</v>
      </c>
      <c r="AD90" s="245">
        <f t="shared" si="40"/>
        <v>0</v>
      </c>
      <c r="AE90" s="246">
        <f t="shared" si="41"/>
        <v>0</v>
      </c>
      <c r="AF90" s="247" t="str">
        <f t="shared" si="42"/>
        <v>190000</v>
      </c>
      <c r="AG90" s="247" t="str">
        <f t="shared" si="43"/>
        <v>190000</v>
      </c>
      <c r="AH90" s="247" t="str">
        <f t="shared" si="44"/>
        <v>190000</v>
      </c>
      <c r="AI90" s="247" t="str">
        <f t="shared" si="45"/>
        <v>190000</v>
      </c>
      <c r="AJ90" s="247" t="str">
        <f t="shared" si="46"/>
        <v>190000</v>
      </c>
      <c r="AK90" s="279"/>
      <c r="AL90" s="280"/>
      <c r="AM90" s="280"/>
      <c r="AN90" s="280"/>
      <c r="AO90" s="280"/>
      <c r="AP90" s="280"/>
      <c r="AQ90" s="280"/>
      <c r="AR90" s="280"/>
      <c r="AS90" s="280"/>
      <c r="AT90" s="280"/>
      <c r="AU90" s="337"/>
    </row>
    <row r="91" spans="1:512" s="81" customFormat="1" ht="30.75" customHeight="1">
      <c r="A91" s="94"/>
      <c r="B91" s="305"/>
      <c r="C91" s="54"/>
      <c r="D91" s="103"/>
      <c r="E91" s="251"/>
      <c r="F91" s="278">
        <f t="shared" si="48"/>
        <v>0</v>
      </c>
      <c r="G91" s="103"/>
      <c r="H91" s="252"/>
      <c r="I91" s="299">
        <f t="shared" si="35"/>
        <v>0</v>
      </c>
      <c r="J91" s="252"/>
      <c r="K91" s="253"/>
      <c r="L91" s="253"/>
      <c r="M91" s="252"/>
      <c r="N91" s="253"/>
      <c r="O91" s="252"/>
      <c r="P91" s="276"/>
      <c r="Q91" s="253"/>
      <c r="R91" s="253"/>
      <c r="S91" s="76"/>
      <c r="T91" s="94"/>
      <c r="U91" s="241"/>
      <c r="V91" s="77"/>
      <c r="W91" s="94"/>
      <c r="X91" s="67" t="str">
        <f t="shared" si="47"/>
        <v>190000</v>
      </c>
      <c r="Y91" s="54"/>
      <c r="Z91" s="287"/>
      <c r="AA91" s="242"/>
      <c r="AB91" s="243"/>
      <c r="AC91" s="244"/>
      <c r="AD91" s="245"/>
      <c r="AE91" s="246"/>
      <c r="AF91" s="247" t="str">
        <f t="shared" si="42"/>
        <v>190000</v>
      </c>
      <c r="AG91" s="247" t="str">
        <f t="shared" si="43"/>
        <v>190000</v>
      </c>
      <c r="AH91" s="247" t="str">
        <f t="shared" si="44"/>
        <v>190000</v>
      </c>
      <c r="AI91" s="247"/>
      <c r="AJ91" s="247"/>
      <c r="AK91" s="279"/>
      <c r="AL91" s="280"/>
      <c r="AM91" s="280"/>
      <c r="AN91" s="280"/>
      <c r="AO91" s="280"/>
      <c r="AP91" s="280"/>
      <c r="AQ91" s="280"/>
      <c r="AR91" s="280"/>
      <c r="AS91" s="280"/>
      <c r="AT91" s="280"/>
      <c r="AU91" s="337"/>
    </row>
    <row r="92" spans="1:512" s="81" customFormat="1" ht="30.75" customHeight="1">
      <c r="A92" s="94"/>
      <c r="B92" s="305"/>
      <c r="C92" s="54"/>
      <c r="D92" s="103"/>
      <c r="E92" s="251"/>
      <c r="F92" s="278">
        <f t="shared" si="48"/>
        <v>0</v>
      </c>
      <c r="G92" s="103"/>
      <c r="H92" s="252"/>
      <c r="I92" s="299">
        <f t="shared" si="35"/>
        <v>0</v>
      </c>
      <c r="J92" s="252"/>
      <c r="K92" s="253"/>
      <c r="L92" s="253"/>
      <c r="M92" s="252"/>
      <c r="N92" s="253"/>
      <c r="O92" s="252"/>
      <c r="P92" s="276"/>
      <c r="Q92" s="253"/>
      <c r="R92" s="253"/>
      <c r="S92" s="76"/>
      <c r="T92" s="94"/>
      <c r="U92" s="241"/>
      <c r="V92" s="77"/>
      <c r="W92" s="94"/>
      <c r="X92" s="67" t="str">
        <f t="shared" si="47"/>
        <v>190000</v>
      </c>
      <c r="Y92" s="54"/>
      <c r="Z92" s="287"/>
      <c r="AA92" s="242"/>
      <c r="AB92" s="243"/>
      <c r="AC92" s="244"/>
      <c r="AD92" s="245"/>
      <c r="AE92" s="246"/>
      <c r="AF92" s="247"/>
      <c r="AG92" s="247" t="str">
        <f t="shared" si="43"/>
        <v>190000</v>
      </c>
      <c r="AH92" s="247" t="str">
        <f t="shared" si="44"/>
        <v>190000</v>
      </c>
      <c r="AI92" s="247"/>
      <c r="AJ92" s="247"/>
      <c r="AK92" s="279"/>
      <c r="AL92" s="280"/>
      <c r="AM92" s="280"/>
      <c r="AN92" s="280"/>
      <c r="AO92" s="280"/>
      <c r="AP92" s="280"/>
      <c r="AQ92" s="280"/>
      <c r="AR92" s="280"/>
      <c r="AS92" s="280"/>
      <c r="AT92" s="280"/>
      <c r="AU92" s="337"/>
    </row>
    <row r="93" spans="1:512" s="81" customFormat="1" ht="30.75" customHeight="1">
      <c r="A93" s="94"/>
      <c r="B93" s="305"/>
      <c r="C93" s="54"/>
      <c r="D93" s="103"/>
      <c r="E93" s="251"/>
      <c r="F93" s="278">
        <f t="shared" si="48"/>
        <v>0</v>
      </c>
      <c r="G93" s="103"/>
      <c r="H93" s="252"/>
      <c r="I93" s="299">
        <f t="shared" si="35"/>
        <v>0</v>
      </c>
      <c r="J93" s="252"/>
      <c r="K93" s="253"/>
      <c r="L93" s="253"/>
      <c r="M93" s="253"/>
      <c r="N93" s="253"/>
      <c r="O93" s="252"/>
      <c r="P93" s="276"/>
      <c r="Q93" s="253"/>
      <c r="R93" s="253"/>
      <c r="S93" s="76"/>
      <c r="T93" s="94"/>
      <c r="U93" s="241"/>
      <c r="V93" s="77"/>
      <c r="W93" s="94"/>
      <c r="X93" s="67" t="str">
        <f t="shared" si="47"/>
        <v>190000</v>
      </c>
      <c r="Y93" s="54"/>
      <c r="Z93" s="287"/>
      <c r="AA93" s="242"/>
      <c r="AB93" s="243"/>
      <c r="AC93" s="244">
        <f>IF(Z93="0","0",F93)</f>
        <v>0</v>
      </c>
      <c r="AD93" s="245">
        <f>IF(AA93="0","0",F93)</f>
        <v>0</v>
      </c>
      <c r="AE93" s="246">
        <f>IF(AB93="0","0",F93)</f>
        <v>0</v>
      </c>
      <c r="AF93" s="247" t="str">
        <f>IF((WEEKNUM(MAX(AK93)))&lt;10,(YEAR(MAX(AK93)))&amp;"0"&amp;(WEEKNUM(MAX(AK93))),(YEAR(MAX(AK93)))&amp;(WEEKNUM(MAX(AK93))))</f>
        <v>190000</v>
      </c>
      <c r="AG93" s="247" t="str">
        <f t="shared" si="43"/>
        <v>190000</v>
      </c>
      <c r="AH93" s="247" t="str">
        <f t="shared" si="44"/>
        <v>190000</v>
      </c>
      <c r="AI93" s="247" t="str">
        <f>IF((WEEKNUM(MAX(AQ93,AP93,AU93)))&lt;10,(YEAR(MAX(AQ93,AP93,AU93)))&amp;"0"&amp;(WEEKNUM(MAX(AQ93,AP93,AU93))),(YEAR(MAX(AQ93,AP93,AU93)))&amp;(WEEKNUM(MAX(AQ93,AP93,AU93))))</f>
        <v>190000</v>
      </c>
      <c r="AJ93" s="247" t="str">
        <f>IF((WEEKNUM(MAX(AT93)))&lt;10,(YEAR(MAX(AT93)))&amp;"0"&amp;(WEEKNUM(MAX(AT93))),(YEAR(MAX(AT93)))&amp;(WEEKNUM(MAX(AT93))))</f>
        <v>190000</v>
      </c>
      <c r="AK93" s="279"/>
      <c r="AL93" s="280"/>
      <c r="AM93" s="280"/>
      <c r="AN93" s="280"/>
      <c r="AO93" s="280"/>
      <c r="AP93" s="280"/>
      <c r="AQ93" s="280"/>
      <c r="AR93" s="280"/>
      <c r="AS93" s="280"/>
      <c r="AT93" s="280"/>
      <c r="AU93" s="337"/>
    </row>
    <row r="94" spans="1:512" s="81" customFormat="1" ht="35.1" customHeight="1">
      <c r="A94" s="233"/>
      <c r="B94" s="305"/>
      <c r="C94" s="54"/>
      <c r="D94" s="103"/>
      <c r="E94" s="251"/>
      <c r="F94" s="278">
        <f t="shared" si="48"/>
        <v>0</v>
      </c>
      <c r="G94" s="103"/>
      <c r="H94" s="252"/>
      <c r="I94" s="299">
        <f t="shared" si="35"/>
        <v>0</v>
      </c>
      <c r="J94" s="252"/>
      <c r="K94" s="253"/>
      <c r="L94" s="253"/>
      <c r="M94" s="253"/>
      <c r="N94" s="253"/>
      <c r="O94" s="252"/>
      <c r="P94" s="276"/>
      <c r="Q94" s="253"/>
      <c r="R94" s="253"/>
      <c r="S94" s="76"/>
      <c r="T94" s="76"/>
      <c r="U94" s="241"/>
      <c r="V94" s="77"/>
      <c r="W94" s="94"/>
      <c r="X94" s="67" t="str">
        <f t="shared" si="47"/>
        <v>190000</v>
      </c>
      <c r="Y94" s="54"/>
      <c r="Z94" s="287" t="str">
        <f>IF($I94=1,W94," ")</f>
        <v xml:space="preserve"> </v>
      </c>
      <c r="AA94" s="242" t="str">
        <f>IF(I94=1,(IF(Y94=0,X94,0))," ")</f>
        <v xml:space="preserve"> </v>
      </c>
      <c r="AB94" s="243" t="str">
        <f>IF($I94=1,Y94," ")</f>
        <v xml:space="preserve"> </v>
      </c>
      <c r="AC94" s="244">
        <f>IF(Z94="0","0",F94)</f>
        <v>0</v>
      </c>
      <c r="AD94" s="245">
        <f>IF(AA94="0","0",F94)</f>
        <v>0</v>
      </c>
      <c r="AE94" s="246">
        <f>IF(AB94="0","0",F94)</f>
        <v>0</v>
      </c>
      <c r="AF94" s="247" t="str">
        <f>IF((WEEKNUM(MAX(AK94)))&lt;10,(YEAR(MAX(AK94)))&amp;"0"&amp;(WEEKNUM(MAX(AK94))),(YEAR(MAX(AK94)))&amp;(WEEKNUM(MAX(AK94))))</f>
        <v>190000</v>
      </c>
      <c r="AG94" s="247" t="str">
        <f t="shared" si="43"/>
        <v>190000</v>
      </c>
      <c r="AH94" s="247" t="str">
        <f t="shared" si="44"/>
        <v>190000</v>
      </c>
      <c r="AI94" s="247" t="str">
        <f>IF((WEEKNUM(MAX(AQ94,AP94,AU94)))&lt;10,(YEAR(MAX(AQ94,AP94,AU94)))&amp;"0"&amp;(WEEKNUM(MAX(AQ94,AP94,AU94))),(YEAR(MAX(AQ94,AP94,AU94)))&amp;(WEEKNUM(MAX(AQ94,AP94,AU94))))</f>
        <v>190000</v>
      </c>
      <c r="AJ94" s="247" t="str">
        <f>IF((WEEKNUM(MAX(AT94)))&lt;10,(YEAR(MAX(AT94)))&amp;"0"&amp;(WEEKNUM(MAX(AT94))),(YEAR(MAX(AT94)))&amp;(WEEKNUM(MAX(AT94))))</f>
        <v>190000</v>
      </c>
      <c r="AK94" s="279"/>
      <c r="AL94" s="280"/>
      <c r="AM94" s="280"/>
      <c r="AN94" s="280"/>
      <c r="AO94" s="280"/>
      <c r="AP94" s="280"/>
      <c r="AQ94" s="280"/>
      <c r="AR94" s="280"/>
      <c r="AS94" s="280"/>
      <c r="AT94" s="280"/>
      <c r="AU94" s="337"/>
    </row>
    <row r="95" spans="1:512" s="263" customFormat="1" ht="30" customHeight="1">
      <c r="A95" s="233"/>
      <c r="B95" s="305"/>
      <c r="C95" s="54"/>
      <c r="D95" s="103"/>
      <c r="E95" s="251"/>
      <c r="F95" s="278">
        <f t="shared" si="48"/>
        <v>0</v>
      </c>
      <c r="G95" s="103"/>
      <c r="H95" s="252"/>
      <c r="I95" s="299">
        <f t="shared" si="35"/>
        <v>0</v>
      </c>
      <c r="J95" s="252"/>
      <c r="K95" s="253"/>
      <c r="L95" s="253"/>
      <c r="M95" s="253"/>
      <c r="N95" s="253"/>
      <c r="O95" s="252"/>
      <c r="P95" s="276"/>
      <c r="Q95" s="253"/>
      <c r="R95" s="253"/>
      <c r="S95" s="76"/>
      <c r="T95" s="76"/>
      <c r="U95" s="241"/>
      <c r="V95" s="77"/>
      <c r="W95" s="94"/>
      <c r="X95" s="67" t="str">
        <f t="shared" si="47"/>
        <v>190000</v>
      </c>
      <c r="Y95" s="54"/>
      <c r="Z95" s="287" t="str">
        <f>IF($I95=1,W95," ")</f>
        <v xml:space="preserve"> </v>
      </c>
      <c r="AA95" s="242" t="str">
        <f>IF(I95=1,(IF(Y95=0,X95,0))," ")</f>
        <v xml:space="preserve"> </v>
      </c>
      <c r="AB95" s="243" t="str">
        <f>IF($I95=1,Y95," ")</f>
        <v xml:space="preserve"> </v>
      </c>
      <c r="AC95" s="244">
        <f>IF(Z95="0","0",F95)</f>
        <v>0</v>
      </c>
      <c r="AD95" s="245">
        <f>IF(AA95="0","0",F95)</f>
        <v>0</v>
      </c>
      <c r="AE95" s="246">
        <f>IF(AB95="0","0",F95)</f>
        <v>0</v>
      </c>
      <c r="AF95" s="247" t="str">
        <f>IF((WEEKNUM(MAX(AK95)))&lt;10,(YEAR(MAX(AK95)))&amp;"0"&amp;(WEEKNUM(MAX(AK95))),(YEAR(MAX(AK95)))&amp;(WEEKNUM(MAX(AK95))))</f>
        <v>190000</v>
      </c>
      <c r="AG95" s="247" t="str">
        <f t="shared" si="43"/>
        <v>190000</v>
      </c>
      <c r="AH95" s="247" t="str">
        <f t="shared" si="44"/>
        <v>190000</v>
      </c>
      <c r="AI95" s="247" t="str">
        <f>IF((WEEKNUM(MAX(AQ95,AP95,AU95)))&lt;10,(YEAR(MAX(AQ95,AP95,AU95)))&amp;"0"&amp;(WEEKNUM(MAX(AQ95,AP95,AU95))),(YEAR(MAX(AQ95,AP95,AU95)))&amp;(WEEKNUM(MAX(AQ95,AP95,AU95))))</f>
        <v>190000</v>
      </c>
      <c r="AJ95" s="247" t="str">
        <f>IF((WEEKNUM(MAX(AT95)))&lt;10,(YEAR(MAX(AT95)))&amp;"0"&amp;(WEEKNUM(MAX(AT95))),(YEAR(MAX(AT95)))&amp;(WEEKNUM(MAX(AT95))))</f>
        <v>190000</v>
      </c>
      <c r="AK95" s="279"/>
      <c r="AL95" s="280"/>
      <c r="AM95" s="280"/>
      <c r="AN95" s="280"/>
      <c r="AO95" s="280"/>
      <c r="AP95" s="280"/>
      <c r="AQ95" s="280"/>
      <c r="AR95" s="280"/>
      <c r="AS95" s="280"/>
      <c r="AT95" s="280"/>
      <c r="AU95" s="337"/>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row>
    <row r="96" spans="1:512" s="263" customFormat="1" ht="30" customHeight="1">
      <c r="A96" s="233"/>
      <c r="B96" s="305"/>
      <c r="C96" s="54"/>
      <c r="D96" s="103"/>
      <c r="E96" s="251"/>
      <c r="F96" s="278">
        <f t="shared" si="48"/>
        <v>0</v>
      </c>
      <c r="G96" s="295"/>
      <c r="H96" s="252"/>
      <c r="I96" s="299">
        <f t="shared" si="35"/>
        <v>0</v>
      </c>
      <c r="J96" s="252"/>
      <c r="K96" s="253"/>
      <c r="L96" s="253"/>
      <c r="M96" s="253"/>
      <c r="N96" s="253"/>
      <c r="O96" s="252"/>
      <c r="P96" s="276"/>
      <c r="Q96" s="253"/>
      <c r="R96" s="253"/>
      <c r="S96" s="76"/>
      <c r="T96" s="76"/>
      <c r="U96" s="241"/>
      <c r="V96" s="77"/>
      <c r="W96" s="94"/>
      <c r="X96" s="67" t="str">
        <f t="shared" si="47"/>
        <v>190000</v>
      </c>
      <c r="Y96" s="54"/>
      <c r="Z96" s="287" t="str">
        <f>IF($I96=1,W96," ")</f>
        <v xml:space="preserve"> </v>
      </c>
      <c r="AA96" s="242" t="str">
        <f>IF(I96=1,(IF(Y96=0,X96,0))," ")</f>
        <v xml:space="preserve"> </v>
      </c>
      <c r="AB96" s="243" t="str">
        <f>IF($I96=1,Y96," ")</f>
        <v xml:space="preserve"> </v>
      </c>
      <c r="AC96" s="244">
        <f>IF(Z96="0","0",F96)</f>
        <v>0</v>
      </c>
      <c r="AD96" s="245">
        <f>IF(AA96="0","0",F96)</f>
        <v>0</v>
      </c>
      <c r="AE96" s="246">
        <f>IF(AB96="0","0",F96)</f>
        <v>0</v>
      </c>
      <c r="AF96" s="247" t="str">
        <f>IF((WEEKNUM(MAX(AK96)))&lt;10,(YEAR(MAX(AK96)))&amp;"0"&amp;(WEEKNUM(MAX(AK96))),(YEAR(MAX(AK96)))&amp;(WEEKNUM(MAX(AK96))))</f>
        <v>190000</v>
      </c>
      <c r="AG96" s="247" t="str">
        <f t="shared" si="43"/>
        <v>190000</v>
      </c>
      <c r="AH96" s="247" t="str">
        <f t="shared" si="44"/>
        <v>190000</v>
      </c>
      <c r="AI96" s="247" t="str">
        <f>IF((WEEKNUM(MAX(AQ96,AP96,AU96)))&lt;10,(YEAR(MAX(AQ96,AP96,AU96)))&amp;"0"&amp;(WEEKNUM(MAX(AQ96,AP96,AU96))),(YEAR(MAX(AQ96,AP96,AU96)))&amp;(WEEKNUM(MAX(AQ96,AP96,AU96))))</f>
        <v>190000</v>
      </c>
      <c r="AJ96" s="247" t="str">
        <f>IF((WEEKNUM(MAX(AT96)))&lt;10,(YEAR(MAX(AT96)))&amp;"0"&amp;(WEEKNUM(MAX(AT96))),(YEAR(MAX(AT96)))&amp;(WEEKNUM(MAX(AT96))))</f>
        <v>190000</v>
      </c>
      <c r="AK96" s="279"/>
      <c r="AL96" s="280"/>
      <c r="AM96" s="280"/>
      <c r="AN96" s="280"/>
      <c r="AO96" s="280"/>
      <c r="AP96" s="280"/>
      <c r="AQ96" s="280"/>
      <c r="AR96" s="280"/>
      <c r="AS96" s="280"/>
      <c r="AT96" s="280"/>
      <c r="AU96" s="337"/>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c r="DU96" s="81"/>
      <c r="DV96" s="81"/>
      <c r="DW96" s="81"/>
      <c r="DX96" s="81"/>
      <c r="DY96" s="81"/>
      <c r="DZ96" s="81"/>
      <c r="EA96" s="81"/>
      <c r="EB96" s="81"/>
      <c r="EC96" s="81"/>
      <c r="ED96" s="81"/>
      <c r="EE96" s="81"/>
      <c r="EF96" s="81"/>
      <c r="EG96" s="81"/>
      <c r="EH96" s="81"/>
      <c r="EI96" s="81"/>
      <c r="EJ96" s="81"/>
      <c r="EK96" s="81"/>
      <c r="EL96" s="81"/>
      <c r="EM96" s="81"/>
      <c r="EN96" s="81"/>
      <c r="EO96" s="81"/>
      <c r="EP96" s="81"/>
      <c r="EQ96" s="81"/>
      <c r="ER96" s="81"/>
      <c r="ES96" s="81"/>
      <c r="ET96" s="81"/>
      <c r="EU96" s="81"/>
      <c r="EV96" s="81"/>
      <c r="EW96" s="81"/>
      <c r="EX96" s="81"/>
      <c r="EY96" s="81"/>
      <c r="EZ96" s="81"/>
      <c r="FA96" s="81"/>
      <c r="FB96" s="81"/>
      <c r="FC96" s="81"/>
      <c r="FD96" s="81"/>
      <c r="FE96" s="81"/>
      <c r="FF96" s="81"/>
      <c r="FG96" s="81"/>
      <c r="FH96" s="81"/>
      <c r="FI96" s="81"/>
      <c r="FJ96" s="81"/>
      <c r="FK96" s="81"/>
      <c r="FL96" s="81"/>
      <c r="FM96" s="81"/>
      <c r="FN96" s="81"/>
      <c r="FO96" s="81"/>
      <c r="FP96" s="81"/>
      <c r="FQ96" s="81"/>
      <c r="FR96" s="81"/>
      <c r="FS96" s="81"/>
      <c r="FT96" s="81"/>
      <c r="FU96" s="81"/>
      <c r="FV96" s="81"/>
      <c r="FW96" s="81"/>
      <c r="FX96" s="81"/>
      <c r="FY96" s="81"/>
      <c r="FZ96" s="81"/>
      <c r="GA96" s="81"/>
      <c r="GB96" s="81"/>
      <c r="GC96" s="81"/>
      <c r="GD96" s="81"/>
      <c r="GE96" s="81"/>
      <c r="GF96" s="81"/>
      <c r="GG96" s="81"/>
      <c r="GH96" s="81"/>
      <c r="GI96" s="81"/>
      <c r="GJ96" s="81"/>
      <c r="GK96" s="81"/>
      <c r="GL96" s="81"/>
      <c r="GM96" s="81"/>
      <c r="GN96" s="81"/>
      <c r="GO96" s="81"/>
      <c r="GP96" s="81"/>
      <c r="GQ96" s="81"/>
      <c r="GR96" s="81"/>
      <c r="GS96" s="81"/>
      <c r="GT96" s="81"/>
      <c r="GU96" s="81"/>
      <c r="GV96" s="81"/>
      <c r="GW96" s="81"/>
      <c r="GX96" s="81"/>
      <c r="GY96" s="81"/>
      <c r="GZ96" s="81"/>
      <c r="HA96" s="81"/>
      <c r="HB96" s="81"/>
      <c r="HC96" s="81"/>
      <c r="HD96" s="81"/>
      <c r="HE96" s="81"/>
      <c r="HF96" s="81"/>
      <c r="HG96" s="81"/>
      <c r="HH96" s="81"/>
      <c r="HI96" s="81"/>
      <c r="HJ96" s="81"/>
      <c r="HK96" s="81"/>
      <c r="HL96" s="81"/>
      <c r="HM96" s="81"/>
      <c r="HN96" s="81"/>
      <c r="HO96" s="81"/>
      <c r="HP96" s="81"/>
      <c r="HQ96" s="81"/>
      <c r="HR96" s="81"/>
      <c r="HS96" s="81"/>
      <c r="HT96" s="81"/>
      <c r="HU96" s="81"/>
      <c r="HV96" s="81"/>
      <c r="HW96" s="81"/>
      <c r="HX96" s="81"/>
      <c r="HY96" s="81"/>
      <c r="HZ96" s="81"/>
      <c r="IA96" s="81"/>
      <c r="IB96" s="81"/>
      <c r="IC96" s="81"/>
      <c r="ID96" s="81"/>
      <c r="IE96" s="81"/>
      <c r="IF96" s="81"/>
      <c r="IG96" s="81"/>
      <c r="IH96" s="81"/>
      <c r="II96" s="81"/>
      <c r="IJ96" s="81"/>
      <c r="IK96" s="81"/>
      <c r="IL96" s="81"/>
      <c r="IM96" s="81"/>
      <c r="IN96" s="81"/>
      <c r="IO96" s="81"/>
      <c r="IP96" s="81"/>
      <c r="IQ96" s="81"/>
      <c r="IR96" s="81"/>
      <c r="IS96" s="81"/>
      <c r="IT96" s="81"/>
      <c r="IU96" s="81"/>
      <c r="IV96" s="81"/>
      <c r="IW96" s="81"/>
      <c r="IX96" s="81"/>
      <c r="IY96" s="81"/>
      <c r="IZ96" s="81"/>
      <c r="JA96" s="81"/>
      <c r="JB96" s="81"/>
      <c r="JC96" s="81"/>
      <c r="JD96" s="81"/>
      <c r="JE96" s="81"/>
      <c r="JF96" s="81"/>
      <c r="JG96" s="81"/>
      <c r="JH96" s="81"/>
      <c r="JI96" s="81"/>
      <c r="JJ96" s="81"/>
      <c r="JK96" s="81"/>
      <c r="JL96" s="81"/>
      <c r="JM96" s="81"/>
      <c r="JN96" s="81"/>
      <c r="JO96" s="81"/>
      <c r="JP96" s="81"/>
      <c r="JQ96" s="81"/>
      <c r="JR96" s="81"/>
      <c r="JS96" s="81"/>
      <c r="JT96" s="81"/>
      <c r="JU96" s="81"/>
      <c r="JV96" s="81"/>
      <c r="JW96" s="81"/>
      <c r="JX96" s="81"/>
      <c r="JY96" s="81"/>
      <c r="JZ96" s="81"/>
      <c r="KA96" s="81"/>
      <c r="KB96" s="81"/>
      <c r="KC96" s="81"/>
      <c r="KD96" s="81"/>
      <c r="KE96" s="81"/>
      <c r="KF96" s="81"/>
      <c r="KG96" s="81"/>
      <c r="KH96" s="81"/>
      <c r="KI96" s="81"/>
      <c r="KJ96" s="81"/>
      <c r="KK96" s="81"/>
      <c r="KL96" s="81"/>
      <c r="KM96" s="81"/>
      <c r="KN96" s="81"/>
      <c r="KO96" s="81"/>
      <c r="KP96" s="81"/>
      <c r="KQ96" s="81"/>
      <c r="KR96" s="81"/>
      <c r="KS96" s="81"/>
      <c r="KT96" s="81"/>
      <c r="KU96" s="81"/>
      <c r="KV96" s="81"/>
      <c r="KW96" s="81"/>
      <c r="KX96" s="81"/>
      <c r="KY96" s="81"/>
      <c r="KZ96" s="81"/>
      <c r="LA96" s="81"/>
      <c r="LB96" s="81"/>
      <c r="LC96" s="81"/>
      <c r="LD96" s="81"/>
      <c r="LE96" s="81"/>
      <c r="LF96" s="81"/>
      <c r="LG96" s="81"/>
      <c r="LH96" s="81"/>
      <c r="LI96" s="81"/>
      <c r="LJ96" s="81"/>
      <c r="LK96" s="81"/>
      <c r="LL96" s="81"/>
      <c r="LM96" s="81"/>
      <c r="LN96" s="81"/>
      <c r="LO96" s="81"/>
      <c r="LP96" s="81"/>
      <c r="LQ96" s="81"/>
      <c r="LR96" s="81"/>
      <c r="LS96" s="81"/>
      <c r="LT96" s="81"/>
      <c r="LU96" s="81"/>
      <c r="LV96" s="81"/>
      <c r="LW96" s="81"/>
      <c r="LX96" s="81"/>
      <c r="LY96" s="81"/>
      <c r="LZ96" s="81"/>
      <c r="MA96" s="81"/>
      <c r="MB96" s="81"/>
      <c r="MC96" s="81"/>
      <c r="MD96" s="81"/>
      <c r="ME96" s="81"/>
      <c r="MF96" s="81"/>
      <c r="MG96" s="81"/>
      <c r="MH96" s="81"/>
      <c r="MI96" s="81"/>
      <c r="MJ96" s="81"/>
      <c r="MK96" s="81"/>
      <c r="ML96" s="81"/>
      <c r="MM96" s="81"/>
      <c r="MN96" s="81"/>
      <c r="MO96" s="81"/>
      <c r="MP96" s="81"/>
      <c r="MQ96" s="81"/>
      <c r="MR96" s="81"/>
      <c r="MS96" s="81"/>
      <c r="MT96" s="81"/>
      <c r="MU96" s="81"/>
      <c r="MV96" s="81"/>
      <c r="MW96" s="81"/>
      <c r="MX96" s="81"/>
      <c r="MY96" s="81"/>
      <c r="MZ96" s="81"/>
      <c r="NA96" s="81"/>
      <c r="NB96" s="81"/>
      <c r="NC96" s="81"/>
      <c r="ND96" s="81"/>
      <c r="NE96" s="81"/>
      <c r="NF96" s="81"/>
      <c r="NG96" s="81"/>
      <c r="NH96" s="81"/>
      <c r="NI96" s="81"/>
      <c r="NJ96" s="81"/>
      <c r="NK96" s="81"/>
      <c r="NL96" s="81"/>
      <c r="NM96" s="81"/>
      <c r="NN96" s="81"/>
      <c r="NO96" s="81"/>
      <c r="NP96" s="81"/>
      <c r="NQ96" s="81"/>
      <c r="NR96" s="81"/>
      <c r="NS96" s="81"/>
      <c r="NT96" s="81"/>
      <c r="NU96" s="81"/>
      <c r="NV96" s="81"/>
      <c r="NW96" s="81"/>
      <c r="NX96" s="81"/>
      <c r="NY96" s="81"/>
      <c r="NZ96" s="81"/>
      <c r="OA96" s="81"/>
      <c r="OB96" s="81"/>
      <c r="OC96" s="81"/>
      <c r="OD96" s="81"/>
      <c r="OE96" s="81"/>
      <c r="OF96" s="81"/>
      <c r="OG96" s="81"/>
      <c r="OH96" s="81"/>
      <c r="OI96" s="81"/>
      <c r="OJ96" s="81"/>
      <c r="OK96" s="81"/>
      <c r="OL96" s="81"/>
      <c r="OM96" s="81"/>
      <c r="ON96" s="81"/>
      <c r="OO96" s="81"/>
      <c r="OP96" s="81"/>
      <c r="OQ96" s="81"/>
      <c r="OR96" s="81"/>
      <c r="OS96" s="81"/>
      <c r="OT96" s="81"/>
      <c r="OU96" s="81"/>
      <c r="OV96" s="81"/>
      <c r="OW96" s="81"/>
      <c r="OX96" s="81"/>
      <c r="OY96" s="81"/>
      <c r="OZ96" s="81"/>
      <c r="PA96" s="81"/>
      <c r="PB96" s="81"/>
      <c r="PC96" s="81"/>
      <c r="PD96" s="81"/>
      <c r="PE96" s="81"/>
      <c r="PF96" s="81"/>
      <c r="PG96" s="81"/>
      <c r="PH96" s="81"/>
      <c r="PI96" s="81"/>
      <c r="PJ96" s="81"/>
      <c r="PK96" s="81"/>
      <c r="PL96" s="81"/>
      <c r="PM96" s="81"/>
      <c r="PN96" s="81"/>
      <c r="PO96" s="81"/>
      <c r="PP96" s="81"/>
      <c r="PQ96" s="81"/>
      <c r="PR96" s="81"/>
      <c r="PS96" s="81"/>
      <c r="PT96" s="81"/>
      <c r="PU96" s="81"/>
      <c r="PV96" s="81"/>
      <c r="PW96" s="81"/>
      <c r="PX96" s="81"/>
      <c r="PY96" s="81"/>
      <c r="PZ96" s="81"/>
      <c r="QA96" s="81"/>
      <c r="QB96" s="81"/>
      <c r="QC96" s="81"/>
      <c r="QD96" s="81"/>
      <c r="QE96" s="81"/>
      <c r="QF96" s="81"/>
      <c r="QG96" s="81"/>
      <c r="QH96" s="81"/>
      <c r="QI96" s="81"/>
      <c r="QJ96" s="81"/>
      <c r="QK96" s="81"/>
      <c r="QL96" s="81"/>
      <c r="QM96" s="81"/>
      <c r="QN96" s="81"/>
      <c r="QO96" s="81"/>
      <c r="QP96" s="81"/>
      <c r="QQ96" s="81"/>
      <c r="QR96" s="81"/>
      <c r="QS96" s="81"/>
      <c r="QT96" s="81"/>
      <c r="QU96" s="81"/>
      <c r="QV96" s="81"/>
      <c r="QW96" s="81"/>
      <c r="QX96" s="81"/>
      <c r="QY96" s="81"/>
      <c r="QZ96" s="81"/>
      <c r="RA96" s="81"/>
      <c r="RB96" s="81"/>
      <c r="RC96" s="81"/>
      <c r="RD96" s="81"/>
      <c r="RE96" s="81"/>
      <c r="RF96" s="81"/>
      <c r="RG96" s="81"/>
      <c r="RH96" s="81"/>
      <c r="RI96" s="81"/>
      <c r="RJ96" s="81"/>
      <c r="RK96" s="81"/>
      <c r="RL96" s="81"/>
      <c r="RM96" s="81"/>
      <c r="RN96" s="81"/>
      <c r="RO96" s="81"/>
      <c r="RP96" s="81"/>
      <c r="RQ96" s="81"/>
      <c r="RR96" s="81"/>
      <c r="RS96" s="81"/>
      <c r="RT96" s="81"/>
      <c r="RU96" s="81"/>
      <c r="RV96" s="81"/>
      <c r="RW96" s="81"/>
      <c r="RX96" s="81"/>
      <c r="RY96" s="81"/>
      <c r="RZ96" s="81"/>
      <c r="SA96" s="81"/>
      <c r="SB96" s="81"/>
      <c r="SC96" s="81"/>
      <c r="SD96" s="81"/>
      <c r="SE96" s="81"/>
      <c r="SF96" s="81"/>
      <c r="SG96" s="81"/>
      <c r="SH96" s="81"/>
      <c r="SI96" s="81"/>
      <c r="SJ96" s="81"/>
      <c r="SK96" s="81"/>
      <c r="SL96" s="81"/>
      <c r="SM96" s="81"/>
      <c r="SN96" s="81"/>
      <c r="SO96" s="81"/>
      <c r="SP96" s="81"/>
      <c r="SQ96" s="81"/>
      <c r="SR96" s="81"/>
    </row>
    <row r="97" spans="1:512" s="263" customFormat="1" ht="30" customHeight="1">
      <c r="A97" s="233"/>
      <c r="B97" s="305"/>
      <c r="C97" s="54"/>
      <c r="D97" s="103"/>
      <c r="E97" s="251"/>
      <c r="F97" s="278">
        <f t="shared" si="48"/>
        <v>0</v>
      </c>
      <c r="G97" s="295"/>
      <c r="H97" s="252"/>
      <c r="I97" s="299">
        <f t="shared" si="35"/>
        <v>0</v>
      </c>
      <c r="J97" s="252"/>
      <c r="K97" s="253"/>
      <c r="L97" s="253"/>
      <c r="M97" s="253"/>
      <c r="N97" s="253"/>
      <c r="O97" s="252"/>
      <c r="P97" s="276"/>
      <c r="Q97" s="253"/>
      <c r="R97" s="253"/>
      <c r="S97" s="76"/>
      <c r="T97" s="76"/>
      <c r="U97" s="241"/>
      <c r="V97" s="77"/>
      <c r="W97" s="94"/>
      <c r="X97" s="67" t="str">
        <f t="shared" si="47"/>
        <v>190000</v>
      </c>
      <c r="Y97" s="54"/>
      <c r="Z97" s="287" t="str">
        <f>IF($I97=1,W97," ")</f>
        <v xml:space="preserve"> </v>
      </c>
      <c r="AA97" s="242" t="str">
        <f>IF(I97=1,(IF(Y97=0,X97,0))," ")</f>
        <v xml:space="preserve"> </v>
      </c>
      <c r="AB97" s="243" t="str">
        <f>IF($I97=1,Y97," ")</f>
        <v xml:space="preserve"> </v>
      </c>
      <c r="AC97" s="244">
        <f>IF(Z97="0","0",F97)</f>
        <v>0</v>
      </c>
      <c r="AD97" s="245">
        <f>IF(AA97="0","0",F97)</f>
        <v>0</v>
      </c>
      <c r="AE97" s="246">
        <f>IF(AB97="0","0",F97)</f>
        <v>0</v>
      </c>
      <c r="AF97" s="247" t="str">
        <f>IF((WEEKNUM(MAX(AK97)))&lt;10,(YEAR(MAX(AK97)))&amp;"0"&amp;(WEEKNUM(MAX(AK97))),(YEAR(MAX(AK97)))&amp;(WEEKNUM(MAX(AK97))))</f>
        <v>190000</v>
      </c>
      <c r="AG97" s="247" t="str">
        <f t="shared" si="43"/>
        <v>190000</v>
      </c>
      <c r="AH97" s="247" t="str">
        <f t="shared" si="44"/>
        <v>190000</v>
      </c>
      <c r="AI97" s="247" t="str">
        <f>IF((WEEKNUM(MAX(AQ97,AP97,AU97)))&lt;10,(YEAR(MAX(AQ97,AP97,AU97)))&amp;"0"&amp;(WEEKNUM(MAX(AQ97,AP97,AU97))),(YEAR(MAX(AQ97,AP97,AU97)))&amp;(WEEKNUM(MAX(AQ97,AP97,AU97))))</f>
        <v>190000</v>
      </c>
      <c r="AJ97" s="247" t="str">
        <f>IF((WEEKNUM(MAX(AT97)))&lt;10,(YEAR(MAX(AT97)))&amp;"0"&amp;(WEEKNUM(MAX(AT97))),(YEAR(MAX(AT97)))&amp;(WEEKNUM(MAX(AT97))))</f>
        <v>190000</v>
      </c>
      <c r="AK97" s="279"/>
      <c r="AL97" s="280"/>
      <c r="AM97" s="280"/>
      <c r="AN97" s="280"/>
      <c r="AO97" s="280"/>
      <c r="AP97" s="280"/>
      <c r="AQ97" s="280"/>
      <c r="AR97" s="280"/>
      <c r="AS97" s="280"/>
      <c r="AT97" s="280"/>
      <c r="AU97" s="337"/>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c r="DU97" s="81"/>
      <c r="DV97" s="81"/>
      <c r="DW97" s="81"/>
      <c r="DX97" s="81"/>
      <c r="DY97" s="81"/>
      <c r="DZ97" s="81"/>
      <c r="EA97" s="81"/>
      <c r="EB97" s="81"/>
      <c r="EC97" s="81"/>
      <c r="ED97" s="81"/>
      <c r="EE97" s="81"/>
      <c r="EF97" s="81"/>
      <c r="EG97" s="81"/>
      <c r="EH97" s="81"/>
      <c r="EI97" s="81"/>
      <c r="EJ97" s="81"/>
      <c r="EK97" s="81"/>
      <c r="EL97" s="81"/>
      <c r="EM97" s="81"/>
      <c r="EN97" s="81"/>
      <c r="EO97" s="81"/>
      <c r="EP97" s="81"/>
      <c r="EQ97" s="81"/>
      <c r="ER97" s="81"/>
      <c r="ES97" s="81"/>
      <c r="ET97" s="81"/>
      <c r="EU97" s="81"/>
      <c r="EV97" s="81"/>
      <c r="EW97" s="81"/>
      <c r="EX97" s="81"/>
      <c r="EY97" s="81"/>
      <c r="EZ97" s="81"/>
      <c r="FA97" s="81"/>
      <c r="FB97" s="81"/>
      <c r="FC97" s="81"/>
      <c r="FD97" s="81"/>
      <c r="FE97" s="81"/>
      <c r="FF97" s="81"/>
      <c r="FG97" s="81"/>
      <c r="FH97" s="81"/>
      <c r="FI97" s="81"/>
      <c r="FJ97" s="81"/>
      <c r="FK97" s="81"/>
      <c r="FL97" s="81"/>
      <c r="FM97" s="81"/>
      <c r="FN97" s="81"/>
      <c r="FO97" s="81"/>
      <c r="FP97" s="81"/>
      <c r="FQ97" s="81"/>
      <c r="FR97" s="81"/>
      <c r="FS97" s="81"/>
      <c r="FT97" s="81"/>
      <c r="FU97" s="81"/>
      <c r="FV97" s="81"/>
      <c r="FW97" s="81"/>
      <c r="FX97" s="81"/>
      <c r="FY97" s="81"/>
      <c r="FZ97" s="81"/>
      <c r="GA97" s="81"/>
      <c r="GB97" s="81"/>
      <c r="GC97" s="81"/>
      <c r="GD97" s="81"/>
      <c r="GE97" s="81"/>
      <c r="GF97" s="81"/>
      <c r="GG97" s="81"/>
      <c r="GH97" s="81"/>
      <c r="GI97" s="81"/>
      <c r="GJ97" s="81"/>
      <c r="GK97" s="81"/>
      <c r="GL97" s="81"/>
      <c r="GM97" s="81"/>
      <c r="GN97" s="81"/>
      <c r="GO97" s="81"/>
      <c r="GP97" s="81"/>
      <c r="GQ97" s="81"/>
      <c r="GR97" s="81"/>
      <c r="GS97" s="81"/>
      <c r="GT97" s="81"/>
      <c r="GU97" s="81"/>
      <c r="GV97" s="81"/>
      <c r="GW97" s="81"/>
      <c r="GX97" s="81"/>
      <c r="GY97" s="81"/>
      <c r="GZ97" s="81"/>
      <c r="HA97" s="81"/>
      <c r="HB97" s="81"/>
      <c r="HC97" s="81"/>
      <c r="HD97" s="81"/>
      <c r="HE97" s="81"/>
      <c r="HF97" s="81"/>
      <c r="HG97" s="81"/>
      <c r="HH97" s="81"/>
      <c r="HI97" s="81"/>
      <c r="HJ97" s="81"/>
      <c r="HK97" s="81"/>
      <c r="HL97" s="81"/>
      <c r="HM97" s="81"/>
      <c r="HN97" s="81"/>
      <c r="HO97" s="81"/>
      <c r="HP97" s="81"/>
      <c r="HQ97" s="81"/>
      <c r="HR97" s="81"/>
      <c r="HS97" s="81"/>
      <c r="HT97" s="81"/>
      <c r="HU97" s="81"/>
      <c r="HV97" s="81"/>
      <c r="HW97" s="81"/>
      <c r="HX97" s="81"/>
      <c r="HY97" s="81"/>
      <c r="HZ97" s="81"/>
      <c r="IA97" s="81"/>
      <c r="IB97" s="81"/>
      <c r="IC97" s="81"/>
      <c r="ID97" s="81"/>
      <c r="IE97" s="81"/>
      <c r="IF97" s="81"/>
      <c r="IG97" s="81"/>
      <c r="IH97" s="81"/>
      <c r="II97" s="81"/>
      <c r="IJ97" s="81"/>
      <c r="IK97" s="81"/>
      <c r="IL97" s="81"/>
      <c r="IM97" s="81"/>
      <c r="IN97" s="81"/>
      <c r="IO97" s="81"/>
      <c r="IP97" s="81"/>
      <c r="IQ97" s="81"/>
      <c r="IR97" s="81"/>
      <c r="IS97" s="81"/>
      <c r="IT97" s="81"/>
      <c r="IU97" s="81"/>
      <c r="IV97" s="81"/>
      <c r="IW97" s="81"/>
      <c r="IX97" s="81"/>
      <c r="IY97" s="81"/>
      <c r="IZ97" s="81"/>
      <c r="JA97" s="81"/>
      <c r="JB97" s="81"/>
      <c r="JC97" s="81"/>
      <c r="JD97" s="81"/>
      <c r="JE97" s="81"/>
      <c r="JF97" s="81"/>
      <c r="JG97" s="81"/>
      <c r="JH97" s="81"/>
      <c r="JI97" s="81"/>
      <c r="JJ97" s="81"/>
      <c r="JK97" s="81"/>
      <c r="JL97" s="81"/>
      <c r="JM97" s="81"/>
      <c r="JN97" s="81"/>
      <c r="JO97" s="81"/>
      <c r="JP97" s="81"/>
      <c r="JQ97" s="81"/>
      <c r="JR97" s="81"/>
      <c r="JS97" s="81"/>
      <c r="JT97" s="81"/>
      <c r="JU97" s="81"/>
      <c r="JV97" s="81"/>
      <c r="JW97" s="81"/>
      <c r="JX97" s="81"/>
      <c r="JY97" s="81"/>
      <c r="JZ97" s="81"/>
      <c r="KA97" s="81"/>
      <c r="KB97" s="81"/>
      <c r="KC97" s="81"/>
      <c r="KD97" s="81"/>
      <c r="KE97" s="81"/>
      <c r="KF97" s="81"/>
      <c r="KG97" s="81"/>
      <c r="KH97" s="81"/>
      <c r="KI97" s="81"/>
      <c r="KJ97" s="81"/>
      <c r="KK97" s="81"/>
      <c r="KL97" s="81"/>
      <c r="KM97" s="81"/>
      <c r="KN97" s="81"/>
      <c r="KO97" s="81"/>
      <c r="KP97" s="81"/>
      <c r="KQ97" s="81"/>
      <c r="KR97" s="81"/>
      <c r="KS97" s="81"/>
      <c r="KT97" s="81"/>
      <c r="KU97" s="81"/>
      <c r="KV97" s="81"/>
      <c r="KW97" s="81"/>
      <c r="KX97" s="81"/>
      <c r="KY97" s="81"/>
      <c r="KZ97" s="81"/>
      <c r="LA97" s="81"/>
      <c r="LB97" s="81"/>
      <c r="LC97" s="81"/>
      <c r="LD97" s="81"/>
      <c r="LE97" s="81"/>
      <c r="LF97" s="81"/>
      <c r="LG97" s="81"/>
      <c r="LH97" s="81"/>
      <c r="LI97" s="81"/>
      <c r="LJ97" s="81"/>
      <c r="LK97" s="81"/>
      <c r="LL97" s="81"/>
      <c r="LM97" s="81"/>
      <c r="LN97" s="81"/>
      <c r="LO97" s="81"/>
      <c r="LP97" s="81"/>
      <c r="LQ97" s="81"/>
      <c r="LR97" s="81"/>
      <c r="LS97" s="81"/>
      <c r="LT97" s="81"/>
      <c r="LU97" s="81"/>
      <c r="LV97" s="81"/>
      <c r="LW97" s="81"/>
      <c r="LX97" s="81"/>
      <c r="LY97" s="81"/>
      <c r="LZ97" s="81"/>
      <c r="MA97" s="81"/>
      <c r="MB97" s="81"/>
      <c r="MC97" s="81"/>
      <c r="MD97" s="81"/>
      <c r="ME97" s="81"/>
      <c r="MF97" s="81"/>
      <c r="MG97" s="81"/>
      <c r="MH97" s="81"/>
      <c r="MI97" s="81"/>
      <c r="MJ97" s="81"/>
      <c r="MK97" s="81"/>
      <c r="ML97" s="81"/>
      <c r="MM97" s="81"/>
      <c r="MN97" s="81"/>
      <c r="MO97" s="81"/>
      <c r="MP97" s="81"/>
      <c r="MQ97" s="81"/>
      <c r="MR97" s="81"/>
      <c r="MS97" s="81"/>
      <c r="MT97" s="81"/>
      <c r="MU97" s="81"/>
      <c r="MV97" s="81"/>
      <c r="MW97" s="81"/>
      <c r="MX97" s="81"/>
      <c r="MY97" s="81"/>
      <c r="MZ97" s="81"/>
      <c r="NA97" s="81"/>
      <c r="NB97" s="81"/>
      <c r="NC97" s="81"/>
      <c r="ND97" s="81"/>
      <c r="NE97" s="81"/>
      <c r="NF97" s="81"/>
      <c r="NG97" s="81"/>
      <c r="NH97" s="81"/>
      <c r="NI97" s="81"/>
      <c r="NJ97" s="81"/>
      <c r="NK97" s="81"/>
      <c r="NL97" s="81"/>
      <c r="NM97" s="81"/>
      <c r="NN97" s="81"/>
      <c r="NO97" s="81"/>
      <c r="NP97" s="81"/>
      <c r="NQ97" s="81"/>
      <c r="NR97" s="81"/>
      <c r="NS97" s="81"/>
      <c r="NT97" s="81"/>
      <c r="NU97" s="81"/>
      <c r="NV97" s="81"/>
      <c r="NW97" s="81"/>
      <c r="NX97" s="81"/>
      <c r="NY97" s="81"/>
      <c r="NZ97" s="81"/>
      <c r="OA97" s="81"/>
      <c r="OB97" s="81"/>
      <c r="OC97" s="81"/>
      <c r="OD97" s="81"/>
      <c r="OE97" s="81"/>
      <c r="OF97" s="81"/>
      <c r="OG97" s="81"/>
      <c r="OH97" s="81"/>
      <c r="OI97" s="81"/>
      <c r="OJ97" s="81"/>
      <c r="OK97" s="81"/>
      <c r="OL97" s="81"/>
      <c r="OM97" s="81"/>
      <c r="ON97" s="81"/>
      <c r="OO97" s="81"/>
      <c r="OP97" s="81"/>
      <c r="OQ97" s="81"/>
      <c r="OR97" s="81"/>
      <c r="OS97" s="81"/>
      <c r="OT97" s="81"/>
      <c r="OU97" s="81"/>
      <c r="OV97" s="81"/>
      <c r="OW97" s="81"/>
      <c r="OX97" s="81"/>
      <c r="OY97" s="81"/>
      <c r="OZ97" s="81"/>
      <c r="PA97" s="81"/>
      <c r="PB97" s="81"/>
      <c r="PC97" s="81"/>
      <c r="PD97" s="81"/>
      <c r="PE97" s="81"/>
      <c r="PF97" s="81"/>
      <c r="PG97" s="81"/>
      <c r="PH97" s="81"/>
      <c r="PI97" s="81"/>
      <c r="PJ97" s="81"/>
      <c r="PK97" s="81"/>
      <c r="PL97" s="81"/>
      <c r="PM97" s="81"/>
      <c r="PN97" s="81"/>
      <c r="PO97" s="81"/>
      <c r="PP97" s="81"/>
      <c r="PQ97" s="81"/>
      <c r="PR97" s="81"/>
      <c r="PS97" s="81"/>
      <c r="PT97" s="81"/>
      <c r="PU97" s="81"/>
      <c r="PV97" s="81"/>
      <c r="PW97" s="81"/>
      <c r="PX97" s="81"/>
      <c r="PY97" s="81"/>
      <c r="PZ97" s="81"/>
      <c r="QA97" s="81"/>
      <c r="QB97" s="81"/>
      <c r="QC97" s="81"/>
      <c r="QD97" s="81"/>
      <c r="QE97" s="81"/>
      <c r="QF97" s="81"/>
      <c r="QG97" s="81"/>
      <c r="QH97" s="81"/>
      <c r="QI97" s="81"/>
      <c r="QJ97" s="81"/>
      <c r="QK97" s="81"/>
      <c r="QL97" s="81"/>
      <c r="QM97" s="81"/>
      <c r="QN97" s="81"/>
      <c r="QO97" s="81"/>
      <c r="QP97" s="81"/>
      <c r="QQ97" s="81"/>
      <c r="QR97" s="81"/>
      <c r="QS97" s="81"/>
      <c r="QT97" s="81"/>
      <c r="QU97" s="81"/>
      <c r="QV97" s="81"/>
      <c r="QW97" s="81"/>
      <c r="QX97" s="81"/>
      <c r="QY97" s="81"/>
      <c r="QZ97" s="81"/>
      <c r="RA97" s="81"/>
      <c r="RB97" s="81"/>
      <c r="RC97" s="81"/>
      <c r="RD97" s="81"/>
      <c r="RE97" s="81"/>
      <c r="RF97" s="81"/>
      <c r="RG97" s="81"/>
      <c r="RH97" s="81"/>
      <c r="RI97" s="81"/>
      <c r="RJ97" s="81"/>
      <c r="RK97" s="81"/>
      <c r="RL97" s="81"/>
      <c r="RM97" s="81"/>
      <c r="RN97" s="81"/>
      <c r="RO97" s="81"/>
      <c r="RP97" s="81"/>
      <c r="RQ97" s="81"/>
      <c r="RR97" s="81"/>
      <c r="RS97" s="81"/>
      <c r="RT97" s="81"/>
      <c r="RU97" s="81"/>
      <c r="RV97" s="81"/>
      <c r="RW97" s="81"/>
      <c r="RX97" s="81"/>
      <c r="RY97" s="81"/>
      <c r="RZ97" s="81"/>
      <c r="SA97" s="81"/>
      <c r="SB97" s="81"/>
      <c r="SC97" s="81"/>
      <c r="SD97" s="81"/>
      <c r="SE97" s="81"/>
      <c r="SF97" s="81"/>
      <c r="SG97" s="81"/>
      <c r="SH97" s="81"/>
      <c r="SI97" s="81"/>
      <c r="SJ97" s="81"/>
      <c r="SK97" s="81"/>
      <c r="SL97" s="81"/>
      <c r="SM97" s="81"/>
      <c r="SN97" s="81"/>
      <c r="SO97" s="81"/>
      <c r="SP97" s="81"/>
      <c r="SQ97" s="81"/>
      <c r="SR97" s="81"/>
    </row>
    <row r="98" spans="1:512" s="263" customFormat="1" ht="30" customHeight="1">
      <c r="A98" s="233"/>
      <c r="B98" s="305"/>
      <c r="C98" s="54"/>
      <c r="D98" s="103"/>
      <c r="E98" s="302"/>
      <c r="F98" s="278">
        <f t="shared" si="48"/>
        <v>0</v>
      </c>
      <c r="G98" s="295"/>
      <c r="H98" s="252"/>
      <c r="I98" s="299">
        <f t="shared" si="35"/>
        <v>0</v>
      </c>
      <c r="J98" s="252"/>
      <c r="K98" s="253"/>
      <c r="L98" s="253"/>
      <c r="M98" s="253"/>
      <c r="N98" s="253"/>
      <c r="O98" s="252"/>
      <c r="P98" s="276"/>
      <c r="Q98" s="253"/>
      <c r="R98" s="253"/>
      <c r="S98" s="52"/>
      <c r="T98" s="238"/>
      <c r="U98" s="241"/>
      <c r="V98" s="77"/>
      <c r="W98" s="94"/>
      <c r="X98" s="67" t="str">
        <f t="shared" si="47"/>
        <v>190000</v>
      </c>
      <c r="Y98" s="54"/>
      <c r="Z98" s="287"/>
      <c r="AA98" s="242"/>
      <c r="AB98" s="243"/>
      <c r="AC98" s="244"/>
      <c r="AD98" s="245"/>
      <c r="AE98" s="246"/>
      <c r="AF98" s="247"/>
      <c r="AG98" s="247"/>
      <c r="AH98" s="247"/>
      <c r="AI98" s="247"/>
      <c r="AJ98" s="247"/>
      <c r="AK98" s="279"/>
      <c r="AL98" s="280"/>
      <c r="AM98" s="280"/>
      <c r="AN98" s="280"/>
      <c r="AO98" s="280"/>
      <c r="AP98" s="280"/>
      <c r="AQ98" s="280"/>
      <c r="AR98" s="280"/>
      <c r="AS98" s="280"/>
      <c r="AT98" s="280"/>
      <c r="AU98" s="337"/>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c r="DU98" s="81"/>
      <c r="DV98" s="81"/>
      <c r="DW98" s="81"/>
      <c r="DX98" s="81"/>
      <c r="DY98" s="81"/>
      <c r="DZ98" s="81"/>
      <c r="EA98" s="81"/>
      <c r="EB98" s="81"/>
      <c r="EC98" s="81"/>
      <c r="ED98" s="81"/>
      <c r="EE98" s="81"/>
      <c r="EF98" s="81"/>
      <c r="EG98" s="81"/>
      <c r="EH98" s="81"/>
      <c r="EI98" s="81"/>
      <c r="EJ98" s="81"/>
      <c r="EK98" s="81"/>
      <c r="EL98" s="81"/>
      <c r="EM98" s="81"/>
      <c r="EN98" s="81"/>
      <c r="EO98" s="81"/>
      <c r="EP98" s="81"/>
      <c r="EQ98" s="81"/>
      <c r="ER98" s="81"/>
      <c r="ES98" s="81"/>
      <c r="ET98" s="81"/>
      <c r="EU98" s="81"/>
      <c r="EV98" s="81"/>
      <c r="EW98" s="81"/>
      <c r="EX98" s="81"/>
      <c r="EY98" s="81"/>
      <c r="EZ98" s="81"/>
      <c r="FA98" s="81"/>
      <c r="FB98" s="81"/>
      <c r="FC98" s="81"/>
      <c r="FD98" s="81"/>
      <c r="FE98" s="81"/>
      <c r="FF98" s="81"/>
      <c r="FG98" s="81"/>
      <c r="FH98" s="81"/>
      <c r="FI98" s="81"/>
      <c r="FJ98" s="81"/>
      <c r="FK98" s="81"/>
      <c r="FL98" s="81"/>
      <c r="FM98" s="81"/>
      <c r="FN98" s="81"/>
      <c r="FO98" s="81"/>
      <c r="FP98" s="81"/>
      <c r="FQ98" s="81"/>
      <c r="FR98" s="81"/>
      <c r="FS98" s="81"/>
      <c r="FT98" s="81"/>
      <c r="FU98" s="81"/>
      <c r="FV98" s="81"/>
      <c r="FW98" s="81"/>
      <c r="FX98" s="81"/>
      <c r="FY98" s="81"/>
      <c r="FZ98" s="81"/>
      <c r="GA98" s="81"/>
      <c r="GB98" s="81"/>
      <c r="GC98" s="81"/>
      <c r="GD98" s="81"/>
      <c r="GE98" s="81"/>
      <c r="GF98" s="81"/>
      <c r="GG98" s="81"/>
      <c r="GH98" s="81"/>
      <c r="GI98" s="81"/>
      <c r="GJ98" s="81"/>
      <c r="GK98" s="81"/>
      <c r="GL98" s="81"/>
      <c r="GM98" s="81"/>
      <c r="GN98" s="81"/>
      <c r="GO98" s="81"/>
      <c r="GP98" s="81"/>
      <c r="GQ98" s="81"/>
      <c r="GR98" s="81"/>
      <c r="GS98" s="81"/>
      <c r="GT98" s="81"/>
      <c r="GU98" s="81"/>
      <c r="GV98" s="81"/>
      <c r="GW98" s="81"/>
      <c r="GX98" s="81"/>
      <c r="GY98" s="81"/>
      <c r="GZ98" s="81"/>
      <c r="HA98" s="81"/>
      <c r="HB98" s="81"/>
      <c r="HC98" s="81"/>
      <c r="HD98" s="81"/>
      <c r="HE98" s="81"/>
      <c r="HF98" s="81"/>
      <c r="HG98" s="81"/>
      <c r="HH98" s="81"/>
      <c r="HI98" s="81"/>
      <c r="HJ98" s="81"/>
      <c r="HK98" s="81"/>
      <c r="HL98" s="81"/>
      <c r="HM98" s="81"/>
      <c r="HN98" s="81"/>
      <c r="HO98" s="81"/>
      <c r="HP98" s="81"/>
      <c r="HQ98" s="81"/>
      <c r="HR98" s="81"/>
      <c r="HS98" s="81"/>
      <c r="HT98" s="81"/>
      <c r="HU98" s="81"/>
      <c r="HV98" s="81"/>
      <c r="HW98" s="81"/>
      <c r="HX98" s="81"/>
      <c r="HY98" s="81"/>
      <c r="HZ98" s="81"/>
      <c r="IA98" s="81"/>
      <c r="IB98" s="81"/>
      <c r="IC98" s="81"/>
      <c r="ID98" s="81"/>
      <c r="IE98" s="81"/>
      <c r="IF98" s="81"/>
      <c r="IG98" s="81"/>
      <c r="IH98" s="81"/>
      <c r="II98" s="81"/>
      <c r="IJ98" s="81"/>
      <c r="IK98" s="81"/>
      <c r="IL98" s="81"/>
      <c r="IM98" s="81"/>
      <c r="IN98" s="81"/>
      <c r="IO98" s="81"/>
      <c r="IP98" s="81"/>
      <c r="IQ98" s="81"/>
      <c r="IR98" s="81"/>
      <c r="IS98" s="81"/>
      <c r="IT98" s="81"/>
      <c r="IU98" s="81"/>
      <c r="IV98" s="81"/>
      <c r="IW98" s="81"/>
      <c r="IX98" s="81"/>
      <c r="IY98" s="81"/>
      <c r="IZ98" s="81"/>
      <c r="JA98" s="81"/>
      <c r="JB98" s="81"/>
      <c r="JC98" s="81"/>
      <c r="JD98" s="81"/>
      <c r="JE98" s="81"/>
      <c r="JF98" s="81"/>
      <c r="JG98" s="81"/>
      <c r="JH98" s="81"/>
      <c r="JI98" s="81"/>
      <c r="JJ98" s="81"/>
      <c r="JK98" s="81"/>
      <c r="JL98" s="81"/>
      <c r="JM98" s="81"/>
      <c r="JN98" s="81"/>
      <c r="JO98" s="81"/>
      <c r="JP98" s="81"/>
      <c r="JQ98" s="81"/>
      <c r="JR98" s="81"/>
      <c r="JS98" s="81"/>
      <c r="JT98" s="81"/>
      <c r="JU98" s="81"/>
      <c r="JV98" s="81"/>
      <c r="JW98" s="81"/>
      <c r="JX98" s="81"/>
      <c r="JY98" s="81"/>
      <c r="JZ98" s="81"/>
      <c r="KA98" s="81"/>
      <c r="KB98" s="81"/>
      <c r="KC98" s="81"/>
      <c r="KD98" s="81"/>
      <c r="KE98" s="81"/>
      <c r="KF98" s="81"/>
      <c r="KG98" s="81"/>
      <c r="KH98" s="81"/>
      <c r="KI98" s="81"/>
      <c r="KJ98" s="81"/>
      <c r="KK98" s="81"/>
      <c r="KL98" s="81"/>
      <c r="KM98" s="81"/>
      <c r="KN98" s="81"/>
      <c r="KO98" s="81"/>
      <c r="KP98" s="81"/>
      <c r="KQ98" s="81"/>
      <c r="KR98" s="81"/>
      <c r="KS98" s="81"/>
      <c r="KT98" s="81"/>
      <c r="KU98" s="81"/>
      <c r="KV98" s="81"/>
      <c r="KW98" s="81"/>
      <c r="KX98" s="81"/>
      <c r="KY98" s="81"/>
      <c r="KZ98" s="81"/>
      <c r="LA98" s="81"/>
      <c r="LB98" s="81"/>
      <c r="LC98" s="81"/>
      <c r="LD98" s="81"/>
      <c r="LE98" s="81"/>
      <c r="LF98" s="81"/>
      <c r="LG98" s="81"/>
      <c r="LH98" s="81"/>
      <c r="LI98" s="81"/>
      <c r="LJ98" s="81"/>
      <c r="LK98" s="81"/>
      <c r="LL98" s="81"/>
      <c r="LM98" s="81"/>
      <c r="LN98" s="81"/>
      <c r="LO98" s="81"/>
      <c r="LP98" s="81"/>
      <c r="LQ98" s="81"/>
      <c r="LR98" s="81"/>
      <c r="LS98" s="81"/>
      <c r="LT98" s="81"/>
      <c r="LU98" s="81"/>
      <c r="LV98" s="81"/>
      <c r="LW98" s="81"/>
      <c r="LX98" s="81"/>
      <c r="LY98" s="81"/>
      <c r="LZ98" s="81"/>
      <c r="MA98" s="81"/>
      <c r="MB98" s="81"/>
      <c r="MC98" s="81"/>
      <c r="MD98" s="81"/>
      <c r="ME98" s="81"/>
      <c r="MF98" s="81"/>
      <c r="MG98" s="81"/>
      <c r="MH98" s="81"/>
      <c r="MI98" s="81"/>
      <c r="MJ98" s="81"/>
      <c r="MK98" s="81"/>
      <c r="ML98" s="81"/>
      <c r="MM98" s="81"/>
      <c r="MN98" s="81"/>
      <c r="MO98" s="81"/>
      <c r="MP98" s="81"/>
      <c r="MQ98" s="81"/>
      <c r="MR98" s="81"/>
      <c r="MS98" s="81"/>
      <c r="MT98" s="81"/>
      <c r="MU98" s="81"/>
      <c r="MV98" s="81"/>
      <c r="MW98" s="81"/>
      <c r="MX98" s="81"/>
      <c r="MY98" s="81"/>
      <c r="MZ98" s="81"/>
      <c r="NA98" s="81"/>
      <c r="NB98" s="81"/>
      <c r="NC98" s="81"/>
      <c r="ND98" s="81"/>
      <c r="NE98" s="81"/>
      <c r="NF98" s="81"/>
      <c r="NG98" s="81"/>
      <c r="NH98" s="81"/>
      <c r="NI98" s="81"/>
      <c r="NJ98" s="81"/>
      <c r="NK98" s="81"/>
      <c r="NL98" s="81"/>
      <c r="NM98" s="81"/>
      <c r="NN98" s="81"/>
      <c r="NO98" s="81"/>
      <c r="NP98" s="81"/>
      <c r="NQ98" s="81"/>
      <c r="NR98" s="81"/>
      <c r="NS98" s="81"/>
      <c r="NT98" s="81"/>
      <c r="NU98" s="81"/>
      <c r="NV98" s="81"/>
      <c r="NW98" s="81"/>
      <c r="NX98" s="81"/>
      <c r="NY98" s="81"/>
      <c r="NZ98" s="81"/>
      <c r="OA98" s="81"/>
      <c r="OB98" s="81"/>
      <c r="OC98" s="81"/>
      <c r="OD98" s="81"/>
      <c r="OE98" s="81"/>
      <c r="OF98" s="81"/>
      <c r="OG98" s="81"/>
      <c r="OH98" s="81"/>
      <c r="OI98" s="81"/>
      <c r="OJ98" s="81"/>
      <c r="OK98" s="81"/>
      <c r="OL98" s="81"/>
      <c r="OM98" s="81"/>
      <c r="ON98" s="81"/>
      <c r="OO98" s="81"/>
      <c r="OP98" s="81"/>
      <c r="OQ98" s="81"/>
      <c r="OR98" s="81"/>
      <c r="OS98" s="81"/>
      <c r="OT98" s="81"/>
      <c r="OU98" s="81"/>
      <c r="OV98" s="81"/>
      <c r="OW98" s="81"/>
      <c r="OX98" s="81"/>
      <c r="OY98" s="81"/>
      <c r="OZ98" s="81"/>
      <c r="PA98" s="81"/>
      <c r="PB98" s="81"/>
      <c r="PC98" s="81"/>
      <c r="PD98" s="81"/>
      <c r="PE98" s="81"/>
      <c r="PF98" s="81"/>
      <c r="PG98" s="81"/>
      <c r="PH98" s="81"/>
      <c r="PI98" s="81"/>
      <c r="PJ98" s="81"/>
      <c r="PK98" s="81"/>
      <c r="PL98" s="81"/>
      <c r="PM98" s="81"/>
      <c r="PN98" s="81"/>
      <c r="PO98" s="81"/>
      <c r="PP98" s="81"/>
      <c r="PQ98" s="81"/>
      <c r="PR98" s="81"/>
      <c r="PS98" s="81"/>
      <c r="PT98" s="81"/>
      <c r="PU98" s="81"/>
      <c r="PV98" s="81"/>
      <c r="PW98" s="81"/>
      <c r="PX98" s="81"/>
      <c r="PY98" s="81"/>
      <c r="PZ98" s="81"/>
      <c r="QA98" s="81"/>
      <c r="QB98" s="81"/>
      <c r="QC98" s="81"/>
      <c r="QD98" s="81"/>
      <c r="QE98" s="81"/>
      <c r="QF98" s="81"/>
      <c r="QG98" s="81"/>
      <c r="QH98" s="81"/>
      <c r="QI98" s="81"/>
      <c r="QJ98" s="81"/>
      <c r="QK98" s="81"/>
      <c r="QL98" s="81"/>
      <c r="QM98" s="81"/>
      <c r="QN98" s="81"/>
      <c r="QO98" s="81"/>
      <c r="QP98" s="81"/>
      <c r="QQ98" s="81"/>
      <c r="QR98" s="81"/>
      <c r="QS98" s="81"/>
      <c r="QT98" s="81"/>
      <c r="QU98" s="81"/>
      <c r="QV98" s="81"/>
      <c r="QW98" s="81"/>
      <c r="QX98" s="81"/>
      <c r="QY98" s="81"/>
      <c r="QZ98" s="81"/>
      <c r="RA98" s="81"/>
      <c r="RB98" s="81"/>
      <c r="RC98" s="81"/>
      <c r="RD98" s="81"/>
      <c r="RE98" s="81"/>
      <c r="RF98" s="81"/>
      <c r="RG98" s="81"/>
      <c r="RH98" s="81"/>
      <c r="RI98" s="81"/>
      <c r="RJ98" s="81"/>
      <c r="RK98" s="81"/>
      <c r="RL98" s="81"/>
      <c r="RM98" s="81"/>
      <c r="RN98" s="81"/>
      <c r="RO98" s="81"/>
      <c r="RP98" s="81"/>
      <c r="RQ98" s="81"/>
      <c r="RR98" s="81"/>
      <c r="RS98" s="81"/>
      <c r="RT98" s="81"/>
      <c r="RU98" s="81"/>
      <c r="RV98" s="81"/>
      <c r="RW98" s="81"/>
      <c r="RX98" s="81"/>
      <c r="RY98" s="81"/>
      <c r="RZ98" s="81"/>
      <c r="SA98" s="81"/>
      <c r="SB98" s="81"/>
      <c r="SC98" s="81"/>
      <c r="SD98" s="81"/>
      <c r="SE98" s="81"/>
      <c r="SF98" s="81"/>
      <c r="SG98" s="81"/>
      <c r="SH98" s="81"/>
      <c r="SI98" s="81"/>
      <c r="SJ98" s="81"/>
      <c r="SK98" s="81"/>
      <c r="SL98" s="81"/>
      <c r="SM98" s="81"/>
      <c r="SN98" s="81"/>
      <c r="SO98" s="81"/>
      <c r="SP98" s="81"/>
      <c r="SQ98" s="81"/>
      <c r="SR98" s="81"/>
    </row>
    <row r="99" spans="1:512" s="263" customFormat="1" ht="30" customHeight="1">
      <c r="A99" s="233"/>
      <c r="B99" s="305"/>
      <c r="C99" s="54"/>
      <c r="D99" s="103"/>
      <c r="E99" s="251"/>
      <c r="F99" s="278">
        <f t="shared" si="48"/>
        <v>0</v>
      </c>
      <c r="G99" s="295"/>
      <c r="H99" s="252"/>
      <c r="I99" s="299">
        <f t="shared" ref="I99:I130" si="49">IF(I$8=J$8,J99,IF(I$8=K$8,K99,IF(I$8=L$8,L99,IF(I$8=M$8,M99,IF($I$8=N$8,N99,IF(I$8=O$8,O99,"NOK"))))))</f>
        <v>0</v>
      </c>
      <c r="J99" s="252"/>
      <c r="K99" s="253"/>
      <c r="L99" s="253"/>
      <c r="M99" s="253"/>
      <c r="N99" s="253"/>
      <c r="O99" s="252"/>
      <c r="P99" s="276"/>
      <c r="Q99" s="253"/>
      <c r="R99" s="253"/>
      <c r="S99" s="52"/>
      <c r="T99" s="76"/>
      <c r="U99" s="241"/>
      <c r="V99" s="77"/>
      <c r="W99" s="94"/>
      <c r="X99" s="67" t="str">
        <f t="shared" si="47"/>
        <v>190000</v>
      </c>
      <c r="Y99" s="54"/>
      <c r="Z99" s="287"/>
      <c r="AA99" s="242"/>
      <c r="AB99" s="243"/>
      <c r="AC99" s="244"/>
      <c r="AD99" s="245"/>
      <c r="AE99" s="246"/>
      <c r="AF99" s="247"/>
      <c r="AG99" s="247"/>
      <c r="AH99" s="247"/>
      <c r="AI99" s="247"/>
      <c r="AJ99" s="247"/>
      <c r="AK99" s="279"/>
      <c r="AL99" s="280"/>
      <c r="AM99" s="280"/>
      <c r="AN99" s="280"/>
      <c r="AO99" s="280"/>
      <c r="AP99" s="280"/>
      <c r="AQ99" s="280"/>
      <c r="AR99" s="280"/>
      <c r="AS99" s="280"/>
      <c r="AT99" s="280"/>
      <c r="AU99" s="337"/>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c r="DY99" s="81"/>
      <c r="DZ99" s="81"/>
      <c r="EA99" s="81"/>
      <c r="EB99" s="81"/>
      <c r="EC99" s="81"/>
      <c r="ED99" s="81"/>
      <c r="EE99" s="81"/>
      <c r="EF99" s="81"/>
      <c r="EG99" s="81"/>
      <c r="EH99" s="81"/>
      <c r="EI99" s="81"/>
      <c r="EJ99" s="81"/>
      <c r="EK99" s="81"/>
      <c r="EL99" s="81"/>
      <c r="EM99" s="81"/>
      <c r="EN99" s="81"/>
      <c r="EO99" s="81"/>
      <c r="EP99" s="81"/>
      <c r="EQ99" s="81"/>
      <c r="ER99" s="81"/>
      <c r="ES99" s="81"/>
      <c r="ET99" s="81"/>
      <c r="EU99" s="81"/>
      <c r="EV99" s="81"/>
      <c r="EW99" s="81"/>
      <c r="EX99" s="81"/>
      <c r="EY99" s="81"/>
      <c r="EZ99" s="81"/>
      <c r="FA99" s="81"/>
      <c r="FB99" s="81"/>
      <c r="FC99" s="81"/>
      <c r="FD99" s="81"/>
      <c r="FE99" s="81"/>
      <c r="FF99" s="81"/>
      <c r="FG99" s="81"/>
      <c r="FH99" s="81"/>
      <c r="FI99" s="81"/>
      <c r="FJ99" s="81"/>
      <c r="FK99" s="81"/>
      <c r="FL99" s="81"/>
      <c r="FM99" s="81"/>
      <c r="FN99" s="81"/>
      <c r="FO99" s="81"/>
      <c r="FP99" s="81"/>
      <c r="FQ99" s="81"/>
      <c r="FR99" s="81"/>
      <c r="FS99" s="81"/>
      <c r="FT99" s="81"/>
      <c r="FU99" s="81"/>
      <c r="FV99" s="81"/>
      <c r="FW99" s="81"/>
      <c r="FX99" s="81"/>
      <c r="FY99" s="81"/>
      <c r="FZ99" s="81"/>
      <c r="GA99" s="81"/>
      <c r="GB99" s="81"/>
      <c r="GC99" s="81"/>
      <c r="GD99" s="81"/>
      <c r="GE99" s="81"/>
      <c r="GF99" s="81"/>
      <c r="GG99" s="81"/>
      <c r="GH99" s="81"/>
      <c r="GI99" s="81"/>
      <c r="GJ99" s="81"/>
      <c r="GK99" s="81"/>
      <c r="GL99" s="81"/>
      <c r="GM99" s="81"/>
      <c r="GN99" s="81"/>
      <c r="GO99" s="81"/>
      <c r="GP99" s="81"/>
      <c r="GQ99" s="81"/>
      <c r="GR99" s="81"/>
      <c r="GS99" s="81"/>
      <c r="GT99" s="81"/>
      <c r="GU99" s="81"/>
      <c r="GV99" s="81"/>
      <c r="GW99" s="81"/>
      <c r="GX99" s="81"/>
      <c r="GY99" s="81"/>
      <c r="GZ99" s="81"/>
      <c r="HA99" s="81"/>
      <c r="HB99" s="81"/>
      <c r="HC99" s="81"/>
      <c r="HD99" s="81"/>
      <c r="HE99" s="81"/>
      <c r="HF99" s="81"/>
      <c r="HG99" s="81"/>
      <c r="HH99" s="81"/>
      <c r="HI99" s="81"/>
      <c r="HJ99" s="81"/>
      <c r="HK99" s="81"/>
      <c r="HL99" s="81"/>
      <c r="HM99" s="81"/>
      <c r="HN99" s="81"/>
      <c r="HO99" s="81"/>
      <c r="HP99" s="81"/>
      <c r="HQ99" s="81"/>
      <c r="HR99" s="81"/>
      <c r="HS99" s="81"/>
      <c r="HT99" s="81"/>
      <c r="HU99" s="81"/>
      <c r="HV99" s="81"/>
      <c r="HW99" s="81"/>
      <c r="HX99" s="81"/>
      <c r="HY99" s="81"/>
      <c r="HZ99" s="81"/>
      <c r="IA99" s="81"/>
      <c r="IB99" s="81"/>
      <c r="IC99" s="81"/>
      <c r="ID99" s="81"/>
      <c r="IE99" s="81"/>
      <c r="IF99" s="81"/>
      <c r="IG99" s="81"/>
      <c r="IH99" s="81"/>
      <c r="II99" s="81"/>
      <c r="IJ99" s="81"/>
      <c r="IK99" s="81"/>
      <c r="IL99" s="81"/>
      <c r="IM99" s="81"/>
      <c r="IN99" s="81"/>
      <c r="IO99" s="81"/>
      <c r="IP99" s="81"/>
      <c r="IQ99" s="81"/>
      <c r="IR99" s="81"/>
      <c r="IS99" s="81"/>
      <c r="IT99" s="81"/>
      <c r="IU99" s="81"/>
      <c r="IV99" s="81"/>
      <c r="IW99" s="81"/>
      <c r="IX99" s="81"/>
      <c r="IY99" s="81"/>
      <c r="IZ99" s="81"/>
      <c r="JA99" s="81"/>
      <c r="JB99" s="81"/>
      <c r="JC99" s="81"/>
      <c r="JD99" s="81"/>
      <c r="JE99" s="81"/>
      <c r="JF99" s="81"/>
      <c r="JG99" s="81"/>
      <c r="JH99" s="81"/>
      <c r="JI99" s="81"/>
      <c r="JJ99" s="81"/>
      <c r="JK99" s="81"/>
      <c r="JL99" s="81"/>
      <c r="JM99" s="81"/>
      <c r="JN99" s="81"/>
      <c r="JO99" s="81"/>
      <c r="JP99" s="81"/>
      <c r="JQ99" s="81"/>
      <c r="JR99" s="81"/>
      <c r="JS99" s="81"/>
      <c r="JT99" s="81"/>
      <c r="JU99" s="81"/>
      <c r="JV99" s="81"/>
      <c r="JW99" s="81"/>
      <c r="JX99" s="81"/>
      <c r="JY99" s="81"/>
      <c r="JZ99" s="81"/>
      <c r="KA99" s="81"/>
      <c r="KB99" s="81"/>
      <c r="KC99" s="81"/>
      <c r="KD99" s="81"/>
      <c r="KE99" s="81"/>
      <c r="KF99" s="81"/>
      <c r="KG99" s="81"/>
      <c r="KH99" s="81"/>
      <c r="KI99" s="81"/>
      <c r="KJ99" s="81"/>
      <c r="KK99" s="81"/>
      <c r="KL99" s="81"/>
      <c r="KM99" s="81"/>
      <c r="KN99" s="81"/>
      <c r="KO99" s="81"/>
      <c r="KP99" s="81"/>
      <c r="KQ99" s="81"/>
      <c r="KR99" s="81"/>
      <c r="KS99" s="81"/>
      <c r="KT99" s="81"/>
      <c r="KU99" s="81"/>
      <c r="KV99" s="81"/>
      <c r="KW99" s="81"/>
      <c r="KX99" s="81"/>
      <c r="KY99" s="81"/>
      <c r="KZ99" s="81"/>
      <c r="LA99" s="81"/>
      <c r="LB99" s="81"/>
      <c r="LC99" s="81"/>
      <c r="LD99" s="81"/>
      <c r="LE99" s="81"/>
      <c r="LF99" s="81"/>
      <c r="LG99" s="81"/>
      <c r="LH99" s="81"/>
      <c r="LI99" s="81"/>
      <c r="LJ99" s="81"/>
      <c r="LK99" s="81"/>
      <c r="LL99" s="81"/>
      <c r="LM99" s="81"/>
      <c r="LN99" s="81"/>
      <c r="LO99" s="81"/>
      <c r="LP99" s="81"/>
      <c r="LQ99" s="81"/>
      <c r="LR99" s="81"/>
      <c r="LS99" s="81"/>
      <c r="LT99" s="81"/>
      <c r="LU99" s="81"/>
      <c r="LV99" s="81"/>
      <c r="LW99" s="81"/>
      <c r="LX99" s="81"/>
      <c r="LY99" s="81"/>
      <c r="LZ99" s="81"/>
      <c r="MA99" s="81"/>
      <c r="MB99" s="81"/>
      <c r="MC99" s="81"/>
      <c r="MD99" s="81"/>
      <c r="ME99" s="81"/>
      <c r="MF99" s="81"/>
      <c r="MG99" s="81"/>
      <c r="MH99" s="81"/>
      <c r="MI99" s="81"/>
      <c r="MJ99" s="81"/>
      <c r="MK99" s="81"/>
      <c r="ML99" s="81"/>
      <c r="MM99" s="81"/>
      <c r="MN99" s="81"/>
      <c r="MO99" s="81"/>
      <c r="MP99" s="81"/>
      <c r="MQ99" s="81"/>
      <c r="MR99" s="81"/>
      <c r="MS99" s="81"/>
      <c r="MT99" s="81"/>
      <c r="MU99" s="81"/>
      <c r="MV99" s="81"/>
      <c r="MW99" s="81"/>
      <c r="MX99" s="81"/>
      <c r="MY99" s="81"/>
      <c r="MZ99" s="81"/>
      <c r="NA99" s="81"/>
      <c r="NB99" s="81"/>
      <c r="NC99" s="81"/>
      <c r="ND99" s="81"/>
      <c r="NE99" s="81"/>
      <c r="NF99" s="81"/>
      <c r="NG99" s="81"/>
      <c r="NH99" s="81"/>
      <c r="NI99" s="81"/>
      <c r="NJ99" s="81"/>
      <c r="NK99" s="81"/>
      <c r="NL99" s="81"/>
      <c r="NM99" s="81"/>
      <c r="NN99" s="81"/>
      <c r="NO99" s="81"/>
      <c r="NP99" s="81"/>
      <c r="NQ99" s="81"/>
      <c r="NR99" s="81"/>
      <c r="NS99" s="81"/>
      <c r="NT99" s="81"/>
      <c r="NU99" s="81"/>
      <c r="NV99" s="81"/>
      <c r="NW99" s="81"/>
      <c r="NX99" s="81"/>
      <c r="NY99" s="81"/>
      <c r="NZ99" s="81"/>
      <c r="OA99" s="81"/>
      <c r="OB99" s="81"/>
      <c r="OC99" s="81"/>
      <c r="OD99" s="81"/>
      <c r="OE99" s="81"/>
      <c r="OF99" s="81"/>
      <c r="OG99" s="81"/>
      <c r="OH99" s="81"/>
      <c r="OI99" s="81"/>
      <c r="OJ99" s="81"/>
      <c r="OK99" s="81"/>
      <c r="OL99" s="81"/>
      <c r="OM99" s="81"/>
      <c r="ON99" s="81"/>
      <c r="OO99" s="81"/>
      <c r="OP99" s="81"/>
      <c r="OQ99" s="81"/>
      <c r="OR99" s="81"/>
      <c r="OS99" s="81"/>
      <c r="OT99" s="81"/>
      <c r="OU99" s="81"/>
      <c r="OV99" s="81"/>
      <c r="OW99" s="81"/>
      <c r="OX99" s="81"/>
      <c r="OY99" s="81"/>
      <c r="OZ99" s="81"/>
      <c r="PA99" s="81"/>
      <c r="PB99" s="81"/>
      <c r="PC99" s="81"/>
      <c r="PD99" s="81"/>
      <c r="PE99" s="81"/>
      <c r="PF99" s="81"/>
      <c r="PG99" s="81"/>
      <c r="PH99" s="81"/>
      <c r="PI99" s="81"/>
      <c r="PJ99" s="81"/>
      <c r="PK99" s="81"/>
      <c r="PL99" s="81"/>
      <c r="PM99" s="81"/>
      <c r="PN99" s="81"/>
      <c r="PO99" s="81"/>
      <c r="PP99" s="81"/>
      <c r="PQ99" s="81"/>
      <c r="PR99" s="81"/>
      <c r="PS99" s="81"/>
      <c r="PT99" s="81"/>
      <c r="PU99" s="81"/>
      <c r="PV99" s="81"/>
      <c r="PW99" s="81"/>
      <c r="PX99" s="81"/>
      <c r="PY99" s="81"/>
      <c r="PZ99" s="81"/>
      <c r="QA99" s="81"/>
      <c r="QB99" s="81"/>
      <c r="QC99" s="81"/>
      <c r="QD99" s="81"/>
      <c r="QE99" s="81"/>
      <c r="QF99" s="81"/>
      <c r="QG99" s="81"/>
      <c r="QH99" s="81"/>
      <c r="QI99" s="81"/>
      <c r="QJ99" s="81"/>
      <c r="QK99" s="81"/>
      <c r="QL99" s="81"/>
      <c r="QM99" s="81"/>
      <c r="QN99" s="81"/>
      <c r="QO99" s="81"/>
      <c r="QP99" s="81"/>
      <c r="QQ99" s="81"/>
      <c r="QR99" s="81"/>
      <c r="QS99" s="81"/>
      <c r="QT99" s="81"/>
      <c r="QU99" s="81"/>
      <c r="QV99" s="81"/>
      <c r="QW99" s="81"/>
      <c r="QX99" s="81"/>
      <c r="QY99" s="81"/>
      <c r="QZ99" s="81"/>
      <c r="RA99" s="81"/>
      <c r="RB99" s="81"/>
      <c r="RC99" s="81"/>
      <c r="RD99" s="81"/>
      <c r="RE99" s="81"/>
      <c r="RF99" s="81"/>
      <c r="RG99" s="81"/>
      <c r="RH99" s="81"/>
      <c r="RI99" s="81"/>
      <c r="RJ99" s="81"/>
      <c r="RK99" s="81"/>
      <c r="RL99" s="81"/>
      <c r="RM99" s="81"/>
      <c r="RN99" s="81"/>
      <c r="RO99" s="81"/>
      <c r="RP99" s="81"/>
      <c r="RQ99" s="81"/>
      <c r="RR99" s="81"/>
      <c r="RS99" s="81"/>
      <c r="RT99" s="81"/>
      <c r="RU99" s="81"/>
      <c r="RV99" s="81"/>
      <c r="RW99" s="81"/>
      <c r="RX99" s="81"/>
      <c r="RY99" s="81"/>
      <c r="RZ99" s="81"/>
      <c r="SA99" s="81"/>
      <c r="SB99" s="81"/>
      <c r="SC99" s="81"/>
      <c r="SD99" s="81"/>
      <c r="SE99" s="81"/>
      <c r="SF99" s="81"/>
      <c r="SG99" s="81"/>
      <c r="SH99" s="81"/>
      <c r="SI99" s="81"/>
      <c r="SJ99" s="81"/>
      <c r="SK99" s="81"/>
      <c r="SL99" s="81"/>
      <c r="SM99" s="81"/>
      <c r="SN99" s="81"/>
      <c r="SO99" s="81"/>
      <c r="SP99" s="81"/>
      <c r="SQ99" s="81"/>
      <c r="SR99" s="81"/>
    </row>
    <row r="100" spans="1:512" s="263" customFormat="1" ht="30" customHeight="1">
      <c r="A100" s="233"/>
      <c r="B100" s="305"/>
      <c r="C100" s="54"/>
      <c r="D100" s="103"/>
      <c r="E100" s="251"/>
      <c r="F100" s="278">
        <f t="shared" si="48"/>
        <v>0</v>
      </c>
      <c r="G100" s="295"/>
      <c r="H100" s="252"/>
      <c r="I100" s="299">
        <f t="shared" si="49"/>
        <v>0</v>
      </c>
      <c r="J100" s="252"/>
      <c r="K100" s="253"/>
      <c r="L100" s="253"/>
      <c r="M100" s="253"/>
      <c r="N100" s="253"/>
      <c r="O100" s="252"/>
      <c r="P100" s="276"/>
      <c r="Q100" s="253"/>
      <c r="R100" s="253"/>
      <c r="S100" s="52"/>
      <c r="T100" s="76"/>
      <c r="U100" s="241"/>
      <c r="V100" s="77"/>
      <c r="W100" s="94"/>
      <c r="X100" s="67" t="str">
        <f t="shared" si="47"/>
        <v>190000</v>
      </c>
      <c r="Y100" s="54"/>
      <c r="Z100" s="287"/>
      <c r="AA100" s="242"/>
      <c r="AB100" s="243"/>
      <c r="AC100" s="244"/>
      <c r="AD100" s="245"/>
      <c r="AE100" s="246"/>
      <c r="AF100" s="247"/>
      <c r="AG100" s="247"/>
      <c r="AH100" s="247"/>
      <c r="AI100" s="247"/>
      <c r="AJ100" s="247"/>
      <c r="AK100" s="279"/>
      <c r="AL100" s="280"/>
      <c r="AM100" s="280"/>
      <c r="AN100" s="280"/>
      <c r="AO100" s="280"/>
      <c r="AP100" s="280"/>
      <c r="AQ100" s="280"/>
      <c r="AR100" s="280"/>
      <c r="AS100" s="280"/>
      <c r="AT100" s="280"/>
      <c r="AU100" s="337"/>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c r="DU100" s="81"/>
      <c r="DV100" s="81"/>
      <c r="DW100" s="81"/>
      <c r="DX100" s="81"/>
      <c r="DY100" s="81"/>
      <c r="DZ100" s="81"/>
      <c r="EA100" s="81"/>
      <c r="EB100" s="81"/>
      <c r="EC100" s="81"/>
      <c r="ED100" s="81"/>
      <c r="EE100" s="81"/>
      <c r="EF100" s="81"/>
      <c r="EG100" s="81"/>
      <c r="EH100" s="81"/>
      <c r="EI100" s="81"/>
      <c r="EJ100" s="81"/>
      <c r="EK100" s="81"/>
      <c r="EL100" s="81"/>
      <c r="EM100" s="81"/>
      <c r="EN100" s="81"/>
      <c r="EO100" s="81"/>
      <c r="EP100" s="81"/>
      <c r="EQ100" s="81"/>
      <c r="ER100" s="81"/>
      <c r="ES100" s="81"/>
      <c r="ET100" s="81"/>
      <c r="EU100" s="81"/>
      <c r="EV100" s="81"/>
      <c r="EW100" s="81"/>
      <c r="EX100" s="81"/>
      <c r="EY100" s="81"/>
      <c r="EZ100" s="81"/>
      <c r="FA100" s="81"/>
      <c r="FB100" s="81"/>
      <c r="FC100" s="81"/>
      <c r="FD100" s="81"/>
      <c r="FE100" s="81"/>
      <c r="FF100" s="81"/>
      <c r="FG100" s="81"/>
      <c r="FH100" s="81"/>
      <c r="FI100" s="81"/>
      <c r="FJ100" s="81"/>
      <c r="FK100" s="81"/>
      <c r="FL100" s="81"/>
      <c r="FM100" s="81"/>
      <c r="FN100" s="81"/>
      <c r="FO100" s="81"/>
      <c r="FP100" s="81"/>
      <c r="FQ100" s="81"/>
      <c r="FR100" s="81"/>
      <c r="FS100" s="81"/>
      <c r="FT100" s="81"/>
      <c r="FU100" s="81"/>
      <c r="FV100" s="81"/>
      <c r="FW100" s="81"/>
      <c r="FX100" s="81"/>
      <c r="FY100" s="81"/>
      <c r="FZ100" s="81"/>
      <c r="GA100" s="81"/>
      <c r="GB100" s="81"/>
      <c r="GC100" s="81"/>
      <c r="GD100" s="81"/>
      <c r="GE100" s="81"/>
      <c r="GF100" s="81"/>
      <c r="GG100" s="81"/>
      <c r="GH100" s="81"/>
      <c r="GI100" s="81"/>
      <c r="GJ100" s="81"/>
      <c r="GK100" s="81"/>
      <c r="GL100" s="81"/>
      <c r="GM100" s="81"/>
      <c r="GN100" s="81"/>
      <c r="GO100" s="81"/>
      <c r="GP100" s="81"/>
      <c r="GQ100" s="81"/>
      <c r="GR100" s="81"/>
      <c r="GS100" s="81"/>
      <c r="GT100" s="81"/>
      <c r="GU100" s="81"/>
      <c r="GV100" s="81"/>
      <c r="GW100" s="81"/>
      <c r="GX100" s="81"/>
      <c r="GY100" s="81"/>
      <c r="GZ100" s="81"/>
      <c r="HA100" s="81"/>
      <c r="HB100" s="81"/>
      <c r="HC100" s="81"/>
      <c r="HD100" s="81"/>
      <c r="HE100" s="81"/>
      <c r="HF100" s="81"/>
      <c r="HG100" s="81"/>
      <c r="HH100" s="81"/>
      <c r="HI100" s="81"/>
      <c r="HJ100" s="81"/>
      <c r="HK100" s="81"/>
      <c r="HL100" s="81"/>
      <c r="HM100" s="81"/>
      <c r="HN100" s="81"/>
      <c r="HO100" s="81"/>
      <c r="HP100" s="81"/>
      <c r="HQ100" s="81"/>
      <c r="HR100" s="81"/>
      <c r="HS100" s="81"/>
      <c r="HT100" s="81"/>
      <c r="HU100" s="81"/>
      <c r="HV100" s="81"/>
      <c r="HW100" s="81"/>
      <c r="HX100" s="81"/>
      <c r="HY100" s="81"/>
      <c r="HZ100" s="81"/>
      <c r="IA100" s="81"/>
      <c r="IB100" s="81"/>
      <c r="IC100" s="81"/>
      <c r="ID100" s="81"/>
      <c r="IE100" s="81"/>
      <c r="IF100" s="81"/>
      <c r="IG100" s="81"/>
      <c r="IH100" s="81"/>
      <c r="II100" s="81"/>
      <c r="IJ100" s="81"/>
      <c r="IK100" s="81"/>
      <c r="IL100" s="81"/>
      <c r="IM100" s="81"/>
      <c r="IN100" s="81"/>
      <c r="IO100" s="81"/>
      <c r="IP100" s="81"/>
      <c r="IQ100" s="81"/>
      <c r="IR100" s="81"/>
      <c r="IS100" s="81"/>
      <c r="IT100" s="81"/>
      <c r="IU100" s="81"/>
      <c r="IV100" s="81"/>
      <c r="IW100" s="81"/>
      <c r="IX100" s="81"/>
      <c r="IY100" s="81"/>
      <c r="IZ100" s="81"/>
      <c r="JA100" s="81"/>
      <c r="JB100" s="81"/>
      <c r="JC100" s="81"/>
      <c r="JD100" s="81"/>
      <c r="JE100" s="81"/>
      <c r="JF100" s="81"/>
      <c r="JG100" s="81"/>
      <c r="JH100" s="81"/>
      <c r="JI100" s="81"/>
      <c r="JJ100" s="81"/>
      <c r="JK100" s="81"/>
      <c r="JL100" s="81"/>
      <c r="JM100" s="81"/>
      <c r="JN100" s="81"/>
      <c r="JO100" s="81"/>
      <c r="JP100" s="81"/>
      <c r="JQ100" s="81"/>
      <c r="JR100" s="81"/>
      <c r="JS100" s="81"/>
      <c r="JT100" s="81"/>
      <c r="JU100" s="81"/>
      <c r="JV100" s="81"/>
      <c r="JW100" s="81"/>
      <c r="JX100" s="81"/>
      <c r="JY100" s="81"/>
      <c r="JZ100" s="81"/>
      <c r="KA100" s="81"/>
      <c r="KB100" s="81"/>
      <c r="KC100" s="81"/>
      <c r="KD100" s="81"/>
      <c r="KE100" s="81"/>
      <c r="KF100" s="81"/>
      <c r="KG100" s="81"/>
      <c r="KH100" s="81"/>
      <c r="KI100" s="81"/>
      <c r="KJ100" s="81"/>
      <c r="KK100" s="81"/>
      <c r="KL100" s="81"/>
      <c r="KM100" s="81"/>
      <c r="KN100" s="81"/>
      <c r="KO100" s="81"/>
      <c r="KP100" s="81"/>
      <c r="KQ100" s="81"/>
      <c r="KR100" s="81"/>
      <c r="KS100" s="81"/>
      <c r="KT100" s="81"/>
      <c r="KU100" s="81"/>
      <c r="KV100" s="81"/>
      <c r="KW100" s="81"/>
      <c r="KX100" s="81"/>
      <c r="KY100" s="81"/>
      <c r="KZ100" s="81"/>
      <c r="LA100" s="81"/>
      <c r="LB100" s="81"/>
      <c r="LC100" s="81"/>
      <c r="LD100" s="81"/>
      <c r="LE100" s="81"/>
      <c r="LF100" s="81"/>
      <c r="LG100" s="81"/>
      <c r="LH100" s="81"/>
      <c r="LI100" s="81"/>
      <c r="LJ100" s="81"/>
      <c r="LK100" s="81"/>
      <c r="LL100" s="81"/>
      <c r="LM100" s="81"/>
      <c r="LN100" s="81"/>
      <c r="LO100" s="81"/>
      <c r="LP100" s="81"/>
      <c r="LQ100" s="81"/>
      <c r="LR100" s="81"/>
      <c r="LS100" s="81"/>
      <c r="LT100" s="81"/>
      <c r="LU100" s="81"/>
      <c r="LV100" s="81"/>
      <c r="LW100" s="81"/>
      <c r="LX100" s="81"/>
      <c r="LY100" s="81"/>
      <c r="LZ100" s="81"/>
      <c r="MA100" s="81"/>
      <c r="MB100" s="81"/>
      <c r="MC100" s="81"/>
      <c r="MD100" s="81"/>
      <c r="ME100" s="81"/>
      <c r="MF100" s="81"/>
      <c r="MG100" s="81"/>
      <c r="MH100" s="81"/>
      <c r="MI100" s="81"/>
      <c r="MJ100" s="81"/>
      <c r="MK100" s="81"/>
      <c r="ML100" s="81"/>
      <c r="MM100" s="81"/>
      <c r="MN100" s="81"/>
      <c r="MO100" s="81"/>
      <c r="MP100" s="81"/>
      <c r="MQ100" s="81"/>
      <c r="MR100" s="81"/>
      <c r="MS100" s="81"/>
      <c r="MT100" s="81"/>
      <c r="MU100" s="81"/>
      <c r="MV100" s="81"/>
      <c r="MW100" s="81"/>
      <c r="MX100" s="81"/>
      <c r="MY100" s="81"/>
      <c r="MZ100" s="81"/>
      <c r="NA100" s="81"/>
      <c r="NB100" s="81"/>
      <c r="NC100" s="81"/>
      <c r="ND100" s="81"/>
      <c r="NE100" s="81"/>
      <c r="NF100" s="81"/>
      <c r="NG100" s="81"/>
      <c r="NH100" s="81"/>
      <c r="NI100" s="81"/>
      <c r="NJ100" s="81"/>
      <c r="NK100" s="81"/>
      <c r="NL100" s="81"/>
      <c r="NM100" s="81"/>
      <c r="NN100" s="81"/>
      <c r="NO100" s="81"/>
      <c r="NP100" s="81"/>
      <c r="NQ100" s="81"/>
      <c r="NR100" s="81"/>
      <c r="NS100" s="81"/>
      <c r="NT100" s="81"/>
      <c r="NU100" s="81"/>
      <c r="NV100" s="81"/>
      <c r="NW100" s="81"/>
      <c r="NX100" s="81"/>
      <c r="NY100" s="81"/>
      <c r="NZ100" s="81"/>
      <c r="OA100" s="81"/>
      <c r="OB100" s="81"/>
      <c r="OC100" s="81"/>
      <c r="OD100" s="81"/>
      <c r="OE100" s="81"/>
      <c r="OF100" s="81"/>
      <c r="OG100" s="81"/>
      <c r="OH100" s="81"/>
      <c r="OI100" s="81"/>
      <c r="OJ100" s="81"/>
      <c r="OK100" s="81"/>
      <c r="OL100" s="81"/>
      <c r="OM100" s="81"/>
      <c r="ON100" s="81"/>
      <c r="OO100" s="81"/>
      <c r="OP100" s="81"/>
      <c r="OQ100" s="81"/>
      <c r="OR100" s="81"/>
      <c r="OS100" s="81"/>
      <c r="OT100" s="81"/>
      <c r="OU100" s="81"/>
      <c r="OV100" s="81"/>
      <c r="OW100" s="81"/>
      <c r="OX100" s="81"/>
      <c r="OY100" s="81"/>
      <c r="OZ100" s="81"/>
      <c r="PA100" s="81"/>
      <c r="PB100" s="81"/>
      <c r="PC100" s="81"/>
      <c r="PD100" s="81"/>
      <c r="PE100" s="81"/>
      <c r="PF100" s="81"/>
      <c r="PG100" s="81"/>
      <c r="PH100" s="81"/>
      <c r="PI100" s="81"/>
      <c r="PJ100" s="81"/>
      <c r="PK100" s="81"/>
      <c r="PL100" s="81"/>
      <c r="PM100" s="81"/>
      <c r="PN100" s="81"/>
      <c r="PO100" s="81"/>
      <c r="PP100" s="81"/>
      <c r="PQ100" s="81"/>
      <c r="PR100" s="81"/>
      <c r="PS100" s="81"/>
      <c r="PT100" s="81"/>
      <c r="PU100" s="81"/>
      <c r="PV100" s="81"/>
      <c r="PW100" s="81"/>
      <c r="PX100" s="81"/>
      <c r="PY100" s="81"/>
      <c r="PZ100" s="81"/>
      <c r="QA100" s="81"/>
      <c r="QB100" s="81"/>
      <c r="QC100" s="81"/>
      <c r="QD100" s="81"/>
      <c r="QE100" s="81"/>
      <c r="QF100" s="81"/>
      <c r="QG100" s="81"/>
      <c r="QH100" s="81"/>
      <c r="QI100" s="81"/>
      <c r="QJ100" s="81"/>
      <c r="QK100" s="81"/>
      <c r="QL100" s="81"/>
      <c r="QM100" s="81"/>
      <c r="QN100" s="81"/>
      <c r="QO100" s="81"/>
      <c r="QP100" s="81"/>
      <c r="QQ100" s="81"/>
      <c r="QR100" s="81"/>
      <c r="QS100" s="81"/>
      <c r="QT100" s="81"/>
      <c r="QU100" s="81"/>
      <c r="QV100" s="81"/>
      <c r="QW100" s="81"/>
      <c r="QX100" s="81"/>
      <c r="QY100" s="81"/>
      <c r="QZ100" s="81"/>
      <c r="RA100" s="81"/>
      <c r="RB100" s="81"/>
      <c r="RC100" s="81"/>
      <c r="RD100" s="81"/>
      <c r="RE100" s="81"/>
      <c r="RF100" s="81"/>
      <c r="RG100" s="81"/>
      <c r="RH100" s="81"/>
      <c r="RI100" s="81"/>
      <c r="RJ100" s="81"/>
      <c r="RK100" s="81"/>
      <c r="RL100" s="81"/>
      <c r="RM100" s="81"/>
      <c r="RN100" s="81"/>
      <c r="RO100" s="81"/>
      <c r="RP100" s="81"/>
      <c r="RQ100" s="81"/>
      <c r="RR100" s="81"/>
      <c r="RS100" s="81"/>
      <c r="RT100" s="81"/>
      <c r="RU100" s="81"/>
      <c r="RV100" s="81"/>
      <c r="RW100" s="81"/>
      <c r="RX100" s="81"/>
      <c r="RY100" s="81"/>
      <c r="RZ100" s="81"/>
      <c r="SA100" s="81"/>
      <c r="SB100" s="81"/>
      <c r="SC100" s="81"/>
      <c r="SD100" s="81"/>
      <c r="SE100" s="81"/>
      <c r="SF100" s="81"/>
      <c r="SG100" s="81"/>
      <c r="SH100" s="81"/>
      <c r="SI100" s="81"/>
      <c r="SJ100" s="81"/>
      <c r="SK100" s="81"/>
      <c r="SL100" s="81"/>
      <c r="SM100" s="81"/>
      <c r="SN100" s="81"/>
      <c r="SO100" s="81"/>
      <c r="SP100" s="81"/>
      <c r="SQ100" s="81"/>
      <c r="SR100" s="81"/>
    </row>
    <row r="101" spans="1:512" s="263" customFormat="1" ht="30" customHeight="1">
      <c r="A101" s="233"/>
      <c r="B101" s="305"/>
      <c r="C101" s="54"/>
      <c r="D101" s="103"/>
      <c r="E101" s="251"/>
      <c r="F101" s="278">
        <f t="shared" si="48"/>
        <v>0</v>
      </c>
      <c r="G101" s="295"/>
      <c r="H101" s="252"/>
      <c r="I101" s="299">
        <f t="shared" si="49"/>
        <v>0</v>
      </c>
      <c r="J101" s="252"/>
      <c r="K101" s="253"/>
      <c r="L101" s="253"/>
      <c r="M101" s="253"/>
      <c r="N101" s="253"/>
      <c r="O101" s="252"/>
      <c r="P101" s="276"/>
      <c r="Q101" s="253"/>
      <c r="R101" s="253"/>
      <c r="S101" s="52"/>
      <c r="T101" s="76"/>
      <c r="U101" s="241"/>
      <c r="V101" s="77"/>
      <c r="W101" s="94"/>
      <c r="X101" s="67" t="str">
        <f t="shared" si="47"/>
        <v>190000</v>
      </c>
      <c r="Y101" s="54"/>
      <c r="Z101" s="287"/>
      <c r="AA101" s="242"/>
      <c r="AB101" s="243"/>
      <c r="AC101" s="244"/>
      <c r="AD101" s="245"/>
      <c r="AE101" s="246"/>
      <c r="AF101" s="247"/>
      <c r="AG101" s="247"/>
      <c r="AH101" s="247"/>
      <c r="AI101" s="247"/>
      <c r="AJ101" s="247"/>
      <c r="AK101" s="279"/>
      <c r="AL101" s="280"/>
      <c r="AM101" s="280"/>
      <c r="AN101" s="280"/>
      <c r="AO101" s="280"/>
      <c r="AP101" s="280"/>
      <c r="AQ101" s="280"/>
      <c r="AR101" s="280"/>
      <c r="AS101" s="280"/>
      <c r="AT101" s="280"/>
      <c r="AU101" s="338"/>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c r="DU101" s="81"/>
      <c r="DV101" s="81"/>
      <c r="DW101" s="81"/>
      <c r="DX101" s="81"/>
      <c r="DY101" s="81"/>
      <c r="DZ101" s="81"/>
      <c r="EA101" s="81"/>
      <c r="EB101" s="81"/>
      <c r="EC101" s="81"/>
      <c r="ED101" s="81"/>
      <c r="EE101" s="81"/>
      <c r="EF101" s="81"/>
      <c r="EG101" s="81"/>
      <c r="EH101" s="81"/>
      <c r="EI101" s="81"/>
      <c r="EJ101" s="81"/>
      <c r="EK101" s="81"/>
      <c r="EL101" s="81"/>
      <c r="EM101" s="81"/>
      <c r="EN101" s="81"/>
      <c r="EO101" s="81"/>
      <c r="EP101" s="81"/>
      <c r="EQ101" s="81"/>
      <c r="ER101" s="81"/>
      <c r="ES101" s="81"/>
      <c r="ET101" s="81"/>
      <c r="EU101" s="81"/>
      <c r="EV101" s="81"/>
      <c r="EW101" s="81"/>
      <c r="EX101" s="81"/>
      <c r="EY101" s="81"/>
      <c r="EZ101" s="81"/>
      <c r="FA101" s="81"/>
      <c r="FB101" s="81"/>
      <c r="FC101" s="81"/>
      <c r="FD101" s="81"/>
      <c r="FE101" s="81"/>
      <c r="FF101" s="81"/>
      <c r="FG101" s="81"/>
      <c r="FH101" s="81"/>
      <c r="FI101" s="81"/>
      <c r="FJ101" s="81"/>
      <c r="FK101" s="81"/>
      <c r="FL101" s="81"/>
      <c r="FM101" s="81"/>
      <c r="FN101" s="81"/>
      <c r="FO101" s="81"/>
      <c r="FP101" s="81"/>
      <c r="FQ101" s="81"/>
      <c r="FR101" s="81"/>
      <c r="FS101" s="81"/>
      <c r="FT101" s="81"/>
      <c r="FU101" s="81"/>
      <c r="FV101" s="81"/>
      <c r="FW101" s="81"/>
      <c r="FX101" s="81"/>
      <c r="FY101" s="81"/>
      <c r="FZ101" s="81"/>
      <c r="GA101" s="81"/>
      <c r="GB101" s="81"/>
      <c r="GC101" s="81"/>
      <c r="GD101" s="81"/>
      <c r="GE101" s="81"/>
      <c r="GF101" s="81"/>
      <c r="GG101" s="81"/>
      <c r="GH101" s="81"/>
      <c r="GI101" s="81"/>
      <c r="GJ101" s="81"/>
      <c r="GK101" s="81"/>
      <c r="GL101" s="81"/>
      <c r="GM101" s="81"/>
      <c r="GN101" s="81"/>
      <c r="GO101" s="81"/>
      <c r="GP101" s="81"/>
      <c r="GQ101" s="81"/>
      <c r="GR101" s="81"/>
      <c r="GS101" s="81"/>
      <c r="GT101" s="81"/>
      <c r="GU101" s="81"/>
      <c r="GV101" s="81"/>
      <c r="GW101" s="81"/>
      <c r="GX101" s="81"/>
      <c r="GY101" s="81"/>
      <c r="GZ101" s="81"/>
      <c r="HA101" s="81"/>
      <c r="HB101" s="81"/>
      <c r="HC101" s="81"/>
      <c r="HD101" s="81"/>
      <c r="HE101" s="81"/>
      <c r="HF101" s="81"/>
      <c r="HG101" s="81"/>
      <c r="HH101" s="81"/>
      <c r="HI101" s="81"/>
      <c r="HJ101" s="81"/>
      <c r="HK101" s="81"/>
      <c r="HL101" s="81"/>
      <c r="HM101" s="81"/>
      <c r="HN101" s="81"/>
      <c r="HO101" s="81"/>
      <c r="HP101" s="81"/>
      <c r="HQ101" s="81"/>
      <c r="HR101" s="81"/>
      <c r="HS101" s="81"/>
      <c r="HT101" s="81"/>
      <c r="HU101" s="81"/>
      <c r="HV101" s="81"/>
      <c r="HW101" s="81"/>
      <c r="HX101" s="81"/>
      <c r="HY101" s="81"/>
      <c r="HZ101" s="81"/>
      <c r="IA101" s="81"/>
      <c r="IB101" s="81"/>
      <c r="IC101" s="81"/>
      <c r="ID101" s="81"/>
      <c r="IE101" s="81"/>
      <c r="IF101" s="81"/>
      <c r="IG101" s="81"/>
      <c r="IH101" s="81"/>
      <c r="II101" s="81"/>
      <c r="IJ101" s="81"/>
      <c r="IK101" s="81"/>
      <c r="IL101" s="81"/>
      <c r="IM101" s="81"/>
      <c r="IN101" s="81"/>
      <c r="IO101" s="81"/>
      <c r="IP101" s="81"/>
      <c r="IQ101" s="81"/>
      <c r="IR101" s="81"/>
      <c r="IS101" s="81"/>
      <c r="IT101" s="81"/>
      <c r="IU101" s="81"/>
      <c r="IV101" s="81"/>
      <c r="IW101" s="81"/>
      <c r="IX101" s="81"/>
      <c r="IY101" s="81"/>
      <c r="IZ101" s="81"/>
      <c r="JA101" s="81"/>
      <c r="JB101" s="81"/>
      <c r="JC101" s="81"/>
      <c r="JD101" s="81"/>
      <c r="JE101" s="81"/>
      <c r="JF101" s="81"/>
      <c r="JG101" s="81"/>
      <c r="JH101" s="81"/>
      <c r="JI101" s="81"/>
      <c r="JJ101" s="81"/>
      <c r="JK101" s="81"/>
      <c r="JL101" s="81"/>
      <c r="JM101" s="81"/>
      <c r="JN101" s="81"/>
      <c r="JO101" s="81"/>
      <c r="JP101" s="81"/>
      <c r="JQ101" s="81"/>
      <c r="JR101" s="81"/>
      <c r="JS101" s="81"/>
      <c r="JT101" s="81"/>
      <c r="JU101" s="81"/>
      <c r="JV101" s="81"/>
      <c r="JW101" s="81"/>
      <c r="JX101" s="81"/>
      <c r="JY101" s="81"/>
      <c r="JZ101" s="81"/>
      <c r="KA101" s="81"/>
      <c r="KB101" s="81"/>
      <c r="KC101" s="81"/>
      <c r="KD101" s="81"/>
      <c r="KE101" s="81"/>
      <c r="KF101" s="81"/>
      <c r="KG101" s="81"/>
      <c r="KH101" s="81"/>
      <c r="KI101" s="81"/>
      <c r="KJ101" s="81"/>
      <c r="KK101" s="81"/>
      <c r="KL101" s="81"/>
      <c r="KM101" s="81"/>
      <c r="KN101" s="81"/>
      <c r="KO101" s="81"/>
      <c r="KP101" s="81"/>
      <c r="KQ101" s="81"/>
      <c r="KR101" s="81"/>
      <c r="KS101" s="81"/>
      <c r="KT101" s="81"/>
      <c r="KU101" s="81"/>
      <c r="KV101" s="81"/>
      <c r="KW101" s="81"/>
      <c r="KX101" s="81"/>
      <c r="KY101" s="81"/>
      <c r="KZ101" s="81"/>
      <c r="LA101" s="81"/>
      <c r="LB101" s="81"/>
      <c r="LC101" s="81"/>
      <c r="LD101" s="81"/>
      <c r="LE101" s="81"/>
      <c r="LF101" s="81"/>
      <c r="LG101" s="81"/>
      <c r="LH101" s="81"/>
      <c r="LI101" s="81"/>
      <c r="LJ101" s="81"/>
      <c r="LK101" s="81"/>
      <c r="LL101" s="81"/>
      <c r="LM101" s="81"/>
      <c r="LN101" s="81"/>
      <c r="LO101" s="81"/>
      <c r="LP101" s="81"/>
      <c r="LQ101" s="81"/>
      <c r="LR101" s="81"/>
      <c r="LS101" s="81"/>
      <c r="LT101" s="81"/>
      <c r="LU101" s="81"/>
      <c r="LV101" s="81"/>
      <c r="LW101" s="81"/>
      <c r="LX101" s="81"/>
      <c r="LY101" s="81"/>
      <c r="LZ101" s="81"/>
      <c r="MA101" s="81"/>
      <c r="MB101" s="81"/>
      <c r="MC101" s="81"/>
      <c r="MD101" s="81"/>
      <c r="ME101" s="81"/>
      <c r="MF101" s="81"/>
      <c r="MG101" s="81"/>
      <c r="MH101" s="81"/>
      <c r="MI101" s="81"/>
      <c r="MJ101" s="81"/>
      <c r="MK101" s="81"/>
      <c r="ML101" s="81"/>
      <c r="MM101" s="81"/>
      <c r="MN101" s="81"/>
      <c r="MO101" s="81"/>
      <c r="MP101" s="81"/>
      <c r="MQ101" s="81"/>
      <c r="MR101" s="81"/>
      <c r="MS101" s="81"/>
      <c r="MT101" s="81"/>
      <c r="MU101" s="81"/>
      <c r="MV101" s="81"/>
      <c r="MW101" s="81"/>
      <c r="MX101" s="81"/>
      <c r="MY101" s="81"/>
      <c r="MZ101" s="81"/>
      <c r="NA101" s="81"/>
      <c r="NB101" s="81"/>
      <c r="NC101" s="81"/>
      <c r="ND101" s="81"/>
      <c r="NE101" s="81"/>
      <c r="NF101" s="81"/>
      <c r="NG101" s="81"/>
      <c r="NH101" s="81"/>
      <c r="NI101" s="81"/>
      <c r="NJ101" s="81"/>
      <c r="NK101" s="81"/>
      <c r="NL101" s="81"/>
      <c r="NM101" s="81"/>
      <c r="NN101" s="81"/>
      <c r="NO101" s="81"/>
      <c r="NP101" s="81"/>
      <c r="NQ101" s="81"/>
      <c r="NR101" s="81"/>
      <c r="NS101" s="81"/>
      <c r="NT101" s="81"/>
      <c r="NU101" s="81"/>
      <c r="NV101" s="81"/>
      <c r="NW101" s="81"/>
      <c r="NX101" s="81"/>
      <c r="NY101" s="81"/>
      <c r="NZ101" s="81"/>
      <c r="OA101" s="81"/>
      <c r="OB101" s="81"/>
      <c r="OC101" s="81"/>
      <c r="OD101" s="81"/>
      <c r="OE101" s="81"/>
      <c r="OF101" s="81"/>
      <c r="OG101" s="81"/>
      <c r="OH101" s="81"/>
      <c r="OI101" s="81"/>
      <c r="OJ101" s="81"/>
      <c r="OK101" s="81"/>
      <c r="OL101" s="81"/>
      <c r="OM101" s="81"/>
      <c r="ON101" s="81"/>
      <c r="OO101" s="81"/>
      <c r="OP101" s="81"/>
      <c r="OQ101" s="81"/>
      <c r="OR101" s="81"/>
      <c r="OS101" s="81"/>
      <c r="OT101" s="81"/>
      <c r="OU101" s="81"/>
      <c r="OV101" s="81"/>
      <c r="OW101" s="81"/>
      <c r="OX101" s="81"/>
      <c r="OY101" s="81"/>
      <c r="OZ101" s="81"/>
      <c r="PA101" s="81"/>
      <c r="PB101" s="81"/>
      <c r="PC101" s="81"/>
      <c r="PD101" s="81"/>
      <c r="PE101" s="81"/>
      <c r="PF101" s="81"/>
      <c r="PG101" s="81"/>
      <c r="PH101" s="81"/>
      <c r="PI101" s="81"/>
      <c r="PJ101" s="81"/>
      <c r="PK101" s="81"/>
      <c r="PL101" s="81"/>
      <c r="PM101" s="81"/>
      <c r="PN101" s="81"/>
      <c r="PO101" s="81"/>
      <c r="PP101" s="81"/>
      <c r="PQ101" s="81"/>
      <c r="PR101" s="81"/>
      <c r="PS101" s="81"/>
      <c r="PT101" s="81"/>
      <c r="PU101" s="81"/>
      <c r="PV101" s="81"/>
      <c r="PW101" s="81"/>
      <c r="PX101" s="81"/>
      <c r="PY101" s="81"/>
      <c r="PZ101" s="81"/>
      <c r="QA101" s="81"/>
      <c r="QB101" s="81"/>
      <c r="QC101" s="81"/>
      <c r="QD101" s="81"/>
      <c r="QE101" s="81"/>
      <c r="QF101" s="81"/>
      <c r="QG101" s="81"/>
      <c r="QH101" s="81"/>
      <c r="QI101" s="81"/>
      <c r="QJ101" s="81"/>
      <c r="QK101" s="81"/>
      <c r="QL101" s="81"/>
      <c r="QM101" s="81"/>
      <c r="QN101" s="81"/>
      <c r="QO101" s="81"/>
      <c r="QP101" s="81"/>
      <c r="QQ101" s="81"/>
      <c r="QR101" s="81"/>
      <c r="QS101" s="81"/>
      <c r="QT101" s="81"/>
      <c r="QU101" s="81"/>
      <c r="QV101" s="81"/>
      <c r="QW101" s="81"/>
      <c r="QX101" s="81"/>
      <c r="QY101" s="81"/>
      <c r="QZ101" s="81"/>
      <c r="RA101" s="81"/>
      <c r="RB101" s="81"/>
      <c r="RC101" s="81"/>
      <c r="RD101" s="81"/>
      <c r="RE101" s="81"/>
      <c r="RF101" s="81"/>
      <c r="RG101" s="81"/>
      <c r="RH101" s="81"/>
      <c r="RI101" s="81"/>
      <c r="RJ101" s="81"/>
      <c r="RK101" s="81"/>
      <c r="RL101" s="81"/>
      <c r="RM101" s="81"/>
      <c r="RN101" s="81"/>
      <c r="RO101" s="81"/>
      <c r="RP101" s="81"/>
      <c r="RQ101" s="81"/>
      <c r="RR101" s="81"/>
      <c r="RS101" s="81"/>
      <c r="RT101" s="81"/>
      <c r="RU101" s="81"/>
      <c r="RV101" s="81"/>
      <c r="RW101" s="81"/>
      <c r="RX101" s="81"/>
      <c r="RY101" s="81"/>
      <c r="RZ101" s="81"/>
      <c r="SA101" s="81"/>
      <c r="SB101" s="81"/>
      <c r="SC101" s="81"/>
      <c r="SD101" s="81"/>
      <c r="SE101" s="81"/>
      <c r="SF101" s="81"/>
      <c r="SG101" s="81"/>
      <c r="SH101" s="81"/>
      <c r="SI101" s="81"/>
      <c r="SJ101" s="81"/>
      <c r="SK101" s="81"/>
      <c r="SL101" s="81"/>
      <c r="SM101" s="81"/>
      <c r="SN101" s="81"/>
      <c r="SO101" s="81"/>
      <c r="SP101" s="81"/>
      <c r="SQ101" s="81"/>
      <c r="SR101" s="81"/>
    </row>
    <row r="102" spans="1:512" s="263" customFormat="1" ht="30" customHeight="1">
      <c r="A102" s="233"/>
      <c r="B102" s="305"/>
      <c r="C102" s="54"/>
      <c r="D102" s="103"/>
      <c r="E102" s="251"/>
      <c r="F102" s="278">
        <f t="shared" si="48"/>
        <v>0</v>
      </c>
      <c r="G102" s="295"/>
      <c r="H102" s="252"/>
      <c r="I102" s="299">
        <f t="shared" si="49"/>
        <v>0</v>
      </c>
      <c r="J102" s="252"/>
      <c r="K102" s="253"/>
      <c r="L102" s="253"/>
      <c r="M102" s="253"/>
      <c r="N102" s="253"/>
      <c r="O102" s="252"/>
      <c r="P102" s="276"/>
      <c r="Q102" s="253"/>
      <c r="R102" s="253"/>
      <c r="S102" s="52"/>
      <c r="T102" s="76"/>
      <c r="U102" s="241"/>
      <c r="V102" s="77"/>
      <c r="W102" s="94"/>
      <c r="X102" s="67" t="str">
        <f t="shared" si="47"/>
        <v>190000</v>
      </c>
      <c r="Y102" s="54"/>
      <c r="Z102" s="287"/>
      <c r="AA102" s="242"/>
      <c r="AB102" s="243"/>
      <c r="AC102" s="244"/>
      <c r="AD102" s="245"/>
      <c r="AE102" s="246"/>
      <c r="AF102" s="247"/>
      <c r="AG102" s="247"/>
      <c r="AH102" s="247"/>
      <c r="AI102" s="247"/>
      <c r="AJ102" s="247"/>
      <c r="AK102" s="279"/>
      <c r="AL102" s="280"/>
      <c r="AM102" s="280"/>
      <c r="AN102" s="280"/>
      <c r="AO102" s="280"/>
      <c r="AP102" s="280"/>
      <c r="AQ102" s="280"/>
      <c r="AR102" s="280"/>
      <c r="AS102" s="280"/>
      <c r="AT102" s="280"/>
      <c r="AU102" s="337"/>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c r="DU102" s="81"/>
      <c r="DV102" s="81"/>
      <c r="DW102" s="81"/>
      <c r="DX102" s="81"/>
      <c r="DY102" s="81"/>
      <c r="DZ102" s="81"/>
      <c r="EA102" s="81"/>
      <c r="EB102" s="81"/>
      <c r="EC102" s="81"/>
      <c r="ED102" s="81"/>
      <c r="EE102" s="81"/>
      <c r="EF102" s="81"/>
      <c r="EG102" s="81"/>
      <c r="EH102" s="81"/>
      <c r="EI102" s="81"/>
      <c r="EJ102" s="81"/>
      <c r="EK102" s="81"/>
      <c r="EL102" s="81"/>
      <c r="EM102" s="81"/>
      <c r="EN102" s="81"/>
      <c r="EO102" s="81"/>
      <c r="EP102" s="81"/>
      <c r="EQ102" s="81"/>
      <c r="ER102" s="81"/>
      <c r="ES102" s="81"/>
      <c r="ET102" s="81"/>
      <c r="EU102" s="81"/>
      <c r="EV102" s="81"/>
      <c r="EW102" s="81"/>
      <c r="EX102" s="81"/>
      <c r="EY102" s="81"/>
      <c r="EZ102" s="81"/>
      <c r="FA102" s="81"/>
      <c r="FB102" s="81"/>
      <c r="FC102" s="81"/>
      <c r="FD102" s="81"/>
      <c r="FE102" s="81"/>
      <c r="FF102" s="81"/>
      <c r="FG102" s="81"/>
      <c r="FH102" s="81"/>
      <c r="FI102" s="81"/>
      <c r="FJ102" s="81"/>
      <c r="FK102" s="81"/>
      <c r="FL102" s="81"/>
      <c r="FM102" s="81"/>
      <c r="FN102" s="81"/>
      <c r="FO102" s="81"/>
      <c r="FP102" s="81"/>
      <c r="FQ102" s="81"/>
      <c r="FR102" s="81"/>
      <c r="FS102" s="81"/>
      <c r="FT102" s="81"/>
      <c r="FU102" s="81"/>
      <c r="FV102" s="81"/>
      <c r="FW102" s="81"/>
      <c r="FX102" s="81"/>
      <c r="FY102" s="81"/>
      <c r="FZ102" s="81"/>
      <c r="GA102" s="81"/>
      <c r="GB102" s="81"/>
      <c r="GC102" s="81"/>
      <c r="GD102" s="81"/>
      <c r="GE102" s="81"/>
      <c r="GF102" s="81"/>
      <c r="GG102" s="81"/>
      <c r="GH102" s="81"/>
      <c r="GI102" s="81"/>
      <c r="GJ102" s="81"/>
      <c r="GK102" s="81"/>
      <c r="GL102" s="81"/>
      <c r="GM102" s="81"/>
      <c r="GN102" s="81"/>
      <c r="GO102" s="81"/>
      <c r="GP102" s="81"/>
      <c r="GQ102" s="81"/>
      <c r="GR102" s="81"/>
      <c r="GS102" s="81"/>
      <c r="GT102" s="81"/>
      <c r="GU102" s="81"/>
      <c r="GV102" s="81"/>
      <c r="GW102" s="81"/>
      <c r="GX102" s="81"/>
      <c r="GY102" s="81"/>
      <c r="GZ102" s="81"/>
      <c r="HA102" s="81"/>
      <c r="HB102" s="81"/>
      <c r="HC102" s="81"/>
      <c r="HD102" s="81"/>
      <c r="HE102" s="81"/>
      <c r="HF102" s="81"/>
      <c r="HG102" s="81"/>
      <c r="HH102" s="81"/>
      <c r="HI102" s="81"/>
      <c r="HJ102" s="81"/>
      <c r="HK102" s="81"/>
      <c r="HL102" s="81"/>
      <c r="HM102" s="81"/>
      <c r="HN102" s="81"/>
      <c r="HO102" s="81"/>
      <c r="HP102" s="81"/>
      <c r="HQ102" s="81"/>
      <c r="HR102" s="81"/>
      <c r="HS102" s="81"/>
      <c r="HT102" s="81"/>
      <c r="HU102" s="81"/>
      <c r="HV102" s="81"/>
      <c r="HW102" s="81"/>
      <c r="HX102" s="81"/>
      <c r="HY102" s="81"/>
      <c r="HZ102" s="81"/>
      <c r="IA102" s="81"/>
      <c r="IB102" s="81"/>
      <c r="IC102" s="81"/>
      <c r="ID102" s="81"/>
      <c r="IE102" s="81"/>
      <c r="IF102" s="81"/>
      <c r="IG102" s="81"/>
      <c r="IH102" s="81"/>
      <c r="II102" s="81"/>
      <c r="IJ102" s="81"/>
      <c r="IK102" s="81"/>
      <c r="IL102" s="81"/>
      <c r="IM102" s="81"/>
      <c r="IN102" s="81"/>
      <c r="IO102" s="81"/>
      <c r="IP102" s="81"/>
      <c r="IQ102" s="81"/>
      <c r="IR102" s="81"/>
      <c r="IS102" s="81"/>
      <c r="IT102" s="81"/>
      <c r="IU102" s="81"/>
      <c r="IV102" s="81"/>
      <c r="IW102" s="81"/>
      <c r="IX102" s="81"/>
      <c r="IY102" s="81"/>
      <c r="IZ102" s="81"/>
      <c r="JA102" s="81"/>
      <c r="JB102" s="81"/>
      <c r="JC102" s="81"/>
      <c r="JD102" s="81"/>
      <c r="JE102" s="81"/>
      <c r="JF102" s="81"/>
      <c r="JG102" s="81"/>
      <c r="JH102" s="81"/>
      <c r="JI102" s="81"/>
      <c r="JJ102" s="81"/>
      <c r="JK102" s="81"/>
      <c r="JL102" s="81"/>
      <c r="JM102" s="81"/>
      <c r="JN102" s="81"/>
      <c r="JO102" s="81"/>
      <c r="JP102" s="81"/>
      <c r="JQ102" s="81"/>
      <c r="JR102" s="81"/>
      <c r="JS102" s="81"/>
      <c r="JT102" s="81"/>
      <c r="JU102" s="81"/>
      <c r="JV102" s="81"/>
      <c r="JW102" s="81"/>
      <c r="JX102" s="81"/>
      <c r="JY102" s="81"/>
      <c r="JZ102" s="81"/>
      <c r="KA102" s="81"/>
      <c r="KB102" s="81"/>
      <c r="KC102" s="81"/>
      <c r="KD102" s="81"/>
      <c r="KE102" s="81"/>
      <c r="KF102" s="81"/>
      <c r="KG102" s="81"/>
      <c r="KH102" s="81"/>
      <c r="KI102" s="81"/>
      <c r="KJ102" s="81"/>
      <c r="KK102" s="81"/>
      <c r="KL102" s="81"/>
      <c r="KM102" s="81"/>
      <c r="KN102" s="81"/>
      <c r="KO102" s="81"/>
      <c r="KP102" s="81"/>
      <c r="KQ102" s="81"/>
      <c r="KR102" s="81"/>
      <c r="KS102" s="81"/>
      <c r="KT102" s="81"/>
      <c r="KU102" s="81"/>
      <c r="KV102" s="81"/>
      <c r="KW102" s="81"/>
      <c r="KX102" s="81"/>
      <c r="KY102" s="81"/>
      <c r="KZ102" s="81"/>
      <c r="LA102" s="81"/>
      <c r="LB102" s="81"/>
      <c r="LC102" s="81"/>
      <c r="LD102" s="81"/>
      <c r="LE102" s="81"/>
      <c r="LF102" s="81"/>
      <c r="LG102" s="81"/>
      <c r="LH102" s="81"/>
      <c r="LI102" s="81"/>
      <c r="LJ102" s="81"/>
      <c r="LK102" s="81"/>
      <c r="LL102" s="81"/>
      <c r="LM102" s="81"/>
      <c r="LN102" s="81"/>
      <c r="LO102" s="81"/>
      <c r="LP102" s="81"/>
      <c r="LQ102" s="81"/>
      <c r="LR102" s="81"/>
      <c r="LS102" s="81"/>
      <c r="LT102" s="81"/>
      <c r="LU102" s="81"/>
      <c r="LV102" s="81"/>
      <c r="LW102" s="81"/>
      <c r="LX102" s="81"/>
      <c r="LY102" s="81"/>
      <c r="LZ102" s="81"/>
      <c r="MA102" s="81"/>
      <c r="MB102" s="81"/>
      <c r="MC102" s="81"/>
      <c r="MD102" s="81"/>
      <c r="ME102" s="81"/>
      <c r="MF102" s="81"/>
      <c r="MG102" s="81"/>
      <c r="MH102" s="81"/>
      <c r="MI102" s="81"/>
      <c r="MJ102" s="81"/>
      <c r="MK102" s="81"/>
      <c r="ML102" s="81"/>
      <c r="MM102" s="81"/>
      <c r="MN102" s="81"/>
      <c r="MO102" s="81"/>
      <c r="MP102" s="81"/>
      <c r="MQ102" s="81"/>
      <c r="MR102" s="81"/>
      <c r="MS102" s="81"/>
      <c r="MT102" s="81"/>
      <c r="MU102" s="81"/>
      <c r="MV102" s="81"/>
      <c r="MW102" s="81"/>
      <c r="MX102" s="81"/>
      <c r="MY102" s="81"/>
      <c r="MZ102" s="81"/>
      <c r="NA102" s="81"/>
      <c r="NB102" s="81"/>
      <c r="NC102" s="81"/>
      <c r="ND102" s="81"/>
      <c r="NE102" s="81"/>
      <c r="NF102" s="81"/>
      <c r="NG102" s="81"/>
      <c r="NH102" s="81"/>
      <c r="NI102" s="81"/>
      <c r="NJ102" s="81"/>
      <c r="NK102" s="81"/>
      <c r="NL102" s="81"/>
      <c r="NM102" s="81"/>
      <c r="NN102" s="81"/>
      <c r="NO102" s="81"/>
      <c r="NP102" s="81"/>
      <c r="NQ102" s="81"/>
      <c r="NR102" s="81"/>
      <c r="NS102" s="81"/>
      <c r="NT102" s="81"/>
      <c r="NU102" s="81"/>
      <c r="NV102" s="81"/>
      <c r="NW102" s="81"/>
      <c r="NX102" s="81"/>
      <c r="NY102" s="81"/>
      <c r="NZ102" s="81"/>
      <c r="OA102" s="81"/>
      <c r="OB102" s="81"/>
      <c r="OC102" s="81"/>
      <c r="OD102" s="81"/>
      <c r="OE102" s="81"/>
      <c r="OF102" s="81"/>
      <c r="OG102" s="81"/>
      <c r="OH102" s="81"/>
      <c r="OI102" s="81"/>
      <c r="OJ102" s="81"/>
      <c r="OK102" s="81"/>
      <c r="OL102" s="81"/>
      <c r="OM102" s="81"/>
      <c r="ON102" s="81"/>
      <c r="OO102" s="81"/>
      <c r="OP102" s="81"/>
      <c r="OQ102" s="81"/>
      <c r="OR102" s="81"/>
      <c r="OS102" s="81"/>
      <c r="OT102" s="81"/>
      <c r="OU102" s="81"/>
      <c r="OV102" s="81"/>
      <c r="OW102" s="81"/>
      <c r="OX102" s="81"/>
      <c r="OY102" s="81"/>
      <c r="OZ102" s="81"/>
      <c r="PA102" s="81"/>
      <c r="PB102" s="81"/>
      <c r="PC102" s="81"/>
      <c r="PD102" s="81"/>
      <c r="PE102" s="81"/>
      <c r="PF102" s="81"/>
      <c r="PG102" s="81"/>
      <c r="PH102" s="81"/>
      <c r="PI102" s="81"/>
      <c r="PJ102" s="81"/>
      <c r="PK102" s="81"/>
      <c r="PL102" s="81"/>
      <c r="PM102" s="81"/>
      <c r="PN102" s="81"/>
      <c r="PO102" s="81"/>
      <c r="PP102" s="81"/>
      <c r="PQ102" s="81"/>
      <c r="PR102" s="81"/>
      <c r="PS102" s="81"/>
      <c r="PT102" s="81"/>
      <c r="PU102" s="81"/>
      <c r="PV102" s="81"/>
      <c r="PW102" s="81"/>
      <c r="PX102" s="81"/>
      <c r="PY102" s="81"/>
      <c r="PZ102" s="81"/>
      <c r="QA102" s="81"/>
      <c r="QB102" s="81"/>
      <c r="QC102" s="81"/>
      <c r="QD102" s="81"/>
      <c r="QE102" s="81"/>
      <c r="QF102" s="81"/>
      <c r="QG102" s="81"/>
      <c r="QH102" s="81"/>
      <c r="QI102" s="81"/>
      <c r="QJ102" s="81"/>
      <c r="QK102" s="81"/>
      <c r="QL102" s="81"/>
      <c r="QM102" s="81"/>
      <c r="QN102" s="81"/>
      <c r="QO102" s="81"/>
      <c r="QP102" s="81"/>
      <c r="QQ102" s="81"/>
      <c r="QR102" s="81"/>
      <c r="QS102" s="81"/>
      <c r="QT102" s="81"/>
      <c r="QU102" s="81"/>
      <c r="QV102" s="81"/>
      <c r="QW102" s="81"/>
      <c r="QX102" s="81"/>
      <c r="QY102" s="81"/>
      <c r="QZ102" s="81"/>
      <c r="RA102" s="81"/>
      <c r="RB102" s="81"/>
      <c r="RC102" s="81"/>
      <c r="RD102" s="81"/>
      <c r="RE102" s="81"/>
      <c r="RF102" s="81"/>
      <c r="RG102" s="81"/>
      <c r="RH102" s="81"/>
      <c r="RI102" s="81"/>
      <c r="RJ102" s="81"/>
      <c r="RK102" s="81"/>
      <c r="RL102" s="81"/>
      <c r="RM102" s="81"/>
      <c r="RN102" s="81"/>
      <c r="RO102" s="81"/>
      <c r="RP102" s="81"/>
      <c r="RQ102" s="81"/>
      <c r="RR102" s="81"/>
      <c r="RS102" s="81"/>
      <c r="RT102" s="81"/>
      <c r="RU102" s="81"/>
      <c r="RV102" s="81"/>
      <c r="RW102" s="81"/>
      <c r="RX102" s="81"/>
      <c r="RY102" s="81"/>
      <c r="RZ102" s="81"/>
      <c r="SA102" s="81"/>
      <c r="SB102" s="81"/>
      <c r="SC102" s="81"/>
      <c r="SD102" s="81"/>
      <c r="SE102" s="81"/>
      <c r="SF102" s="81"/>
      <c r="SG102" s="81"/>
      <c r="SH102" s="81"/>
      <c r="SI102" s="81"/>
      <c r="SJ102" s="81"/>
      <c r="SK102" s="81"/>
      <c r="SL102" s="81"/>
      <c r="SM102" s="81"/>
      <c r="SN102" s="81"/>
      <c r="SO102" s="81"/>
      <c r="SP102" s="81"/>
      <c r="SQ102" s="81"/>
      <c r="SR102" s="81"/>
    </row>
    <row r="103" spans="1:512" s="263" customFormat="1" ht="25.5" customHeight="1">
      <c r="A103" s="233"/>
      <c r="B103" s="305"/>
      <c r="C103" s="54"/>
      <c r="D103" s="103"/>
      <c r="E103" s="251"/>
      <c r="F103" s="278">
        <f t="shared" si="48"/>
        <v>0</v>
      </c>
      <c r="G103" s="316"/>
      <c r="H103" s="252"/>
      <c r="I103" s="299">
        <f t="shared" si="49"/>
        <v>0</v>
      </c>
      <c r="J103" s="252"/>
      <c r="K103" s="317"/>
      <c r="L103" s="317"/>
      <c r="M103" s="317"/>
      <c r="N103" s="317"/>
      <c r="O103" s="318"/>
      <c r="P103" s="276"/>
      <c r="Q103" s="317"/>
      <c r="R103" s="317"/>
      <c r="S103" s="76"/>
      <c r="T103" s="76"/>
      <c r="U103" s="57"/>
      <c r="V103" s="77"/>
      <c r="W103" s="94"/>
      <c r="X103" s="67" t="str">
        <f t="shared" si="47"/>
        <v>190000</v>
      </c>
      <c r="Y103" s="54"/>
      <c r="Z103" s="287" t="str">
        <f t="shared" ref="Z103:Z114" si="50">IF($I103=1,W103," ")</f>
        <v xml:space="preserve"> </v>
      </c>
      <c r="AA103" s="242" t="str">
        <f t="shared" ref="AA103:AA114" si="51">IF(I103=1,(IF(Y103=0,X103,0))," ")</f>
        <v xml:space="preserve"> </v>
      </c>
      <c r="AB103" s="243" t="str">
        <f t="shared" ref="AB103:AB114" si="52">IF($I103=1,Y103," ")</f>
        <v xml:space="preserve"> </v>
      </c>
      <c r="AC103" s="244">
        <f t="shared" ref="AC103:AC116" si="53">IF(Z103="0","0",F103)</f>
        <v>0</v>
      </c>
      <c r="AD103" s="245">
        <f t="shared" ref="AD103:AD116" si="54">IF(AA103="0","0",F103)</f>
        <v>0</v>
      </c>
      <c r="AE103" s="246">
        <f t="shared" ref="AE103:AE116" si="55">IF(AB103="0","0",F103)</f>
        <v>0</v>
      </c>
      <c r="AF103" s="247" t="str">
        <f t="shared" ref="AF103:AF116" si="56">IF((WEEKNUM(MAX(AK103)))&lt;10,(YEAR(MAX(AK103)))&amp;"0"&amp;(WEEKNUM(MAX(AK103))),(YEAR(MAX(AK103)))&amp;(WEEKNUM(MAX(AK103))))</f>
        <v>190000</v>
      </c>
      <c r="AG103" s="247" t="str">
        <f t="shared" ref="AG103:AG116" si="57">IF((WEEKNUM(MAX(AL103,AM103,AS103)))&lt;10,(YEAR(MAX(AL103,AM103,AS103)))&amp;"0"&amp;(WEEKNUM(MAX(AL103,AM103,AS103))),(YEAR(MAX(AL103,AM103,AS103)))&amp;(WEEKNUM(MAX(AL103,AM103,AS103))))</f>
        <v>190000</v>
      </c>
      <c r="AH103" s="247" t="str">
        <f t="shared" ref="AH103:AH134" si="58">IF((WEEKNUM(MAX(AO103,AN103)))&lt;10,(YEAR(MAX(AO103,AN103)))&amp;"0"&amp;(WEEKNUM(MAX(AO103,AN103))),(YEAR(MAX(AO103,AN103)))&amp;(WEEKNUM(MAX(AO103,AN103))))</f>
        <v>190000</v>
      </c>
      <c r="AI103" s="247" t="str">
        <f t="shared" ref="AI103:AI116" si="59">IF((WEEKNUM(MAX(AQ103,AP103,AU103)))&lt;10,(YEAR(MAX(AQ103,AP103,AU103)))&amp;"0"&amp;(WEEKNUM(MAX(AQ103,AP103,AU103))),(YEAR(MAX(AQ103,AP103,AU103)))&amp;(WEEKNUM(MAX(AQ103,AP103,AU103))))</f>
        <v>190000</v>
      </c>
      <c r="AJ103" s="247" t="str">
        <f t="shared" ref="AJ103:AJ116" si="60">IF((WEEKNUM(MAX(AT103)))&lt;10,(YEAR(MAX(AT103)))&amp;"0"&amp;(WEEKNUM(MAX(AT103))),(YEAR(MAX(AT103)))&amp;(WEEKNUM(MAX(AT103))))</f>
        <v>190000</v>
      </c>
      <c r="AK103" s="279"/>
      <c r="AL103" s="280"/>
      <c r="AM103" s="280"/>
      <c r="AN103" s="280"/>
      <c r="AO103" s="280"/>
      <c r="AP103" s="280"/>
      <c r="AQ103" s="280"/>
      <c r="AR103" s="280"/>
      <c r="AS103" s="280"/>
      <c r="AT103" s="280"/>
      <c r="AU103" s="337"/>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row>
    <row r="104" spans="1:512" s="263" customFormat="1" ht="30" customHeight="1">
      <c r="A104" s="233"/>
      <c r="B104" s="305"/>
      <c r="C104" s="54"/>
      <c r="D104" s="103"/>
      <c r="E104" s="251"/>
      <c r="F104" s="278">
        <f t="shared" si="48"/>
        <v>0</v>
      </c>
      <c r="G104" s="237"/>
      <c r="H104" s="252"/>
      <c r="I104" s="299">
        <f t="shared" si="49"/>
        <v>0</v>
      </c>
      <c r="J104" s="252"/>
      <c r="K104" s="238"/>
      <c r="L104" s="238"/>
      <c r="M104" s="238"/>
      <c r="N104" s="238"/>
      <c r="O104" s="239"/>
      <c r="P104" s="276"/>
      <c r="Q104" s="317"/>
      <c r="R104" s="317"/>
      <c r="S104" s="317"/>
      <c r="T104" s="76"/>
      <c r="U104" s="57"/>
      <c r="V104" s="77"/>
      <c r="W104" s="94"/>
      <c r="X104" s="67" t="str">
        <f t="shared" si="47"/>
        <v>190000</v>
      </c>
      <c r="Y104" s="54"/>
      <c r="Z104" s="287" t="str">
        <f t="shared" si="50"/>
        <v xml:space="preserve"> </v>
      </c>
      <c r="AA104" s="242" t="str">
        <f t="shared" si="51"/>
        <v xml:space="preserve"> </v>
      </c>
      <c r="AB104" s="243" t="str">
        <f t="shared" si="52"/>
        <v xml:space="preserve"> </v>
      </c>
      <c r="AC104" s="244">
        <f t="shared" si="53"/>
        <v>0</v>
      </c>
      <c r="AD104" s="245">
        <f t="shared" si="54"/>
        <v>0</v>
      </c>
      <c r="AE104" s="246">
        <f t="shared" si="55"/>
        <v>0</v>
      </c>
      <c r="AF104" s="247" t="str">
        <f t="shared" si="56"/>
        <v>190000</v>
      </c>
      <c r="AG104" s="247" t="str">
        <f t="shared" si="57"/>
        <v>190000</v>
      </c>
      <c r="AH104" s="247" t="str">
        <f t="shared" si="58"/>
        <v>190000</v>
      </c>
      <c r="AI104" s="247" t="str">
        <f t="shared" si="59"/>
        <v>190000</v>
      </c>
      <c r="AJ104" s="247" t="str">
        <f t="shared" si="60"/>
        <v>190000</v>
      </c>
      <c r="AK104" s="279"/>
      <c r="AL104" s="280"/>
      <c r="AM104" s="280"/>
      <c r="AN104" s="280"/>
      <c r="AO104" s="280"/>
      <c r="AP104" s="280"/>
      <c r="AQ104" s="280"/>
      <c r="AR104" s="280"/>
      <c r="AS104" s="280"/>
      <c r="AT104" s="280"/>
      <c r="AU104" s="337"/>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row>
    <row r="105" spans="1:512" s="263" customFormat="1" ht="30" customHeight="1">
      <c r="A105" s="233"/>
      <c r="B105" s="305"/>
      <c r="C105" s="54"/>
      <c r="D105" s="103"/>
      <c r="E105" s="251"/>
      <c r="F105" s="278">
        <f t="shared" si="48"/>
        <v>0</v>
      </c>
      <c r="G105" s="237"/>
      <c r="H105" s="252"/>
      <c r="I105" s="299">
        <f t="shared" si="49"/>
        <v>0</v>
      </c>
      <c r="J105" s="252"/>
      <c r="K105" s="238"/>
      <c r="L105" s="238"/>
      <c r="M105" s="238"/>
      <c r="N105" s="238"/>
      <c r="O105" s="239"/>
      <c r="P105" s="276"/>
      <c r="Q105" s="317"/>
      <c r="R105" s="317"/>
      <c r="S105" s="317"/>
      <c r="T105" s="76"/>
      <c r="U105" s="241"/>
      <c r="V105" s="77"/>
      <c r="W105" s="94"/>
      <c r="X105" s="67" t="str">
        <f t="shared" si="47"/>
        <v>190000</v>
      </c>
      <c r="Y105" s="54"/>
      <c r="Z105" s="287" t="str">
        <f t="shared" si="50"/>
        <v xml:space="preserve"> </v>
      </c>
      <c r="AA105" s="242" t="str">
        <f t="shared" si="51"/>
        <v xml:space="preserve"> </v>
      </c>
      <c r="AB105" s="243" t="str">
        <f t="shared" si="52"/>
        <v xml:space="preserve"> </v>
      </c>
      <c r="AC105" s="244">
        <f t="shared" si="53"/>
        <v>0</v>
      </c>
      <c r="AD105" s="245">
        <f t="shared" si="54"/>
        <v>0</v>
      </c>
      <c r="AE105" s="246">
        <f t="shared" si="55"/>
        <v>0</v>
      </c>
      <c r="AF105" s="247" t="str">
        <f t="shared" si="56"/>
        <v>190000</v>
      </c>
      <c r="AG105" s="247" t="str">
        <f t="shared" si="57"/>
        <v>190000</v>
      </c>
      <c r="AH105" s="247" t="str">
        <f t="shared" si="58"/>
        <v>190000</v>
      </c>
      <c r="AI105" s="247" t="str">
        <f t="shared" si="59"/>
        <v>190000</v>
      </c>
      <c r="AJ105" s="247" t="str">
        <f t="shared" si="60"/>
        <v>190000</v>
      </c>
      <c r="AK105" s="279"/>
      <c r="AL105" s="280"/>
      <c r="AM105" s="280"/>
      <c r="AN105" s="280"/>
      <c r="AO105" s="280"/>
      <c r="AP105" s="280"/>
      <c r="AQ105" s="280"/>
      <c r="AR105" s="280"/>
      <c r="AS105" s="280"/>
      <c r="AT105" s="280"/>
      <c r="AU105" s="337"/>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row>
    <row r="106" spans="1:512" s="263" customFormat="1" ht="30" customHeight="1">
      <c r="A106" s="233"/>
      <c r="B106" s="305"/>
      <c r="C106" s="54"/>
      <c r="D106" s="103"/>
      <c r="E106" s="251"/>
      <c r="F106" s="278">
        <f t="shared" si="48"/>
        <v>0</v>
      </c>
      <c r="G106" s="237"/>
      <c r="H106" s="252"/>
      <c r="I106" s="299">
        <f t="shared" si="49"/>
        <v>0</v>
      </c>
      <c r="J106" s="252"/>
      <c r="K106" s="238"/>
      <c r="L106" s="238"/>
      <c r="M106" s="238"/>
      <c r="N106" s="238"/>
      <c r="O106" s="239"/>
      <c r="P106" s="276"/>
      <c r="Q106" s="317"/>
      <c r="R106" s="317"/>
      <c r="S106" s="317"/>
      <c r="T106" s="76"/>
      <c r="U106" s="241"/>
      <c r="V106" s="77"/>
      <c r="W106" s="94"/>
      <c r="X106" s="67" t="str">
        <f t="shared" si="47"/>
        <v>190000</v>
      </c>
      <c r="Y106" s="54"/>
      <c r="Z106" s="287" t="str">
        <f t="shared" si="50"/>
        <v xml:space="preserve"> </v>
      </c>
      <c r="AA106" s="242" t="str">
        <f t="shared" si="51"/>
        <v xml:space="preserve"> </v>
      </c>
      <c r="AB106" s="243" t="str">
        <f t="shared" si="52"/>
        <v xml:space="preserve"> </v>
      </c>
      <c r="AC106" s="244">
        <f t="shared" si="53"/>
        <v>0</v>
      </c>
      <c r="AD106" s="245">
        <f t="shared" si="54"/>
        <v>0</v>
      </c>
      <c r="AE106" s="246">
        <f t="shared" si="55"/>
        <v>0</v>
      </c>
      <c r="AF106" s="247" t="str">
        <f t="shared" si="56"/>
        <v>190000</v>
      </c>
      <c r="AG106" s="247" t="str">
        <f t="shared" si="57"/>
        <v>190000</v>
      </c>
      <c r="AH106" s="247" t="str">
        <f t="shared" si="58"/>
        <v>190000</v>
      </c>
      <c r="AI106" s="247" t="str">
        <f t="shared" si="59"/>
        <v>190000</v>
      </c>
      <c r="AJ106" s="247" t="str">
        <f t="shared" si="60"/>
        <v>190000</v>
      </c>
      <c r="AK106" s="279"/>
      <c r="AL106" s="280"/>
      <c r="AM106" s="280"/>
      <c r="AN106" s="280"/>
      <c r="AO106" s="280"/>
      <c r="AP106" s="280"/>
      <c r="AQ106" s="280"/>
      <c r="AR106" s="280"/>
      <c r="AS106" s="280"/>
      <c r="AT106" s="280"/>
      <c r="AU106" s="337"/>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row>
    <row r="107" spans="1:512" s="263" customFormat="1" ht="30" customHeight="1">
      <c r="A107" s="233"/>
      <c r="B107" s="305"/>
      <c r="C107" s="54"/>
      <c r="D107" s="103"/>
      <c r="E107" s="251"/>
      <c r="F107" s="278">
        <f t="shared" si="48"/>
        <v>0</v>
      </c>
      <c r="G107" s="237"/>
      <c r="H107" s="252"/>
      <c r="I107" s="299">
        <f t="shared" si="49"/>
        <v>0</v>
      </c>
      <c r="J107" s="252"/>
      <c r="K107" s="238"/>
      <c r="L107" s="238"/>
      <c r="M107" s="238"/>
      <c r="N107" s="238"/>
      <c r="O107" s="239"/>
      <c r="P107" s="276"/>
      <c r="Q107" s="317"/>
      <c r="R107" s="317"/>
      <c r="S107" s="317"/>
      <c r="T107" s="76"/>
      <c r="U107" s="241"/>
      <c r="V107" s="77"/>
      <c r="W107" s="94"/>
      <c r="X107" s="67" t="str">
        <f t="shared" si="47"/>
        <v>190000</v>
      </c>
      <c r="Y107" s="54"/>
      <c r="Z107" s="287" t="str">
        <f t="shared" si="50"/>
        <v xml:space="preserve"> </v>
      </c>
      <c r="AA107" s="242" t="str">
        <f t="shared" si="51"/>
        <v xml:space="preserve"> </v>
      </c>
      <c r="AB107" s="243" t="str">
        <f t="shared" si="52"/>
        <v xml:space="preserve"> </v>
      </c>
      <c r="AC107" s="244">
        <f t="shared" si="53"/>
        <v>0</v>
      </c>
      <c r="AD107" s="245">
        <f t="shared" si="54"/>
        <v>0</v>
      </c>
      <c r="AE107" s="246">
        <f t="shared" si="55"/>
        <v>0</v>
      </c>
      <c r="AF107" s="247" t="str">
        <f t="shared" si="56"/>
        <v>190000</v>
      </c>
      <c r="AG107" s="247" t="str">
        <f t="shared" si="57"/>
        <v>190000</v>
      </c>
      <c r="AH107" s="247" t="str">
        <f t="shared" si="58"/>
        <v>190000</v>
      </c>
      <c r="AI107" s="247" t="str">
        <f t="shared" si="59"/>
        <v>190000</v>
      </c>
      <c r="AJ107" s="247" t="str">
        <f t="shared" si="60"/>
        <v>190000</v>
      </c>
      <c r="AK107" s="279"/>
      <c r="AL107" s="280"/>
      <c r="AM107" s="280"/>
      <c r="AN107" s="280"/>
      <c r="AO107" s="280"/>
      <c r="AP107" s="280"/>
      <c r="AQ107" s="280"/>
      <c r="AR107" s="280"/>
      <c r="AS107" s="280"/>
      <c r="AT107" s="280"/>
      <c r="AU107" s="337"/>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row>
    <row r="108" spans="1:512" s="263" customFormat="1" ht="30" customHeight="1">
      <c r="A108" s="233"/>
      <c r="B108" s="305"/>
      <c r="C108" s="54"/>
      <c r="D108" s="103"/>
      <c r="E108" s="251"/>
      <c r="F108" s="278">
        <v>0</v>
      </c>
      <c r="G108" s="237"/>
      <c r="H108" s="252"/>
      <c r="I108" s="299">
        <f t="shared" si="49"/>
        <v>0</v>
      </c>
      <c r="J108" s="252"/>
      <c r="K108" s="238"/>
      <c r="L108" s="238"/>
      <c r="M108" s="238"/>
      <c r="N108" s="238"/>
      <c r="O108" s="239"/>
      <c r="P108" s="276"/>
      <c r="Q108" s="317"/>
      <c r="R108" s="317"/>
      <c r="S108" s="317"/>
      <c r="T108" s="76"/>
      <c r="U108" s="241"/>
      <c r="V108" s="77"/>
      <c r="W108" s="94"/>
      <c r="X108" s="67" t="str">
        <f t="shared" si="47"/>
        <v>190000</v>
      </c>
      <c r="Y108" s="54"/>
      <c r="Z108" s="287" t="str">
        <f t="shared" si="50"/>
        <v xml:space="preserve"> </v>
      </c>
      <c r="AA108" s="242" t="str">
        <f t="shared" si="51"/>
        <v xml:space="preserve"> </v>
      </c>
      <c r="AB108" s="243" t="str">
        <f t="shared" si="52"/>
        <v xml:space="preserve"> </v>
      </c>
      <c r="AC108" s="244">
        <f t="shared" si="53"/>
        <v>0</v>
      </c>
      <c r="AD108" s="245">
        <f t="shared" si="54"/>
        <v>0</v>
      </c>
      <c r="AE108" s="246">
        <f t="shared" si="55"/>
        <v>0</v>
      </c>
      <c r="AF108" s="247" t="str">
        <f t="shared" si="56"/>
        <v>190000</v>
      </c>
      <c r="AG108" s="247" t="str">
        <f t="shared" si="57"/>
        <v>190000</v>
      </c>
      <c r="AH108" s="247" t="str">
        <f t="shared" si="58"/>
        <v>190000</v>
      </c>
      <c r="AI108" s="247" t="str">
        <f t="shared" si="59"/>
        <v>190000</v>
      </c>
      <c r="AJ108" s="247" t="str">
        <f t="shared" si="60"/>
        <v>190000</v>
      </c>
      <c r="AK108" s="279"/>
      <c r="AL108" s="280"/>
      <c r="AM108" s="280"/>
      <c r="AN108" s="280"/>
      <c r="AO108" s="280"/>
      <c r="AP108" s="280"/>
      <c r="AQ108" s="280"/>
      <c r="AR108" s="280"/>
      <c r="AS108" s="280"/>
      <c r="AT108" s="280"/>
      <c r="AU108" s="337"/>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row>
    <row r="109" spans="1:512" s="81" customFormat="1" ht="38.1" customHeight="1">
      <c r="A109" s="233"/>
      <c r="B109" s="305"/>
      <c r="C109" s="54"/>
      <c r="D109" s="103"/>
      <c r="E109" s="251"/>
      <c r="F109" s="278">
        <f>D109*E109</f>
        <v>0</v>
      </c>
      <c r="G109" s="237"/>
      <c r="H109" s="252"/>
      <c r="I109" s="299">
        <f t="shared" si="49"/>
        <v>0</v>
      </c>
      <c r="J109" s="252"/>
      <c r="K109" s="238"/>
      <c r="L109" s="238"/>
      <c r="M109" s="238"/>
      <c r="N109" s="238"/>
      <c r="O109" s="239"/>
      <c r="P109" s="276"/>
      <c r="Q109" s="317"/>
      <c r="R109" s="317"/>
      <c r="S109" s="317"/>
      <c r="T109" s="76"/>
      <c r="U109" s="241"/>
      <c r="V109" s="77"/>
      <c r="W109" s="94"/>
      <c r="X109" s="67" t="str">
        <f t="shared" si="47"/>
        <v>190000</v>
      </c>
      <c r="Y109" s="54"/>
      <c r="Z109" s="287" t="str">
        <f t="shared" si="50"/>
        <v xml:space="preserve"> </v>
      </c>
      <c r="AA109" s="242" t="str">
        <f t="shared" si="51"/>
        <v xml:space="preserve"> </v>
      </c>
      <c r="AB109" s="243" t="str">
        <f t="shared" si="52"/>
        <v xml:space="preserve"> </v>
      </c>
      <c r="AC109" s="244">
        <f t="shared" si="53"/>
        <v>0</v>
      </c>
      <c r="AD109" s="245">
        <f t="shared" si="54"/>
        <v>0</v>
      </c>
      <c r="AE109" s="246">
        <f t="shared" si="55"/>
        <v>0</v>
      </c>
      <c r="AF109" s="247" t="str">
        <f t="shared" si="56"/>
        <v>190000</v>
      </c>
      <c r="AG109" s="247" t="str">
        <f t="shared" si="57"/>
        <v>190000</v>
      </c>
      <c r="AH109" s="247" t="str">
        <f t="shared" si="58"/>
        <v>190000</v>
      </c>
      <c r="AI109" s="247" t="str">
        <f t="shared" si="59"/>
        <v>190000</v>
      </c>
      <c r="AJ109" s="247" t="str">
        <f t="shared" si="60"/>
        <v>190000</v>
      </c>
      <c r="AK109" s="279"/>
      <c r="AL109" s="280"/>
      <c r="AM109" s="280"/>
      <c r="AN109" s="280"/>
      <c r="AO109" s="280"/>
      <c r="AP109" s="280"/>
      <c r="AQ109" s="280"/>
      <c r="AR109" s="280"/>
      <c r="AS109" s="280"/>
      <c r="AT109" s="280"/>
      <c r="AU109" s="337"/>
    </row>
    <row r="110" spans="1:512" s="263" customFormat="1" ht="30" customHeight="1">
      <c r="A110" s="233"/>
      <c r="B110" s="305"/>
      <c r="C110" s="54"/>
      <c r="D110" s="103"/>
      <c r="E110" s="251"/>
      <c r="F110" s="278">
        <v>0</v>
      </c>
      <c r="G110" s="237"/>
      <c r="H110" s="252"/>
      <c r="I110" s="299">
        <f t="shared" si="49"/>
        <v>0</v>
      </c>
      <c r="J110" s="252"/>
      <c r="K110" s="238"/>
      <c r="L110" s="238"/>
      <c r="M110" s="238"/>
      <c r="N110" s="238"/>
      <c r="O110" s="239"/>
      <c r="P110" s="276"/>
      <c r="Q110" s="317"/>
      <c r="R110" s="317"/>
      <c r="S110" s="317"/>
      <c r="T110" s="76"/>
      <c r="U110" s="241"/>
      <c r="V110" s="77"/>
      <c r="W110" s="94"/>
      <c r="X110" s="67" t="str">
        <f t="shared" si="47"/>
        <v>190000</v>
      </c>
      <c r="Y110" s="54"/>
      <c r="Z110" s="287" t="str">
        <f t="shared" si="50"/>
        <v xml:space="preserve"> </v>
      </c>
      <c r="AA110" s="242" t="str">
        <f t="shared" si="51"/>
        <v xml:space="preserve"> </v>
      </c>
      <c r="AB110" s="243" t="str">
        <f t="shared" si="52"/>
        <v xml:space="preserve"> </v>
      </c>
      <c r="AC110" s="244">
        <f t="shared" si="53"/>
        <v>0</v>
      </c>
      <c r="AD110" s="245">
        <f t="shared" si="54"/>
        <v>0</v>
      </c>
      <c r="AE110" s="246">
        <f t="shared" si="55"/>
        <v>0</v>
      </c>
      <c r="AF110" s="247" t="str">
        <f t="shared" si="56"/>
        <v>190000</v>
      </c>
      <c r="AG110" s="247" t="str">
        <f t="shared" si="57"/>
        <v>190000</v>
      </c>
      <c r="AH110" s="247" t="str">
        <f t="shared" si="58"/>
        <v>190000</v>
      </c>
      <c r="AI110" s="247" t="str">
        <f t="shared" si="59"/>
        <v>190000</v>
      </c>
      <c r="AJ110" s="247" t="str">
        <f t="shared" si="60"/>
        <v>190000</v>
      </c>
      <c r="AK110" s="279"/>
      <c r="AL110" s="280"/>
      <c r="AM110" s="280"/>
      <c r="AN110" s="280"/>
      <c r="AO110" s="280"/>
      <c r="AP110" s="280"/>
      <c r="AQ110" s="280"/>
      <c r="AR110" s="280"/>
      <c r="AS110" s="280"/>
      <c r="AT110" s="280"/>
      <c r="AU110" s="337"/>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row>
    <row r="111" spans="1:512" s="81" customFormat="1" ht="30" customHeight="1">
      <c r="A111" s="233"/>
      <c r="B111" s="305"/>
      <c r="C111" s="54"/>
      <c r="D111" s="103"/>
      <c r="E111" s="251"/>
      <c r="F111" s="278">
        <f t="shared" ref="F111:F142" si="61">D111*E111</f>
        <v>0</v>
      </c>
      <c r="G111" s="237"/>
      <c r="H111" s="252"/>
      <c r="I111" s="299">
        <f t="shared" si="49"/>
        <v>0</v>
      </c>
      <c r="J111" s="252"/>
      <c r="K111" s="238"/>
      <c r="L111" s="238"/>
      <c r="M111" s="238"/>
      <c r="N111" s="238"/>
      <c r="O111" s="239"/>
      <c r="P111" s="276"/>
      <c r="Q111" s="317"/>
      <c r="R111" s="317"/>
      <c r="S111" s="317"/>
      <c r="T111" s="76"/>
      <c r="U111" s="241"/>
      <c r="V111" s="77"/>
      <c r="W111" s="94"/>
      <c r="X111" s="67" t="str">
        <f t="shared" si="47"/>
        <v>190000</v>
      </c>
      <c r="Y111" s="54"/>
      <c r="Z111" s="287" t="str">
        <f t="shared" si="50"/>
        <v xml:space="preserve"> </v>
      </c>
      <c r="AA111" s="242" t="str">
        <f t="shared" si="51"/>
        <v xml:space="preserve"> </v>
      </c>
      <c r="AB111" s="243" t="str">
        <f t="shared" si="52"/>
        <v xml:space="preserve"> </v>
      </c>
      <c r="AC111" s="244">
        <f t="shared" si="53"/>
        <v>0</v>
      </c>
      <c r="AD111" s="245">
        <f t="shared" si="54"/>
        <v>0</v>
      </c>
      <c r="AE111" s="246">
        <f t="shared" si="55"/>
        <v>0</v>
      </c>
      <c r="AF111" s="247" t="str">
        <f t="shared" si="56"/>
        <v>190000</v>
      </c>
      <c r="AG111" s="247" t="str">
        <f t="shared" si="57"/>
        <v>190000</v>
      </c>
      <c r="AH111" s="247" t="str">
        <f t="shared" si="58"/>
        <v>190000</v>
      </c>
      <c r="AI111" s="247" t="str">
        <f t="shared" si="59"/>
        <v>190000</v>
      </c>
      <c r="AJ111" s="247" t="str">
        <f t="shared" si="60"/>
        <v>190000</v>
      </c>
      <c r="AK111" s="279"/>
      <c r="AL111" s="280"/>
      <c r="AM111" s="280"/>
      <c r="AN111" s="280"/>
      <c r="AO111" s="280"/>
      <c r="AP111" s="280"/>
      <c r="AQ111" s="280"/>
      <c r="AR111" s="280"/>
      <c r="AS111" s="280"/>
      <c r="AT111" s="280"/>
      <c r="AU111" s="337"/>
    </row>
    <row r="112" spans="1:512" s="81" customFormat="1" ht="30" customHeight="1">
      <c r="A112" s="233"/>
      <c r="B112" s="314"/>
      <c r="C112" s="54"/>
      <c r="D112" s="103"/>
      <c r="E112" s="251"/>
      <c r="F112" s="278">
        <f t="shared" si="61"/>
        <v>0</v>
      </c>
      <c r="G112" s="237"/>
      <c r="H112" s="252"/>
      <c r="I112" s="299">
        <f t="shared" si="49"/>
        <v>0</v>
      </c>
      <c r="J112" s="252"/>
      <c r="K112" s="273"/>
      <c r="L112" s="273"/>
      <c r="M112" s="273"/>
      <c r="N112" s="273"/>
      <c r="O112" s="94"/>
      <c r="P112" s="94"/>
      <c r="Q112" s="253"/>
      <c r="R112" s="253"/>
      <c r="S112" s="76"/>
      <c r="T112" s="76"/>
      <c r="U112" s="241"/>
      <c r="V112" s="77"/>
      <c r="W112" s="94"/>
      <c r="X112" s="67" t="str">
        <f t="shared" si="47"/>
        <v>190000</v>
      </c>
      <c r="Y112" s="54"/>
      <c r="Z112" s="287" t="str">
        <f t="shared" si="50"/>
        <v xml:space="preserve"> </v>
      </c>
      <c r="AA112" s="242" t="str">
        <f t="shared" si="51"/>
        <v xml:space="preserve"> </v>
      </c>
      <c r="AB112" s="243" t="str">
        <f t="shared" si="52"/>
        <v xml:space="preserve"> </v>
      </c>
      <c r="AC112" s="244">
        <f t="shared" si="53"/>
        <v>0</v>
      </c>
      <c r="AD112" s="245">
        <f t="shared" si="54"/>
        <v>0</v>
      </c>
      <c r="AE112" s="246">
        <f t="shared" si="55"/>
        <v>0</v>
      </c>
      <c r="AF112" s="247" t="str">
        <f t="shared" si="56"/>
        <v>190000</v>
      </c>
      <c r="AG112" s="247" t="str">
        <f t="shared" si="57"/>
        <v>190000</v>
      </c>
      <c r="AH112" s="247" t="str">
        <f t="shared" si="58"/>
        <v>190000</v>
      </c>
      <c r="AI112" s="247" t="str">
        <f t="shared" si="59"/>
        <v>190000</v>
      </c>
      <c r="AJ112" s="247" t="str">
        <f t="shared" si="60"/>
        <v>190000</v>
      </c>
      <c r="AK112" s="279"/>
      <c r="AL112" s="280"/>
      <c r="AM112" s="280"/>
      <c r="AN112" s="280"/>
      <c r="AO112" s="280"/>
      <c r="AP112" s="280"/>
      <c r="AQ112" s="280"/>
      <c r="AR112" s="280"/>
      <c r="AS112" s="280"/>
      <c r="AT112" s="280"/>
      <c r="AU112" s="337"/>
    </row>
    <row r="113" spans="1:78" s="81" customFormat="1" ht="30" customHeight="1">
      <c r="A113" s="233"/>
      <c r="B113" s="314"/>
      <c r="C113" s="54"/>
      <c r="D113" s="103"/>
      <c r="E113" s="251"/>
      <c r="F113" s="278">
        <f t="shared" si="61"/>
        <v>0</v>
      </c>
      <c r="G113" s="237"/>
      <c r="H113" s="252"/>
      <c r="I113" s="299">
        <f t="shared" si="49"/>
        <v>0</v>
      </c>
      <c r="J113" s="252"/>
      <c r="K113" s="273"/>
      <c r="L113" s="273"/>
      <c r="M113" s="273"/>
      <c r="N113" s="273"/>
      <c r="O113" s="94"/>
      <c r="P113" s="94"/>
      <c r="Q113" s="253"/>
      <c r="R113" s="253"/>
      <c r="S113" s="76"/>
      <c r="T113" s="76"/>
      <c r="U113" s="241"/>
      <c r="V113" s="77"/>
      <c r="W113" s="94"/>
      <c r="X113" s="67" t="str">
        <f t="shared" si="47"/>
        <v>190000</v>
      </c>
      <c r="Y113" s="54"/>
      <c r="Z113" s="287" t="str">
        <f t="shared" si="50"/>
        <v xml:space="preserve"> </v>
      </c>
      <c r="AA113" s="242" t="str">
        <f t="shared" si="51"/>
        <v xml:space="preserve"> </v>
      </c>
      <c r="AB113" s="243" t="str">
        <f t="shared" si="52"/>
        <v xml:space="preserve"> </v>
      </c>
      <c r="AC113" s="244">
        <f t="shared" si="53"/>
        <v>0</v>
      </c>
      <c r="AD113" s="245">
        <f t="shared" si="54"/>
        <v>0</v>
      </c>
      <c r="AE113" s="246">
        <f t="shared" si="55"/>
        <v>0</v>
      </c>
      <c r="AF113" s="247" t="str">
        <f t="shared" si="56"/>
        <v>190000</v>
      </c>
      <c r="AG113" s="247" t="str">
        <f t="shared" si="57"/>
        <v>190000</v>
      </c>
      <c r="AH113" s="247" t="str">
        <f t="shared" si="58"/>
        <v>190000</v>
      </c>
      <c r="AI113" s="247" t="str">
        <f t="shared" si="59"/>
        <v>190000</v>
      </c>
      <c r="AJ113" s="247" t="str">
        <f t="shared" si="60"/>
        <v>190000</v>
      </c>
      <c r="AK113" s="279"/>
      <c r="AL113" s="280"/>
      <c r="AM113" s="280"/>
      <c r="AN113" s="280"/>
      <c r="AO113" s="280"/>
      <c r="AP113" s="280"/>
      <c r="AQ113" s="280"/>
      <c r="AR113" s="280"/>
      <c r="AS113" s="280"/>
      <c r="AT113" s="280"/>
      <c r="AU113" s="337"/>
    </row>
    <row r="114" spans="1:78" s="81" customFormat="1" ht="30" customHeight="1">
      <c r="A114" s="233"/>
      <c r="B114" s="314"/>
      <c r="C114" s="54"/>
      <c r="D114" s="103"/>
      <c r="E114" s="251"/>
      <c r="F114" s="278">
        <f t="shared" si="61"/>
        <v>0</v>
      </c>
      <c r="G114" s="237"/>
      <c r="H114" s="252"/>
      <c r="I114" s="299">
        <f t="shared" si="49"/>
        <v>0</v>
      </c>
      <c r="J114" s="252"/>
      <c r="K114" s="273"/>
      <c r="L114" s="273"/>
      <c r="M114" s="273"/>
      <c r="N114" s="273"/>
      <c r="O114" s="94"/>
      <c r="P114" s="94"/>
      <c r="Q114" s="253"/>
      <c r="R114" s="253"/>
      <c r="S114" s="76"/>
      <c r="T114" s="76"/>
      <c r="U114" s="241"/>
      <c r="V114" s="77"/>
      <c r="W114" s="94"/>
      <c r="X114" s="67" t="str">
        <f t="shared" si="47"/>
        <v>190000</v>
      </c>
      <c r="Y114" s="54"/>
      <c r="Z114" s="287" t="str">
        <f t="shared" si="50"/>
        <v xml:space="preserve"> </v>
      </c>
      <c r="AA114" s="242" t="str">
        <f t="shared" si="51"/>
        <v xml:space="preserve"> </v>
      </c>
      <c r="AB114" s="243" t="str">
        <f t="shared" si="52"/>
        <v xml:space="preserve"> </v>
      </c>
      <c r="AC114" s="244">
        <f t="shared" si="53"/>
        <v>0</v>
      </c>
      <c r="AD114" s="245">
        <f t="shared" si="54"/>
        <v>0</v>
      </c>
      <c r="AE114" s="246">
        <f t="shared" si="55"/>
        <v>0</v>
      </c>
      <c r="AF114" s="247" t="str">
        <f t="shared" si="56"/>
        <v>190000</v>
      </c>
      <c r="AG114" s="247" t="str">
        <f t="shared" si="57"/>
        <v>190000</v>
      </c>
      <c r="AH114" s="247" t="str">
        <f t="shared" si="58"/>
        <v>190000</v>
      </c>
      <c r="AI114" s="247" t="str">
        <f t="shared" si="59"/>
        <v>190000</v>
      </c>
      <c r="AJ114" s="247" t="str">
        <f t="shared" si="60"/>
        <v>190000</v>
      </c>
      <c r="AK114" s="279"/>
      <c r="AL114" s="280"/>
      <c r="AM114" s="280"/>
      <c r="AN114" s="280"/>
      <c r="AO114" s="280"/>
      <c r="AP114" s="280"/>
      <c r="AQ114" s="280"/>
      <c r="AR114" s="280"/>
      <c r="AS114" s="280"/>
      <c r="AT114" s="280"/>
      <c r="AU114" s="337"/>
    </row>
    <row r="115" spans="1:78" s="81" customFormat="1" ht="30" customHeight="1">
      <c r="A115" s="233"/>
      <c r="B115" s="314"/>
      <c r="C115" s="54"/>
      <c r="D115" s="103"/>
      <c r="E115" s="251"/>
      <c r="F115" s="278">
        <f t="shared" si="61"/>
        <v>0</v>
      </c>
      <c r="G115" s="273"/>
      <c r="H115" s="252"/>
      <c r="I115" s="299">
        <f t="shared" si="49"/>
        <v>0</v>
      </c>
      <c r="J115" s="252"/>
      <c r="K115" s="273"/>
      <c r="L115" s="273"/>
      <c r="M115" s="273"/>
      <c r="N115" s="273"/>
      <c r="O115" s="94"/>
      <c r="P115" s="94"/>
      <c r="Q115" s="253"/>
      <c r="R115" s="253"/>
      <c r="S115" s="76"/>
      <c r="T115" s="76"/>
      <c r="U115" s="241"/>
      <c r="V115" s="77"/>
      <c r="W115" s="94"/>
      <c r="X115" s="67" t="str">
        <f t="shared" si="47"/>
        <v>190000</v>
      </c>
      <c r="Y115" s="54"/>
      <c r="Z115" s="287"/>
      <c r="AA115" s="242"/>
      <c r="AB115" s="243"/>
      <c r="AC115" s="244">
        <f t="shared" si="53"/>
        <v>0</v>
      </c>
      <c r="AD115" s="245">
        <f t="shared" si="54"/>
        <v>0</v>
      </c>
      <c r="AE115" s="246">
        <f t="shared" si="55"/>
        <v>0</v>
      </c>
      <c r="AF115" s="247" t="str">
        <f t="shared" si="56"/>
        <v>190000</v>
      </c>
      <c r="AG115" s="247" t="str">
        <f t="shared" si="57"/>
        <v>190000</v>
      </c>
      <c r="AH115" s="247" t="str">
        <f t="shared" si="58"/>
        <v>190000</v>
      </c>
      <c r="AI115" s="247" t="str">
        <f t="shared" si="59"/>
        <v>190000</v>
      </c>
      <c r="AJ115" s="247" t="str">
        <f t="shared" si="60"/>
        <v>190000</v>
      </c>
      <c r="AK115" s="279"/>
      <c r="AL115" s="280"/>
      <c r="AM115" s="280"/>
      <c r="AN115" s="280"/>
      <c r="AO115" s="280"/>
      <c r="AP115" s="280"/>
      <c r="AQ115" s="280"/>
      <c r="AR115" s="280"/>
      <c r="AS115" s="280"/>
      <c r="AT115" s="280"/>
      <c r="AU115" s="337"/>
    </row>
    <row r="116" spans="1:78" s="81" customFormat="1" ht="30" customHeight="1">
      <c r="A116" s="54"/>
      <c r="B116" s="54"/>
      <c r="C116" s="54"/>
      <c r="D116" s="103"/>
      <c r="E116" s="251"/>
      <c r="F116" s="278">
        <f t="shared" si="61"/>
        <v>0</v>
      </c>
      <c r="G116" s="273"/>
      <c r="H116" s="252"/>
      <c r="I116" s="299">
        <f t="shared" si="49"/>
        <v>0</v>
      </c>
      <c r="J116" s="252"/>
      <c r="K116" s="273"/>
      <c r="L116" s="273"/>
      <c r="M116" s="273"/>
      <c r="N116" s="273"/>
      <c r="O116" s="94"/>
      <c r="P116" s="94"/>
      <c r="Q116" s="253"/>
      <c r="R116" s="253"/>
      <c r="S116" s="76"/>
      <c r="T116" s="76"/>
      <c r="U116" s="241"/>
      <c r="V116" s="77"/>
      <c r="W116" s="94"/>
      <c r="X116" s="67" t="str">
        <f t="shared" si="47"/>
        <v>190000</v>
      </c>
      <c r="Y116" s="54"/>
      <c r="Z116" s="287" t="str">
        <f>IF($I116=1,W116," ")</f>
        <v xml:space="preserve"> </v>
      </c>
      <c r="AA116" s="242" t="str">
        <f>IF(I116=1,(IF(Y116=0,X116,0))," ")</f>
        <v xml:space="preserve"> </v>
      </c>
      <c r="AB116" s="243" t="str">
        <f>IF($I116=1,Y116," ")</f>
        <v xml:space="preserve"> </v>
      </c>
      <c r="AC116" s="244">
        <f t="shared" si="53"/>
        <v>0</v>
      </c>
      <c r="AD116" s="245">
        <f t="shared" si="54"/>
        <v>0</v>
      </c>
      <c r="AE116" s="246">
        <f t="shared" si="55"/>
        <v>0</v>
      </c>
      <c r="AF116" s="247" t="str">
        <f t="shared" si="56"/>
        <v>190000</v>
      </c>
      <c r="AG116" s="247" t="str">
        <f t="shared" si="57"/>
        <v>190000</v>
      </c>
      <c r="AH116" s="247" t="str">
        <f t="shared" si="58"/>
        <v>190000</v>
      </c>
      <c r="AI116" s="247" t="str">
        <f t="shared" si="59"/>
        <v>190000</v>
      </c>
      <c r="AJ116" s="247" t="str">
        <f t="shared" si="60"/>
        <v>190000</v>
      </c>
      <c r="AK116" s="279"/>
      <c r="AL116" s="280"/>
      <c r="AM116" s="280"/>
      <c r="AN116" s="280"/>
      <c r="AO116" s="280"/>
      <c r="AP116" s="280"/>
      <c r="AQ116" s="280"/>
      <c r="AR116" s="280"/>
      <c r="AS116" s="280"/>
      <c r="AT116" s="280"/>
      <c r="AU116" s="337"/>
    </row>
    <row r="117" spans="1:78" s="81" customFormat="1" ht="30" customHeight="1">
      <c r="A117" s="233"/>
      <c r="B117" s="314"/>
      <c r="C117" s="54"/>
      <c r="D117" s="103"/>
      <c r="E117" s="251"/>
      <c r="F117" s="278">
        <f t="shared" si="61"/>
        <v>0</v>
      </c>
      <c r="G117" s="273"/>
      <c r="H117" s="252"/>
      <c r="I117" s="299">
        <f t="shared" si="49"/>
        <v>0</v>
      </c>
      <c r="J117" s="252"/>
      <c r="K117" s="273"/>
      <c r="L117" s="273"/>
      <c r="M117" s="273"/>
      <c r="N117" s="273"/>
      <c r="O117" s="94"/>
      <c r="P117" s="94"/>
      <c r="Q117" s="253"/>
      <c r="R117" s="253"/>
      <c r="S117" s="76"/>
      <c r="T117" s="76"/>
      <c r="U117" s="241"/>
      <c r="V117" s="77"/>
      <c r="W117" s="94"/>
      <c r="X117" s="67">
        <v>202402</v>
      </c>
      <c r="Y117" s="54"/>
      <c r="Z117" s="287"/>
      <c r="AA117" s="242"/>
      <c r="AB117" s="243"/>
      <c r="AC117" s="244"/>
      <c r="AD117" s="245"/>
      <c r="AE117" s="246"/>
      <c r="AF117" s="247"/>
      <c r="AG117" s="247"/>
      <c r="AH117" s="247" t="str">
        <f t="shared" si="58"/>
        <v>190000</v>
      </c>
      <c r="AI117" s="247"/>
      <c r="AJ117" s="247"/>
      <c r="AK117" s="279"/>
      <c r="AL117" s="280"/>
      <c r="AM117" s="280"/>
      <c r="AN117" s="280"/>
      <c r="AO117" s="313"/>
      <c r="AP117" s="280"/>
      <c r="AQ117" s="280"/>
      <c r="AR117" s="280"/>
      <c r="AS117" s="280"/>
      <c r="AT117" s="280"/>
      <c r="AU117" s="337"/>
    </row>
    <row r="118" spans="1:78" s="81" customFormat="1" ht="30" customHeight="1">
      <c r="A118" s="233"/>
      <c r="B118" s="314"/>
      <c r="C118" s="54"/>
      <c r="D118" s="103"/>
      <c r="E118" s="251"/>
      <c r="F118" s="278">
        <f t="shared" si="61"/>
        <v>0</v>
      </c>
      <c r="G118" s="273"/>
      <c r="H118" s="252"/>
      <c r="I118" s="299">
        <f t="shared" si="49"/>
        <v>0</v>
      </c>
      <c r="J118" s="252"/>
      <c r="K118" s="273"/>
      <c r="L118" s="273"/>
      <c r="M118" s="273"/>
      <c r="N118" s="273"/>
      <c r="O118" s="94"/>
      <c r="P118" s="276"/>
      <c r="Q118" s="253"/>
      <c r="R118" s="253"/>
      <c r="S118" s="76"/>
      <c r="T118" s="76"/>
      <c r="U118" s="241"/>
      <c r="V118" s="77"/>
      <c r="W118" s="94"/>
      <c r="X118" s="67" t="str">
        <f>IF((WEEKNUM(MAX(AK118:AU118)))&lt;10,(YEAR(MAX(AK118:AU118)))&amp;"0"&amp;(WEEKNUM(MAX(AK118:AU118))),(YEAR(MAX(AK118:AU118)))&amp;(WEEKNUM(MAX(AK118:AU118))))</f>
        <v>190000</v>
      </c>
      <c r="Y118" s="54"/>
      <c r="Z118" s="287"/>
      <c r="AA118" s="242"/>
      <c r="AB118" s="243"/>
      <c r="AC118" s="244"/>
      <c r="AD118" s="245"/>
      <c r="AE118" s="246"/>
      <c r="AF118" s="247"/>
      <c r="AG118" s="247"/>
      <c r="AH118" s="247" t="str">
        <f t="shared" si="58"/>
        <v>190000</v>
      </c>
      <c r="AI118" s="247"/>
      <c r="AJ118" s="247"/>
      <c r="AK118" s="279"/>
      <c r="AL118" s="280"/>
      <c r="AM118" s="280"/>
      <c r="AN118" s="280"/>
      <c r="AO118" s="313"/>
      <c r="AP118" s="280"/>
      <c r="AQ118" s="280"/>
      <c r="AR118" s="280"/>
      <c r="AS118" s="280"/>
      <c r="AT118" s="280"/>
      <c r="AU118" s="337"/>
    </row>
    <row r="119" spans="1:78" s="81" customFormat="1" ht="30" customHeight="1">
      <c r="A119" s="233"/>
      <c r="B119" s="314"/>
      <c r="C119" s="54"/>
      <c r="D119" s="103"/>
      <c r="E119" s="319"/>
      <c r="F119" s="278">
        <f t="shared" si="61"/>
        <v>0</v>
      </c>
      <c r="G119" s="273"/>
      <c r="H119" s="252"/>
      <c r="I119" s="299">
        <f t="shared" si="49"/>
        <v>0</v>
      </c>
      <c r="J119" s="252"/>
      <c r="K119" s="273"/>
      <c r="L119" s="273"/>
      <c r="M119" s="273"/>
      <c r="N119" s="273"/>
      <c r="O119" s="94"/>
      <c r="P119" s="94"/>
      <c r="Q119" s="253"/>
      <c r="R119" s="253"/>
      <c r="S119" s="76"/>
      <c r="T119" s="94"/>
      <c r="U119" s="241"/>
      <c r="V119" s="77"/>
      <c r="W119" s="94"/>
      <c r="X119" s="67" t="str">
        <f>IF((WEEKNUM(MAX(AK119:AU119)))&lt;10,(YEAR(MAX(AK119:AU119)))&amp;"0"&amp;(WEEKNUM(MAX(AK119:AU119))),(YEAR(MAX(AK119:AU119)))&amp;(WEEKNUM(MAX(AK119:AU119))))</f>
        <v>190000</v>
      </c>
      <c r="Y119" s="54"/>
      <c r="Z119" s="287" t="str">
        <f t="shared" ref="Z119:Z150" si="62">IF($I119=1,W119," ")</f>
        <v xml:space="preserve"> </v>
      </c>
      <c r="AA119" s="242" t="str">
        <f t="shared" ref="AA119:AA150" si="63">IF(I119=1,(IF(Y119=0,X119,0))," ")</f>
        <v xml:space="preserve"> </v>
      </c>
      <c r="AB119" s="243" t="str">
        <f t="shared" ref="AB119:AB150" si="64">IF($I119=1,Y119," ")</f>
        <v xml:space="preserve"> </v>
      </c>
      <c r="AC119" s="244">
        <f t="shared" ref="AC119:AC150" si="65">IF(Z119="0","0",F119)</f>
        <v>0</v>
      </c>
      <c r="AD119" s="245">
        <f t="shared" ref="AD119:AD150" si="66">IF(AA119="0","0",F119)</f>
        <v>0</v>
      </c>
      <c r="AE119" s="246">
        <f t="shared" ref="AE119:AE150" si="67">IF(AB119="0","0",F119)</f>
        <v>0</v>
      </c>
      <c r="AF119" s="247" t="str">
        <f t="shared" ref="AF119:AF150" si="68">IF((WEEKNUM(MAX(AK119)))&lt;10,(YEAR(MAX(AK119)))&amp;"0"&amp;(WEEKNUM(MAX(AK119))),(YEAR(MAX(AK119)))&amp;(WEEKNUM(MAX(AK119))))</f>
        <v>190000</v>
      </c>
      <c r="AG119" s="247" t="str">
        <f t="shared" ref="AG119:AG150" si="69">IF((WEEKNUM(MAX(AL119,AM119,AS119)))&lt;10,(YEAR(MAX(AL119,AM119,AS119)))&amp;"0"&amp;(WEEKNUM(MAX(AL119,AM119,AS119))),(YEAR(MAX(AL119,AM119,AS119)))&amp;(WEEKNUM(MAX(AL119,AM119,AS119))))</f>
        <v>190000</v>
      </c>
      <c r="AH119" s="247" t="str">
        <f t="shared" si="58"/>
        <v>190000</v>
      </c>
      <c r="AI119" s="247" t="str">
        <f t="shared" ref="AI119:AI150" si="70">IF((WEEKNUM(MAX(AQ119,AP119,AU119)))&lt;10,(YEAR(MAX(AQ119,AP119,AU119)))&amp;"0"&amp;(WEEKNUM(MAX(AQ119,AP119,AU119))),(YEAR(MAX(AQ119,AP119,AU119)))&amp;(WEEKNUM(MAX(AQ119,AP119,AU119))))</f>
        <v>190000</v>
      </c>
      <c r="AJ119" s="247" t="str">
        <f t="shared" ref="AJ119:AJ182" si="71">IF((WEEKNUM(MAX(AT119)))&lt;10,(YEAR(MAX(AT119)))&amp;"0"&amp;(WEEKNUM(MAX(AT119))),(YEAR(MAX(AT119)))&amp;(WEEKNUM(MAX(AT119))))</f>
        <v>190000</v>
      </c>
      <c r="AK119" s="279"/>
      <c r="AL119" s="280"/>
      <c r="AM119" s="280"/>
      <c r="AN119" s="280"/>
      <c r="AO119" s="280"/>
      <c r="AP119" s="280"/>
      <c r="AQ119" s="280"/>
      <c r="AR119" s="280"/>
      <c r="AS119" s="280"/>
      <c r="AT119" s="280"/>
      <c r="AU119" s="337"/>
    </row>
    <row r="120" spans="1:78" s="81" customFormat="1" ht="29.25" customHeight="1">
      <c r="A120" s="233"/>
      <c r="B120" s="233"/>
      <c r="C120" s="233"/>
      <c r="D120" s="103"/>
      <c r="E120" s="103"/>
      <c r="F120" s="327">
        <f t="shared" si="61"/>
        <v>0</v>
      </c>
      <c r="G120" s="103"/>
      <c r="H120" s="103"/>
      <c r="I120" s="299">
        <f t="shared" si="49"/>
        <v>0</v>
      </c>
      <c r="J120" s="103"/>
      <c r="K120" s="103"/>
      <c r="L120" s="103"/>
      <c r="M120" s="103"/>
      <c r="N120" s="103"/>
      <c r="O120" s="103"/>
      <c r="P120" s="103"/>
      <c r="Q120" s="317"/>
      <c r="R120" s="317"/>
      <c r="S120" s="317"/>
      <c r="T120" s="238"/>
      <c r="U120" s="79"/>
      <c r="V120" s="77"/>
      <c r="W120" s="94"/>
      <c r="X120" s="67" t="str">
        <f>IF((WEEKNUM(MAX(AK120:AU120)))&lt;10,(YEAR(MAX(AK120:AU120)))&amp;"0"&amp;(WEEKNUM(MAX(AK120:AU120))),(YEAR(MAX(AK120:AU120)))&amp;(WEEKNUM(MAX(AK120:AU120))))</f>
        <v>190000</v>
      </c>
      <c r="Y120" s="54"/>
      <c r="Z120" s="287" t="str">
        <f t="shared" si="62"/>
        <v xml:space="preserve"> </v>
      </c>
      <c r="AA120" s="242" t="str">
        <f t="shared" si="63"/>
        <v xml:space="preserve"> </v>
      </c>
      <c r="AB120" s="243" t="str">
        <f t="shared" si="64"/>
        <v xml:space="preserve"> </v>
      </c>
      <c r="AC120" s="244">
        <f t="shared" si="65"/>
        <v>0</v>
      </c>
      <c r="AD120" s="245">
        <f t="shared" si="66"/>
        <v>0</v>
      </c>
      <c r="AE120" s="246">
        <f t="shared" si="67"/>
        <v>0</v>
      </c>
      <c r="AF120" s="247" t="str">
        <f t="shared" si="68"/>
        <v>190000</v>
      </c>
      <c r="AG120" s="247" t="str">
        <f t="shared" si="69"/>
        <v>190000</v>
      </c>
      <c r="AH120" s="247" t="str">
        <f t="shared" si="58"/>
        <v>190000</v>
      </c>
      <c r="AI120" s="247" t="str">
        <f t="shared" si="70"/>
        <v>190000</v>
      </c>
      <c r="AJ120" s="247" t="str">
        <f t="shared" si="71"/>
        <v>190000</v>
      </c>
      <c r="AK120" s="279"/>
      <c r="AL120" s="280"/>
      <c r="AM120" s="280"/>
      <c r="AN120" s="280"/>
      <c r="AO120" s="280"/>
      <c r="AP120" s="280"/>
      <c r="AQ120" s="280"/>
      <c r="AR120" s="280"/>
      <c r="AS120" s="280"/>
      <c r="AT120" s="320"/>
      <c r="AU120" s="337"/>
    </row>
    <row r="121" spans="1:78" s="81" customFormat="1" ht="26.85" customHeight="1">
      <c r="A121" s="233"/>
      <c r="B121" s="305"/>
      <c r="C121" s="54"/>
      <c r="D121" s="103"/>
      <c r="E121" s="251"/>
      <c r="F121" s="278">
        <f t="shared" si="61"/>
        <v>0</v>
      </c>
      <c r="G121" s="237"/>
      <c r="H121" s="252"/>
      <c r="I121" s="299">
        <f t="shared" si="49"/>
        <v>0</v>
      </c>
      <c r="J121" s="103"/>
      <c r="K121" s="103"/>
      <c r="L121" s="103"/>
      <c r="M121" s="103"/>
      <c r="N121" s="103"/>
      <c r="O121" s="103"/>
      <c r="P121" s="276"/>
      <c r="Q121" s="317"/>
      <c r="R121" s="317"/>
      <c r="S121" s="317"/>
      <c r="T121" s="52"/>
      <c r="U121" s="79"/>
      <c r="V121" s="77"/>
      <c r="W121" s="94"/>
      <c r="X121" s="67" t="str">
        <f>IF((WEEKNUM(MAX(AK121:AU121)))&lt;10,(YEAR(MAX(AK121:AU121)))&amp;"0"&amp;(WEEKNUM(MAX(AK121:AU121))),(YEAR(MAX(AK121:AU121)))&amp;(WEEKNUM(MAX(AK121:AU121))))</f>
        <v>190000</v>
      </c>
      <c r="Y121" s="54"/>
      <c r="Z121" s="287" t="str">
        <f t="shared" si="62"/>
        <v xml:space="preserve"> </v>
      </c>
      <c r="AA121" s="242" t="str">
        <f t="shared" si="63"/>
        <v xml:space="preserve"> </v>
      </c>
      <c r="AB121" s="243" t="str">
        <f t="shared" si="64"/>
        <v xml:space="preserve"> </v>
      </c>
      <c r="AC121" s="244">
        <f t="shared" si="65"/>
        <v>0</v>
      </c>
      <c r="AD121" s="245">
        <f t="shared" si="66"/>
        <v>0</v>
      </c>
      <c r="AE121" s="246">
        <f t="shared" si="67"/>
        <v>0</v>
      </c>
      <c r="AF121" s="247" t="str">
        <f t="shared" si="68"/>
        <v>190000</v>
      </c>
      <c r="AG121" s="247" t="str">
        <f t="shared" si="69"/>
        <v>190000</v>
      </c>
      <c r="AH121" s="247" t="str">
        <f t="shared" si="58"/>
        <v>190000</v>
      </c>
      <c r="AI121" s="247" t="str">
        <f t="shared" si="70"/>
        <v>190000</v>
      </c>
      <c r="AJ121" s="247" t="str">
        <f t="shared" si="71"/>
        <v>190000</v>
      </c>
      <c r="AK121" s="279"/>
      <c r="AL121" s="280"/>
      <c r="AM121" s="280"/>
      <c r="AN121" s="280"/>
      <c r="AO121" s="280"/>
      <c r="AP121" s="280"/>
      <c r="AQ121" s="280"/>
      <c r="AR121" s="280"/>
      <c r="AS121" s="280"/>
      <c r="AT121" s="280"/>
      <c r="AU121" s="337"/>
    </row>
    <row r="122" spans="1:78" s="81" customFormat="1" ht="26.1" customHeight="1">
      <c r="A122" s="233"/>
      <c r="B122" s="305"/>
      <c r="C122" s="54"/>
      <c r="D122" s="103"/>
      <c r="E122" s="251"/>
      <c r="F122" s="278">
        <f t="shared" si="61"/>
        <v>0</v>
      </c>
      <c r="G122" s="103"/>
      <c r="H122" s="103"/>
      <c r="I122" s="299">
        <f t="shared" si="49"/>
        <v>0</v>
      </c>
      <c r="J122" s="103"/>
      <c r="K122" s="103"/>
      <c r="L122" s="103"/>
      <c r="M122" s="103"/>
      <c r="N122" s="103"/>
      <c r="O122" s="103"/>
      <c r="P122" s="276"/>
      <c r="Q122" s="238"/>
      <c r="R122" s="238"/>
      <c r="S122" s="238"/>
      <c r="T122" s="238"/>
      <c r="U122" s="79"/>
      <c r="V122" s="77"/>
      <c r="W122" s="94"/>
      <c r="X122" s="67" t="str">
        <f>IF((WEEKNUM(MAX(AK122:AU122)))&lt;10,(YEAR(MAX(AK122:AU122)))&amp;"0"&amp;(WEEKNUM(MAX(AK122:AU122))),(YEAR(MAX(AK122:AU122)))&amp;(WEEKNUM(MAX(AK122:AU122))))</f>
        <v>190000</v>
      </c>
      <c r="Y122" s="54"/>
      <c r="Z122" s="287" t="str">
        <f t="shared" si="62"/>
        <v xml:space="preserve"> </v>
      </c>
      <c r="AA122" s="242" t="str">
        <f t="shared" si="63"/>
        <v xml:space="preserve"> </v>
      </c>
      <c r="AB122" s="243" t="str">
        <f t="shared" si="64"/>
        <v xml:space="preserve"> </v>
      </c>
      <c r="AC122" s="244">
        <f t="shared" si="65"/>
        <v>0</v>
      </c>
      <c r="AD122" s="245">
        <f t="shared" si="66"/>
        <v>0</v>
      </c>
      <c r="AE122" s="246">
        <f t="shared" si="67"/>
        <v>0</v>
      </c>
      <c r="AF122" s="247" t="str">
        <f t="shared" si="68"/>
        <v>190000</v>
      </c>
      <c r="AG122" s="247" t="str">
        <f t="shared" si="69"/>
        <v>190000</v>
      </c>
      <c r="AH122" s="247" t="str">
        <f t="shared" si="58"/>
        <v>190000</v>
      </c>
      <c r="AI122" s="247" t="str">
        <f t="shared" si="70"/>
        <v>190000</v>
      </c>
      <c r="AJ122" s="247" t="str">
        <f t="shared" si="71"/>
        <v>190000</v>
      </c>
      <c r="AK122" s="279"/>
      <c r="AL122" s="280"/>
      <c r="AM122" s="280"/>
      <c r="AN122" s="280"/>
      <c r="AO122" s="280"/>
      <c r="AP122" s="280"/>
      <c r="AQ122" s="280"/>
      <c r="AR122" s="280"/>
      <c r="AS122" s="280"/>
      <c r="AT122" s="280"/>
      <c r="AU122" s="337"/>
    </row>
    <row r="123" spans="1:78" s="263" customFormat="1" ht="20.85" customHeight="1">
      <c r="A123" s="233"/>
      <c r="B123" s="305"/>
      <c r="C123" s="54"/>
      <c r="D123" s="103"/>
      <c r="E123" s="103"/>
      <c r="F123" s="327">
        <f t="shared" si="61"/>
        <v>0</v>
      </c>
      <c r="G123" s="103"/>
      <c r="H123" s="103"/>
      <c r="I123" s="299">
        <f t="shared" si="49"/>
        <v>0</v>
      </c>
      <c r="J123" s="103"/>
      <c r="K123" s="103"/>
      <c r="L123" s="103"/>
      <c r="M123" s="103"/>
      <c r="N123" s="103"/>
      <c r="O123" s="103"/>
      <c r="P123" s="103"/>
      <c r="Q123" s="238"/>
      <c r="R123" s="238"/>
      <c r="S123" s="238"/>
      <c r="T123" s="238"/>
      <c r="U123" s="241"/>
      <c r="V123" s="77"/>
      <c r="W123" s="94"/>
      <c r="X123" s="67"/>
      <c r="Y123" s="54"/>
      <c r="Z123" s="257" t="str">
        <f t="shared" si="62"/>
        <v xml:space="preserve"> </v>
      </c>
      <c r="AA123" s="242" t="str">
        <f t="shared" si="63"/>
        <v xml:space="preserve"> </v>
      </c>
      <c r="AB123" s="243" t="str">
        <f t="shared" si="64"/>
        <v xml:space="preserve"> </v>
      </c>
      <c r="AC123" s="244">
        <f t="shared" si="65"/>
        <v>0</v>
      </c>
      <c r="AD123" s="245">
        <f t="shared" si="66"/>
        <v>0</v>
      </c>
      <c r="AE123" s="246">
        <f t="shared" si="67"/>
        <v>0</v>
      </c>
      <c r="AF123" s="247" t="str">
        <f t="shared" si="68"/>
        <v>190000</v>
      </c>
      <c r="AG123" s="247" t="str">
        <f t="shared" si="69"/>
        <v>190000</v>
      </c>
      <c r="AH123" s="247" t="str">
        <f t="shared" si="58"/>
        <v>190000</v>
      </c>
      <c r="AI123" s="247" t="str">
        <f t="shared" si="70"/>
        <v>190000</v>
      </c>
      <c r="AJ123" s="247" t="str">
        <f t="shared" si="71"/>
        <v>190000</v>
      </c>
      <c r="AK123" s="312"/>
      <c r="AL123" s="280"/>
      <c r="AM123" s="280"/>
      <c r="AN123" s="280"/>
      <c r="AO123" s="280"/>
      <c r="AP123" s="280"/>
      <c r="AQ123" s="280"/>
      <c r="AR123" s="280"/>
      <c r="AS123" s="280"/>
      <c r="AT123" s="280"/>
      <c r="AU123" s="337"/>
      <c r="AV123" s="81"/>
      <c r="AW123" s="81"/>
      <c r="AX123" s="81"/>
      <c r="AY123" s="81"/>
      <c r="AZ123" s="81"/>
      <c r="BA123" s="81"/>
      <c r="BB123" s="81"/>
      <c r="BC123" s="81"/>
      <c r="BD123" s="81"/>
      <c r="BE123" s="81"/>
      <c r="BF123" s="81"/>
      <c r="BG123" s="81"/>
      <c r="BH123" s="81"/>
      <c r="BI123" s="81"/>
      <c r="BJ123" s="81"/>
      <c r="BK123" s="81"/>
      <c r="BL123" s="81"/>
      <c r="BM123" s="81"/>
      <c r="BN123" s="81"/>
      <c r="BO123" s="81"/>
      <c r="BP123" s="81"/>
      <c r="BQ123" s="81"/>
      <c r="BR123" s="81"/>
      <c r="BS123" s="81"/>
      <c r="BT123" s="81"/>
      <c r="BU123" s="81"/>
      <c r="BV123" s="81"/>
      <c r="BW123" s="81"/>
      <c r="BX123" s="81"/>
      <c r="BY123" s="81"/>
      <c r="BZ123" s="81"/>
    </row>
    <row r="124" spans="1:78" s="263" customFormat="1" ht="21" customHeight="1">
      <c r="A124" s="233"/>
      <c r="B124" s="305"/>
      <c r="C124" s="54"/>
      <c r="D124" s="103"/>
      <c r="E124" s="302"/>
      <c r="F124" s="278">
        <f t="shared" si="61"/>
        <v>0</v>
      </c>
      <c r="G124" s="237"/>
      <c r="H124" s="252"/>
      <c r="I124" s="299">
        <f t="shared" si="49"/>
        <v>0</v>
      </c>
      <c r="J124" s="252"/>
      <c r="K124" s="238"/>
      <c r="L124" s="238"/>
      <c r="M124" s="238"/>
      <c r="N124" s="238"/>
      <c r="O124" s="239"/>
      <c r="P124" s="276"/>
      <c r="Q124" s="238"/>
      <c r="R124" s="238"/>
      <c r="S124" s="238"/>
      <c r="T124" s="238"/>
      <c r="U124" s="241"/>
      <c r="V124" s="77"/>
      <c r="W124" s="94"/>
      <c r="X124" s="67"/>
      <c r="Y124" s="54"/>
      <c r="Z124" s="257" t="str">
        <f t="shared" si="62"/>
        <v xml:space="preserve"> </v>
      </c>
      <c r="AA124" s="242" t="str">
        <f t="shared" si="63"/>
        <v xml:space="preserve"> </v>
      </c>
      <c r="AB124" s="243" t="str">
        <f t="shared" si="64"/>
        <v xml:space="preserve"> </v>
      </c>
      <c r="AC124" s="244">
        <f t="shared" si="65"/>
        <v>0</v>
      </c>
      <c r="AD124" s="245">
        <f t="shared" si="66"/>
        <v>0</v>
      </c>
      <c r="AE124" s="246">
        <f t="shared" si="67"/>
        <v>0</v>
      </c>
      <c r="AF124" s="247" t="str">
        <f t="shared" si="68"/>
        <v>190000</v>
      </c>
      <c r="AG124" s="247" t="str">
        <f t="shared" si="69"/>
        <v>190000</v>
      </c>
      <c r="AH124" s="247" t="str">
        <f t="shared" si="58"/>
        <v>190000</v>
      </c>
      <c r="AI124" s="247" t="str">
        <f t="shared" si="70"/>
        <v>190000</v>
      </c>
      <c r="AJ124" s="247" t="str">
        <f t="shared" si="71"/>
        <v>190000</v>
      </c>
      <c r="AK124" s="312"/>
      <c r="AL124" s="280"/>
      <c r="AM124" s="280"/>
      <c r="AN124" s="280"/>
      <c r="AO124" s="280"/>
      <c r="AP124" s="280"/>
      <c r="AQ124" s="280"/>
      <c r="AR124" s="280"/>
      <c r="AS124" s="280"/>
      <c r="AT124" s="280"/>
      <c r="AU124" s="337"/>
      <c r="AV124" s="81"/>
      <c r="AW124" s="81"/>
      <c r="AX124" s="81"/>
      <c r="AY124" s="81"/>
      <c r="AZ124" s="81"/>
      <c r="BA124" s="81"/>
      <c r="BB124" s="81"/>
      <c r="BC124" s="81"/>
      <c r="BD124" s="81"/>
      <c r="BE124" s="81"/>
      <c r="BF124" s="81"/>
      <c r="BG124" s="81"/>
      <c r="BH124" s="81"/>
      <c r="BI124" s="81"/>
      <c r="BJ124" s="81"/>
      <c r="BK124" s="81"/>
      <c r="BL124" s="81"/>
      <c r="BM124" s="81"/>
      <c r="BN124" s="81"/>
      <c r="BO124" s="81"/>
      <c r="BP124" s="81"/>
      <c r="BQ124" s="81"/>
      <c r="BR124" s="81"/>
      <c r="BS124" s="81"/>
      <c r="BT124" s="81"/>
      <c r="BU124" s="81"/>
      <c r="BV124" s="81"/>
      <c r="BW124" s="81"/>
      <c r="BX124" s="81"/>
      <c r="BY124" s="81"/>
      <c r="BZ124" s="81"/>
    </row>
    <row r="125" spans="1:78" s="81" customFormat="1" ht="29.25" customHeight="1">
      <c r="A125" s="233"/>
      <c r="B125" s="305"/>
      <c r="C125" s="54"/>
      <c r="D125" s="103"/>
      <c r="E125" s="302"/>
      <c r="F125" s="278">
        <f t="shared" si="61"/>
        <v>0</v>
      </c>
      <c r="G125" s="237"/>
      <c r="H125" s="252"/>
      <c r="I125" s="299">
        <f t="shared" si="49"/>
        <v>0</v>
      </c>
      <c r="J125" s="252"/>
      <c r="K125" s="238"/>
      <c r="L125" s="238"/>
      <c r="M125" s="238"/>
      <c r="N125" s="238"/>
      <c r="O125" s="239"/>
      <c r="P125" s="276"/>
      <c r="Q125" s="52"/>
      <c r="R125" s="52"/>
      <c r="S125" s="306"/>
      <c r="T125" s="52"/>
      <c r="U125" s="241"/>
      <c r="V125" s="77"/>
      <c r="W125" s="94"/>
      <c r="X125" s="67" t="str">
        <f t="shared" ref="X125:X145" si="72">IF((WEEKNUM(MAX(AK125:AU125)))&lt;10,(YEAR(MAX(AK125:AU125)))&amp;"0"&amp;(WEEKNUM(MAX(AK125:AU125))),(YEAR(MAX(AK125:AU125)))&amp;(WEEKNUM(MAX(AK125:AU125))))</f>
        <v>190000</v>
      </c>
      <c r="Y125" s="54"/>
      <c r="Z125" s="287" t="str">
        <f t="shared" si="62"/>
        <v xml:space="preserve"> </v>
      </c>
      <c r="AA125" s="242" t="str">
        <f t="shared" si="63"/>
        <v xml:space="preserve"> </v>
      </c>
      <c r="AB125" s="243" t="str">
        <f t="shared" si="64"/>
        <v xml:space="preserve"> </v>
      </c>
      <c r="AC125" s="243">
        <f t="shared" si="65"/>
        <v>0</v>
      </c>
      <c r="AD125" s="243">
        <f t="shared" si="66"/>
        <v>0</v>
      </c>
      <c r="AE125" s="243">
        <f t="shared" si="67"/>
        <v>0</v>
      </c>
      <c r="AF125" s="243" t="str">
        <f t="shared" si="68"/>
        <v>190000</v>
      </c>
      <c r="AG125" s="243" t="str">
        <f t="shared" si="69"/>
        <v>190000</v>
      </c>
      <c r="AH125" s="243" t="str">
        <f t="shared" si="58"/>
        <v>190000</v>
      </c>
      <c r="AI125" s="243" t="str">
        <f t="shared" si="70"/>
        <v>190000</v>
      </c>
      <c r="AJ125" s="257" t="str">
        <f t="shared" si="71"/>
        <v>190000</v>
      </c>
      <c r="AK125" s="279"/>
      <c r="AL125" s="280"/>
      <c r="AM125" s="280"/>
      <c r="AN125" s="280"/>
      <c r="AO125" s="280"/>
      <c r="AP125" s="280"/>
      <c r="AQ125" s="280"/>
      <c r="AR125" s="280"/>
      <c r="AS125" s="280"/>
      <c r="AT125" s="280"/>
      <c r="AU125" s="337"/>
    </row>
    <row r="126" spans="1:78" s="81" customFormat="1" ht="21" customHeight="1">
      <c r="A126" s="233"/>
      <c r="B126" s="305"/>
      <c r="C126" s="54"/>
      <c r="D126" s="103"/>
      <c r="E126" s="302"/>
      <c r="F126" s="278">
        <f t="shared" si="61"/>
        <v>0</v>
      </c>
      <c r="G126" s="237"/>
      <c r="H126" s="252"/>
      <c r="I126" s="299">
        <f t="shared" si="49"/>
        <v>0</v>
      </c>
      <c r="J126" s="252"/>
      <c r="K126" s="238"/>
      <c r="L126" s="238"/>
      <c r="M126" s="238"/>
      <c r="N126" s="238"/>
      <c r="O126" s="239"/>
      <c r="P126" s="276"/>
      <c r="Q126" s="52"/>
      <c r="R126" s="52"/>
      <c r="S126" s="306"/>
      <c r="T126" s="52"/>
      <c r="U126" s="241"/>
      <c r="V126" s="77"/>
      <c r="W126" s="94"/>
      <c r="X126" s="67" t="str">
        <f t="shared" si="72"/>
        <v>190000</v>
      </c>
      <c r="Y126" s="54"/>
      <c r="Z126" s="287" t="str">
        <f t="shared" si="62"/>
        <v xml:space="preserve"> </v>
      </c>
      <c r="AA126" s="242" t="str">
        <f t="shared" si="63"/>
        <v xml:space="preserve"> </v>
      </c>
      <c r="AB126" s="243" t="str">
        <f t="shared" si="64"/>
        <v xml:space="preserve"> </v>
      </c>
      <c r="AC126" s="243">
        <f t="shared" si="65"/>
        <v>0</v>
      </c>
      <c r="AD126" s="243">
        <f t="shared" si="66"/>
        <v>0</v>
      </c>
      <c r="AE126" s="243">
        <f t="shared" si="67"/>
        <v>0</v>
      </c>
      <c r="AF126" s="243" t="str">
        <f t="shared" si="68"/>
        <v>190000</v>
      </c>
      <c r="AG126" s="243" t="str">
        <f t="shared" si="69"/>
        <v>190000</v>
      </c>
      <c r="AH126" s="243" t="str">
        <f t="shared" si="58"/>
        <v>190000</v>
      </c>
      <c r="AI126" s="243" t="str">
        <f t="shared" si="70"/>
        <v>190000</v>
      </c>
      <c r="AJ126" s="257" t="str">
        <f t="shared" si="71"/>
        <v>190000</v>
      </c>
      <c r="AK126" s="279"/>
      <c r="AL126" s="280"/>
      <c r="AM126" s="280"/>
      <c r="AN126" s="280"/>
      <c r="AO126" s="280"/>
      <c r="AP126" s="280"/>
      <c r="AQ126" s="280"/>
      <c r="AR126" s="280"/>
      <c r="AS126" s="280"/>
      <c r="AT126" s="280"/>
      <c r="AU126" s="337"/>
    </row>
    <row r="127" spans="1:78" s="263" customFormat="1" ht="28.5" customHeight="1">
      <c r="A127" s="233"/>
      <c r="B127" s="305"/>
      <c r="C127" s="54"/>
      <c r="D127" s="103"/>
      <c r="E127" s="321"/>
      <c r="F127" s="278">
        <f t="shared" si="61"/>
        <v>0</v>
      </c>
      <c r="G127" s="104"/>
      <c r="H127" s="252"/>
      <c r="I127" s="299">
        <f t="shared" si="49"/>
        <v>0</v>
      </c>
      <c r="J127" s="252"/>
      <c r="K127" s="52"/>
      <c r="L127" s="52"/>
      <c r="M127" s="52"/>
      <c r="N127" s="52"/>
      <c r="O127" s="54"/>
      <c r="P127" s="276"/>
      <c r="Q127" s="52"/>
      <c r="R127" s="52"/>
      <c r="S127" s="52"/>
      <c r="T127" s="52"/>
      <c r="U127" s="57"/>
      <c r="V127" s="77"/>
      <c r="W127" s="94"/>
      <c r="X127" s="67" t="str">
        <f t="shared" si="72"/>
        <v>190000</v>
      </c>
      <c r="Y127" s="54"/>
      <c r="Z127" s="257" t="str">
        <f t="shared" si="62"/>
        <v xml:space="preserve"> </v>
      </c>
      <c r="AA127" s="242" t="str">
        <f t="shared" si="63"/>
        <v xml:space="preserve"> </v>
      </c>
      <c r="AB127" s="243" t="str">
        <f t="shared" si="64"/>
        <v xml:space="preserve"> </v>
      </c>
      <c r="AC127" s="244">
        <f t="shared" si="65"/>
        <v>0</v>
      </c>
      <c r="AD127" s="245">
        <f t="shared" si="66"/>
        <v>0</v>
      </c>
      <c r="AE127" s="246">
        <f t="shared" si="67"/>
        <v>0</v>
      </c>
      <c r="AF127" s="247" t="str">
        <f t="shared" si="68"/>
        <v>190000</v>
      </c>
      <c r="AG127" s="247" t="str">
        <f t="shared" si="69"/>
        <v>190000</v>
      </c>
      <c r="AH127" s="247" t="str">
        <f t="shared" si="58"/>
        <v>190000</v>
      </c>
      <c r="AI127" s="247" t="str">
        <f t="shared" si="70"/>
        <v>190000</v>
      </c>
      <c r="AJ127" s="247" t="str">
        <f t="shared" si="71"/>
        <v>190000</v>
      </c>
      <c r="AK127" s="279"/>
      <c r="AL127" s="280"/>
      <c r="AM127" s="280"/>
      <c r="AN127" s="280"/>
      <c r="AO127" s="280"/>
      <c r="AP127" s="280"/>
      <c r="AQ127" s="280"/>
      <c r="AR127" s="280"/>
      <c r="AS127" s="280"/>
      <c r="AT127" s="280"/>
      <c r="AU127" s="337"/>
      <c r="AV127" s="81"/>
      <c r="AW127" s="81"/>
      <c r="AX127" s="81"/>
      <c r="AY127" s="81"/>
      <c r="AZ127" s="81"/>
      <c r="BA127" s="81"/>
      <c r="BB127" s="81"/>
      <c r="BC127" s="81"/>
      <c r="BD127" s="81"/>
      <c r="BE127" s="81"/>
      <c r="BF127" s="81"/>
      <c r="BG127" s="81"/>
      <c r="BH127" s="81"/>
      <c r="BI127" s="81"/>
      <c r="BJ127" s="81"/>
      <c r="BK127" s="81"/>
      <c r="BL127" s="81"/>
      <c r="BM127" s="81"/>
      <c r="BN127" s="81"/>
      <c r="BO127" s="81"/>
      <c r="BP127" s="81"/>
      <c r="BQ127" s="81"/>
      <c r="BR127" s="81"/>
      <c r="BS127" s="81"/>
      <c r="BT127" s="81"/>
      <c r="BU127" s="81"/>
      <c r="BV127" s="81"/>
      <c r="BW127" s="81"/>
      <c r="BX127" s="81"/>
      <c r="BY127" s="81"/>
      <c r="BZ127" s="81"/>
    </row>
    <row r="128" spans="1:78" s="81" customFormat="1" ht="21.75" customHeight="1">
      <c r="A128" s="233"/>
      <c r="B128" s="305"/>
      <c r="C128" s="54"/>
      <c r="D128" s="103"/>
      <c r="E128" s="321"/>
      <c r="F128" s="278">
        <f t="shared" si="61"/>
        <v>0</v>
      </c>
      <c r="G128" s="104"/>
      <c r="H128" s="252"/>
      <c r="I128" s="299">
        <f t="shared" si="49"/>
        <v>0</v>
      </c>
      <c r="J128" s="252"/>
      <c r="K128" s="52"/>
      <c r="L128" s="52"/>
      <c r="M128" s="52"/>
      <c r="N128" s="52"/>
      <c r="O128" s="54"/>
      <c r="P128" s="276"/>
      <c r="Q128" s="52"/>
      <c r="R128" s="52"/>
      <c r="S128" s="52"/>
      <c r="T128" s="52"/>
      <c r="U128" s="57"/>
      <c r="V128" s="77"/>
      <c r="W128" s="94"/>
      <c r="X128" s="67" t="str">
        <f t="shared" si="72"/>
        <v>190000</v>
      </c>
      <c r="Y128" s="54"/>
      <c r="Z128" s="257" t="str">
        <f t="shared" si="62"/>
        <v xml:space="preserve"> </v>
      </c>
      <c r="AA128" s="242" t="str">
        <f t="shared" si="63"/>
        <v xml:space="preserve"> </v>
      </c>
      <c r="AB128" s="243" t="str">
        <f t="shared" si="64"/>
        <v xml:space="preserve"> </v>
      </c>
      <c r="AC128" s="244">
        <f t="shared" si="65"/>
        <v>0</v>
      </c>
      <c r="AD128" s="245">
        <f t="shared" si="66"/>
        <v>0</v>
      </c>
      <c r="AE128" s="246">
        <f t="shared" si="67"/>
        <v>0</v>
      </c>
      <c r="AF128" s="247" t="str">
        <f t="shared" si="68"/>
        <v>190000</v>
      </c>
      <c r="AG128" s="247" t="str">
        <f t="shared" si="69"/>
        <v>190000</v>
      </c>
      <c r="AH128" s="247" t="str">
        <f t="shared" si="58"/>
        <v>190000</v>
      </c>
      <c r="AI128" s="247" t="str">
        <f t="shared" si="70"/>
        <v>190000</v>
      </c>
      <c r="AJ128" s="247" t="str">
        <f t="shared" si="71"/>
        <v>190000</v>
      </c>
      <c r="AK128" s="279"/>
      <c r="AL128" s="280"/>
      <c r="AM128" s="280"/>
      <c r="AN128" s="280"/>
      <c r="AO128" s="280"/>
      <c r="AP128" s="280"/>
      <c r="AQ128" s="280"/>
      <c r="AR128" s="280"/>
      <c r="AS128" s="280"/>
      <c r="AT128" s="280"/>
      <c r="AU128" s="337"/>
    </row>
    <row r="129" spans="1:78" s="81" customFormat="1" ht="24" customHeight="1">
      <c r="A129" s="233"/>
      <c r="B129" s="305"/>
      <c r="C129" s="54"/>
      <c r="D129" s="103"/>
      <c r="E129" s="302"/>
      <c r="F129" s="278">
        <f t="shared" si="61"/>
        <v>0</v>
      </c>
      <c r="G129" s="104"/>
      <c r="H129" s="252"/>
      <c r="I129" s="299">
        <f t="shared" si="49"/>
        <v>0</v>
      </c>
      <c r="J129" s="252"/>
      <c r="K129" s="52"/>
      <c r="L129" s="52"/>
      <c r="M129" s="52"/>
      <c r="N129" s="52"/>
      <c r="O129" s="54"/>
      <c r="P129" s="276"/>
      <c r="Q129" s="52"/>
      <c r="R129" s="52"/>
      <c r="S129" s="52"/>
      <c r="T129" s="52"/>
      <c r="U129" s="241"/>
      <c r="V129" s="77"/>
      <c r="W129" s="94"/>
      <c r="X129" s="67" t="str">
        <f t="shared" si="72"/>
        <v>190000</v>
      </c>
      <c r="Y129" s="54"/>
      <c r="Z129" s="287" t="str">
        <f t="shared" si="62"/>
        <v xml:space="preserve"> </v>
      </c>
      <c r="AA129" s="242" t="str">
        <f t="shared" si="63"/>
        <v xml:space="preserve"> </v>
      </c>
      <c r="AB129" s="243" t="str">
        <f t="shared" si="64"/>
        <v xml:space="preserve"> </v>
      </c>
      <c r="AC129" s="243">
        <f t="shared" si="65"/>
        <v>0</v>
      </c>
      <c r="AD129" s="243">
        <f t="shared" si="66"/>
        <v>0</v>
      </c>
      <c r="AE129" s="243">
        <f t="shared" si="67"/>
        <v>0</v>
      </c>
      <c r="AF129" s="243" t="str">
        <f t="shared" si="68"/>
        <v>190000</v>
      </c>
      <c r="AG129" s="243" t="str">
        <f t="shared" si="69"/>
        <v>190000</v>
      </c>
      <c r="AH129" s="243" t="str">
        <f t="shared" si="58"/>
        <v>190000</v>
      </c>
      <c r="AI129" s="243" t="str">
        <f t="shared" si="70"/>
        <v>190000</v>
      </c>
      <c r="AJ129" s="257" t="str">
        <f t="shared" si="71"/>
        <v>190000</v>
      </c>
      <c r="AK129" s="279"/>
      <c r="AL129" s="280"/>
      <c r="AM129" s="280"/>
      <c r="AN129" s="280"/>
      <c r="AO129" s="280"/>
      <c r="AP129" s="280"/>
      <c r="AQ129" s="280"/>
      <c r="AR129" s="280"/>
      <c r="AS129" s="280"/>
      <c r="AT129" s="280"/>
      <c r="AU129" s="337"/>
    </row>
    <row r="130" spans="1:78" s="81" customFormat="1" ht="24" customHeight="1" thickBot="1">
      <c r="A130" s="233"/>
      <c r="B130" s="305"/>
      <c r="C130" s="54"/>
      <c r="D130" s="103"/>
      <c r="E130" s="302"/>
      <c r="F130" s="278">
        <f t="shared" si="61"/>
        <v>0</v>
      </c>
      <c r="G130" s="104"/>
      <c r="H130" s="252"/>
      <c r="I130" s="299">
        <f t="shared" si="49"/>
        <v>0</v>
      </c>
      <c r="J130" s="252"/>
      <c r="K130" s="52"/>
      <c r="L130" s="52"/>
      <c r="M130" s="52"/>
      <c r="N130" s="52"/>
      <c r="O130" s="54"/>
      <c r="P130" s="276"/>
      <c r="Q130" s="238"/>
      <c r="R130" s="238"/>
      <c r="S130" s="238"/>
      <c r="T130" s="94"/>
      <c r="U130" s="241"/>
      <c r="V130" s="77"/>
      <c r="W130" s="94"/>
      <c r="X130" s="67" t="str">
        <f t="shared" si="72"/>
        <v>190000</v>
      </c>
      <c r="Y130" s="54"/>
      <c r="Z130" s="287" t="str">
        <f t="shared" si="62"/>
        <v xml:space="preserve"> </v>
      </c>
      <c r="AA130" s="242" t="str">
        <f t="shared" si="63"/>
        <v xml:space="preserve"> </v>
      </c>
      <c r="AB130" s="243" t="str">
        <f t="shared" si="64"/>
        <v xml:space="preserve"> </v>
      </c>
      <c r="AC130" s="243">
        <f t="shared" si="65"/>
        <v>0</v>
      </c>
      <c r="AD130" s="243">
        <f t="shared" si="66"/>
        <v>0</v>
      </c>
      <c r="AE130" s="243">
        <f t="shared" si="67"/>
        <v>0</v>
      </c>
      <c r="AF130" s="243" t="str">
        <f t="shared" si="68"/>
        <v>190000</v>
      </c>
      <c r="AG130" s="243" t="str">
        <f t="shared" si="69"/>
        <v>190000</v>
      </c>
      <c r="AH130" s="243" t="str">
        <f t="shared" si="58"/>
        <v>190000</v>
      </c>
      <c r="AI130" s="243" t="str">
        <f t="shared" si="70"/>
        <v>190000</v>
      </c>
      <c r="AJ130" s="257" t="str">
        <f t="shared" si="71"/>
        <v>190000</v>
      </c>
      <c r="AK130" s="279"/>
      <c r="AL130" s="280"/>
      <c r="AM130" s="280"/>
      <c r="AN130" s="280"/>
      <c r="AO130" s="280"/>
      <c r="AP130" s="280"/>
      <c r="AQ130" s="280"/>
      <c r="AR130" s="280"/>
      <c r="AS130" s="280"/>
      <c r="AT130" s="280"/>
      <c r="AU130" s="337"/>
    </row>
    <row r="131" spans="1:78" s="81" customFormat="1" ht="30.75" customHeight="1" thickBot="1">
      <c r="A131" s="233"/>
      <c r="B131" s="305"/>
      <c r="C131" s="54"/>
      <c r="D131" s="103"/>
      <c r="E131" s="251"/>
      <c r="F131" s="278">
        <f t="shared" si="61"/>
        <v>0</v>
      </c>
      <c r="G131" s="104"/>
      <c r="H131" s="252"/>
      <c r="I131" s="299">
        <f t="shared" ref="I131:I162" si="73">IF(I$8=J$8,J131,IF(I$8=K$8,K131,IF(I$8=L$8,L131,IF(I$8=M$8,M131,IF($I$8=N$8,N131,IF(I$8=O$8,O131,"NOK"))))))</f>
        <v>0</v>
      </c>
      <c r="J131" s="252"/>
      <c r="K131" s="52"/>
      <c r="L131" s="52"/>
      <c r="M131" s="52"/>
      <c r="N131" s="52"/>
      <c r="O131" s="54"/>
      <c r="P131" s="276"/>
      <c r="Q131" s="238"/>
      <c r="R131" s="238"/>
      <c r="S131" s="52"/>
      <c r="T131" s="322"/>
      <c r="U131" s="79"/>
      <c r="V131" s="77"/>
      <c r="W131" s="94"/>
      <c r="X131" s="67" t="str">
        <f t="shared" si="72"/>
        <v>190000</v>
      </c>
      <c r="Y131" s="54"/>
      <c r="Z131" s="287" t="str">
        <f t="shared" si="62"/>
        <v xml:space="preserve"> </v>
      </c>
      <c r="AA131" s="242" t="str">
        <f t="shared" si="63"/>
        <v xml:space="preserve"> </v>
      </c>
      <c r="AB131" s="243" t="str">
        <f t="shared" si="64"/>
        <v xml:space="preserve"> </v>
      </c>
      <c r="AC131" s="244">
        <f t="shared" si="65"/>
        <v>0</v>
      </c>
      <c r="AD131" s="245">
        <f t="shared" si="66"/>
        <v>0</v>
      </c>
      <c r="AE131" s="246">
        <f t="shared" si="67"/>
        <v>0</v>
      </c>
      <c r="AF131" s="247" t="str">
        <f t="shared" si="68"/>
        <v>190000</v>
      </c>
      <c r="AG131" s="247" t="str">
        <f t="shared" si="69"/>
        <v>190000</v>
      </c>
      <c r="AH131" s="247" t="str">
        <f t="shared" si="58"/>
        <v>190000</v>
      </c>
      <c r="AI131" s="247" t="str">
        <f t="shared" si="70"/>
        <v>190000</v>
      </c>
      <c r="AJ131" s="247" t="str">
        <f t="shared" si="71"/>
        <v>190000</v>
      </c>
      <c r="AK131" s="279"/>
      <c r="AL131" s="280"/>
      <c r="AM131" s="280"/>
      <c r="AN131" s="280"/>
      <c r="AO131" s="280"/>
      <c r="AP131" s="280"/>
      <c r="AQ131" s="280"/>
      <c r="AR131" s="280"/>
      <c r="AS131" s="280"/>
      <c r="AT131" s="280"/>
      <c r="AU131" s="337"/>
      <c r="AV131" s="286"/>
    </row>
    <row r="132" spans="1:78" s="81" customFormat="1" ht="28.5" customHeight="1">
      <c r="A132" s="323"/>
      <c r="B132" s="305"/>
      <c r="C132" s="54"/>
      <c r="D132" s="103"/>
      <c r="E132" s="302"/>
      <c r="F132" s="278">
        <f t="shared" si="61"/>
        <v>0</v>
      </c>
      <c r="G132" s="104"/>
      <c r="H132" s="252"/>
      <c r="I132" s="299">
        <f t="shared" si="73"/>
        <v>0</v>
      </c>
      <c r="J132" s="252"/>
      <c r="K132" s="52"/>
      <c r="L132" s="52"/>
      <c r="M132" s="52"/>
      <c r="N132" s="52"/>
      <c r="O132" s="54"/>
      <c r="P132" s="276"/>
      <c r="Q132" s="52"/>
      <c r="R132" s="52"/>
      <c r="S132" s="52"/>
      <c r="T132" s="52"/>
      <c r="U132" s="241"/>
      <c r="V132" s="77"/>
      <c r="W132" s="94"/>
      <c r="X132" s="67" t="str">
        <f t="shared" si="72"/>
        <v>190000</v>
      </c>
      <c r="Y132" s="54"/>
      <c r="Z132" s="257" t="str">
        <f t="shared" si="62"/>
        <v xml:space="preserve"> </v>
      </c>
      <c r="AA132" s="242" t="str">
        <f t="shared" si="63"/>
        <v xml:space="preserve"> </v>
      </c>
      <c r="AB132" s="243" t="str">
        <f t="shared" si="64"/>
        <v xml:space="preserve"> </v>
      </c>
      <c r="AC132" s="244">
        <f t="shared" si="65"/>
        <v>0</v>
      </c>
      <c r="AD132" s="245">
        <f t="shared" si="66"/>
        <v>0</v>
      </c>
      <c r="AE132" s="246">
        <f t="shared" si="67"/>
        <v>0</v>
      </c>
      <c r="AF132" s="247" t="str">
        <f t="shared" si="68"/>
        <v>190000</v>
      </c>
      <c r="AG132" s="247" t="str">
        <f t="shared" si="69"/>
        <v>190000</v>
      </c>
      <c r="AH132" s="247" t="str">
        <f t="shared" si="58"/>
        <v>190000</v>
      </c>
      <c r="AI132" s="247" t="str">
        <f t="shared" si="70"/>
        <v>190000</v>
      </c>
      <c r="AJ132" s="247" t="str">
        <f t="shared" si="71"/>
        <v>190000</v>
      </c>
      <c r="AK132" s="279"/>
      <c r="AL132" s="280"/>
      <c r="AM132" s="280"/>
      <c r="AN132" s="280"/>
      <c r="AO132" s="280"/>
      <c r="AP132" s="313"/>
      <c r="AQ132" s="280"/>
      <c r="AR132" s="280"/>
      <c r="AS132" s="280"/>
      <c r="AT132" s="280"/>
      <c r="AU132" s="337"/>
    </row>
    <row r="133" spans="1:78" s="263" customFormat="1">
      <c r="A133" s="233"/>
      <c r="B133" s="305"/>
      <c r="C133" s="54"/>
      <c r="D133" s="103"/>
      <c r="E133" s="251"/>
      <c r="F133" s="278">
        <f t="shared" si="61"/>
        <v>0</v>
      </c>
      <c r="G133" s="104"/>
      <c r="H133" s="252"/>
      <c r="I133" s="299">
        <f t="shared" si="73"/>
        <v>0</v>
      </c>
      <c r="J133" s="252"/>
      <c r="K133" s="52"/>
      <c r="L133" s="52"/>
      <c r="M133" s="52"/>
      <c r="N133" s="52"/>
      <c r="O133" s="54"/>
      <c r="P133" s="276"/>
      <c r="Q133" s="52"/>
      <c r="R133" s="52"/>
      <c r="S133" s="52"/>
      <c r="T133" s="52"/>
      <c r="U133" s="79"/>
      <c r="V133" s="77"/>
      <c r="W133" s="94"/>
      <c r="X133" s="67" t="str">
        <f t="shared" si="72"/>
        <v>190000</v>
      </c>
      <c r="Y133" s="54"/>
      <c r="Z133" s="287" t="str">
        <f t="shared" si="62"/>
        <v xml:space="preserve"> </v>
      </c>
      <c r="AA133" s="242" t="str">
        <f t="shared" si="63"/>
        <v xml:space="preserve"> </v>
      </c>
      <c r="AB133" s="243" t="str">
        <f t="shared" si="64"/>
        <v xml:space="preserve"> </v>
      </c>
      <c r="AC133" s="244">
        <f t="shared" si="65"/>
        <v>0</v>
      </c>
      <c r="AD133" s="245">
        <f t="shared" si="66"/>
        <v>0</v>
      </c>
      <c r="AE133" s="246">
        <f t="shared" si="67"/>
        <v>0</v>
      </c>
      <c r="AF133" s="247" t="str">
        <f t="shared" si="68"/>
        <v>190000</v>
      </c>
      <c r="AG133" s="247" t="str">
        <f t="shared" si="69"/>
        <v>190000</v>
      </c>
      <c r="AH133" s="247" t="str">
        <f t="shared" si="58"/>
        <v>190000</v>
      </c>
      <c r="AI133" s="247" t="str">
        <f t="shared" si="70"/>
        <v>190000</v>
      </c>
      <c r="AJ133" s="247" t="str">
        <f t="shared" si="71"/>
        <v>190000</v>
      </c>
      <c r="AK133" s="279"/>
      <c r="AL133" s="280"/>
      <c r="AM133" s="280"/>
      <c r="AN133" s="280"/>
      <c r="AO133" s="280"/>
      <c r="AP133" s="313"/>
      <c r="AQ133" s="280"/>
      <c r="AR133" s="280"/>
      <c r="AS133" s="280"/>
      <c r="AT133" s="280"/>
      <c r="AU133" s="337"/>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row>
    <row r="134" spans="1:78" s="81" customFormat="1" ht="25.5" customHeight="1">
      <c r="A134" s="233"/>
      <c r="B134" s="305"/>
      <c r="C134" s="54"/>
      <c r="D134" s="103"/>
      <c r="E134" s="251"/>
      <c r="F134" s="278">
        <f t="shared" si="61"/>
        <v>0</v>
      </c>
      <c r="G134" s="104"/>
      <c r="H134" s="252"/>
      <c r="I134" s="299">
        <f t="shared" si="73"/>
        <v>0</v>
      </c>
      <c r="J134" s="240"/>
      <c r="K134" s="52"/>
      <c r="L134" s="52"/>
      <c r="M134" s="52"/>
      <c r="N134" s="52"/>
      <c r="O134" s="54"/>
      <c r="P134" s="276"/>
      <c r="Q134" s="76"/>
      <c r="R134" s="76"/>
      <c r="S134" s="76"/>
      <c r="T134" s="52"/>
      <c r="U134" s="79"/>
      <c r="V134" s="77"/>
      <c r="W134" s="94"/>
      <c r="X134" s="67" t="str">
        <f t="shared" si="72"/>
        <v>190000</v>
      </c>
      <c r="Y134" s="54"/>
      <c r="Z134" s="287" t="str">
        <f t="shared" si="62"/>
        <v xml:space="preserve"> </v>
      </c>
      <c r="AA134" s="242" t="str">
        <f t="shared" si="63"/>
        <v xml:space="preserve"> </v>
      </c>
      <c r="AB134" s="243" t="str">
        <f t="shared" si="64"/>
        <v xml:space="preserve"> </v>
      </c>
      <c r="AC134" s="244">
        <f t="shared" si="65"/>
        <v>0</v>
      </c>
      <c r="AD134" s="245">
        <f t="shared" si="66"/>
        <v>0</v>
      </c>
      <c r="AE134" s="246">
        <f t="shared" si="67"/>
        <v>0</v>
      </c>
      <c r="AF134" s="247" t="str">
        <f t="shared" si="68"/>
        <v>190000</v>
      </c>
      <c r="AG134" s="247" t="str">
        <f t="shared" si="69"/>
        <v>190000</v>
      </c>
      <c r="AH134" s="247" t="str">
        <f t="shared" si="58"/>
        <v>190000</v>
      </c>
      <c r="AI134" s="247" t="str">
        <f t="shared" si="70"/>
        <v>190000</v>
      </c>
      <c r="AJ134" s="247" t="str">
        <f t="shared" si="71"/>
        <v>190000</v>
      </c>
      <c r="AK134" s="279"/>
      <c r="AL134" s="280"/>
      <c r="AM134" s="280"/>
      <c r="AN134" s="280"/>
      <c r="AO134" s="280"/>
      <c r="AP134" s="280"/>
      <c r="AQ134" s="280"/>
      <c r="AR134" s="280"/>
      <c r="AS134" s="280"/>
      <c r="AT134" s="280"/>
      <c r="AU134" s="337"/>
    </row>
    <row r="135" spans="1:78" s="263" customFormat="1">
      <c r="A135" s="233"/>
      <c r="B135" s="305"/>
      <c r="C135" s="54"/>
      <c r="D135" s="103"/>
      <c r="E135" s="251"/>
      <c r="F135" s="278">
        <f t="shared" si="61"/>
        <v>0</v>
      </c>
      <c r="G135" s="104"/>
      <c r="H135" s="252"/>
      <c r="I135" s="299">
        <f t="shared" si="73"/>
        <v>0</v>
      </c>
      <c r="J135" s="252"/>
      <c r="K135" s="52"/>
      <c r="L135" s="52"/>
      <c r="M135" s="52"/>
      <c r="N135" s="52"/>
      <c r="O135" s="54"/>
      <c r="P135" s="276"/>
      <c r="Q135" s="52"/>
      <c r="R135" s="52"/>
      <c r="S135" s="52"/>
      <c r="T135" s="52"/>
      <c r="U135" s="79"/>
      <c r="V135" s="77"/>
      <c r="W135" s="94"/>
      <c r="X135" s="67" t="str">
        <f t="shared" si="72"/>
        <v>190000</v>
      </c>
      <c r="Y135" s="54"/>
      <c r="Z135" s="287" t="str">
        <f t="shared" si="62"/>
        <v xml:space="preserve"> </v>
      </c>
      <c r="AA135" s="242" t="str">
        <f t="shared" si="63"/>
        <v xml:space="preserve"> </v>
      </c>
      <c r="AB135" s="243" t="str">
        <f t="shared" si="64"/>
        <v xml:space="preserve"> </v>
      </c>
      <c r="AC135" s="244">
        <f t="shared" si="65"/>
        <v>0</v>
      </c>
      <c r="AD135" s="245">
        <f t="shared" si="66"/>
        <v>0</v>
      </c>
      <c r="AE135" s="246">
        <f t="shared" si="67"/>
        <v>0</v>
      </c>
      <c r="AF135" s="247" t="str">
        <f t="shared" si="68"/>
        <v>190000</v>
      </c>
      <c r="AG135" s="247" t="str">
        <f t="shared" si="69"/>
        <v>190000</v>
      </c>
      <c r="AH135" s="247" t="str">
        <f t="shared" ref="AH135:AH166" si="74">IF((WEEKNUM(MAX(AO135,AN135)))&lt;10,(YEAR(MAX(AO135,AN135)))&amp;"0"&amp;(WEEKNUM(MAX(AO135,AN135))),(YEAR(MAX(AO135,AN135)))&amp;(WEEKNUM(MAX(AO135,AN135))))</f>
        <v>190000</v>
      </c>
      <c r="AI135" s="247" t="str">
        <f t="shared" si="70"/>
        <v>190000</v>
      </c>
      <c r="AJ135" s="247" t="str">
        <f t="shared" si="71"/>
        <v>190000</v>
      </c>
      <c r="AK135" s="279"/>
      <c r="AL135" s="280"/>
      <c r="AM135" s="280"/>
      <c r="AN135" s="280"/>
      <c r="AO135" s="280"/>
      <c r="AP135" s="313"/>
      <c r="AQ135" s="280"/>
      <c r="AR135" s="280"/>
      <c r="AS135" s="280"/>
      <c r="AT135" s="280"/>
      <c r="AU135" s="337"/>
      <c r="AV135" s="81"/>
      <c r="AW135" s="81"/>
      <c r="AX135" s="81"/>
      <c r="AY135" s="81"/>
      <c r="AZ135" s="81"/>
      <c r="BA135" s="81"/>
      <c r="BB135" s="81"/>
      <c r="BC135" s="81"/>
      <c r="BD135" s="81"/>
      <c r="BE135" s="81"/>
      <c r="BF135" s="81"/>
      <c r="BG135" s="81"/>
      <c r="BH135" s="81"/>
      <c r="BI135" s="81"/>
      <c r="BJ135" s="81"/>
      <c r="BK135" s="81"/>
      <c r="BL135" s="81"/>
      <c r="BM135" s="81"/>
      <c r="BN135" s="81"/>
      <c r="BO135" s="81"/>
      <c r="BP135" s="81"/>
      <c r="BQ135" s="81"/>
      <c r="BR135" s="81"/>
      <c r="BS135" s="81"/>
      <c r="BT135" s="81"/>
      <c r="BU135" s="81"/>
      <c r="BV135" s="81"/>
      <c r="BW135" s="81"/>
      <c r="BX135" s="81"/>
      <c r="BY135" s="81"/>
      <c r="BZ135" s="81"/>
    </row>
    <row r="136" spans="1:78" s="81" customFormat="1" ht="30.75" customHeight="1">
      <c r="A136" s="233"/>
      <c r="B136" s="305"/>
      <c r="C136" s="54"/>
      <c r="D136" s="103"/>
      <c r="E136" s="308"/>
      <c r="F136" s="278">
        <f t="shared" si="61"/>
        <v>0</v>
      </c>
      <c r="G136" s="104"/>
      <c r="H136" s="252"/>
      <c r="I136" s="299">
        <f t="shared" si="73"/>
        <v>0</v>
      </c>
      <c r="J136" s="240"/>
      <c r="K136" s="52"/>
      <c r="L136" s="52"/>
      <c r="M136" s="52"/>
      <c r="N136" s="52"/>
      <c r="O136" s="54"/>
      <c r="P136" s="276"/>
      <c r="Q136" s="76"/>
      <c r="R136" s="76"/>
      <c r="S136" s="76"/>
      <c r="T136" s="52"/>
      <c r="U136" s="79"/>
      <c r="V136" s="77"/>
      <c r="W136" s="94"/>
      <c r="X136" s="67" t="str">
        <f t="shared" si="72"/>
        <v>190000</v>
      </c>
      <c r="Y136" s="54"/>
      <c r="Z136" s="287" t="str">
        <f t="shared" si="62"/>
        <v xml:space="preserve"> </v>
      </c>
      <c r="AA136" s="242" t="str">
        <f t="shared" si="63"/>
        <v xml:space="preserve"> </v>
      </c>
      <c r="AB136" s="243" t="str">
        <f t="shared" si="64"/>
        <v xml:space="preserve"> </v>
      </c>
      <c r="AC136" s="244">
        <f t="shared" si="65"/>
        <v>0</v>
      </c>
      <c r="AD136" s="245">
        <f t="shared" si="66"/>
        <v>0</v>
      </c>
      <c r="AE136" s="246">
        <f t="shared" si="67"/>
        <v>0</v>
      </c>
      <c r="AF136" s="247" t="str">
        <f t="shared" si="68"/>
        <v>190000</v>
      </c>
      <c r="AG136" s="247" t="str">
        <f t="shared" si="69"/>
        <v>190000</v>
      </c>
      <c r="AH136" s="247" t="str">
        <f t="shared" si="74"/>
        <v>190000</v>
      </c>
      <c r="AI136" s="247" t="str">
        <f t="shared" si="70"/>
        <v>190000</v>
      </c>
      <c r="AJ136" s="247" t="str">
        <f t="shared" si="71"/>
        <v>190000</v>
      </c>
      <c r="AK136" s="279"/>
      <c r="AL136" s="280"/>
      <c r="AM136" s="280"/>
      <c r="AN136" s="280"/>
      <c r="AO136" s="280"/>
      <c r="AP136" s="280"/>
      <c r="AQ136" s="280"/>
      <c r="AR136" s="280"/>
      <c r="AS136" s="280"/>
      <c r="AT136" s="280"/>
      <c r="AU136" s="337"/>
    </row>
    <row r="137" spans="1:78" s="263" customFormat="1">
      <c r="A137" s="233"/>
      <c r="B137" s="305"/>
      <c r="C137" s="54"/>
      <c r="D137" s="103"/>
      <c r="E137" s="308"/>
      <c r="F137" s="278">
        <f t="shared" si="61"/>
        <v>0</v>
      </c>
      <c r="G137" s="104"/>
      <c r="H137" s="252"/>
      <c r="I137" s="299">
        <f t="shared" si="73"/>
        <v>0</v>
      </c>
      <c r="J137" s="252"/>
      <c r="K137" s="52"/>
      <c r="L137" s="52"/>
      <c r="M137" s="52"/>
      <c r="N137" s="52"/>
      <c r="O137" s="54"/>
      <c r="P137" s="276"/>
      <c r="Q137" s="52"/>
      <c r="R137" s="52"/>
      <c r="S137" s="52"/>
      <c r="T137" s="52"/>
      <c r="U137" s="79"/>
      <c r="V137" s="77"/>
      <c r="W137" s="94"/>
      <c r="X137" s="67" t="str">
        <f t="shared" si="72"/>
        <v>190000</v>
      </c>
      <c r="Y137" s="54"/>
      <c r="Z137" s="287" t="str">
        <f t="shared" si="62"/>
        <v xml:space="preserve"> </v>
      </c>
      <c r="AA137" s="242" t="str">
        <f t="shared" si="63"/>
        <v xml:space="preserve"> </v>
      </c>
      <c r="AB137" s="243" t="str">
        <f t="shared" si="64"/>
        <v xml:space="preserve"> </v>
      </c>
      <c r="AC137" s="244">
        <f t="shared" si="65"/>
        <v>0</v>
      </c>
      <c r="AD137" s="245">
        <f t="shared" si="66"/>
        <v>0</v>
      </c>
      <c r="AE137" s="246">
        <f t="shared" si="67"/>
        <v>0</v>
      </c>
      <c r="AF137" s="247" t="str">
        <f t="shared" si="68"/>
        <v>190000</v>
      </c>
      <c r="AG137" s="247" t="str">
        <f t="shared" si="69"/>
        <v>190000</v>
      </c>
      <c r="AH137" s="247" t="str">
        <f t="shared" si="74"/>
        <v>190000</v>
      </c>
      <c r="AI137" s="247" t="str">
        <f t="shared" si="70"/>
        <v>190000</v>
      </c>
      <c r="AJ137" s="247" t="str">
        <f t="shared" si="71"/>
        <v>190000</v>
      </c>
      <c r="AK137" s="279"/>
      <c r="AL137" s="280"/>
      <c r="AM137" s="280"/>
      <c r="AN137" s="280"/>
      <c r="AO137" s="280"/>
      <c r="AP137" s="313"/>
      <c r="AQ137" s="280"/>
      <c r="AR137" s="280"/>
      <c r="AS137" s="280"/>
      <c r="AT137" s="280"/>
      <c r="AU137" s="337"/>
      <c r="AV137" s="81"/>
      <c r="AW137" s="81"/>
      <c r="AX137" s="81"/>
      <c r="AY137" s="81"/>
      <c r="AZ137" s="81"/>
      <c r="BA137" s="81"/>
      <c r="BB137" s="81"/>
      <c r="BC137" s="81"/>
      <c r="BD137" s="81"/>
      <c r="BE137" s="81"/>
      <c r="BF137" s="81"/>
      <c r="BG137" s="81"/>
      <c r="BH137" s="81"/>
      <c r="BI137" s="81"/>
      <c r="BJ137" s="81"/>
      <c r="BK137" s="81"/>
      <c r="BL137" s="81"/>
      <c r="BM137" s="81"/>
      <c r="BN137" s="81"/>
      <c r="BO137" s="81"/>
      <c r="BP137" s="81"/>
      <c r="BQ137" s="81"/>
      <c r="BR137" s="81"/>
      <c r="BS137" s="81"/>
      <c r="BT137" s="81"/>
      <c r="BU137" s="81"/>
      <c r="BV137" s="81"/>
      <c r="BW137" s="81"/>
      <c r="BX137" s="81"/>
      <c r="BY137" s="81"/>
      <c r="BZ137" s="81"/>
    </row>
    <row r="138" spans="1:78" s="81" customFormat="1" ht="29.25" customHeight="1">
      <c r="A138" s="233"/>
      <c r="B138" s="305"/>
      <c r="C138" s="54"/>
      <c r="D138" s="103"/>
      <c r="E138" s="251"/>
      <c r="F138" s="278">
        <f t="shared" si="61"/>
        <v>0</v>
      </c>
      <c r="G138" s="55"/>
      <c r="H138" s="252"/>
      <c r="I138" s="299">
        <f t="shared" si="73"/>
        <v>0</v>
      </c>
      <c r="J138" s="240"/>
      <c r="K138" s="52"/>
      <c r="L138" s="52"/>
      <c r="M138" s="52"/>
      <c r="N138" s="52"/>
      <c r="O138" s="54"/>
      <c r="P138" s="276"/>
      <c r="Q138" s="76"/>
      <c r="R138" s="76"/>
      <c r="S138" s="52"/>
      <c r="T138" s="52"/>
      <c r="U138" s="79"/>
      <c r="V138" s="77"/>
      <c r="W138" s="94"/>
      <c r="X138" s="67" t="str">
        <f t="shared" si="72"/>
        <v>190000</v>
      </c>
      <c r="Y138" s="54"/>
      <c r="Z138" s="287" t="str">
        <f t="shared" si="62"/>
        <v xml:space="preserve"> </v>
      </c>
      <c r="AA138" s="242" t="str">
        <f t="shared" si="63"/>
        <v xml:space="preserve"> </v>
      </c>
      <c r="AB138" s="243" t="str">
        <f t="shared" si="64"/>
        <v xml:space="preserve"> </v>
      </c>
      <c r="AC138" s="244">
        <f t="shared" si="65"/>
        <v>0</v>
      </c>
      <c r="AD138" s="245">
        <f t="shared" si="66"/>
        <v>0</v>
      </c>
      <c r="AE138" s="246">
        <f t="shared" si="67"/>
        <v>0</v>
      </c>
      <c r="AF138" s="247" t="str">
        <f t="shared" si="68"/>
        <v>190000</v>
      </c>
      <c r="AG138" s="247" t="str">
        <f t="shared" si="69"/>
        <v>190000</v>
      </c>
      <c r="AH138" s="247" t="str">
        <f t="shared" si="74"/>
        <v>190000</v>
      </c>
      <c r="AI138" s="247" t="str">
        <f t="shared" si="70"/>
        <v>190000</v>
      </c>
      <c r="AJ138" s="247" t="str">
        <f t="shared" si="71"/>
        <v>190000</v>
      </c>
      <c r="AK138" s="279"/>
      <c r="AL138" s="280"/>
      <c r="AM138" s="280"/>
      <c r="AN138" s="280"/>
      <c r="AO138" s="280"/>
      <c r="AP138" s="280"/>
      <c r="AQ138" s="280"/>
      <c r="AR138" s="280"/>
      <c r="AS138" s="280"/>
      <c r="AT138" s="280"/>
      <c r="AU138" s="337"/>
    </row>
    <row r="139" spans="1:78" s="81" customFormat="1" ht="29.25" customHeight="1">
      <c r="A139" s="233"/>
      <c r="B139" s="305"/>
      <c r="C139" s="54"/>
      <c r="D139" s="103"/>
      <c r="E139" s="302"/>
      <c r="F139" s="278">
        <f t="shared" si="61"/>
        <v>0</v>
      </c>
      <c r="G139" s="55"/>
      <c r="H139" s="252"/>
      <c r="I139" s="299">
        <f t="shared" si="73"/>
        <v>0</v>
      </c>
      <c r="J139" s="240"/>
      <c r="K139" s="52"/>
      <c r="L139" s="52"/>
      <c r="M139" s="52"/>
      <c r="N139" s="52"/>
      <c r="O139" s="54"/>
      <c r="P139" s="276"/>
      <c r="Q139" s="52"/>
      <c r="R139" s="52"/>
      <c r="S139" s="52"/>
      <c r="T139" s="52"/>
      <c r="U139" s="241"/>
      <c r="V139" s="77"/>
      <c r="W139" s="94"/>
      <c r="X139" s="67" t="str">
        <f t="shared" si="72"/>
        <v>190000</v>
      </c>
      <c r="Y139" s="54"/>
      <c r="Z139" s="287" t="str">
        <f t="shared" si="62"/>
        <v xml:space="preserve"> </v>
      </c>
      <c r="AA139" s="242" t="str">
        <f t="shared" si="63"/>
        <v xml:space="preserve"> </v>
      </c>
      <c r="AB139" s="243" t="str">
        <f t="shared" si="64"/>
        <v xml:space="preserve"> </v>
      </c>
      <c r="AC139" s="243">
        <f t="shared" si="65"/>
        <v>0</v>
      </c>
      <c r="AD139" s="243">
        <f t="shared" si="66"/>
        <v>0</v>
      </c>
      <c r="AE139" s="243">
        <f t="shared" si="67"/>
        <v>0</v>
      </c>
      <c r="AF139" s="243" t="str">
        <f t="shared" si="68"/>
        <v>190000</v>
      </c>
      <c r="AG139" s="243" t="str">
        <f t="shared" si="69"/>
        <v>190000</v>
      </c>
      <c r="AH139" s="243" t="str">
        <f t="shared" si="74"/>
        <v>190000</v>
      </c>
      <c r="AI139" s="243" t="str">
        <f t="shared" si="70"/>
        <v>190000</v>
      </c>
      <c r="AJ139" s="257" t="str">
        <f t="shared" si="71"/>
        <v>190000</v>
      </c>
      <c r="AK139" s="279"/>
      <c r="AL139" s="280"/>
      <c r="AM139" s="280"/>
      <c r="AN139" s="280"/>
      <c r="AO139" s="280"/>
      <c r="AP139" s="280"/>
      <c r="AQ139" s="280"/>
      <c r="AR139" s="280"/>
      <c r="AS139" s="280"/>
      <c r="AT139" s="280"/>
      <c r="AU139" s="337"/>
    </row>
    <row r="140" spans="1:78" s="81" customFormat="1" ht="29.25" customHeight="1">
      <c r="A140" s="233"/>
      <c r="B140" s="305"/>
      <c r="C140" s="54"/>
      <c r="D140" s="103"/>
      <c r="E140" s="302"/>
      <c r="F140" s="278">
        <f t="shared" si="61"/>
        <v>0</v>
      </c>
      <c r="G140" s="55"/>
      <c r="H140" s="252"/>
      <c r="I140" s="299">
        <f t="shared" si="73"/>
        <v>0</v>
      </c>
      <c r="J140" s="240"/>
      <c r="K140" s="52"/>
      <c r="L140" s="52"/>
      <c r="M140" s="52"/>
      <c r="N140" s="52"/>
      <c r="O140" s="54"/>
      <c r="P140" s="276"/>
      <c r="Q140" s="52"/>
      <c r="R140" s="52"/>
      <c r="S140" s="52"/>
      <c r="T140" s="52"/>
      <c r="U140" s="241"/>
      <c r="V140" s="77"/>
      <c r="W140" s="94"/>
      <c r="X140" s="67" t="str">
        <f t="shared" si="72"/>
        <v>190000</v>
      </c>
      <c r="Y140" s="54"/>
      <c r="Z140" s="287" t="str">
        <f t="shared" si="62"/>
        <v xml:space="preserve"> </v>
      </c>
      <c r="AA140" s="242" t="str">
        <f t="shared" si="63"/>
        <v xml:space="preserve"> </v>
      </c>
      <c r="AB140" s="243" t="str">
        <f t="shared" si="64"/>
        <v xml:space="preserve"> </v>
      </c>
      <c r="AC140" s="243">
        <f t="shared" si="65"/>
        <v>0</v>
      </c>
      <c r="AD140" s="243">
        <f t="shared" si="66"/>
        <v>0</v>
      </c>
      <c r="AE140" s="243">
        <f t="shared" si="67"/>
        <v>0</v>
      </c>
      <c r="AF140" s="243" t="str">
        <f t="shared" si="68"/>
        <v>190000</v>
      </c>
      <c r="AG140" s="243" t="str">
        <f t="shared" si="69"/>
        <v>190000</v>
      </c>
      <c r="AH140" s="243" t="str">
        <f t="shared" si="74"/>
        <v>190000</v>
      </c>
      <c r="AI140" s="243" t="str">
        <f t="shared" si="70"/>
        <v>190000</v>
      </c>
      <c r="AJ140" s="257" t="str">
        <f t="shared" si="71"/>
        <v>190000</v>
      </c>
      <c r="AK140" s="279"/>
      <c r="AL140" s="280"/>
      <c r="AM140" s="280"/>
      <c r="AN140" s="280"/>
      <c r="AO140" s="280"/>
      <c r="AP140" s="280"/>
      <c r="AQ140" s="280"/>
      <c r="AR140" s="280"/>
      <c r="AS140" s="280"/>
      <c r="AT140" s="280"/>
      <c r="AU140" s="337"/>
    </row>
    <row r="141" spans="1:78" s="81" customFormat="1" ht="30" customHeight="1">
      <c r="A141" s="233"/>
      <c r="B141" s="305"/>
      <c r="C141" s="54"/>
      <c r="D141" s="103"/>
      <c r="E141" s="251"/>
      <c r="F141" s="278">
        <f t="shared" si="61"/>
        <v>0</v>
      </c>
      <c r="G141" s="55"/>
      <c r="H141" s="252"/>
      <c r="I141" s="299">
        <f t="shared" si="73"/>
        <v>0</v>
      </c>
      <c r="J141" s="240"/>
      <c r="K141" s="52"/>
      <c r="L141" s="52"/>
      <c r="M141" s="52"/>
      <c r="N141" s="52"/>
      <c r="O141" s="54"/>
      <c r="P141" s="276"/>
      <c r="Q141" s="306"/>
      <c r="R141" s="306"/>
      <c r="S141" s="306"/>
      <c r="T141" s="52"/>
      <c r="U141" s="241"/>
      <c r="V141" s="77"/>
      <c r="W141" s="94"/>
      <c r="X141" s="67" t="str">
        <f t="shared" si="72"/>
        <v>190000</v>
      </c>
      <c r="Y141" s="54"/>
      <c r="Z141" s="287" t="str">
        <f t="shared" si="62"/>
        <v xml:space="preserve"> </v>
      </c>
      <c r="AA141" s="242" t="str">
        <f t="shared" si="63"/>
        <v xml:space="preserve"> </v>
      </c>
      <c r="AB141" s="243" t="str">
        <f t="shared" si="64"/>
        <v xml:space="preserve"> </v>
      </c>
      <c r="AC141" s="244">
        <f t="shared" si="65"/>
        <v>0</v>
      </c>
      <c r="AD141" s="245">
        <f t="shared" si="66"/>
        <v>0</v>
      </c>
      <c r="AE141" s="246">
        <f t="shared" si="67"/>
        <v>0</v>
      </c>
      <c r="AF141" s="247" t="str">
        <f t="shared" si="68"/>
        <v>190000</v>
      </c>
      <c r="AG141" s="247" t="str">
        <f t="shared" si="69"/>
        <v>190000</v>
      </c>
      <c r="AH141" s="247" t="str">
        <f t="shared" si="74"/>
        <v>190000</v>
      </c>
      <c r="AI141" s="247" t="str">
        <f t="shared" si="70"/>
        <v>190000</v>
      </c>
      <c r="AJ141" s="247" t="str">
        <f t="shared" si="71"/>
        <v>190000</v>
      </c>
      <c r="AK141" s="279"/>
      <c r="AL141" s="280"/>
      <c r="AM141" s="280"/>
      <c r="AN141" s="280"/>
      <c r="AO141" s="280"/>
      <c r="AP141" s="280"/>
      <c r="AQ141" s="280"/>
      <c r="AR141" s="280"/>
      <c r="AS141" s="280"/>
      <c r="AT141" s="280"/>
      <c r="AU141" s="337"/>
    </row>
    <row r="142" spans="1:78" s="81" customFormat="1" ht="30" customHeight="1">
      <c r="A142" s="233"/>
      <c r="B142" s="305"/>
      <c r="C142" s="54"/>
      <c r="D142" s="103"/>
      <c r="E142" s="251"/>
      <c r="F142" s="278">
        <f t="shared" si="61"/>
        <v>0</v>
      </c>
      <c r="G142" s="55"/>
      <c r="H142" s="252"/>
      <c r="I142" s="299">
        <f t="shared" si="73"/>
        <v>0</v>
      </c>
      <c r="J142" s="240"/>
      <c r="K142" s="52"/>
      <c r="L142" s="52"/>
      <c r="M142" s="52"/>
      <c r="N142" s="52"/>
      <c r="O142" s="54"/>
      <c r="P142" s="276"/>
      <c r="Q142" s="52"/>
      <c r="R142" s="52"/>
      <c r="S142" s="52"/>
      <c r="T142" s="52"/>
      <c r="U142" s="241"/>
      <c r="V142" s="77"/>
      <c r="W142" s="94"/>
      <c r="X142" s="67" t="str">
        <f t="shared" si="72"/>
        <v>190000</v>
      </c>
      <c r="Y142" s="54"/>
      <c r="Z142" s="287" t="str">
        <f t="shared" si="62"/>
        <v xml:space="preserve"> </v>
      </c>
      <c r="AA142" s="242" t="str">
        <f t="shared" si="63"/>
        <v xml:space="preserve"> </v>
      </c>
      <c r="AB142" s="243" t="str">
        <f t="shared" si="64"/>
        <v xml:space="preserve"> </v>
      </c>
      <c r="AC142" s="244">
        <f t="shared" si="65"/>
        <v>0</v>
      </c>
      <c r="AD142" s="245">
        <f t="shared" si="66"/>
        <v>0</v>
      </c>
      <c r="AE142" s="246">
        <f t="shared" si="67"/>
        <v>0</v>
      </c>
      <c r="AF142" s="247" t="str">
        <f t="shared" si="68"/>
        <v>190000</v>
      </c>
      <c r="AG142" s="247" t="str">
        <f t="shared" si="69"/>
        <v>190000</v>
      </c>
      <c r="AH142" s="247" t="str">
        <f t="shared" si="74"/>
        <v>190000</v>
      </c>
      <c r="AI142" s="247" t="str">
        <f t="shared" si="70"/>
        <v>190000</v>
      </c>
      <c r="AJ142" s="247" t="str">
        <f t="shared" si="71"/>
        <v>190000</v>
      </c>
      <c r="AK142" s="279"/>
      <c r="AL142" s="280"/>
      <c r="AM142" s="280"/>
      <c r="AN142" s="280"/>
      <c r="AO142" s="280"/>
      <c r="AP142" s="280"/>
      <c r="AQ142" s="280"/>
      <c r="AR142" s="280"/>
      <c r="AS142" s="280"/>
      <c r="AT142" s="280"/>
      <c r="AU142" s="337"/>
    </row>
    <row r="143" spans="1:78" s="81" customFormat="1" ht="29.25" customHeight="1">
      <c r="A143" s="233"/>
      <c r="B143" s="305"/>
      <c r="C143" s="54"/>
      <c r="D143" s="103"/>
      <c r="E143" s="302"/>
      <c r="F143" s="278">
        <f t="shared" ref="F143:F174" si="75">D143*E143</f>
        <v>0</v>
      </c>
      <c r="G143" s="55"/>
      <c r="H143" s="252"/>
      <c r="I143" s="299">
        <f t="shared" si="73"/>
        <v>0</v>
      </c>
      <c r="J143" s="240"/>
      <c r="K143" s="52"/>
      <c r="L143" s="52"/>
      <c r="M143" s="52"/>
      <c r="N143" s="52"/>
      <c r="O143" s="54"/>
      <c r="P143" s="276"/>
      <c r="Q143" s="52"/>
      <c r="R143" s="52"/>
      <c r="S143" s="52"/>
      <c r="T143" s="52"/>
      <c r="U143" s="241"/>
      <c r="V143" s="77"/>
      <c r="W143" s="94"/>
      <c r="X143" s="67" t="str">
        <f t="shared" si="72"/>
        <v>190000</v>
      </c>
      <c r="Y143" s="54"/>
      <c r="Z143" s="287" t="str">
        <f t="shared" si="62"/>
        <v xml:space="preserve"> </v>
      </c>
      <c r="AA143" s="242" t="str">
        <f t="shared" si="63"/>
        <v xml:space="preserve"> </v>
      </c>
      <c r="AB143" s="243" t="str">
        <f t="shared" si="64"/>
        <v xml:space="preserve"> </v>
      </c>
      <c r="AC143" s="243">
        <f t="shared" si="65"/>
        <v>0</v>
      </c>
      <c r="AD143" s="243">
        <f t="shared" si="66"/>
        <v>0</v>
      </c>
      <c r="AE143" s="243">
        <f t="shared" si="67"/>
        <v>0</v>
      </c>
      <c r="AF143" s="243" t="str">
        <f t="shared" si="68"/>
        <v>190000</v>
      </c>
      <c r="AG143" s="243" t="str">
        <f t="shared" si="69"/>
        <v>190000</v>
      </c>
      <c r="AH143" s="243" t="str">
        <f t="shared" si="74"/>
        <v>190000</v>
      </c>
      <c r="AI143" s="243" t="str">
        <f t="shared" si="70"/>
        <v>190000</v>
      </c>
      <c r="AJ143" s="257" t="str">
        <f t="shared" si="71"/>
        <v>190000</v>
      </c>
      <c r="AK143" s="279"/>
      <c r="AL143" s="280"/>
      <c r="AM143" s="280"/>
      <c r="AN143" s="280"/>
      <c r="AO143" s="280"/>
      <c r="AP143" s="280"/>
      <c r="AQ143" s="280"/>
      <c r="AR143" s="280"/>
      <c r="AS143" s="280"/>
      <c r="AT143" s="280"/>
      <c r="AU143" s="337"/>
    </row>
    <row r="144" spans="1:78" s="81" customFormat="1" ht="29.25" customHeight="1">
      <c r="A144" s="233"/>
      <c r="B144" s="305"/>
      <c r="C144" s="54"/>
      <c r="D144" s="103"/>
      <c r="E144" s="302"/>
      <c r="F144" s="278">
        <f t="shared" si="75"/>
        <v>0</v>
      </c>
      <c r="G144" s="55"/>
      <c r="H144" s="252"/>
      <c r="I144" s="299">
        <f t="shared" si="73"/>
        <v>0</v>
      </c>
      <c r="J144" s="240"/>
      <c r="K144" s="52"/>
      <c r="L144" s="52"/>
      <c r="M144" s="52"/>
      <c r="N144" s="52"/>
      <c r="O144" s="54"/>
      <c r="P144" s="276"/>
      <c r="Q144" s="52"/>
      <c r="R144" s="52"/>
      <c r="S144" s="52"/>
      <c r="T144" s="52"/>
      <c r="U144" s="241"/>
      <c r="V144" s="77"/>
      <c r="W144" s="94"/>
      <c r="X144" s="67" t="str">
        <f t="shared" si="72"/>
        <v>190000</v>
      </c>
      <c r="Y144" s="54"/>
      <c r="Z144" s="287" t="str">
        <f t="shared" si="62"/>
        <v xml:space="preserve"> </v>
      </c>
      <c r="AA144" s="242" t="str">
        <f t="shared" si="63"/>
        <v xml:space="preserve"> </v>
      </c>
      <c r="AB144" s="243" t="str">
        <f t="shared" si="64"/>
        <v xml:space="preserve"> </v>
      </c>
      <c r="AC144" s="243">
        <f t="shared" si="65"/>
        <v>0</v>
      </c>
      <c r="AD144" s="243">
        <f t="shared" si="66"/>
        <v>0</v>
      </c>
      <c r="AE144" s="243">
        <f t="shared" si="67"/>
        <v>0</v>
      </c>
      <c r="AF144" s="243" t="str">
        <f t="shared" si="68"/>
        <v>190000</v>
      </c>
      <c r="AG144" s="243" t="str">
        <f t="shared" si="69"/>
        <v>190000</v>
      </c>
      <c r="AH144" s="243" t="str">
        <f t="shared" si="74"/>
        <v>190000</v>
      </c>
      <c r="AI144" s="243" t="str">
        <f t="shared" si="70"/>
        <v>190000</v>
      </c>
      <c r="AJ144" s="257" t="str">
        <f t="shared" si="71"/>
        <v>190000</v>
      </c>
      <c r="AK144" s="279"/>
      <c r="AL144" s="280"/>
      <c r="AM144" s="280"/>
      <c r="AN144" s="280"/>
      <c r="AO144" s="280"/>
      <c r="AP144" s="280"/>
      <c r="AQ144" s="280"/>
      <c r="AR144" s="280"/>
      <c r="AS144" s="280"/>
      <c r="AT144" s="280"/>
      <c r="AU144" s="337"/>
    </row>
    <row r="145" spans="1:47" s="81" customFormat="1" ht="29.25" customHeight="1">
      <c r="A145" s="233"/>
      <c r="B145" s="305"/>
      <c r="C145" s="54"/>
      <c r="D145" s="103"/>
      <c r="E145" s="302"/>
      <c r="F145" s="278">
        <f t="shared" si="75"/>
        <v>0</v>
      </c>
      <c r="G145" s="55"/>
      <c r="H145" s="252"/>
      <c r="I145" s="299">
        <f t="shared" si="73"/>
        <v>0</v>
      </c>
      <c r="J145" s="240"/>
      <c r="K145" s="52"/>
      <c r="L145" s="52"/>
      <c r="M145" s="52"/>
      <c r="N145" s="52"/>
      <c r="O145" s="54"/>
      <c r="P145" s="276"/>
      <c r="Q145" s="52"/>
      <c r="R145" s="52"/>
      <c r="S145" s="52"/>
      <c r="T145" s="52"/>
      <c r="U145" s="241"/>
      <c r="V145" s="77"/>
      <c r="W145" s="94"/>
      <c r="X145" s="67" t="str">
        <f t="shared" si="72"/>
        <v>190000</v>
      </c>
      <c r="Y145" s="54"/>
      <c r="Z145" s="287" t="str">
        <f t="shared" si="62"/>
        <v xml:space="preserve"> </v>
      </c>
      <c r="AA145" s="242" t="str">
        <f t="shared" si="63"/>
        <v xml:space="preserve"> </v>
      </c>
      <c r="AB145" s="243" t="str">
        <f t="shared" si="64"/>
        <v xml:space="preserve"> </v>
      </c>
      <c r="AC145" s="243">
        <f t="shared" si="65"/>
        <v>0</v>
      </c>
      <c r="AD145" s="243">
        <f t="shared" si="66"/>
        <v>0</v>
      </c>
      <c r="AE145" s="243">
        <f t="shared" si="67"/>
        <v>0</v>
      </c>
      <c r="AF145" s="243" t="str">
        <f t="shared" si="68"/>
        <v>190000</v>
      </c>
      <c r="AG145" s="243" t="str">
        <f t="shared" si="69"/>
        <v>190000</v>
      </c>
      <c r="AH145" s="243" t="str">
        <f t="shared" si="74"/>
        <v>190000</v>
      </c>
      <c r="AI145" s="243" t="str">
        <f t="shared" si="70"/>
        <v>190000</v>
      </c>
      <c r="AJ145" s="257" t="str">
        <f t="shared" si="71"/>
        <v>190000</v>
      </c>
      <c r="AK145" s="279"/>
      <c r="AL145" s="280"/>
      <c r="AM145" s="280"/>
      <c r="AN145" s="280"/>
      <c r="AO145" s="280"/>
      <c r="AP145" s="280"/>
      <c r="AQ145" s="280"/>
      <c r="AR145" s="280"/>
      <c r="AS145" s="280"/>
      <c r="AT145" s="280"/>
      <c r="AU145" s="337"/>
    </row>
    <row r="146" spans="1:47" s="81" customFormat="1" ht="29.25" customHeight="1">
      <c r="A146" s="233"/>
      <c r="B146" s="305"/>
      <c r="C146" s="54"/>
      <c r="D146" s="103"/>
      <c r="E146" s="302"/>
      <c r="F146" s="278">
        <f t="shared" si="75"/>
        <v>0</v>
      </c>
      <c r="G146" s="55"/>
      <c r="H146" s="252"/>
      <c r="I146" s="299">
        <f t="shared" si="73"/>
        <v>0</v>
      </c>
      <c r="J146" s="240"/>
      <c r="K146" s="52"/>
      <c r="L146" s="52"/>
      <c r="M146" s="52"/>
      <c r="N146" s="52"/>
      <c r="O146" s="54"/>
      <c r="P146" s="276"/>
      <c r="Q146" s="52"/>
      <c r="R146" s="52"/>
      <c r="S146" s="52"/>
      <c r="T146" s="52"/>
      <c r="U146" s="241"/>
      <c r="V146" s="77"/>
      <c r="W146" s="94"/>
      <c r="X146" s="67"/>
      <c r="Y146" s="54"/>
      <c r="Z146" s="287" t="str">
        <f t="shared" si="62"/>
        <v xml:space="preserve"> </v>
      </c>
      <c r="AA146" s="242" t="str">
        <f t="shared" si="63"/>
        <v xml:space="preserve"> </v>
      </c>
      <c r="AB146" s="243" t="str">
        <f t="shared" si="64"/>
        <v xml:space="preserve"> </v>
      </c>
      <c r="AC146" s="243">
        <f t="shared" si="65"/>
        <v>0</v>
      </c>
      <c r="AD146" s="243">
        <f t="shared" si="66"/>
        <v>0</v>
      </c>
      <c r="AE146" s="243">
        <f t="shared" si="67"/>
        <v>0</v>
      </c>
      <c r="AF146" s="243" t="str">
        <f t="shared" si="68"/>
        <v>190000</v>
      </c>
      <c r="AG146" s="243" t="str">
        <f t="shared" si="69"/>
        <v>190000</v>
      </c>
      <c r="AH146" s="243" t="str">
        <f t="shared" si="74"/>
        <v>190000</v>
      </c>
      <c r="AI146" s="243" t="str">
        <f t="shared" si="70"/>
        <v>190000</v>
      </c>
      <c r="AJ146" s="257" t="str">
        <f t="shared" si="71"/>
        <v>190000</v>
      </c>
      <c r="AK146" s="279"/>
      <c r="AL146" s="280"/>
      <c r="AM146" s="280"/>
      <c r="AN146" s="280"/>
      <c r="AO146" s="280"/>
      <c r="AP146" s="280"/>
      <c r="AQ146" s="280"/>
      <c r="AR146" s="280"/>
      <c r="AS146" s="280"/>
      <c r="AT146" s="280"/>
      <c r="AU146" s="337"/>
    </row>
    <row r="147" spans="1:47" s="81" customFormat="1" ht="29.25" customHeight="1">
      <c r="A147" s="233"/>
      <c r="B147" s="305"/>
      <c r="C147" s="54"/>
      <c r="D147" s="103"/>
      <c r="E147" s="302"/>
      <c r="F147" s="278">
        <f t="shared" si="75"/>
        <v>0</v>
      </c>
      <c r="G147" s="55"/>
      <c r="H147" s="252"/>
      <c r="I147" s="299">
        <f t="shared" si="73"/>
        <v>0</v>
      </c>
      <c r="J147" s="240"/>
      <c r="K147" s="52"/>
      <c r="L147" s="52"/>
      <c r="M147" s="52"/>
      <c r="N147" s="52"/>
      <c r="O147" s="54"/>
      <c r="P147" s="276"/>
      <c r="Q147" s="52"/>
      <c r="R147" s="52"/>
      <c r="S147" s="52"/>
      <c r="T147" s="52"/>
      <c r="U147" s="241"/>
      <c r="V147" s="77"/>
      <c r="W147" s="94"/>
      <c r="X147" s="67" t="str">
        <f t="shared" ref="X147:X178" si="76">IF((WEEKNUM(MAX(AK147:AU147)))&lt;10,(YEAR(MAX(AK147:AU147)))&amp;"0"&amp;(WEEKNUM(MAX(AK147:AU147))),(YEAR(MAX(AK147:AU147)))&amp;(WEEKNUM(MAX(AK147:AU147))))</f>
        <v>190000</v>
      </c>
      <c r="Y147" s="54"/>
      <c r="Z147" s="287" t="str">
        <f t="shared" si="62"/>
        <v xml:space="preserve"> </v>
      </c>
      <c r="AA147" s="242" t="str">
        <f t="shared" si="63"/>
        <v xml:space="preserve"> </v>
      </c>
      <c r="AB147" s="243" t="str">
        <f t="shared" si="64"/>
        <v xml:space="preserve"> </v>
      </c>
      <c r="AC147" s="243">
        <f t="shared" si="65"/>
        <v>0</v>
      </c>
      <c r="AD147" s="243">
        <f t="shared" si="66"/>
        <v>0</v>
      </c>
      <c r="AE147" s="243">
        <f t="shared" si="67"/>
        <v>0</v>
      </c>
      <c r="AF147" s="243" t="str">
        <f t="shared" si="68"/>
        <v>190000</v>
      </c>
      <c r="AG147" s="243" t="str">
        <f t="shared" si="69"/>
        <v>190000</v>
      </c>
      <c r="AH147" s="243" t="str">
        <f t="shared" si="74"/>
        <v>190000</v>
      </c>
      <c r="AI147" s="243" t="str">
        <f t="shared" si="70"/>
        <v>190000</v>
      </c>
      <c r="AJ147" s="257" t="str">
        <f t="shared" si="71"/>
        <v>190000</v>
      </c>
      <c r="AK147" s="279"/>
      <c r="AL147" s="280"/>
      <c r="AM147" s="280"/>
      <c r="AN147" s="280"/>
      <c r="AO147" s="280"/>
      <c r="AP147" s="280"/>
      <c r="AQ147" s="280"/>
      <c r="AR147" s="280"/>
      <c r="AS147" s="280"/>
      <c r="AT147" s="280"/>
      <c r="AU147" s="337"/>
    </row>
    <row r="148" spans="1:47" s="81" customFormat="1" ht="29.25" customHeight="1">
      <c r="A148" s="233"/>
      <c r="B148" s="305"/>
      <c r="C148" s="54"/>
      <c r="D148" s="103"/>
      <c r="E148" s="302"/>
      <c r="F148" s="278">
        <f t="shared" si="75"/>
        <v>0</v>
      </c>
      <c r="G148" s="55"/>
      <c r="H148" s="252"/>
      <c r="I148" s="299">
        <f t="shared" si="73"/>
        <v>0</v>
      </c>
      <c r="J148" s="240"/>
      <c r="K148" s="52"/>
      <c r="L148" s="52"/>
      <c r="M148" s="52"/>
      <c r="N148" s="52"/>
      <c r="O148" s="54"/>
      <c r="P148" s="276"/>
      <c r="Q148" s="52"/>
      <c r="R148" s="52"/>
      <c r="S148" s="52"/>
      <c r="T148" s="52"/>
      <c r="U148" s="241"/>
      <c r="V148" s="77"/>
      <c r="W148" s="94"/>
      <c r="X148" s="67" t="str">
        <f t="shared" si="76"/>
        <v>190000</v>
      </c>
      <c r="Y148" s="54"/>
      <c r="Z148" s="287" t="str">
        <f t="shared" si="62"/>
        <v xml:space="preserve"> </v>
      </c>
      <c r="AA148" s="242" t="str">
        <f t="shared" si="63"/>
        <v xml:space="preserve"> </v>
      </c>
      <c r="AB148" s="243" t="str">
        <f t="shared" si="64"/>
        <v xml:space="preserve"> </v>
      </c>
      <c r="AC148" s="243">
        <f t="shared" si="65"/>
        <v>0</v>
      </c>
      <c r="AD148" s="243">
        <f t="shared" si="66"/>
        <v>0</v>
      </c>
      <c r="AE148" s="243">
        <f t="shared" si="67"/>
        <v>0</v>
      </c>
      <c r="AF148" s="243" t="str">
        <f t="shared" si="68"/>
        <v>190000</v>
      </c>
      <c r="AG148" s="243" t="str">
        <f t="shared" si="69"/>
        <v>190000</v>
      </c>
      <c r="AH148" s="243" t="str">
        <f t="shared" si="74"/>
        <v>190000</v>
      </c>
      <c r="AI148" s="243" t="str">
        <f t="shared" si="70"/>
        <v>190000</v>
      </c>
      <c r="AJ148" s="257" t="str">
        <f t="shared" si="71"/>
        <v>190000</v>
      </c>
      <c r="AK148" s="279"/>
      <c r="AL148" s="280"/>
      <c r="AM148" s="280"/>
      <c r="AN148" s="280"/>
      <c r="AO148" s="280"/>
      <c r="AP148" s="280"/>
      <c r="AQ148" s="280"/>
      <c r="AR148" s="280"/>
      <c r="AS148" s="280"/>
      <c r="AT148" s="280"/>
      <c r="AU148" s="337"/>
    </row>
    <row r="149" spans="1:47" s="81" customFormat="1" ht="29.25" customHeight="1">
      <c r="A149" s="233"/>
      <c r="B149" s="305"/>
      <c r="C149" s="54"/>
      <c r="D149" s="103"/>
      <c r="E149" s="302"/>
      <c r="F149" s="278">
        <f t="shared" si="75"/>
        <v>0</v>
      </c>
      <c r="G149" s="55"/>
      <c r="H149" s="252"/>
      <c r="I149" s="299">
        <f t="shared" si="73"/>
        <v>0</v>
      </c>
      <c r="J149" s="240"/>
      <c r="K149" s="52"/>
      <c r="L149" s="52"/>
      <c r="M149" s="52"/>
      <c r="N149" s="52"/>
      <c r="O149" s="54"/>
      <c r="P149" s="276"/>
      <c r="Q149" s="52"/>
      <c r="R149" s="52"/>
      <c r="S149" s="52"/>
      <c r="T149" s="52"/>
      <c r="U149" s="241"/>
      <c r="V149" s="77"/>
      <c r="W149" s="94"/>
      <c r="X149" s="67" t="str">
        <f t="shared" si="76"/>
        <v>190000</v>
      </c>
      <c r="Y149" s="54"/>
      <c r="Z149" s="287" t="str">
        <f t="shared" si="62"/>
        <v xml:space="preserve"> </v>
      </c>
      <c r="AA149" s="242" t="str">
        <f t="shared" si="63"/>
        <v xml:space="preserve"> </v>
      </c>
      <c r="AB149" s="243" t="str">
        <f t="shared" si="64"/>
        <v xml:space="preserve"> </v>
      </c>
      <c r="AC149" s="243">
        <f t="shared" si="65"/>
        <v>0</v>
      </c>
      <c r="AD149" s="243">
        <f t="shared" si="66"/>
        <v>0</v>
      </c>
      <c r="AE149" s="243">
        <f t="shared" si="67"/>
        <v>0</v>
      </c>
      <c r="AF149" s="243" t="str">
        <f t="shared" si="68"/>
        <v>190000</v>
      </c>
      <c r="AG149" s="243" t="str">
        <f t="shared" si="69"/>
        <v>190000</v>
      </c>
      <c r="AH149" s="243" t="str">
        <f t="shared" si="74"/>
        <v>190000</v>
      </c>
      <c r="AI149" s="243" t="str">
        <f t="shared" si="70"/>
        <v>190000</v>
      </c>
      <c r="AJ149" s="257" t="str">
        <f t="shared" si="71"/>
        <v>190000</v>
      </c>
      <c r="AK149" s="279"/>
      <c r="AL149" s="280"/>
      <c r="AM149" s="280"/>
      <c r="AN149" s="280"/>
      <c r="AO149" s="280"/>
      <c r="AP149" s="280"/>
      <c r="AQ149" s="280"/>
      <c r="AR149" s="280"/>
      <c r="AS149" s="280"/>
      <c r="AT149" s="280"/>
      <c r="AU149" s="337"/>
    </row>
    <row r="150" spans="1:47" s="81" customFormat="1" ht="29.25" customHeight="1">
      <c r="A150" s="233"/>
      <c r="B150" s="305"/>
      <c r="C150" s="54"/>
      <c r="D150" s="103"/>
      <c r="E150" s="302"/>
      <c r="F150" s="278">
        <f t="shared" si="75"/>
        <v>0</v>
      </c>
      <c r="G150" s="55"/>
      <c r="H150" s="252"/>
      <c r="I150" s="299">
        <f t="shared" si="73"/>
        <v>0</v>
      </c>
      <c r="J150" s="240"/>
      <c r="K150" s="52"/>
      <c r="L150" s="52"/>
      <c r="M150" s="52"/>
      <c r="N150" s="52"/>
      <c r="O150" s="54"/>
      <c r="P150" s="276"/>
      <c r="Q150" s="52"/>
      <c r="R150" s="52"/>
      <c r="S150" s="52"/>
      <c r="T150" s="52"/>
      <c r="U150" s="241"/>
      <c r="V150" s="77"/>
      <c r="W150" s="94"/>
      <c r="X150" s="67" t="str">
        <f t="shared" si="76"/>
        <v>190000</v>
      </c>
      <c r="Y150" s="54"/>
      <c r="Z150" s="287" t="str">
        <f t="shared" si="62"/>
        <v xml:space="preserve"> </v>
      </c>
      <c r="AA150" s="242" t="str">
        <f t="shared" si="63"/>
        <v xml:space="preserve"> </v>
      </c>
      <c r="AB150" s="243" t="str">
        <f t="shared" si="64"/>
        <v xml:space="preserve"> </v>
      </c>
      <c r="AC150" s="243">
        <f t="shared" si="65"/>
        <v>0</v>
      </c>
      <c r="AD150" s="243">
        <f t="shared" si="66"/>
        <v>0</v>
      </c>
      <c r="AE150" s="243">
        <f t="shared" si="67"/>
        <v>0</v>
      </c>
      <c r="AF150" s="243" t="str">
        <f t="shared" si="68"/>
        <v>190000</v>
      </c>
      <c r="AG150" s="243" t="str">
        <f t="shared" si="69"/>
        <v>190000</v>
      </c>
      <c r="AH150" s="243" t="str">
        <f t="shared" si="74"/>
        <v>190000</v>
      </c>
      <c r="AI150" s="243" t="str">
        <f t="shared" si="70"/>
        <v>190000</v>
      </c>
      <c r="AJ150" s="257" t="str">
        <f t="shared" si="71"/>
        <v>190000</v>
      </c>
      <c r="AK150" s="279"/>
      <c r="AL150" s="280"/>
      <c r="AM150" s="280"/>
      <c r="AN150" s="280"/>
      <c r="AO150" s="280"/>
      <c r="AP150" s="280"/>
      <c r="AQ150" s="280"/>
      <c r="AR150" s="280"/>
      <c r="AS150" s="280"/>
      <c r="AT150" s="280"/>
      <c r="AU150" s="337"/>
    </row>
    <row r="151" spans="1:47" s="81" customFormat="1" ht="29.25" customHeight="1">
      <c r="A151" s="233"/>
      <c r="B151" s="305"/>
      <c r="C151" s="54"/>
      <c r="D151" s="103"/>
      <c r="E151" s="302"/>
      <c r="F151" s="278">
        <f t="shared" si="75"/>
        <v>0</v>
      </c>
      <c r="G151" s="55"/>
      <c r="H151" s="252"/>
      <c r="I151" s="299">
        <f t="shared" si="73"/>
        <v>0</v>
      </c>
      <c r="J151" s="240"/>
      <c r="K151" s="52"/>
      <c r="L151" s="52"/>
      <c r="M151" s="52"/>
      <c r="N151" s="52"/>
      <c r="O151" s="54"/>
      <c r="P151" s="276"/>
      <c r="Q151" s="52"/>
      <c r="R151" s="52"/>
      <c r="S151" s="52"/>
      <c r="T151" s="52"/>
      <c r="U151" s="241"/>
      <c r="V151" s="77"/>
      <c r="W151" s="94"/>
      <c r="X151" s="67" t="str">
        <f t="shared" si="76"/>
        <v>190000</v>
      </c>
      <c r="Y151" s="54"/>
      <c r="Z151" s="287" t="str">
        <f t="shared" ref="Z151:Z182" si="77">IF($I151=1,W151," ")</f>
        <v xml:space="preserve"> </v>
      </c>
      <c r="AA151" s="242" t="str">
        <f t="shared" ref="AA151:AA182" si="78">IF(I151=1,(IF(Y151=0,X151,0))," ")</f>
        <v xml:space="preserve"> </v>
      </c>
      <c r="AB151" s="243" t="str">
        <f t="shared" ref="AB151:AB182" si="79">IF($I151=1,Y151," ")</f>
        <v xml:space="preserve"> </v>
      </c>
      <c r="AC151" s="243">
        <f t="shared" ref="AC151:AC182" si="80">IF(Z151="0","0",F151)</f>
        <v>0</v>
      </c>
      <c r="AD151" s="243">
        <f t="shared" ref="AD151:AD182" si="81">IF(AA151="0","0",F151)</f>
        <v>0</v>
      </c>
      <c r="AE151" s="243">
        <f t="shared" ref="AE151:AE182" si="82">IF(AB151="0","0",F151)</f>
        <v>0</v>
      </c>
      <c r="AF151" s="243" t="str">
        <f t="shared" ref="AF151:AF182" si="83">IF((WEEKNUM(MAX(AK151)))&lt;10,(YEAR(MAX(AK151)))&amp;"0"&amp;(WEEKNUM(MAX(AK151))),(YEAR(MAX(AK151)))&amp;(WEEKNUM(MAX(AK151))))</f>
        <v>190000</v>
      </c>
      <c r="AG151" s="243" t="str">
        <f t="shared" ref="AG151:AG182" si="84">IF((WEEKNUM(MAX(AL151,AM151,AS151)))&lt;10,(YEAR(MAX(AL151,AM151,AS151)))&amp;"0"&amp;(WEEKNUM(MAX(AL151,AM151,AS151))),(YEAR(MAX(AL151,AM151,AS151)))&amp;(WEEKNUM(MAX(AL151,AM151,AS151))))</f>
        <v>190000</v>
      </c>
      <c r="AH151" s="243" t="str">
        <f t="shared" si="74"/>
        <v>190000</v>
      </c>
      <c r="AI151" s="243" t="str">
        <f t="shared" ref="AI151:AI182" si="85">IF((WEEKNUM(MAX(AQ151,AP151,AU151)))&lt;10,(YEAR(MAX(AQ151,AP151,AU151)))&amp;"0"&amp;(WEEKNUM(MAX(AQ151,AP151,AU151))),(YEAR(MAX(AQ151,AP151,AU151)))&amp;(WEEKNUM(MAX(AQ151,AP151,AU151))))</f>
        <v>190000</v>
      </c>
      <c r="AJ151" s="257" t="str">
        <f t="shared" si="71"/>
        <v>190000</v>
      </c>
      <c r="AK151" s="279"/>
      <c r="AL151" s="280"/>
      <c r="AM151" s="280"/>
      <c r="AN151" s="280"/>
      <c r="AO151" s="280"/>
      <c r="AP151" s="280"/>
      <c r="AQ151" s="280"/>
      <c r="AR151" s="280"/>
      <c r="AS151" s="280"/>
      <c r="AT151" s="280"/>
      <c r="AU151" s="337"/>
    </row>
    <row r="152" spans="1:47" s="81" customFormat="1" ht="29.25" customHeight="1">
      <c r="A152" s="233"/>
      <c r="B152" s="305"/>
      <c r="C152" s="54"/>
      <c r="D152" s="103"/>
      <c r="E152" s="302"/>
      <c r="F152" s="278">
        <f t="shared" si="75"/>
        <v>0</v>
      </c>
      <c r="G152" s="55"/>
      <c r="H152" s="252"/>
      <c r="I152" s="299">
        <f t="shared" si="73"/>
        <v>0</v>
      </c>
      <c r="J152" s="240"/>
      <c r="K152" s="52"/>
      <c r="L152" s="52"/>
      <c r="M152" s="52"/>
      <c r="N152" s="52"/>
      <c r="O152" s="54"/>
      <c r="P152" s="276"/>
      <c r="Q152" s="52"/>
      <c r="R152" s="52"/>
      <c r="S152" s="52"/>
      <c r="T152" s="52"/>
      <c r="U152" s="241"/>
      <c r="V152" s="77"/>
      <c r="W152" s="94"/>
      <c r="X152" s="67" t="str">
        <f t="shared" si="76"/>
        <v>190000</v>
      </c>
      <c r="Y152" s="54"/>
      <c r="Z152" s="287" t="str">
        <f t="shared" si="77"/>
        <v xml:space="preserve"> </v>
      </c>
      <c r="AA152" s="242" t="str">
        <f t="shared" si="78"/>
        <v xml:space="preserve"> </v>
      </c>
      <c r="AB152" s="243" t="str">
        <f t="shared" si="79"/>
        <v xml:space="preserve"> </v>
      </c>
      <c r="AC152" s="243">
        <f t="shared" si="80"/>
        <v>0</v>
      </c>
      <c r="AD152" s="243">
        <f t="shared" si="81"/>
        <v>0</v>
      </c>
      <c r="AE152" s="243">
        <f t="shared" si="82"/>
        <v>0</v>
      </c>
      <c r="AF152" s="243" t="str">
        <f t="shared" si="83"/>
        <v>190000</v>
      </c>
      <c r="AG152" s="243" t="str">
        <f t="shared" si="84"/>
        <v>190000</v>
      </c>
      <c r="AH152" s="243" t="str">
        <f t="shared" si="74"/>
        <v>190000</v>
      </c>
      <c r="AI152" s="243" t="str">
        <f t="shared" si="85"/>
        <v>190000</v>
      </c>
      <c r="AJ152" s="257" t="str">
        <f t="shared" si="71"/>
        <v>190000</v>
      </c>
      <c r="AK152" s="279"/>
      <c r="AL152" s="280"/>
      <c r="AM152" s="280"/>
      <c r="AN152" s="280"/>
      <c r="AO152" s="280"/>
      <c r="AP152" s="280"/>
      <c r="AQ152" s="280"/>
      <c r="AR152" s="280"/>
      <c r="AS152" s="280"/>
      <c r="AT152" s="280"/>
      <c r="AU152" s="337"/>
    </row>
    <row r="153" spans="1:47" s="81" customFormat="1" ht="29.25" customHeight="1">
      <c r="A153" s="233"/>
      <c r="B153" s="305"/>
      <c r="C153" s="54"/>
      <c r="D153" s="103"/>
      <c r="E153" s="302"/>
      <c r="F153" s="278">
        <f t="shared" si="75"/>
        <v>0</v>
      </c>
      <c r="G153" s="55"/>
      <c r="H153" s="252"/>
      <c r="I153" s="299">
        <f t="shared" si="73"/>
        <v>0</v>
      </c>
      <c r="J153" s="240"/>
      <c r="K153" s="52"/>
      <c r="L153" s="52"/>
      <c r="M153" s="52"/>
      <c r="N153" s="52"/>
      <c r="O153" s="54"/>
      <c r="P153" s="276"/>
      <c r="Q153" s="52"/>
      <c r="R153" s="52"/>
      <c r="S153" s="52"/>
      <c r="T153" s="52"/>
      <c r="U153" s="241"/>
      <c r="V153" s="77"/>
      <c r="W153" s="94"/>
      <c r="X153" s="67" t="str">
        <f t="shared" si="76"/>
        <v>190000</v>
      </c>
      <c r="Y153" s="54"/>
      <c r="Z153" s="287" t="str">
        <f t="shared" si="77"/>
        <v xml:space="preserve"> </v>
      </c>
      <c r="AA153" s="242" t="str">
        <f t="shared" si="78"/>
        <v xml:space="preserve"> </v>
      </c>
      <c r="AB153" s="243" t="str">
        <f t="shared" si="79"/>
        <v xml:space="preserve"> </v>
      </c>
      <c r="AC153" s="243">
        <f t="shared" si="80"/>
        <v>0</v>
      </c>
      <c r="AD153" s="243">
        <f t="shared" si="81"/>
        <v>0</v>
      </c>
      <c r="AE153" s="243">
        <f t="shared" si="82"/>
        <v>0</v>
      </c>
      <c r="AF153" s="243" t="str">
        <f t="shared" si="83"/>
        <v>190000</v>
      </c>
      <c r="AG153" s="243" t="str">
        <f t="shared" si="84"/>
        <v>190000</v>
      </c>
      <c r="AH153" s="243" t="str">
        <f t="shared" si="74"/>
        <v>190000</v>
      </c>
      <c r="AI153" s="243" t="str">
        <f t="shared" si="85"/>
        <v>190000</v>
      </c>
      <c r="AJ153" s="257" t="str">
        <f t="shared" si="71"/>
        <v>190000</v>
      </c>
      <c r="AK153" s="279"/>
      <c r="AL153" s="280"/>
      <c r="AM153" s="280"/>
      <c r="AN153" s="280"/>
      <c r="AO153" s="280"/>
      <c r="AP153" s="280"/>
      <c r="AQ153" s="280"/>
      <c r="AR153" s="280"/>
      <c r="AS153" s="280"/>
      <c r="AT153" s="280"/>
      <c r="AU153" s="337"/>
    </row>
    <row r="154" spans="1:47" s="81" customFormat="1" ht="29.25" customHeight="1">
      <c r="A154" s="233"/>
      <c r="B154" s="305"/>
      <c r="C154" s="54"/>
      <c r="D154" s="103"/>
      <c r="E154" s="302"/>
      <c r="F154" s="278">
        <f t="shared" si="75"/>
        <v>0</v>
      </c>
      <c r="G154" s="55"/>
      <c r="H154" s="252"/>
      <c r="I154" s="299">
        <f t="shared" si="73"/>
        <v>0</v>
      </c>
      <c r="J154" s="240"/>
      <c r="K154" s="52"/>
      <c r="L154" s="52"/>
      <c r="M154" s="52"/>
      <c r="N154" s="52"/>
      <c r="O154" s="54"/>
      <c r="P154" s="276"/>
      <c r="Q154" s="52"/>
      <c r="R154" s="52"/>
      <c r="S154" s="52"/>
      <c r="T154" s="52"/>
      <c r="U154" s="241"/>
      <c r="V154" s="77"/>
      <c r="W154" s="94"/>
      <c r="X154" s="67" t="str">
        <f t="shared" si="76"/>
        <v>190000</v>
      </c>
      <c r="Y154" s="54"/>
      <c r="Z154" s="287" t="str">
        <f t="shared" si="77"/>
        <v xml:space="preserve"> </v>
      </c>
      <c r="AA154" s="242" t="str">
        <f t="shared" si="78"/>
        <v xml:space="preserve"> </v>
      </c>
      <c r="AB154" s="243" t="str">
        <f t="shared" si="79"/>
        <v xml:space="preserve"> </v>
      </c>
      <c r="AC154" s="243">
        <f t="shared" si="80"/>
        <v>0</v>
      </c>
      <c r="AD154" s="243">
        <f t="shared" si="81"/>
        <v>0</v>
      </c>
      <c r="AE154" s="243">
        <f t="shared" si="82"/>
        <v>0</v>
      </c>
      <c r="AF154" s="243" t="str">
        <f t="shared" si="83"/>
        <v>190000</v>
      </c>
      <c r="AG154" s="243" t="str">
        <f t="shared" si="84"/>
        <v>190000</v>
      </c>
      <c r="AH154" s="243" t="str">
        <f t="shared" si="74"/>
        <v>190000</v>
      </c>
      <c r="AI154" s="243" t="str">
        <f t="shared" si="85"/>
        <v>190000</v>
      </c>
      <c r="AJ154" s="257" t="str">
        <f t="shared" si="71"/>
        <v>190000</v>
      </c>
      <c r="AK154" s="279"/>
      <c r="AL154" s="280"/>
      <c r="AM154" s="280"/>
      <c r="AN154" s="280"/>
      <c r="AO154" s="280"/>
      <c r="AP154" s="280"/>
      <c r="AQ154" s="280"/>
      <c r="AR154" s="280"/>
      <c r="AS154" s="280"/>
      <c r="AT154" s="280"/>
      <c r="AU154" s="337"/>
    </row>
    <row r="155" spans="1:47" s="81" customFormat="1" ht="29.25" customHeight="1">
      <c r="A155" s="233"/>
      <c r="B155" s="305"/>
      <c r="C155" s="54"/>
      <c r="D155" s="103"/>
      <c r="E155" s="302"/>
      <c r="F155" s="278">
        <f t="shared" si="75"/>
        <v>0</v>
      </c>
      <c r="G155" s="55"/>
      <c r="H155" s="252"/>
      <c r="I155" s="299">
        <f t="shared" si="73"/>
        <v>0</v>
      </c>
      <c r="J155" s="240"/>
      <c r="K155" s="52"/>
      <c r="L155" s="52"/>
      <c r="M155" s="52"/>
      <c r="N155" s="52"/>
      <c r="O155" s="54"/>
      <c r="P155" s="276"/>
      <c r="Q155" s="52"/>
      <c r="R155" s="52"/>
      <c r="S155" s="52"/>
      <c r="T155" s="52"/>
      <c r="U155" s="241"/>
      <c r="V155" s="77"/>
      <c r="W155" s="94"/>
      <c r="X155" s="67" t="str">
        <f t="shared" si="76"/>
        <v>190000</v>
      </c>
      <c r="Y155" s="54"/>
      <c r="Z155" s="287" t="str">
        <f t="shared" si="77"/>
        <v xml:space="preserve"> </v>
      </c>
      <c r="AA155" s="242" t="str">
        <f t="shared" si="78"/>
        <v xml:space="preserve"> </v>
      </c>
      <c r="AB155" s="243" t="str">
        <f t="shared" si="79"/>
        <v xml:space="preserve"> </v>
      </c>
      <c r="AC155" s="243">
        <f t="shared" si="80"/>
        <v>0</v>
      </c>
      <c r="AD155" s="243">
        <f t="shared" si="81"/>
        <v>0</v>
      </c>
      <c r="AE155" s="243">
        <f t="shared" si="82"/>
        <v>0</v>
      </c>
      <c r="AF155" s="243" t="str">
        <f t="shared" si="83"/>
        <v>190000</v>
      </c>
      <c r="AG155" s="243" t="str">
        <f t="shared" si="84"/>
        <v>190000</v>
      </c>
      <c r="AH155" s="243" t="str">
        <f t="shared" si="74"/>
        <v>190000</v>
      </c>
      <c r="AI155" s="243" t="str">
        <f t="shared" si="85"/>
        <v>190000</v>
      </c>
      <c r="AJ155" s="257" t="str">
        <f t="shared" si="71"/>
        <v>190000</v>
      </c>
      <c r="AK155" s="279"/>
      <c r="AL155" s="280"/>
      <c r="AM155" s="280"/>
      <c r="AN155" s="280"/>
      <c r="AO155" s="280"/>
      <c r="AP155" s="280"/>
      <c r="AQ155" s="280"/>
      <c r="AR155" s="280"/>
      <c r="AS155" s="280"/>
      <c r="AT155" s="280"/>
      <c r="AU155" s="337"/>
    </row>
    <row r="156" spans="1:47" s="81" customFormat="1" ht="29.25" customHeight="1">
      <c r="A156" s="233"/>
      <c r="B156" s="305"/>
      <c r="C156" s="54"/>
      <c r="D156" s="103"/>
      <c r="E156" s="302"/>
      <c r="F156" s="278">
        <f t="shared" si="75"/>
        <v>0</v>
      </c>
      <c r="G156" s="55"/>
      <c r="H156" s="252"/>
      <c r="I156" s="299">
        <f t="shared" si="73"/>
        <v>0</v>
      </c>
      <c r="J156" s="240"/>
      <c r="K156" s="52"/>
      <c r="L156" s="52"/>
      <c r="M156" s="52"/>
      <c r="N156" s="52"/>
      <c r="O156" s="54"/>
      <c r="P156" s="276"/>
      <c r="Q156" s="52"/>
      <c r="R156" s="52"/>
      <c r="S156" s="52"/>
      <c r="T156" s="52"/>
      <c r="U156" s="241"/>
      <c r="V156" s="77"/>
      <c r="W156" s="94"/>
      <c r="X156" s="67" t="str">
        <f t="shared" si="76"/>
        <v>190000</v>
      </c>
      <c r="Y156" s="54"/>
      <c r="Z156" s="287" t="str">
        <f t="shared" si="77"/>
        <v xml:space="preserve"> </v>
      </c>
      <c r="AA156" s="242" t="str">
        <f t="shared" si="78"/>
        <v xml:space="preserve"> </v>
      </c>
      <c r="AB156" s="243" t="str">
        <f t="shared" si="79"/>
        <v xml:space="preserve"> </v>
      </c>
      <c r="AC156" s="243">
        <f t="shared" si="80"/>
        <v>0</v>
      </c>
      <c r="AD156" s="243">
        <f t="shared" si="81"/>
        <v>0</v>
      </c>
      <c r="AE156" s="243">
        <f t="shared" si="82"/>
        <v>0</v>
      </c>
      <c r="AF156" s="243" t="str">
        <f t="shared" si="83"/>
        <v>190000</v>
      </c>
      <c r="AG156" s="243" t="str">
        <f t="shared" si="84"/>
        <v>190000</v>
      </c>
      <c r="AH156" s="243" t="str">
        <f t="shared" si="74"/>
        <v>190000</v>
      </c>
      <c r="AI156" s="243" t="str">
        <f t="shared" si="85"/>
        <v>190000</v>
      </c>
      <c r="AJ156" s="257" t="str">
        <f t="shared" si="71"/>
        <v>190000</v>
      </c>
      <c r="AK156" s="279"/>
      <c r="AL156" s="280"/>
      <c r="AM156" s="280"/>
      <c r="AN156" s="280"/>
      <c r="AO156" s="280"/>
      <c r="AP156" s="280"/>
      <c r="AQ156" s="280"/>
      <c r="AR156" s="280"/>
      <c r="AS156" s="280"/>
      <c r="AT156" s="280"/>
      <c r="AU156" s="337"/>
    </row>
    <row r="157" spans="1:47" s="81" customFormat="1" ht="29.25" customHeight="1">
      <c r="A157" s="233"/>
      <c r="B157" s="305"/>
      <c r="C157" s="54"/>
      <c r="D157" s="103"/>
      <c r="E157" s="302"/>
      <c r="F157" s="278">
        <f t="shared" si="75"/>
        <v>0</v>
      </c>
      <c r="G157" s="55"/>
      <c r="H157" s="252"/>
      <c r="I157" s="299">
        <f t="shared" si="73"/>
        <v>0</v>
      </c>
      <c r="J157" s="240"/>
      <c r="K157" s="52"/>
      <c r="L157" s="52"/>
      <c r="M157" s="52"/>
      <c r="N157" s="52"/>
      <c r="O157" s="54"/>
      <c r="P157" s="276"/>
      <c r="Q157" s="52"/>
      <c r="R157" s="52"/>
      <c r="S157" s="52"/>
      <c r="T157" s="52"/>
      <c r="U157" s="241"/>
      <c r="V157" s="77"/>
      <c r="W157" s="94"/>
      <c r="X157" s="67" t="str">
        <f t="shared" si="76"/>
        <v>190000</v>
      </c>
      <c r="Y157" s="54"/>
      <c r="Z157" s="287" t="str">
        <f t="shared" si="77"/>
        <v xml:space="preserve"> </v>
      </c>
      <c r="AA157" s="242" t="str">
        <f t="shared" si="78"/>
        <v xml:space="preserve"> </v>
      </c>
      <c r="AB157" s="243" t="str">
        <f t="shared" si="79"/>
        <v xml:space="preserve"> </v>
      </c>
      <c r="AC157" s="243">
        <f t="shared" si="80"/>
        <v>0</v>
      </c>
      <c r="AD157" s="243">
        <f t="shared" si="81"/>
        <v>0</v>
      </c>
      <c r="AE157" s="243">
        <f t="shared" si="82"/>
        <v>0</v>
      </c>
      <c r="AF157" s="243" t="str">
        <f t="shared" si="83"/>
        <v>190000</v>
      </c>
      <c r="AG157" s="243" t="str">
        <f t="shared" si="84"/>
        <v>190000</v>
      </c>
      <c r="AH157" s="243" t="str">
        <f t="shared" si="74"/>
        <v>190000</v>
      </c>
      <c r="AI157" s="243" t="str">
        <f t="shared" si="85"/>
        <v>190000</v>
      </c>
      <c r="AJ157" s="257" t="str">
        <f t="shared" si="71"/>
        <v>190000</v>
      </c>
      <c r="AK157" s="279"/>
      <c r="AL157" s="280"/>
      <c r="AM157" s="280"/>
      <c r="AN157" s="280"/>
      <c r="AO157" s="280"/>
      <c r="AP157" s="280"/>
      <c r="AQ157" s="280"/>
      <c r="AR157" s="280"/>
      <c r="AS157" s="280"/>
      <c r="AT157" s="280"/>
      <c r="AU157" s="337"/>
    </row>
    <row r="158" spans="1:47" s="81" customFormat="1" ht="29.25" customHeight="1">
      <c r="A158" s="233"/>
      <c r="B158" s="305"/>
      <c r="C158" s="54"/>
      <c r="D158" s="103"/>
      <c r="E158" s="302"/>
      <c r="F158" s="278">
        <f t="shared" si="75"/>
        <v>0</v>
      </c>
      <c r="G158" s="55"/>
      <c r="H158" s="252"/>
      <c r="I158" s="299">
        <f t="shared" si="73"/>
        <v>0</v>
      </c>
      <c r="J158" s="240"/>
      <c r="K158" s="52"/>
      <c r="L158" s="52"/>
      <c r="M158" s="52"/>
      <c r="N158" s="52"/>
      <c r="O158" s="54"/>
      <c r="P158" s="276"/>
      <c r="Q158" s="52"/>
      <c r="R158" s="52"/>
      <c r="S158" s="52"/>
      <c r="T158" s="52"/>
      <c r="U158" s="241"/>
      <c r="V158" s="77"/>
      <c r="W158" s="94"/>
      <c r="X158" s="67" t="str">
        <f t="shared" si="76"/>
        <v>190000</v>
      </c>
      <c r="Y158" s="54"/>
      <c r="Z158" s="287" t="str">
        <f t="shared" si="77"/>
        <v xml:space="preserve"> </v>
      </c>
      <c r="AA158" s="242" t="str">
        <f t="shared" si="78"/>
        <v xml:space="preserve"> </v>
      </c>
      <c r="AB158" s="243" t="str">
        <f t="shared" si="79"/>
        <v xml:space="preserve"> </v>
      </c>
      <c r="AC158" s="243">
        <f t="shared" si="80"/>
        <v>0</v>
      </c>
      <c r="AD158" s="243">
        <f t="shared" si="81"/>
        <v>0</v>
      </c>
      <c r="AE158" s="243">
        <f t="shared" si="82"/>
        <v>0</v>
      </c>
      <c r="AF158" s="243" t="str">
        <f t="shared" si="83"/>
        <v>190000</v>
      </c>
      <c r="AG158" s="243" t="str">
        <f t="shared" si="84"/>
        <v>190000</v>
      </c>
      <c r="AH158" s="243" t="str">
        <f t="shared" si="74"/>
        <v>190000</v>
      </c>
      <c r="AI158" s="243" t="str">
        <f t="shared" si="85"/>
        <v>190000</v>
      </c>
      <c r="AJ158" s="257" t="str">
        <f t="shared" si="71"/>
        <v>190000</v>
      </c>
      <c r="AK158" s="279"/>
      <c r="AL158" s="280"/>
      <c r="AM158" s="280"/>
      <c r="AN158" s="280"/>
      <c r="AO158" s="280"/>
      <c r="AP158" s="280"/>
      <c r="AQ158" s="280"/>
      <c r="AR158" s="280"/>
      <c r="AS158" s="280"/>
      <c r="AT158" s="280"/>
      <c r="AU158" s="337"/>
    </row>
    <row r="159" spans="1:47" s="81" customFormat="1" ht="29.25" customHeight="1">
      <c r="A159" s="233"/>
      <c r="B159" s="305"/>
      <c r="C159" s="54"/>
      <c r="D159" s="103"/>
      <c r="E159" s="302"/>
      <c r="F159" s="278">
        <f t="shared" si="75"/>
        <v>0</v>
      </c>
      <c r="G159" s="55"/>
      <c r="H159" s="252"/>
      <c r="I159" s="299">
        <f t="shared" si="73"/>
        <v>0</v>
      </c>
      <c r="J159" s="240"/>
      <c r="K159" s="52"/>
      <c r="L159" s="52"/>
      <c r="M159" s="52"/>
      <c r="N159" s="52"/>
      <c r="O159" s="54"/>
      <c r="P159" s="276"/>
      <c r="Q159" s="52"/>
      <c r="R159" s="52"/>
      <c r="S159" s="52"/>
      <c r="T159" s="52"/>
      <c r="U159" s="241"/>
      <c r="V159" s="77"/>
      <c r="W159" s="94"/>
      <c r="X159" s="67" t="str">
        <f t="shared" si="76"/>
        <v>190000</v>
      </c>
      <c r="Y159" s="54"/>
      <c r="Z159" s="287" t="str">
        <f t="shared" si="77"/>
        <v xml:space="preserve"> </v>
      </c>
      <c r="AA159" s="242" t="str">
        <f t="shared" si="78"/>
        <v xml:space="preserve"> </v>
      </c>
      <c r="AB159" s="243" t="str">
        <f t="shared" si="79"/>
        <v xml:space="preserve"> </v>
      </c>
      <c r="AC159" s="243">
        <f t="shared" si="80"/>
        <v>0</v>
      </c>
      <c r="AD159" s="243">
        <f t="shared" si="81"/>
        <v>0</v>
      </c>
      <c r="AE159" s="243">
        <f t="shared" si="82"/>
        <v>0</v>
      </c>
      <c r="AF159" s="243" t="str">
        <f t="shared" si="83"/>
        <v>190000</v>
      </c>
      <c r="AG159" s="243" t="str">
        <f t="shared" si="84"/>
        <v>190000</v>
      </c>
      <c r="AH159" s="243" t="str">
        <f t="shared" si="74"/>
        <v>190000</v>
      </c>
      <c r="AI159" s="243" t="str">
        <f t="shared" si="85"/>
        <v>190000</v>
      </c>
      <c r="AJ159" s="257" t="str">
        <f t="shared" si="71"/>
        <v>190000</v>
      </c>
      <c r="AK159" s="279"/>
      <c r="AL159" s="280"/>
      <c r="AM159" s="280"/>
      <c r="AN159" s="280"/>
      <c r="AO159" s="280"/>
      <c r="AP159" s="280"/>
      <c r="AQ159" s="280"/>
      <c r="AR159" s="280"/>
      <c r="AS159" s="280"/>
      <c r="AT159" s="280"/>
      <c r="AU159" s="337"/>
    </row>
    <row r="160" spans="1:47" s="81" customFormat="1" ht="29.25" customHeight="1">
      <c r="A160" s="233"/>
      <c r="B160" s="305"/>
      <c r="C160" s="54"/>
      <c r="D160" s="103"/>
      <c r="E160" s="302"/>
      <c r="F160" s="278">
        <f t="shared" si="75"/>
        <v>0</v>
      </c>
      <c r="G160" s="55"/>
      <c r="H160" s="252"/>
      <c r="I160" s="299">
        <f t="shared" si="73"/>
        <v>0</v>
      </c>
      <c r="J160" s="240"/>
      <c r="K160" s="52"/>
      <c r="L160" s="52"/>
      <c r="M160" s="52"/>
      <c r="N160" s="52"/>
      <c r="O160" s="54"/>
      <c r="P160" s="276"/>
      <c r="Q160" s="52"/>
      <c r="R160" s="52"/>
      <c r="S160" s="52"/>
      <c r="T160" s="52"/>
      <c r="U160" s="241"/>
      <c r="V160" s="77"/>
      <c r="W160" s="94"/>
      <c r="X160" s="67" t="str">
        <f t="shared" si="76"/>
        <v>190000</v>
      </c>
      <c r="Y160" s="54"/>
      <c r="Z160" s="287" t="str">
        <f t="shared" si="77"/>
        <v xml:space="preserve"> </v>
      </c>
      <c r="AA160" s="242" t="str">
        <f t="shared" si="78"/>
        <v xml:space="preserve"> </v>
      </c>
      <c r="AB160" s="243" t="str">
        <f t="shared" si="79"/>
        <v xml:space="preserve"> </v>
      </c>
      <c r="AC160" s="243">
        <f t="shared" si="80"/>
        <v>0</v>
      </c>
      <c r="AD160" s="243">
        <f t="shared" si="81"/>
        <v>0</v>
      </c>
      <c r="AE160" s="243">
        <f t="shared" si="82"/>
        <v>0</v>
      </c>
      <c r="AF160" s="243" t="str">
        <f t="shared" si="83"/>
        <v>190000</v>
      </c>
      <c r="AG160" s="243" t="str">
        <f t="shared" si="84"/>
        <v>190000</v>
      </c>
      <c r="AH160" s="243" t="str">
        <f t="shared" si="74"/>
        <v>190000</v>
      </c>
      <c r="AI160" s="243" t="str">
        <f t="shared" si="85"/>
        <v>190000</v>
      </c>
      <c r="AJ160" s="257" t="str">
        <f t="shared" si="71"/>
        <v>190000</v>
      </c>
      <c r="AK160" s="279"/>
      <c r="AL160" s="280"/>
      <c r="AM160" s="280"/>
      <c r="AN160" s="280"/>
      <c r="AO160" s="280"/>
      <c r="AP160" s="280"/>
      <c r="AQ160" s="280"/>
      <c r="AR160" s="280"/>
      <c r="AS160" s="280"/>
      <c r="AT160" s="280"/>
      <c r="AU160" s="337"/>
    </row>
    <row r="161" spans="1:48" s="81" customFormat="1" ht="29.25" customHeight="1">
      <c r="A161" s="233"/>
      <c r="B161" s="305"/>
      <c r="C161" s="54"/>
      <c r="D161" s="103"/>
      <c r="E161" s="302"/>
      <c r="F161" s="278">
        <f t="shared" si="75"/>
        <v>0</v>
      </c>
      <c r="G161" s="55"/>
      <c r="H161" s="252"/>
      <c r="I161" s="299">
        <f t="shared" si="73"/>
        <v>0</v>
      </c>
      <c r="J161" s="240"/>
      <c r="K161" s="52"/>
      <c r="L161" s="52"/>
      <c r="M161" s="52"/>
      <c r="N161" s="52"/>
      <c r="O161" s="54"/>
      <c r="P161" s="276"/>
      <c r="Q161" s="52"/>
      <c r="R161" s="52"/>
      <c r="S161" s="52"/>
      <c r="T161" s="52"/>
      <c r="U161" s="241"/>
      <c r="V161" s="77"/>
      <c r="W161" s="94"/>
      <c r="X161" s="67" t="str">
        <f t="shared" si="76"/>
        <v>190000</v>
      </c>
      <c r="Y161" s="54"/>
      <c r="Z161" s="287" t="str">
        <f t="shared" si="77"/>
        <v xml:space="preserve"> </v>
      </c>
      <c r="AA161" s="242" t="str">
        <f t="shared" si="78"/>
        <v xml:space="preserve"> </v>
      </c>
      <c r="AB161" s="243" t="str">
        <f t="shared" si="79"/>
        <v xml:space="preserve"> </v>
      </c>
      <c r="AC161" s="243">
        <f t="shared" si="80"/>
        <v>0</v>
      </c>
      <c r="AD161" s="243">
        <f t="shared" si="81"/>
        <v>0</v>
      </c>
      <c r="AE161" s="243">
        <f t="shared" si="82"/>
        <v>0</v>
      </c>
      <c r="AF161" s="243" t="str">
        <f t="shared" si="83"/>
        <v>190000</v>
      </c>
      <c r="AG161" s="243" t="str">
        <f t="shared" si="84"/>
        <v>190000</v>
      </c>
      <c r="AH161" s="243" t="str">
        <f t="shared" si="74"/>
        <v>190000</v>
      </c>
      <c r="AI161" s="243" t="str">
        <f t="shared" si="85"/>
        <v>190000</v>
      </c>
      <c r="AJ161" s="257" t="str">
        <f t="shared" si="71"/>
        <v>190000</v>
      </c>
      <c r="AK161" s="279"/>
      <c r="AL161" s="280"/>
      <c r="AM161" s="280"/>
      <c r="AN161" s="280"/>
      <c r="AO161" s="280"/>
      <c r="AP161" s="280"/>
      <c r="AQ161" s="280"/>
      <c r="AR161" s="280"/>
      <c r="AS161" s="280"/>
      <c r="AT161" s="280"/>
      <c r="AU161" s="337"/>
    </row>
    <row r="162" spans="1:48" s="81" customFormat="1" ht="29.25" customHeight="1">
      <c r="A162" s="233"/>
      <c r="B162" s="305"/>
      <c r="C162" s="54"/>
      <c r="D162" s="103"/>
      <c r="E162" s="302"/>
      <c r="F162" s="278">
        <f t="shared" si="75"/>
        <v>0</v>
      </c>
      <c r="G162" s="55"/>
      <c r="H162" s="252"/>
      <c r="I162" s="299">
        <f t="shared" si="73"/>
        <v>0</v>
      </c>
      <c r="J162" s="240"/>
      <c r="K162" s="52"/>
      <c r="L162" s="52"/>
      <c r="M162" s="52"/>
      <c r="N162" s="52"/>
      <c r="O162" s="54"/>
      <c r="P162" s="276"/>
      <c r="Q162" s="52"/>
      <c r="R162" s="52"/>
      <c r="S162" s="52"/>
      <c r="T162" s="52"/>
      <c r="U162" s="241"/>
      <c r="V162" s="77"/>
      <c r="W162" s="94"/>
      <c r="X162" s="67" t="str">
        <f t="shared" si="76"/>
        <v>190000</v>
      </c>
      <c r="Y162" s="54"/>
      <c r="Z162" s="287" t="str">
        <f t="shared" si="77"/>
        <v xml:space="preserve"> </v>
      </c>
      <c r="AA162" s="242" t="str">
        <f t="shared" si="78"/>
        <v xml:space="preserve"> </v>
      </c>
      <c r="AB162" s="243" t="str">
        <f t="shared" si="79"/>
        <v xml:space="preserve"> </v>
      </c>
      <c r="AC162" s="243">
        <f t="shared" si="80"/>
        <v>0</v>
      </c>
      <c r="AD162" s="243">
        <f t="shared" si="81"/>
        <v>0</v>
      </c>
      <c r="AE162" s="243">
        <f t="shared" si="82"/>
        <v>0</v>
      </c>
      <c r="AF162" s="243" t="str">
        <f t="shared" si="83"/>
        <v>190000</v>
      </c>
      <c r="AG162" s="243" t="str">
        <f t="shared" si="84"/>
        <v>190000</v>
      </c>
      <c r="AH162" s="243" t="str">
        <f t="shared" si="74"/>
        <v>190000</v>
      </c>
      <c r="AI162" s="243" t="str">
        <f t="shared" si="85"/>
        <v>190000</v>
      </c>
      <c r="AJ162" s="257" t="str">
        <f t="shared" si="71"/>
        <v>190000</v>
      </c>
      <c r="AK162" s="279"/>
      <c r="AL162" s="280"/>
      <c r="AM162" s="280"/>
      <c r="AN162" s="280"/>
      <c r="AO162" s="280"/>
      <c r="AP162" s="280"/>
      <c r="AQ162" s="280"/>
      <c r="AR162" s="280"/>
      <c r="AS162" s="280"/>
      <c r="AT162" s="280"/>
      <c r="AU162" s="337"/>
    </row>
    <row r="163" spans="1:48" s="81" customFormat="1" ht="29.25" customHeight="1">
      <c r="A163" s="233"/>
      <c r="B163" s="305"/>
      <c r="C163" s="54"/>
      <c r="D163" s="103"/>
      <c r="E163" s="302"/>
      <c r="F163" s="278">
        <f t="shared" si="75"/>
        <v>0</v>
      </c>
      <c r="G163" s="55"/>
      <c r="H163" s="252"/>
      <c r="I163" s="299">
        <f t="shared" ref="I163:I194" si="86">IF(I$8=J$8,J163,IF(I$8=K$8,K163,IF(I$8=L$8,L163,IF(I$8=M$8,M163,IF($I$8=N$8,N163,IF(I$8=O$8,O163,"NOK"))))))</f>
        <v>0</v>
      </c>
      <c r="J163" s="240"/>
      <c r="K163" s="52"/>
      <c r="L163" s="52"/>
      <c r="M163" s="52"/>
      <c r="N163" s="52"/>
      <c r="O163" s="54"/>
      <c r="P163" s="276"/>
      <c r="Q163" s="52"/>
      <c r="R163" s="52"/>
      <c r="S163" s="52"/>
      <c r="T163" s="52"/>
      <c r="U163" s="241"/>
      <c r="V163" s="77"/>
      <c r="W163" s="94"/>
      <c r="X163" s="67" t="str">
        <f t="shared" si="76"/>
        <v>190000</v>
      </c>
      <c r="Y163" s="54"/>
      <c r="Z163" s="287" t="str">
        <f t="shared" si="77"/>
        <v xml:space="preserve"> </v>
      </c>
      <c r="AA163" s="242" t="str">
        <f t="shared" si="78"/>
        <v xml:space="preserve"> </v>
      </c>
      <c r="AB163" s="243" t="str">
        <f t="shared" si="79"/>
        <v xml:space="preserve"> </v>
      </c>
      <c r="AC163" s="243">
        <f t="shared" si="80"/>
        <v>0</v>
      </c>
      <c r="AD163" s="243">
        <f t="shared" si="81"/>
        <v>0</v>
      </c>
      <c r="AE163" s="243">
        <f t="shared" si="82"/>
        <v>0</v>
      </c>
      <c r="AF163" s="243" t="str">
        <f t="shared" si="83"/>
        <v>190000</v>
      </c>
      <c r="AG163" s="243" t="str">
        <f t="shared" si="84"/>
        <v>190000</v>
      </c>
      <c r="AH163" s="243" t="str">
        <f t="shared" si="74"/>
        <v>190000</v>
      </c>
      <c r="AI163" s="243" t="str">
        <f t="shared" si="85"/>
        <v>190000</v>
      </c>
      <c r="AJ163" s="257" t="str">
        <f t="shared" si="71"/>
        <v>190000</v>
      </c>
      <c r="AK163" s="279"/>
      <c r="AL163" s="280"/>
      <c r="AM163" s="280"/>
      <c r="AN163" s="280"/>
      <c r="AO163" s="280"/>
      <c r="AP163" s="280"/>
      <c r="AQ163" s="280"/>
      <c r="AR163" s="280"/>
      <c r="AS163" s="280"/>
      <c r="AT163" s="280"/>
      <c r="AU163" s="337"/>
    </row>
    <row r="164" spans="1:48" s="81" customFormat="1" ht="29.25" customHeight="1">
      <c r="A164" s="233"/>
      <c r="B164" s="305"/>
      <c r="C164" s="54"/>
      <c r="D164" s="103"/>
      <c r="E164" s="302"/>
      <c r="F164" s="278">
        <f t="shared" si="75"/>
        <v>0</v>
      </c>
      <c r="G164" s="55"/>
      <c r="H164" s="252"/>
      <c r="I164" s="299">
        <f t="shared" si="86"/>
        <v>0</v>
      </c>
      <c r="J164" s="240"/>
      <c r="K164" s="52"/>
      <c r="L164" s="52"/>
      <c r="M164" s="52"/>
      <c r="N164" s="52"/>
      <c r="O164" s="54"/>
      <c r="P164" s="276"/>
      <c r="Q164" s="52"/>
      <c r="R164" s="52"/>
      <c r="S164" s="52"/>
      <c r="T164" s="52"/>
      <c r="U164" s="241"/>
      <c r="V164" s="77"/>
      <c r="W164" s="94"/>
      <c r="X164" s="67" t="str">
        <f t="shared" si="76"/>
        <v>190000</v>
      </c>
      <c r="Y164" s="54"/>
      <c r="Z164" s="287" t="str">
        <f t="shared" si="77"/>
        <v xml:space="preserve"> </v>
      </c>
      <c r="AA164" s="242" t="str">
        <f t="shared" si="78"/>
        <v xml:space="preserve"> </v>
      </c>
      <c r="AB164" s="243" t="str">
        <f t="shared" si="79"/>
        <v xml:space="preserve"> </v>
      </c>
      <c r="AC164" s="243">
        <f t="shared" si="80"/>
        <v>0</v>
      </c>
      <c r="AD164" s="243">
        <f t="shared" si="81"/>
        <v>0</v>
      </c>
      <c r="AE164" s="243">
        <f t="shared" si="82"/>
        <v>0</v>
      </c>
      <c r="AF164" s="243" t="str">
        <f t="shared" si="83"/>
        <v>190000</v>
      </c>
      <c r="AG164" s="243" t="str">
        <f t="shared" si="84"/>
        <v>190000</v>
      </c>
      <c r="AH164" s="243" t="str">
        <f t="shared" si="74"/>
        <v>190000</v>
      </c>
      <c r="AI164" s="243" t="str">
        <f t="shared" si="85"/>
        <v>190000</v>
      </c>
      <c r="AJ164" s="257" t="str">
        <f t="shared" si="71"/>
        <v>190000</v>
      </c>
      <c r="AK164" s="279"/>
      <c r="AL164" s="280"/>
      <c r="AM164" s="280"/>
      <c r="AN164" s="280"/>
      <c r="AO164" s="280"/>
      <c r="AP164" s="280"/>
      <c r="AQ164" s="280"/>
      <c r="AR164" s="280"/>
      <c r="AS164" s="280"/>
      <c r="AT164" s="280"/>
      <c r="AU164" s="337"/>
    </row>
    <row r="165" spans="1:48" s="81" customFormat="1" ht="29.25" customHeight="1">
      <c r="A165" s="233"/>
      <c r="B165" s="305"/>
      <c r="C165" s="54"/>
      <c r="D165" s="103"/>
      <c r="E165" s="302"/>
      <c r="F165" s="278">
        <f t="shared" si="75"/>
        <v>0</v>
      </c>
      <c r="G165" s="55"/>
      <c r="H165" s="252"/>
      <c r="I165" s="299">
        <f t="shared" si="86"/>
        <v>0</v>
      </c>
      <c r="J165" s="240"/>
      <c r="K165" s="52"/>
      <c r="L165" s="52"/>
      <c r="M165" s="52"/>
      <c r="N165" s="52"/>
      <c r="O165" s="54"/>
      <c r="P165" s="276"/>
      <c r="Q165" s="52"/>
      <c r="R165" s="52"/>
      <c r="S165" s="52"/>
      <c r="T165" s="52"/>
      <c r="U165" s="241"/>
      <c r="V165" s="77"/>
      <c r="W165" s="94"/>
      <c r="X165" s="67" t="str">
        <f t="shared" si="76"/>
        <v>190000</v>
      </c>
      <c r="Y165" s="54"/>
      <c r="Z165" s="287" t="str">
        <f t="shared" si="77"/>
        <v xml:space="preserve"> </v>
      </c>
      <c r="AA165" s="242" t="str">
        <f t="shared" si="78"/>
        <v xml:space="preserve"> </v>
      </c>
      <c r="AB165" s="243" t="str">
        <f t="shared" si="79"/>
        <v xml:space="preserve"> </v>
      </c>
      <c r="AC165" s="243">
        <f t="shared" si="80"/>
        <v>0</v>
      </c>
      <c r="AD165" s="243">
        <f t="shared" si="81"/>
        <v>0</v>
      </c>
      <c r="AE165" s="243">
        <f t="shared" si="82"/>
        <v>0</v>
      </c>
      <c r="AF165" s="243" t="str">
        <f t="shared" si="83"/>
        <v>190000</v>
      </c>
      <c r="AG165" s="243" t="str">
        <f t="shared" si="84"/>
        <v>190000</v>
      </c>
      <c r="AH165" s="243" t="str">
        <f t="shared" si="74"/>
        <v>190000</v>
      </c>
      <c r="AI165" s="243" t="str">
        <f t="shared" si="85"/>
        <v>190000</v>
      </c>
      <c r="AJ165" s="257" t="str">
        <f t="shared" si="71"/>
        <v>190000</v>
      </c>
      <c r="AK165" s="279"/>
      <c r="AL165" s="280"/>
      <c r="AM165" s="280"/>
      <c r="AN165" s="280"/>
      <c r="AO165" s="280"/>
      <c r="AP165" s="280"/>
      <c r="AQ165" s="280"/>
      <c r="AR165" s="280"/>
      <c r="AS165" s="280"/>
      <c r="AT165" s="280"/>
      <c r="AU165" s="337"/>
    </row>
    <row r="166" spans="1:48" s="81" customFormat="1" ht="29.25" customHeight="1">
      <c r="A166" s="233"/>
      <c r="B166" s="305"/>
      <c r="C166" s="54"/>
      <c r="D166" s="103"/>
      <c r="E166" s="302"/>
      <c r="F166" s="278">
        <f t="shared" si="75"/>
        <v>0</v>
      </c>
      <c r="G166" s="55"/>
      <c r="H166" s="252"/>
      <c r="I166" s="299">
        <f t="shared" si="86"/>
        <v>0</v>
      </c>
      <c r="J166" s="240"/>
      <c r="K166" s="52"/>
      <c r="L166" s="52"/>
      <c r="M166" s="52"/>
      <c r="N166" s="52"/>
      <c r="O166" s="54"/>
      <c r="P166" s="276"/>
      <c r="Q166" s="52"/>
      <c r="R166" s="52"/>
      <c r="S166" s="52"/>
      <c r="T166" s="52"/>
      <c r="U166" s="241"/>
      <c r="V166" s="77"/>
      <c r="W166" s="94"/>
      <c r="X166" s="67" t="str">
        <f t="shared" si="76"/>
        <v>190000</v>
      </c>
      <c r="Y166" s="54"/>
      <c r="Z166" s="287" t="str">
        <f t="shared" si="77"/>
        <v xml:space="preserve"> </v>
      </c>
      <c r="AA166" s="242" t="str">
        <f t="shared" si="78"/>
        <v xml:space="preserve"> </v>
      </c>
      <c r="AB166" s="243" t="str">
        <f t="shared" si="79"/>
        <v xml:space="preserve"> </v>
      </c>
      <c r="AC166" s="243">
        <f t="shared" si="80"/>
        <v>0</v>
      </c>
      <c r="AD166" s="243">
        <f t="shared" si="81"/>
        <v>0</v>
      </c>
      <c r="AE166" s="243">
        <f t="shared" si="82"/>
        <v>0</v>
      </c>
      <c r="AF166" s="243" t="str">
        <f t="shared" si="83"/>
        <v>190000</v>
      </c>
      <c r="AG166" s="243" t="str">
        <f t="shared" si="84"/>
        <v>190000</v>
      </c>
      <c r="AH166" s="243" t="str">
        <f t="shared" si="74"/>
        <v>190000</v>
      </c>
      <c r="AI166" s="243" t="str">
        <f t="shared" si="85"/>
        <v>190000</v>
      </c>
      <c r="AJ166" s="257" t="str">
        <f t="shared" si="71"/>
        <v>190000</v>
      </c>
      <c r="AK166" s="279"/>
      <c r="AL166" s="280"/>
      <c r="AM166" s="280"/>
      <c r="AN166" s="280"/>
      <c r="AO166" s="280"/>
      <c r="AP166" s="280"/>
      <c r="AQ166" s="280"/>
      <c r="AR166" s="280"/>
      <c r="AS166" s="280"/>
      <c r="AT166" s="280"/>
      <c r="AU166" s="337"/>
    </row>
    <row r="167" spans="1:48" s="81" customFormat="1" ht="29.25" customHeight="1">
      <c r="A167" s="233"/>
      <c r="B167" s="305"/>
      <c r="C167" s="54"/>
      <c r="D167" s="103"/>
      <c r="E167" s="302"/>
      <c r="F167" s="278">
        <f t="shared" si="75"/>
        <v>0</v>
      </c>
      <c r="G167" s="55"/>
      <c r="H167" s="252"/>
      <c r="I167" s="299">
        <f t="shared" si="86"/>
        <v>0</v>
      </c>
      <c r="J167" s="240"/>
      <c r="K167" s="52"/>
      <c r="L167" s="52"/>
      <c r="M167" s="52"/>
      <c r="N167" s="52"/>
      <c r="O167" s="54"/>
      <c r="P167" s="276"/>
      <c r="Q167" s="52"/>
      <c r="R167" s="52"/>
      <c r="S167" s="52"/>
      <c r="T167" s="52"/>
      <c r="U167" s="241"/>
      <c r="V167" s="77"/>
      <c r="W167" s="94"/>
      <c r="X167" s="67" t="str">
        <f t="shared" si="76"/>
        <v>190000</v>
      </c>
      <c r="Y167" s="54"/>
      <c r="Z167" s="287" t="str">
        <f t="shared" si="77"/>
        <v xml:space="preserve"> </v>
      </c>
      <c r="AA167" s="242" t="str">
        <f t="shared" si="78"/>
        <v xml:space="preserve"> </v>
      </c>
      <c r="AB167" s="243" t="str">
        <f t="shared" si="79"/>
        <v xml:space="preserve"> </v>
      </c>
      <c r="AC167" s="243">
        <f t="shared" si="80"/>
        <v>0</v>
      </c>
      <c r="AD167" s="243">
        <f t="shared" si="81"/>
        <v>0</v>
      </c>
      <c r="AE167" s="243">
        <f t="shared" si="82"/>
        <v>0</v>
      </c>
      <c r="AF167" s="243" t="str">
        <f t="shared" si="83"/>
        <v>190000</v>
      </c>
      <c r="AG167" s="243" t="str">
        <f t="shared" si="84"/>
        <v>190000</v>
      </c>
      <c r="AH167" s="243" t="str">
        <f t="shared" ref="AH167:AH190" si="87">IF((WEEKNUM(MAX(AO167,AN167)))&lt;10,(YEAR(MAX(AO167,AN167)))&amp;"0"&amp;(WEEKNUM(MAX(AO167,AN167))),(YEAR(MAX(AO167,AN167)))&amp;(WEEKNUM(MAX(AO167,AN167))))</f>
        <v>190000</v>
      </c>
      <c r="AI167" s="243" t="str">
        <f t="shared" si="85"/>
        <v>190000</v>
      </c>
      <c r="AJ167" s="257" t="str">
        <f t="shared" si="71"/>
        <v>190000</v>
      </c>
      <c r="AK167" s="279"/>
      <c r="AL167" s="280"/>
      <c r="AM167" s="280"/>
      <c r="AN167" s="280"/>
      <c r="AO167" s="280"/>
      <c r="AP167" s="280"/>
      <c r="AQ167" s="280"/>
      <c r="AR167" s="280"/>
      <c r="AS167" s="280"/>
      <c r="AT167" s="280"/>
      <c r="AU167" s="337"/>
    </row>
    <row r="168" spans="1:48" s="81" customFormat="1" ht="29.25" customHeight="1">
      <c r="A168" s="233"/>
      <c r="B168" s="305"/>
      <c r="C168" s="54"/>
      <c r="D168" s="103"/>
      <c r="E168" s="302"/>
      <c r="F168" s="278">
        <f t="shared" si="75"/>
        <v>0</v>
      </c>
      <c r="G168" s="55"/>
      <c r="H168" s="252"/>
      <c r="I168" s="299">
        <f t="shared" si="86"/>
        <v>0</v>
      </c>
      <c r="J168" s="240"/>
      <c r="K168" s="52"/>
      <c r="L168" s="52"/>
      <c r="M168" s="52"/>
      <c r="N168" s="52"/>
      <c r="O168" s="54"/>
      <c r="P168" s="276"/>
      <c r="Q168" s="52"/>
      <c r="R168" s="52"/>
      <c r="S168" s="52"/>
      <c r="T168" s="52"/>
      <c r="U168" s="241"/>
      <c r="V168" s="77"/>
      <c r="W168" s="94"/>
      <c r="X168" s="67" t="str">
        <f t="shared" si="76"/>
        <v>190000</v>
      </c>
      <c r="Y168" s="54"/>
      <c r="Z168" s="287" t="str">
        <f t="shared" si="77"/>
        <v xml:space="preserve"> </v>
      </c>
      <c r="AA168" s="242" t="str">
        <f t="shared" si="78"/>
        <v xml:space="preserve"> </v>
      </c>
      <c r="AB168" s="243" t="str">
        <f t="shared" si="79"/>
        <v xml:space="preserve"> </v>
      </c>
      <c r="AC168" s="243">
        <f t="shared" si="80"/>
        <v>0</v>
      </c>
      <c r="AD168" s="243">
        <f t="shared" si="81"/>
        <v>0</v>
      </c>
      <c r="AE168" s="243">
        <f t="shared" si="82"/>
        <v>0</v>
      </c>
      <c r="AF168" s="243" t="str">
        <f t="shared" si="83"/>
        <v>190000</v>
      </c>
      <c r="AG168" s="243" t="str">
        <f t="shared" si="84"/>
        <v>190000</v>
      </c>
      <c r="AH168" s="243" t="str">
        <f t="shared" si="87"/>
        <v>190000</v>
      </c>
      <c r="AI168" s="243" t="str">
        <f t="shared" si="85"/>
        <v>190000</v>
      </c>
      <c r="AJ168" s="257" t="str">
        <f t="shared" si="71"/>
        <v>190000</v>
      </c>
      <c r="AK168" s="279"/>
      <c r="AL168" s="280"/>
      <c r="AM168" s="280"/>
      <c r="AN168" s="280"/>
      <c r="AO168" s="280"/>
      <c r="AP168" s="280"/>
      <c r="AQ168" s="280"/>
      <c r="AR168" s="280"/>
      <c r="AS168" s="280"/>
      <c r="AT168" s="280"/>
      <c r="AU168" s="337"/>
    </row>
    <row r="169" spans="1:48" s="81" customFormat="1" ht="29.25" customHeight="1">
      <c r="A169" s="233"/>
      <c r="B169" s="305"/>
      <c r="C169" s="54"/>
      <c r="D169" s="103"/>
      <c r="E169" s="302"/>
      <c r="F169" s="278">
        <f t="shared" si="75"/>
        <v>0</v>
      </c>
      <c r="G169" s="55"/>
      <c r="H169" s="252"/>
      <c r="I169" s="299">
        <f t="shared" si="86"/>
        <v>0</v>
      </c>
      <c r="J169" s="240"/>
      <c r="K169" s="52"/>
      <c r="L169" s="52"/>
      <c r="M169" s="52"/>
      <c r="N169" s="52"/>
      <c r="O169" s="54"/>
      <c r="P169" s="276"/>
      <c r="Q169" s="52"/>
      <c r="R169" s="52"/>
      <c r="S169" s="52"/>
      <c r="T169" s="52"/>
      <c r="U169" s="241"/>
      <c r="V169" s="77"/>
      <c r="W169" s="94"/>
      <c r="X169" s="67" t="str">
        <f t="shared" si="76"/>
        <v>190000</v>
      </c>
      <c r="Y169" s="54"/>
      <c r="Z169" s="287" t="str">
        <f t="shared" si="77"/>
        <v xml:space="preserve"> </v>
      </c>
      <c r="AA169" s="242" t="str">
        <f t="shared" si="78"/>
        <v xml:space="preserve"> </v>
      </c>
      <c r="AB169" s="243" t="str">
        <f t="shared" si="79"/>
        <v xml:space="preserve"> </v>
      </c>
      <c r="AC169" s="243">
        <f t="shared" si="80"/>
        <v>0</v>
      </c>
      <c r="AD169" s="243">
        <f t="shared" si="81"/>
        <v>0</v>
      </c>
      <c r="AE169" s="243">
        <f t="shared" si="82"/>
        <v>0</v>
      </c>
      <c r="AF169" s="243" t="str">
        <f t="shared" si="83"/>
        <v>190000</v>
      </c>
      <c r="AG169" s="243" t="str">
        <f t="shared" si="84"/>
        <v>190000</v>
      </c>
      <c r="AH169" s="243" t="str">
        <f t="shared" si="87"/>
        <v>190000</v>
      </c>
      <c r="AI169" s="243" t="str">
        <f t="shared" si="85"/>
        <v>190000</v>
      </c>
      <c r="AJ169" s="257" t="str">
        <f t="shared" si="71"/>
        <v>190000</v>
      </c>
      <c r="AK169" s="279"/>
      <c r="AL169" s="280"/>
      <c r="AM169" s="280"/>
      <c r="AN169" s="280"/>
      <c r="AO169" s="280"/>
      <c r="AP169" s="280"/>
      <c r="AQ169" s="280"/>
      <c r="AR169" s="280"/>
      <c r="AS169" s="280"/>
      <c r="AT169" s="280"/>
      <c r="AU169" s="337"/>
    </row>
    <row r="170" spans="1:48" s="81" customFormat="1" ht="33.75" customHeight="1">
      <c r="A170" s="233"/>
      <c r="B170" s="305"/>
      <c r="C170" s="54"/>
      <c r="D170" s="104"/>
      <c r="E170" s="251"/>
      <c r="F170" s="278">
        <f t="shared" si="75"/>
        <v>0</v>
      </c>
      <c r="G170" s="55"/>
      <c r="H170" s="54"/>
      <c r="I170" s="299">
        <f t="shared" si="86"/>
        <v>0</v>
      </c>
      <c r="J170" s="77"/>
      <c r="K170" s="52"/>
      <c r="L170" s="52"/>
      <c r="M170" s="52"/>
      <c r="N170" s="52"/>
      <c r="O170" s="54"/>
      <c r="P170" s="276"/>
      <c r="Q170" s="52"/>
      <c r="R170" s="52"/>
      <c r="S170" s="52"/>
      <c r="T170" s="52"/>
      <c r="U170" s="57"/>
      <c r="V170" s="54"/>
      <c r="W170" s="94"/>
      <c r="X170" s="67" t="str">
        <f t="shared" si="76"/>
        <v>190000</v>
      </c>
      <c r="Y170" s="54"/>
      <c r="Z170" s="257" t="str">
        <f t="shared" si="77"/>
        <v xml:space="preserve"> </v>
      </c>
      <c r="AA170" s="242" t="str">
        <f t="shared" si="78"/>
        <v xml:space="preserve"> </v>
      </c>
      <c r="AB170" s="243" t="str">
        <f t="shared" si="79"/>
        <v xml:space="preserve"> </v>
      </c>
      <c r="AC170" s="244">
        <f t="shared" si="80"/>
        <v>0</v>
      </c>
      <c r="AD170" s="245">
        <f t="shared" si="81"/>
        <v>0</v>
      </c>
      <c r="AE170" s="246">
        <f t="shared" si="82"/>
        <v>0</v>
      </c>
      <c r="AF170" s="247" t="str">
        <f t="shared" si="83"/>
        <v>190000</v>
      </c>
      <c r="AG170" s="247" t="str">
        <f t="shared" si="84"/>
        <v>190000</v>
      </c>
      <c r="AH170" s="247" t="str">
        <f t="shared" si="87"/>
        <v>190000</v>
      </c>
      <c r="AI170" s="247" t="str">
        <f t="shared" si="85"/>
        <v>190000</v>
      </c>
      <c r="AJ170" s="247" t="str">
        <f t="shared" si="71"/>
        <v>190000</v>
      </c>
      <c r="AK170" s="279"/>
      <c r="AL170" s="280"/>
      <c r="AM170" s="280"/>
      <c r="AN170" s="280"/>
      <c r="AO170" s="280"/>
      <c r="AP170" s="280"/>
      <c r="AQ170" s="280"/>
      <c r="AR170" s="280"/>
      <c r="AS170" s="280"/>
      <c r="AT170" s="280"/>
      <c r="AU170" s="337"/>
    </row>
    <row r="171" spans="1:48" s="81" customFormat="1" ht="36" customHeight="1">
      <c r="A171" s="233"/>
      <c r="B171" s="305"/>
      <c r="C171" s="54"/>
      <c r="D171" s="104"/>
      <c r="E171" s="251"/>
      <c r="F171" s="278">
        <f t="shared" si="75"/>
        <v>0</v>
      </c>
      <c r="G171" s="55"/>
      <c r="H171" s="54"/>
      <c r="I171" s="299">
        <f t="shared" si="86"/>
        <v>0</v>
      </c>
      <c r="J171" s="77"/>
      <c r="K171" s="52"/>
      <c r="L171" s="52"/>
      <c r="M171" s="52"/>
      <c r="N171" s="52"/>
      <c r="O171" s="54"/>
      <c r="P171" s="276"/>
      <c r="Q171" s="52"/>
      <c r="R171" s="52"/>
      <c r="S171" s="52"/>
      <c r="T171" s="52"/>
      <c r="U171" s="57"/>
      <c r="V171" s="54"/>
      <c r="W171" s="94"/>
      <c r="X171" s="67" t="str">
        <f t="shared" si="76"/>
        <v>190000</v>
      </c>
      <c r="Y171" s="54"/>
      <c r="Z171" s="257" t="str">
        <f t="shared" si="77"/>
        <v xml:space="preserve"> </v>
      </c>
      <c r="AA171" s="242" t="str">
        <f t="shared" si="78"/>
        <v xml:space="preserve"> </v>
      </c>
      <c r="AB171" s="243" t="str">
        <f t="shared" si="79"/>
        <v xml:space="preserve"> </v>
      </c>
      <c r="AC171" s="244">
        <f t="shared" si="80"/>
        <v>0</v>
      </c>
      <c r="AD171" s="245">
        <f t="shared" si="81"/>
        <v>0</v>
      </c>
      <c r="AE171" s="246">
        <f t="shared" si="82"/>
        <v>0</v>
      </c>
      <c r="AF171" s="247" t="str">
        <f t="shared" si="83"/>
        <v>190000</v>
      </c>
      <c r="AG171" s="247" t="str">
        <f t="shared" si="84"/>
        <v>190000</v>
      </c>
      <c r="AH171" s="247" t="str">
        <f t="shared" si="87"/>
        <v>190000</v>
      </c>
      <c r="AI171" s="247" t="str">
        <f t="shared" si="85"/>
        <v>190000</v>
      </c>
      <c r="AJ171" s="247" t="str">
        <f t="shared" si="71"/>
        <v>190000</v>
      </c>
      <c r="AK171" s="279"/>
      <c r="AL171" s="280"/>
      <c r="AM171" s="280"/>
      <c r="AN171" s="280"/>
      <c r="AO171" s="280"/>
      <c r="AP171" s="280"/>
      <c r="AQ171" s="280"/>
      <c r="AR171" s="280"/>
      <c r="AS171" s="280"/>
      <c r="AT171" s="280"/>
      <c r="AU171" s="337"/>
      <c r="AV171" s="288"/>
    </row>
    <row r="172" spans="1:48" s="81" customFormat="1" ht="31.5" customHeight="1">
      <c r="A172" s="233"/>
      <c r="B172" s="305"/>
      <c r="C172" s="54"/>
      <c r="D172" s="104"/>
      <c r="E172" s="251"/>
      <c r="F172" s="278">
        <f t="shared" si="75"/>
        <v>0</v>
      </c>
      <c r="G172" s="55"/>
      <c r="H172" s="54"/>
      <c r="I172" s="299">
        <f t="shared" si="86"/>
        <v>0</v>
      </c>
      <c r="J172" s="77"/>
      <c r="K172" s="52"/>
      <c r="L172" s="52"/>
      <c r="M172" s="52"/>
      <c r="N172" s="52"/>
      <c r="O172" s="54"/>
      <c r="P172" s="276"/>
      <c r="Q172" s="52"/>
      <c r="R172" s="52"/>
      <c r="S172" s="52"/>
      <c r="T172" s="52"/>
      <c r="U172" s="57"/>
      <c r="V172" s="54"/>
      <c r="W172" s="94"/>
      <c r="X172" s="67" t="str">
        <f t="shared" si="76"/>
        <v>190000</v>
      </c>
      <c r="Y172" s="54"/>
      <c r="Z172" s="257" t="str">
        <f t="shared" si="77"/>
        <v xml:space="preserve"> </v>
      </c>
      <c r="AA172" s="242" t="str">
        <f t="shared" si="78"/>
        <v xml:space="preserve"> </v>
      </c>
      <c r="AB172" s="243" t="str">
        <f t="shared" si="79"/>
        <v xml:space="preserve"> </v>
      </c>
      <c r="AC172" s="244">
        <f t="shared" si="80"/>
        <v>0</v>
      </c>
      <c r="AD172" s="245">
        <f t="shared" si="81"/>
        <v>0</v>
      </c>
      <c r="AE172" s="246">
        <f t="shared" si="82"/>
        <v>0</v>
      </c>
      <c r="AF172" s="247" t="str">
        <f t="shared" si="83"/>
        <v>190000</v>
      </c>
      <c r="AG172" s="247" t="str">
        <f t="shared" si="84"/>
        <v>190000</v>
      </c>
      <c r="AH172" s="247" t="str">
        <f t="shared" si="87"/>
        <v>190000</v>
      </c>
      <c r="AI172" s="247" t="str">
        <f t="shared" si="85"/>
        <v>190000</v>
      </c>
      <c r="AJ172" s="247" t="str">
        <f t="shared" si="71"/>
        <v>190000</v>
      </c>
      <c r="AK172" s="279"/>
      <c r="AL172" s="280"/>
      <c r="AM172" s="280"/>
      <c r="AN172" s="280"/>
      <c r="AO172" s="280"/>
      <c r="AP172" s="280"/>
      <c r="AQ172" s="280"/>
      <c r="AR172" s="280"/>
      <c r="AS172" s="280"/>
      <c r="AT172" s="280"/>
      <c r="AU172" s="337"/>
    </row>
    <row r="173" spans="1:48" s="81" customFormat="1" ht="29.25" customHeight="1">
      <c r="A173" s="233"/>
      <c r="B173" s="305"/>
      <c r="C173" s="54"/>
      <c r="D173" s="104"/>
      <c r="E173" s="251"/>
      <c r="F173" s="278">
        <f t="shared" si="75"/>
        <v>0</v>
      </c>
      <c r="G173" s="55"/>
      <c r="H173" s="54"/>
      <c r="I173" s="299">
        <f t="shared" si="86"/>
        <v>0</v>
      </c>
      <c r="J173" s="77"/>
      <c r="K173" s="52"/>
      <c r="L173" s="52"/>
      <c r="M173" s="52"/>
      <c r="N173" s="52"/>
      <c r="O173" s="54"/>
      <c r="P173" s="276"/>
      <c r="Q173" s="52"/>
      <c r="R173" s="52"/>
      <c r="S173" s="52"/>
      <c r="T173" s="52"/>
      <c r="U173" s="57"/>
      <c r="V173" s="54"/>
      <c r="W173" s="94"/>
      <c r="X173" s="67" t="str">
        <f t="shared" si="76"/>
        <v>190000</v>
      </c>
      <c r="Y173" s="54"/>
      <c r="Z173" s="257" t="str">
        <f t="shared" si="77"/>
        <v xml:space="preserve"> </v>
      </c>
      <c r="AA173" s="242" t="str">
        <f t="shared" si="78"/>
        <v xml:space="preserve"> </v>
      </c>
      <c r="AB173" s="243" t="str">
        <f t="shared" si="79"/>
        <v xml:space="preserve"> </v>
      </c>
      <c r="AC173" s="244">
        <f t="shared" si="80"/>
        <v>0</v>
      </c>
      <c r="AD173" s="245">
        <f t="shared" si="81"/>
        <v>0</v>
      </c>
      <c r="AE173" s="246">
        <f t="shared" si="82"/>
        <v>0</v>
      </c>
      <c r="AF173" s="247" t="str">
        <f t="shared" si="83"/>
        <v>190000</v>
      </c>
      <c r="AG173" s="247" t="str">
        <f t="shared" si="84"/>
        <v>190000</v>
      </c>
      <c r="AH173" s="247" t="str">
        <f t="shared" si="87"/>
        <v>190000</v>
      </c>
      <c r="AI173" s="247" t="str">
        <f t="shared" si="85"/>
        <v>190000</v>
      </c>
      <c r="AJ173" s="247" t="str">
        <f t="shared" si="71"/>
        <v>190000</v>
      </c>
      <c r="AK173" s="279"/>
      <c r="AL173" s="280"/>
      <c r="AM173" s="280"/>
      <c r="AN173" s="280"/>
      <c r="AO173" s="280"/>
      <c r="AP173" s="280"/>
      <c r="AQ173" s="280"/>
      <c r="AR173" s="280"/>
      <c r="AS173" s="280"/>
      <c r="AT173" s="280"/>
      <c r="AU173" s="337"/>
      <c r="AV173" s="288"/>
    </row>
    <row r="174" spans="1:48" s="81" customFormat="1" ht="30.75" customHeight="1">
      <c r="A174" s="233"/>
      <c r="B174" s="305"/>
      <c r="C174" s="54"/>
      <c r="D174" s="104"/>
      <c r="E174" s="251"/>
      <c r="F174" s="278">
        <f t="shared" si="75"/>
        <v>0</v>
      </c>
      <c r="G174" s="55"/>
      <c r="H174" s="54"/>
      <c r="I174" s="299">
        <f t="shared" si="86"/>
        <v>0</v>
      </c>
      <c r="J174" s="77"/>
      <c r="K174" s="52"/>
      <c r="L174" s="52"/>
      <c r="M174" s="52"/>
      <c r="N174" s="52"/>
      <c r="O174" s="54"/>
      <c r="P174" s="276"/>
      <c r="Q174" s="52"/>
      <c r="R174" s="52"/>
      <c r="S174" s="52"/>
      <c r="T174" s="52"/>
      <c r="U174" s="57"/>
      <c r="V174" s="54"/>
      <c r="W174" s="94"/>
      <c r="X174" s="67" t="str">
        <f t="shared" si="76"/>
        <v>190000</v>
      </c>
      <c r="Y174" s="54"/>
      <c r="Z174" s="287" t="str">
        <f t="shared" si="77"/>
        <v xml:space="preserve"> </v>
      </c>
      <c r="AA174" s="242" t="str">
        <f t="shared" si="78"/>
        <v xml:space="preserve"> </v>
      </c>
      <c r="AB174" s="243" t="str">
        <f t="shared" si="79"/>
        <v xml:space="preserve"> </v>
      </c>
      <c r="AC174" s="244">
        <f t="shared" si="80"/>
        <v>0</v>
      </c>
      <c r="AD174" s="245">
        <f t="shared" si="81"/>
        <v>0</v>
      </c>
      <c r="AE174" s="246">
        <f t="shared" si="82"/>
        <v>0</v>
      </c>
      <c r="AF174" s="247" t="str">
        <f t="shared" si="83"/>
        <v>190000</v>
      </c>
      <c r="AG174" s="247" t="str">
        <f t="shared" si="84"/>
        <v>190000</v>
      </c>
      <c r="AH174" s="247" t="str">
        <f t="shared" si="87"/>
        <v>190000</v>
      </c>
      <c r="AI174" s="247" t="str">
        <f t="shared" si="85"/>
        <v>190000</v>
      </c>
      <c r="AJ174" s="247" t="str">
        <f t="shared" si="71"/>
        <v>190000</v>
      </c>
      <c r="AK174" s="279"/>
      <c r="AL174" s="280"/>
      <c r="AM174" s="280"/>
      <c r="AN174" s="280"/>
      <c r="AO174" s="280"/>
      <c r="AP174" s="280"/>
      <c r="AQ174" s="280"/>
      <c r="AR174" s="280"/>
      <c r="AS174" s="280"/>
      <c r="AT174" s="280"/>
      <c r="AU174" s="337"/>
    </row>
    <row r="175" spans="1:48" s="81" customFormat="1" ht="32.25" customHeight="1">
      <c r="A175" s="260"/>
      <c r="B175" s="305"/>
      <c r="C175" s="54"/>
      <c r="D175" s="104"/>
      <c r="E175" s="251"/>
      <c r="F175" s="278">
        <f t="shared" ref="F175:F202" si="88">D175*E175</f>
        <v>0</v>
      </c>
      <c r="G175" s="55"/>
      <c r="H175" s="54"/>
      <c r="I175" s="299">
        <f t="shared" si="86"/>
        <v>0</v>
      </c>
      <c r="J175" s="77"/>
      <c r="K175" s="52"/>
      <c r="L175" s="52"/>
      <c r="M175" s="52"/>
      <c r="N175" s="52"/>
      <c r="O175" s="54"/>
      <c r="P175" s="276"/>
      <c r="Q175" s="52"/>
      <c r="R175" s="52"/>
      <c r="S175" s="52"/>
      <c r="T175" s="52"/>
      <c r="U175" s="57"/>
      <c r="V175" s="54"/>
      <c r="W175" s="94"/>
      <c r="X175" s="67" t="str">
        <f t="shared" si="76"/>
        <v>190000</v>
      </c>
      <c r="Y175" s="54"/>
      <c r="Z175" s="287" t="str">
        <f t="shared" si="77"/>
        <v xml:space="preserve"> </v>
      </c>
      <c r="AA175" s="242" t="str">
        <f t="shared" si="78"/>
        <v xml:space="preserve"> </v>
      </c>
      <c r="AB175" s="243" t="str">
        <f t="shared" si="79"/>
        <v xml:space="preserve"> </v>
      </c>
      <c r="AC175" s="244">
        <f t="shared" si="80"/>
        <v>0</v>
      </c>
      <c r="AD175" s="245">
        <f t="shared" si="81"/>
        <v>0</v>
      </c>
      <c r="AE175" s="246">
        <f t="shared" si="82"/>
        <v>0</v>
      </c>
      <c r="AF175" s="247" t="str">
        <f t="shared" si="83"/>
        <v>190000</v>
      </c>
      <c r="AG175" s="247" t="str">
        <f t="shared" si="84"/>
        <v>190000</v>
      </c>
      <c r="AH175" s="247" t="str">
        <f t="shared" si="87"/>
        <v>190000</v>
      </c>
      <c r="AI175" s="247" t="str">
        <f t="shared" si="85"/>
        <v>190000</v>
      </c>
      <c r="AJ175" s="247" t="str">
        <f t="shared" si="71"/>
        <v>190000</v>
      </c>
      <c r="AK175" s="279"/>
      <c r="AL175" s="280"/>
      <c r="AM175" s="280"/>
      <c r="AN175" s="280"/>
      <c r="AO175" s="280"/>
      <c r="AP175" s="280"/>
      <c r="AQ175" s="280"/>
      <c r="AR175" s="280"/>
      <c r="AS175" s="280"/>
      <c r="AT175" s="280"/>
      <c r="AU175" s="337"/>
    </row>
    <row r="176" spans="1:48" s="81" customFormat="1" ht="30" customHeight="1">
      <c r="A176" s="233"/>
      <c r="B176" s="305"/>
      <c r="C176" s="54"/>
      <c r="D176" s="104"/>
      <c r="E176" s="251"/>
      <c r="F176" s="278">
        <f t="shared" si="88"/>
        <v>0</v>
      </c>
      <c r="G176" s="104"/>
      <c r="H176" s="54"/>
      <c r="I176" s="299">
        <f t="shared" si="86"/>
        <v>0</v>
      </c>
      <c r="J176" s="77"/>
      <c r="K176" s="52"/>
      <c r="L176" s="52"/>
      <c r="M176" s="52"/>
      <c r="N176" s="52"/>
      <c r="O176" s="54"/>
      <c r="P176" s="276"/>
      <c r="Q176" s="52"/>
      <c r="R176" s="52"/>
      <c r="S176" s="52"/>
      <c r="T176" s="307"/>
      <c r="U176" s="57"/>
      <c r="V176" s="54"/>
      <c r="W176" s="94"/>
      <c r="X176" s="67" t="str">
        <f t="shared" si="76"/>
        <v>190000</v>
      </c>
      <c r="Y176" s="54"/>
      <c r="Z176" s="287" t="str">
        <f t="shared" si="77"/>
        <v xml:space="preserve"> </v>
      </c>
      <c r="AA176" s="242" t="str">
        <f t="shared" si="78"/>
        <v xml:space="preserve"> </v>
      </c>
      <c r="AB176" s="243" t="str">
        <f t="shared" si="79"/>
        <v xml:space="preserve"> </v>
      </c>
      <c r="AC176" s="244">
        <f t="shared" si="80"/>
        <v>0</v>
      </c>
      <c r="AD176" s="245">
        <f t="shared" si="81"/>
        <v>0</v>
      </c>
      <c r="AE176" s="246">
        <f t="shared" si="82"/>
        <v>0</v>
      </c>
      <c r="AF176" s="247" t="str">
        <f t="shared" si="83"/>
        <v>190000</v>
      </c>
      <c r="AG176" s="247" t="str">
        <f t="shared" si="84"/>
        <v>190000</v>
      </c>
      <c r="AH176" s="247" t="str">
        <f t="shared" si="87"/>
        <v>190000</v>
      </c>
      <c r="AI176" s="247" t="str">
        <f t="shared" si="85"/>
        <v>190000</v>
      </c>
      <c r="AJ176" s="247" t="str">
        <f t="shared" si="71"/>
        <v>190000</v>
      </c>
      <c r="AK176" s="279"/>
      <c r="AL176" s="280"/>
      <c r="AM176" s="280"/>
      <c r="AN176" s="315"/>
      <c r="AO176" s="280"/>
      <c r="AP176" s="280"/>
      <c r="AQ176" s="280"/>
      <c r="AR176" s="280"/>
      <c r="AS176" s="280"/>
      <c r="AT176" s="280"/>
      <c r="AU176" s="337"/>
    </row>
    <row r="177" spans="1:47" s="81" customFormat="1" ht="27.6" customHeight="1">
      <c r="A177" s="233"/>
      <c r="B177" s="305"/>
      <c r="C177" s="54"/>
      <c r="D177" s="104"/>
      <c r="E177" s="251"/>
      <c r="F177" s="278">
        <f t="shared" si="88"/>
        <v>0</v>
      </c>
      <c r="G177" s="54"/>
      <c r="H177" s="54"/>
      <c r="I177" s="299">
        <f t="shared" si="86"/>
        <v>0</v>
      </c>
      <c r="J177" s="77"/>
      <c r="K177" s="52"/>
      <c r="L177" s="52"/>
      <c r="M177" s="52"/>
      <c r="N177" s="52"/>
      <c r="O177" s="54"/>
      <c r="P177" s="276"/>
      <c r="Q177" s="52"/>
      <c r="R177" s="52"/>
      <c r="S177" s="52"/>
      <c r="T177" s="52"/>
      <c r="U177" s="57"/>
      <c r="V177" s="54"/>
      <c r="W177" s="94"/>
      <c r="X177" s="67" t="str">
        <f t="shared" si="76"/>
        <v>190000</v>
      </c>
      <c r="Y177" s="54"/>
      <c r="Z177" s="257" t="str">
        <f t="shared" si="77"/>
        <v xml:space="preserve"> </v>
      </c>
      <c r="AA177" s="242" t="str">
        <f t="shared" si="78"/>
        <v xml:space="preserve"> </v>
      </c>
      <c r="AB177" s="243" t="str">
        <f t="shared" si="79"/>
        <v xml:space="preserve"> </v>
      </c>
      <c r="AC177" s="244">
        <f t="shared" si="80"/>
        <v>0</v>
      </c>
      <c r="AD177" s="245">
        <f t="shared" si="81"/>
        <v>0</v>
      </c>
      <c r="AE177" s="246">
        <f t="shared" si="82"/>
        <v>0</v>
      </c>
      <c r="AF177" s="247" t="str">
        <f t="shared" si="83"/>
        <v>190000</v>
      </c>
      <c r="AG177" s="247" t="str">
        <f t="shared" si="84"/>
        <v>190000</v>
      </c>
      <c r="AH177" s="247" t="str">
        <f t="shared" si="87"/>
        <v>190000</v>
      </c>
      <c r="AI177" s="247" t="str">
        <f t="shared" si="85"/>
        <v>190000</v>
      </c>
      <c r="AJ177" s="247" t="str">
        <f t="shared" si="71"/>
        <v>190000</v>
      </c>
      <c r="AK177" s="279"/>
      <c r="AL177" s="280"/>
      <c r="AM177" s="280"/>
      <c r="AN177" s="280"/>
      <c r="AO177" s="280"/>
      <c r="AP177" s="280"/>
      <c r="AQ177" s="280"/>
      <c r="AR177" s="280"/>
      <c r="AS177" s="280"/>
      <c r="AT177" s="280"/>
      <c r="AU177" s="337"/>
    </row>
    <row r="178" spans="1:47" s="81" customFormat="1" ht="31.5" customHeight="1">
      <c r="A178" s="233"/>
      <c r="B178" s="305"/>
      <c r="C178" s="54"/>
      <c r="D178" s="104"/>
      <c r="E178" s="251"/>
      <c r="F178" s="278">
        <f t="shared" si="88"/>
        <v>0</v>
      </c>
      <c r="G178" s="54"/>
      <c r="H178" s="54"/>
      <c r="I178" s="299">
        <f t="shared" si="86"/>
        <v>0</v>
      </c>
      <c r="J178" s="77"/>
      <c r="K178" s="52"/>
      <c r="L178" s="52"/>
      <c r="M178" s="52"/>
      <c r="N178" s="52"/>
      <c r="O178" s="54"/>
      <c r="P178" s="276"/>
      <c r="Q178" s="52"/>
      <c r="R178" s="52"/>
      <c r="S178" s="52"/>
      <c r="T178" s="52"/>
      <c r="U178" s="57"/>
      <c r="V178" s="54"/>
      <c r="W178" s="94"/>
      <c r="X178" s="67" t="str">
        <f t="shared" si="76"/>
        <v>190000</v>
      </c>
      <c r="Y178" s="54"/>
      <c r="Z178" s="257" t="str">
        <f t="shared" si="77"/>
        <v xml:space="preserve"> </v>
      </c>
      <c r="AA178" s="242" t="str">
        <f t="shared" si="78"/>
        <v xml:space="preserve"> </v>
      </c>
      <c r="AB178" s="243" t="str">
        <f t="shared" si="79"/>
        <v xml:space="preserve"> </v>
      </c>
      <c r="AC178" s="244">
        <f t="shared" si="80"/>
        <v>0</v>
      </c>
      <c r="AD178" s="245">
        <f t="shared" si="81"/>
        <v>0</v>
      </c>
      <c r="AE178" s="246">
        <f t="shared" si="82"/>
        <v>0</v>
      </c>
      <c r="AF178" s="247" t="str">
        <f t="shared" si="83"/>
        <v>190000</v>
      </c>
      <c r="AG178" s="247" t="str">
        <f t="shared" si="84"/>
        <v>190000</v>
      </c>
      <c r="AH178" s="247" t="str">
        <f t="shared" si="87"/>
        <v>190000</v>
      </c>
      <c r="AI178" s="247" t="str">
        <f t="shared" si="85"/>
        <v>190000</v>
      </c>
      <c r="AJ178" s="247" t="str">
        <f t="shared" si="71"/>
        <v>190000</v>
      </c>
      <c r="AK178" s="279"/>
      <c r="AL178" s="280"/>
      <c r="AM178" s="280"/>
      <c r="AN178" s="280"/>
      <c r="AO178" s="276"/>
      <c r="AP178" s="280"/>
      <c r="AQ178" s="324"/>
      <c r="AR178" s="324"/>
      <c r="AS178" s="280"/>
      <c r="AT178" s="280"/>
      <c r="AU178" s="337"/>
    </row>
    <row r="179" spans="1:47" s="81" customFormat="1" ht="28.5" customHeight="1">
      <c r="A179" s="233"/>
      <c r="B179" s="305"/>
      <c r="C179" s="54"/>
      <c r="D179" s="104"/>
      <c r="E179" s="251"/>
      <c r="F179" s="278">
        <f t="shared" si="88"/>
        <v>0</v>
      </c>
      <c r="G179" s="55"/>
      <c r="H179" s="54"/>
      <c r="I179" s="299">
        <f t="shared" si="86"/>
        <v>0</v>
      </c>
      <c r="J179" s="77"/>
      <c r="K179" s="52"/>
      <c r="L179" s="52"/>
      <c r="M179" s="52"/>
      <c r="N179" s="52"/>
      <c r="O179" s="54"/>
      <c r="P179" s="276"/>
      <c r="Q179" s="52"/>
      <c r="R179" s="52"/>
      <c r="S179" s="52"/>
      <c r="T179" s="52"/>
      <c r="U179" s="57"/>
      <c r="V179" s="54"/>
      <c r="W179" s="94"/>
      <c r="X179" s="67"/>
      <c r="Y179" s="54"/>
      <c r="Z179" s="287" t="str">
        <f t="shared" si="77"/>
        <v xml:space="preserve"> </v>
      </c>
      <c r="AA179" s="242" t="str">
        <f t="shared" si="78"/>
        <v xml:space="preserve"> </v>
      </c>
      <c r="AB179" s="243" t="str">
        <f t="shared" si="79"/>
        <v xml:space="preserve"> </v>
      </c>
      <c r="AC179" s="244">
        <f t="shared" si="80"/>
        <v>0</v>
      </c>
      <c r="AD179" s="245">
        <f t="shared" si="81"/>
        <v>0</v>
      </c>
      <c r="AE179" s="246">
        <f t="shared" si="82"/>
        <v>0</v>
      </c>
      <c r="AF179" s="247" t="str">
        <f t="shared" si="83"/>
        <v>190000</v>
      </c>
      <c r="AG179" s="247" t="str">
        <f t="shared" si="84"/>
        <v>190000</v>
      </c>
      <c r="AH179" s="247" t="str">
        <f t="shared" si="87"/>
        <v>190000</v>
      </c>
      <c r="AI179" s="247" t="str">
        <f t="shared" si="85"/>
        <v>190000</v>
      </c>
      <c r="AJ179" s="247" t="str">
        <f t="shared" si="71"/>
        <v>190000</v>
      </c>
      <c r="AK179" s="279"/>
      <c r="AL179" s="280"/>
      <c r="AM179" s="280"/>
      <c r="AN179" s="280"/>
      <c r="AO179" s="280"/>
      <c r="AP179" s="280"/>
      <c r="AQ179" s="280"/>
      <c r="AR179" s="280"/>
      <c r="AS179" s="280"/>
      <c r="AT179" s="280"/>
      <c r="AU179" s="337"/>
    </row>
    <row r="180" spans="1:47" s="81" customFormat="1" ht="31.5" customHeight="1">
      <c r="A180" s="233"/>
      <c r="B180" s="305"/>
      <c r="C180" s="54"/>
      <c r="D180" s="104"/>
      <c r="E180" s="304"/>
      <c r="F180" s="278">
        <f t="shared" si="88"/>
        <v>0</v>
      </c>
      <c r="G180" s="55"/>
      <c r="H180" s="54"/>
      <c r="I180" s="299">
        <f t="shared" si="86"/>
        <v>0</v>
      </c>
      <c r="J180" s="77"/>
      <c r="K180" s="52"/>
      <c r="L180" s="52"/>
      <c r="M180" s="52"/>
      <c r="N180" s="52"/>
      <c r="O180" s="54"/>
      <c r="P180" s="276"/>
      <c r="Q180" s="52"/>
      <c r="R180" s="52"/>
      <c r="S180" s="52"/>
      <c r="T180" s="52"/>
      <c r="U180" s="57"/>
      <c r="V180" s="54"/>
      <c r="W180" s="94"/>
      <c r="X180" s="67" t="str">
        <f t="shared" ref="X180:X211" si="89">IF((WEEKNUM(MAX(AK180:AU180)))&lt;10,(YEAR(MAX(AK180:AU180)))&amp;"0"&amp;(WEEKNUM(MAX(AK180:AU180))),(YEAR(MAX(AK180:AU180)))&amp;(WEEKNUM(MAX(AK180:AU180))))</f>
        <v>190000</v>
      </c>
      <c r="Y180" s="54"/>
      <c r="Z180" s="287" t="str">
        <f t="shared" si="77"/>
        <v xml:space="preserve"> </v>
      </c>
      <c r="AA180" s="242" t="str">
        <f t="shared" si="78"/>
        <v xml:space="preserve"> </v>
      </c>
      <c r="AB180" s="243" t="str">
        <f t="shared" si="79"/>
        <v xml:space="preserve"> </v>
      </c>
      <c r="AC180" s="244">
        <f t="shared" si="80"/>
        <v>0</v>
      </c>
      <c r="AD180" s="245">
        <f t="shared" si="81"/>
        <v>0</v>
      </c>
      <c r="AE180" s="246">
        <f t="shared" si="82"/>
        <v>0</v>
      </c>
      <c r="AF180" s="247" t="str">
        <f t="shared" si="83"/>
        <v>190000</v>
      </c>
      <c r="AG180" s="247" t="str">
        <f t="shared" si="84"/>
        <v>190000</v>
      </c>
      <c r="AH180" s="247" t="str">
        <f t="shared" si="87"/>
        <v>190000</v>
      </c>
      <c r="AI180" s="247" t="str">
        <f t="shared" si="85"/>
        <v>190000</v>
      </c>
      <c r="AJ180" s="247" t="str">
        <f t="shared" si="71"/>
        <v>190000</v>
      </c>
      <c r="AK180" s="281"/>
      <c r="AL180" s="282"/>
      <c r="AM180" s="282"/>
      <c r="AN180" s="282"/>
      <c r="AO180" s="282"/>
      <c r="AP180" s="282"/>
      <c r="AQ180" s="282"/>
      <c r="AR180" s="282"/>
      <c r="AS180" s="282"/>
      <c r="AT180" s="282"/>
      <c r="AU180" s="339"/>
    </row>
    <row r="181" spans="1:47" s="81" customFormat="1" ht="31.5" customHeight="1">
      <c r="A181" s="233"/>
      <c r="B181" s="305"/>
      <c r="C181" s="54"/>
      <c r="D181" s="104"/>
      <c r="E181" s="251"/>
      <c r="F181" s="328">
        <f t="shared" si="88"/>
        <v>0</v>
      </c>
      <c r="G181" s="55"/>
      <c r="H181" s="54"/>
      <c r="I181" s="299">
        <f t="shared" si="86"/>
        <v>0</v>
      </c>
      <c r="J181" s="77"/>
      <c r="K181" s="52"/>
      <c r="L181" s="52"/>
      <c r="M181" s="52"/>
      <c r="N181" s="52"/>
      <c r="O181" s="54"/>
      <c r="P181" s="276"/>
      <c r="Q181" s="52"/>
      <c r="R181" s="52"/>
      <c r="S181" s="52"/>
      <c r="T181" s="307"/>
      <c r="U181" s="57"/>
      <c r="V181" s="54"/>
      <c r="W181" s="94"/>
      <c r="X181" s="67" t="str">
        <f t="shared" si="89"/>
        <v>190000</v>
      </c>
      <c r="Y181" s="54"/>
      <c r="Z181" s="287" t="str">
        <f t="shared" si="77"/>
        <v xml:space="preserve"> </v>
      </c>
      <c r="AA181" s="242" t="str">
        <f t="shared" si="78"/>
        <v xml:space="preserve"> </v>
      </c>
      <c r="AB181" s="243" t="str">
        <f t="shared" si="79"/>
        <v xml:space="preserve"> </v>
      </c>
      <c r="AC181" s="244">
        <f t="shared" si="80"/>
        <v>0</v>
      </c>
      <c r="AD181" s="245">
        <f t="shared" si="81"/>
        <v>0</v>
      </c>
      <c r="AE181" s="246">
        <f t="shared" si="82"/>
        <v>0</v>
      </c>
      <c r="AF181" s="247" t="str">
        <f t="shared" si="83"/>
        <v>190000</v>
      </c>
      <c r="AG181" s="247" t="str">
        <f t="shared" si="84"/>
        <v>190000</v>
      </c>
      <c r="AH181" s="247" t="str">
        <f t="shared" si="87"/>
        <v>190000</v>
      </c>
      <c r="AI181" s="247" t="str">
        <f t="shared" si="85"/>
        <v>190000</v>
      </c>
      <c r="AJ181" s="247" t="str">
        <f t="shared" si="71"/>
        <v>190000</v>
      </c>
      <c r="AK181" s="281"/>
      <c r="AL181" s="282"/>
      <c r="AM181" s="284"/>
      <c r="AN181" s="284"/>
      <c r="AO181" s="284"/>
      <c r="AP181" s="284"/>
      <c r="AQ181" s="284"/>
      <c r="AR181" s="284"/>
      <c r="AS181" s="282"/>
      <c r="AT181" s="280"/>
      <c r="AU181" s="296"/>
    </row>
    <row r="182" spans="1:47" s="81" customFormat="1" ht="31.5" customHeight="1">
      <c r="A182" s="233"/>
      <c r="B182" s="305"/>
      <c r="C182" s="54"/>
      <c r="D182" s="104"/>
      <c r="E182" s="304"/>
      <c r="F182" s="278">
        <f t="shared" si="88"/>
        <v>0</v>
      </c>
      <c r="G182" s="55"/>
      <c r="H182" s="54"/>
      <c r="I182" s="299">
        <f t="shared" si="86"/>
        <v>0</v>
      </c>
      <c r="J182" s="77"/>
      <c r="K182" s="52"/>
      <c r="L182" s="52"/>
      <c r="M182" s="52"/>
      <c r="N182" s="52"/>
      <c r="O182" s="54"/>
      <c r="P182" s="276"/>
      <c r="Q182" s="94"/>
      <c r="R182" s="52"/>
      <c r="S182" s="52"/>
      <c r="T182" s="307"/>
      <c r="U182" s="57"/>
      <c r="V182" s="54"/>
      <c r="W182" s="94"/>
      <c r="X182" s="67" t="str">
        <f t="shared" si="89"/>
        <v>190000</v>
      </c>
      <c r="Y182" s="54"/>
      <c r="Z182" s="287" t="str">
        <f t="shared" si="77"/>
        <v xml:space="preserve"> </v>
      </c>
      <c r="AA182" s="242" t="str">
        <f t="shared" si="78"/>
        <v xml:space="preserve"> </v>
      </c>
      <c r="AB182" s="243" t="str">
        <f t="shared" si="79"/>
        <v xml:space="preserve"> </v>
      </c>
      <c r="AC182" s="244">
        <f t="shared" si="80"/>
        <v>0</v>
      </c>
      <c r="AD182" s="245">
        <f t="shared" si="81"/>
        <v>0</v>
      </c>
      <c r="AE182" s="246">
        <f t="shared" si="82"/>
        <v>0</v>
      </c>
      <c r="AF182" s="247" t="str">
        <f t="shared" si="83"/>
        <v>190000</v>
      </c>
      <c r="AG182" s="247" t="str">
        <f t="shared" si="84"/>
        <v>190000</v>
      </c>
      <c r="AH182" s="247" t="str">
        <f t="shared" si="87"/>
        <v>190000</v>
      </c>
      <c r="AI182" s="247" t="str">
        <f t="shared" si="85"/>
        <v>190000</v>
      </c>
      <c r="AJ182" s="247" t="str">
        <f t="shared" si="71"/>
        <v>190000</v>
      </c>
      <c r="AK182" s="283"/>
      <c r="AL182" s="282"/>
      <c r="AM182" s="282"/>
      <c r="AN182" s="280"/>
      <c r="AO182" s="280"/>
      <c r="AP182" s="280"/>
      <c r="AQ182" s="282"/>
      <c r="AR182" s="282"/>
      <c r="AS182" s="282"/>
      <c r="AT182" s="282"/>
      <c r="AU182" s="339"/>
    </row>
    <row r="183" spans="1:47" s="81" customFormat="1" ht="31.5" customHeight="1">
      <c r="A183" s="233"/>
      <c r="B183" s="305"/>
      <c r="C183" s="54"/>
      <c r="D183" s="104"/>
      <c r="E183" s="304"/>
      <c r="F183" s="278">
        <f t="shared" si="88"/>
        <v>0</v>
      </c>
      <c r="G183" s="55"/>
      <c r="H183" s="54"/>
      <c r="I183" s="299">
        <f t="shared" si="86"/>
        <v>0</v>
      </c>
      <c r="J183" s="77"/>
      <c r="K183" s="52"/>
      <c r="L183" s="52"/>
      <c r="M183" s="52"/>
      <c r="N183" s="52"/>
      <c r="O183" s="54"/>
      <c r="P183" s="276"/>
      <c r="Q183" s="94"/>
      <c r="R183" s="94"/>
      <c r="S183" s="94"/>
      <c r="T183" s="94"/>
      <c r="U183" s="57"/>
      <c r="V183" s="54"/>
      <c r="W183" s="94"/>
      <c r="X183" s="67" t="str">
        <f t="shared" si="89"/>
        <v>190000</v>
      </c>
      <c r="Y183" s="54"/>
      <c r="Z183" s="287" t="str">
        <f t="shared" ref="Z183:Z190" si="90">IF($I183=1,W183," ")</f>
        <v xml:space="preserve"> </v>
      </c>
      <c r="AA183" s="242" t="str">
        <f t="shared" ref="AA183:AA189" si="91">IF(I183=1,(IF(Y183=0,X183,0))," ")</f>
        <v xml:space="preserve"> </v>
      </c>
      <c r="AB183" s="243" t="str">
        <f t="shared" ref="AB183:AB189" si="92">IF($I183=1,Y183," ")</f>
        <v xml:space="preserve"> </v>
      </c>
      <c r="AC183" s="244">
        <f t="shared" ref="AC183:AC190" si="93">IF(Z183="0","0",F183)</f>
        <v>0</v>
      </c>
      <c r="AD183" s="245">
        <f t="shared" ref="AD183:AD189" si="94">IF(AA183="0","0",F183)</f>
        <v>0</v>
      </c>
      <c r="AE183" s="246">
        <f t="shared" ref="AE183:AE189" si="95">IF(AB183="0","0",F183)</f>
        <v>0</v>
      </c>
      <c r="AF183" s="247" t="str">
        <f t="shared" ref="AF183:AF190" si="96">IF((WEEKNUM(MAX(AK183)))&lt;10,(YEAR(MAX(AK183)))&amp;"0"&amp;(WEEKNUM(MAX(AK183))),(YEAR(MAX(AK183)))&amp;(WEEKNUM(MAX(AK183))))</f>
        <v>190000</v>
      </c>
      <c r="AG183" s="247" t="str">
        <f t="shared" ref="AG183:AG190" si="97">IF((WEEKNUM(MAX(AL183,AM183,AS183)))&lt;10,(YEAR(MAX(AL183,AM183,AS183)))&amp;"0"&amp;(WEEKNUM(MAX(AL183,AM183,AS183))),(YEAR(MAX(AL183,AM183,AS183)))&amp;(WEEKNUM(MAX(AL183,AM183,AS183))))</f>
        <v>190000</v>
      </c>
      <c r="AH183" s="247" t="str">
        <f t="shared" si="87"/>
        <v>190000</v>
      </c>
      <c r="AI183" s="247" t="str">
        <f t="shared" ref="AI183:AI190" si="98">IF((WEEKNUM(MAX(AQ183,AP183,AU183)))&lt;10,(YEAR(MAX(AQ183,AP183,AU183)))&amp;"0"&amp;(WEEKNUM(MAX(AQ183,AP183,AU183))),(YEAR(MAX(AQ183,AP183,AU183)))&amp;(WEEKNUM(MAX(AQ183,AP183,AU183))))</f>
        <v>190000</v>
      </c>
      <c r="AJ183" s="247" t="str">
        <f t="shared" ref="AJ183:AJ246" si="99">IF((WEEKNUM(MAX(AT183)))&lt;10,(YEAR(MAX(AT183)))&amp;"0"&amp;(WEEKNUM(MAX(AT183))),(YEAR(MAX(AT183)))&amp;(WEEKNUM(MAX(AT183))))</f>
        <v>190000</v>
      </c>
      <c r="AK183" s="283"/>
      <c r="AL183" s="282"/>
      <c r="AM183" s="284"/>
      <c r="AN183" s="280"/>
      <c r="AO183" s="282"/>
      <c r="AP183" s="282"/>
      <c r="AQ183" s="282"/>
      <c r="AR183" s="284"/>
      <c r="AS183" s="282"/>
      <c r="AT183" s="282"/>
      <c r="AU183" s="296"/>
    </row>
    <row r="184" spans="1:47" s="81" customFormat="1" ht="31.5" customHeight="1">
      <c r="A184" s="233"/>
      <c r="B184" s="305"/>
      <c r="C184" s="54"/>
      <c r="D184" s="104"/>
      <c r="E184" s="251"/>
      <c r="F184" s="278">
        <f t="shared" si="88"/>
        <v>0</v>
      </c>
      <c r="G184" s="55"/>
      <c r="H184" s="54"/>
      <c r="I184" s="299">
        <f t="shared" si="86"/>
        <v>0</v>
      </c>
      <c r="J184" s="77"/>
      <c r="K184" s="52"/>
      <c r="L184" s="52"/>
      <c r="M184" s="52"/>
      <c r="N184" s="52"/>
      <c r="O184" s="54"/>
      <c r="P184" s="276"/>
      <c r="Q184" s="52"/>
      <c r="R184" s="52"/>
      <c r="S184" s="52"/>
      <c r="T184" s="52"/>
      <c r="U184" s="57"/>
      <c r="V184" s="54"/>
      <c r="W184" s="94"/>
      <c r="X184" s="67" t="str">
        <f t="shared" si="89"/>
        <v>190000</v>
      </c>
      <c r="Y184" s="54"/>
      <c r="Z184" s="287" t="str">
        <f t="shared" si="90"/>
        <v xml:space="preserve"> </v>
      </c>
      <c r="AA184" s="242" t="str">
        <f t="shared" si="91"/>
        <v xml:space="preserve"> </v>
      </c>
      <c r="AB184" s="243" t="str">
        <f t="shared" si="92"/>
        <v xml:space="preserve"> </v>
      </c>
      <c r="AC184" s="244">
        <f t="shared" si="93"/>
        <v>0</v>
      </c>
      <c r="AD184" s="245">
        <f t="shared" si="94"/>
        <v>0</v>
      </c>
      <c r="AE184" s="246">
        <f t="shared" si="95"/>
        <v>0</v>
      </c>
      <c r="AF184" s="247" t="str">
        <f t="shared" si="96"/>
        <v>190000</v>
      </c>
      <c r="AG184" s="247" t="str">
        <f t="shared" si="97"/>
        <v>190000</v>
      </c>
      <c r="AH184" s="247" t="str">
        <f t="shared" si="87"/>
        <v>190000</v>
      </c>
      <c r="AI184" s="247" t="str">
        <f t="shared" si="98"/>
        <v>190000</v>
      </c>
      <c r="AJ184" s="247" t="str">
        <f t="shared" si="99"/>
        <v>190000</v>
      </c>
      <c r="AK184" s="283"/>
      <c r="AL184" s="284"/>
      <c r="AM184" s="284"/>
      <c r="AN184" s="280"/>
      <c r="AO184" s="282"/>
      <c r="AP184" s="282"/>
      <c r="AQ184" s="282"/>
      <c r="AR184" s="284"/>
      <c r="AS184" s="282"/>
      <c r="AT184" s="282"/>
      <c r="AU184" s="296"/>
    </row>
    <row r="185" spans="1:47" s="81" customFormat="1" ht="31.5" customHeight="1">
      <c r="A185" s="233"/>
      <c r="B185" s="305"/>
      <c r="C185" s="54"/>
      <c r="D185" s="104"/>
      <c r="E185" s="251"/>
      <c r="F185" s="278">
        <f t="shared" si="88"/>
        <v>0</v>
      </c>
      <c r="G185" s="55"/>
      <c r="H185" s="54"/>
      <c r="I185" s="299">
        <f t="shared" si="86"/>
        <v>0</v>
      </c>
      <c r="J185" s="77"/>
      <c r="K185" s="52"/>
      <c r="L185" s="52"/>
      <c r="M185" s="52"/>
      <c r="N185" s="52"/>
      <c r="O185" s="54"/>
      <c r="P185" s="276"/>
      <c r="Q185" s="94"/>
      <c r="R185" s="52"/>
      <c r="S185" s="52"/>
      <c r="T185" s="307"/>
      <c r="U185" s="57"/>
      <c r="V185" s="54"/>
      <c r="W185" s="94"/>
      <c r="X185" s="67" t="str">
        <f t="shared" si="89"/>
        <v>190000</v>
      </c>
      <c r="Y185" s="54"/>
      <c r="Z185" s="287" t="str">
        <f t="shared" si="90"/>
        <v xml:space="preserve"> </v>
      </c>
      <c r="AA185" s="242" t="str">
        <f t="shared" si="91"/>
        <v xml:space="preserve"> </v>
      </c>
      <c r="AB185" s="243" t="str">
        <f t="shared" si="92"/>
        <v xml:space="preserve"> </v>
      </c>
      <c r="AC185" s="244">
        <f t="shared" si="93"/>
        <v>0</v>
      </c>
      <c r="AD185" s="245">
        <f t="shared" si="94"/>
        <v>0</v>
      </c>
      <c r="AE185" s="246">
        <f t="shared" si="95"/>
        <v>0</v>
      </c>
      <c r="AF185" s="247" t="str">
        <f t="shared" si="96"/>
        <v>190000</v>
      </c>
      <c r="AG185" s="247" t="str">
        <f t="shared" si="97"/>
        <v>190000</v>
      </c>
      <c r="AH185" s="247" t="str">
        <f t="shared" si="87"/>
        <v>190000</v>
      </c>
      <c r="AI185" s="247" t="str">
        <f t="shared" si="98"/>
        <v>190000</v>
      </c>
      <c r="AJ185" s="247" t="str">
        <f t="shared" si="99"/>
        <v>190000</v>
      </c>
      <c r="AK185" s="283"/>
      <c r="AL185" s="284"/>
      <c r="AM185" s="284"/>
      <c r="AN185" s="284"/>
      <c r="AO185" s="280"/>
      <c r="AP185" s="284"/>
      <c r="AQ185" s="282"/>
      <c r="AR185" s="284"/>
      <c r="AS185" s="282"/>
      <c r="AT185" s="282"/>
      <c r="AU185" s="296"/>
    </row>
    <row r="186" spans="1:47" s="81" customFormat="1" ht="31.5" customHeight="1">
      <c r="A186" s="233"/>
      <c r="B186" s="305"/>
      <c r="C186" s="54"/>
      <c r="D186" s="104"/>
      <c r="E186" s="308"/>
      <c r="F186" s="278">
        <f t="shared" si="88"/>
        <v>0</v>
      </c>
      <c r="G186" s="55"/>
      <c r="H186" s="54"/>
      <c r="I186" s="299">
        <f t="shared" si="86"/>
        <v>0</v>
      </c>
      <c r="J186" s="77"/>
      <c r="K186" s="52"/>
      <c r="L186" s="52"/>
      <c r="M186" s="52"/>
      <c r="N186" s="52"/>
      <c r="O186" s="54"/>
      <c r="P186" s="276"/>
      <c r="Q186" s="52"/>
      <c r="R186" s="52"/>
      <c r="S186" s="52"/>
      <c r="T186" s="52"/>
      <c r="U186" s="57"/>
      <c r="V186" s="54"/>
      <c r="W186" s="94"/>
      <c r="X186" s="67" t="str">
        <f t="shared" si="89"/>
        <v>190000</v>
      </c>
      <c r="Y186" s="54"/>
      <c r="Z186" s="287" t="str">
        <f t="shared" si="90"/>
        <v xml:space="preserve"> </v>
      </c>
      <c r="AA186" s="242" t="str">
        <f t="shared" si="91"/>
        <v xml:space="preserve"> </v>
      </c>
      <c r="AB186" s="243" t="str">
        <f t="shared" si="92"/>
        <v xml:space="preserve"> </v>
      </c>
      <c r="AC186" s="244">
        <f t="shared" si="93"/>
        <v>0</v>
      </c>
      <c r="AD186" s="245">
        <f t="shared" si="94"/>
        <v>0</v>
      </c>
      <c r="AE186" s="246">
        <f t="shared" si="95"/>
        <v>0</v>
      </c>
      <c r="AF186" s="247" t="str">
        <f t="shared" si="96"/>
        <v>190000</v>
      </c>
      <c r="AG186" s="247" t="str">
        <f t="shared" si="97"/>
        <v>190000</v>
      </c>
      <c r="AH186" s="247" t="str">
        <f t="shared" si="87"/>
        <v>190000</v>
      </c>
      <c r="AI186" s="247" t="str">
        <f t="shared" si="98"/>
        <v>190000</v>
      </c>
      <c r="AJ186" s="247" t="str">
        <f t="shared" si="99"/>
        <v>190000</v>
      </c>
      <c r="AK186" s="283"/>
      <c r="AL186" s="282"/>
      <c r="AM186" s="284"/>
      <c r="AN186" s="280"/>
      <c r="AO186" s="282"/>
      <c r="AP186" s="284"/>
      <c r="AQ186" s="284"/>
      <c r="AR186" s="284"/>
      <c r="AS186" s="284"/>
      <c r="AT186" s="284"/>
      <c r="AU186" s="296"/>
    </row>
    <row r="187" spans="1:47" s="81" customFormat="1" ht="27.75" customHeight="1">
      <c r="A187" s="233"/>
      <c r="B187" s="305"/>
      <c r="C187" s="54"/>
      <c r="D187" s="104"/>
      <c r="E187" s="308"/>
      <c r="F187" s="278">
        <f t="shared" si="88"/>
        <v>0</v>
      </c>
      <c r="G187" s="55"/>
      <c r="H187" s="54"/>
      <c r="I187" s="299">
        <f t="shared" si="86"/>
        <v>0</v>
      </c>
      <c r="J187" s="77"/>
      <c r="K187" s="52"/>
      <c r="L187" s="52"/>
      <c r="M187" s="52"/>
      <c r="N187" s="52"/>
      <c r="O187" s="54"/>
      <c r="P187" s="276"/>
      <c r="Q187" s="52"/>
      <c r="R187" s="52"/>
      <c r="S187" s="52"/>
      <c r="T187" s="52"/>
      <c r="U187" s="57"/>
      <c r="V187" s="54"/>
      <c r="W187" s="94"/>
      <c r="X187" s="67" t="str">
        <f t="shared" si="89"/>
        <v>190000</v>
      </c>
      <c r="Y187" s="54"/>
      <c r="Z187" s="287" t="str">
        <f t="shared" si="90"/>
        <v xml:space="preserve"> </v>
      </c>
      <c r="AA187" s="242" t="str">
        <f t="shared" si="91"/>
        <v xml:space="preserve"> </v>
      </c>
      <c r="AB187" s="243" t="str">
        <f t="shared" si="92"/>
        <v xml:space="preserve"> </v>
      </c>
      <c r="AC187" s="244">
        <f t="shared" si="93"/>
        <v>0</v>
      </c>
      <c r="AD187" s="245">
        <f t="shared" si="94"/>
        <v>0</v>
      </c>
      <c r="AE187" s="246">
        <f t="shared" si="95"/>
        <v>0</v>
      </c>
      <c r="AF187" s="247" t="str">
        <f t="shared" si="96"/>
        <v>190000</v>
      </c>
      <c r="AG187" s="247" t="str">
        <f t="shared" si="97"/>
        <v>190000</v>
      </c>
      <c r="AH187" s="247" t="str">
        <f t="shared" si="87"/>
        <v>190000</v>
      </c>
      <c r="AI187" s="247" t="str">
        <f t="shared" si="98"/>
        <v>190000</v>
      </c>
      <c r="AJ187" s="247" t="str">
        <f t="shared" si="99"/>
        <v>190000</v>
      </c>
      <c r="AK187" s="283"/>
      <c r="AL187" s="282"/>
      <c r="AM187" s="284"/>
      <c r="AN187" s="284"/>
      <c r="AO187" s="282"/>
      <c r="AP187" s="284"/>
      <c r="AQ187" s="284"/>
      <c r="AR187" s="284"/>
      <c r="AS187" s="284"/>
      <c r="AT187" s="284"/>
      <c r="AU187" s="296"/>
    </row>
    <row r="188" spans="1:47" s="81" customFormat="1" ht="31.5" customHeight="1">
      <c r="A188" s="233"/>
      <c r="B188" s="305"/>
      <c r="C188" s="54"/>
      <c r="D188" s="104"/>
      <c r="E188" s="308"/>
      <c r="F188" s="278">
        <f t="shared" si="88"/>
        <v>0</v>
      </c>
      <c r="G188" s="55"/>
      <c r="H188" s="54"/>
      <c r="I188" s="299">
        <f t="shared" si="86"/>
        <v>0</v>
      </c>
      <c r="J188" s="77"/>
      <c r="K188" s="52"/>
      <c r="L188" s="52"/>
      <c r="M188" s="52"/>
      <c r="N188" s="52"/>
      <c r="O188" s="54"/>
      <c r="P188" s="276"/>
      <c r="Q188" s="76"/>
      <c r="R188" s="76"/>
      <c r="S188" s="76"/>
      <c r="T188" s="307"/>
      <c r="U188" s="57"/>
      <c r="V188" s="54"/>
      <c r="W188" s="94"/>
      <c r="X188" s="67" t="str">
        <f t="shared" si="89"/>
        <v>190000</v>
      </c>
      <c r="Y188" s="54"/>
      <c r="Z188" s="287" t="str">
        <f t="shared" si="90"/>
        <v xml:space="preserve"> </v>
      </c>
      <c r="AA188" s="242" t="str">
        <f t="shared" si="91"/>
        <v xml:space="preserve"> </v>
      </c>
      <c r="AB188" s="243" t="str">
        <f t="shared" si="92"/>
        <v xml:space="preserve"> </v>
      </c>
      <c r="AC188" s="244">
        <f t="shared" si="93"/>
        <v>0</v>
      </c>
      <c r="AD188" s="245">
        <f t="shared" si="94"/>
        <v>0</v>
      </c>
      <c r="AE188" s="246">
        <f t="shared" si="95"/>
        <v>0</v>
      </c>
      <c r="AF188" s="247" t="str">
        <f t="shared" si="96"/>
        <v>190000</v>
      </c>
      <c r="AG188" s="247" t="str">
        <f t="shared" si="97"/>
        <v>190000</v>
      </c>
      <c r="AH188" s="247" t="str">
        <f t="shared" si="87"/>
        <v>190000</v>
      </c>
      <c r="AI188" s="247" t="str">
        <f t="shared" si="98"/>
        <v>190000</v>
      </c>
      <c r="AJ188" s="247" t="str">
        <f t="shared" si="99"/>
        <v>190000</v>
      </c>
      <c r="AK188" s="283"/>
      <c r="AL188" s="282"/>
      <c r="AM188" s="282"/>
      <c r="AN188" s="284"/>
      <c r="AO188" s="282"/>
      <c r="AP188" s="282"/>
      <c r="AQ188" s="282"/>
      <c r="AR188" s="284"/>
      <c r="AS188" s="282"/>
      <c r="AT188" s="282"/>
      <c r="AU188" s="296"/>
    </row>
    <row r="189" spans="1:47" s="81" customFormat="1" ht="31.5" customHeight="1">
      <c r="A189" s="233"/>
      <c r="B189" s="305"/>
      <c r="C189" s="54"/>
      <c r="D189" s="104"/>
      <c r="E189" s="308"/>
      <c r="F189" s="278">
        <f t="shared" si="88"/>
        <v>0</v>
      </c>
      <c r="G189" s="55"/>
      <c r="H189" s="54"/>
      <c r="I189" s="299">
        <f t="shared" si="86"/>
        <v>0</v>
      </c>
      <c r="J189" s="77"/>
      <c r="K189" s="52"/>
      <c r="L189" s="52"/>
      <c r="M189" s="52"/>
      <c r="N189" s="52"/>
      <c r="O189" s="54"/>
      <c r="P189" s="276"/>
      <c r="Q189" s="76"/>
      <c r="R189" s="76"/>
      <c r="S189" s="76"/>
      <c r="T189" s="307"/>
      <c r="U189" s="57"/>
      <c r="V189" s="54"/>
      <c r="W189" s="94"/>
      <c r="X189" s="67" t="str">
        <f t="shared" si="89"/>
        <v>190000</v>
      </c>
      <c r="Y189" s="54"/>
      <c r="Z189" s="287" t="str">
        <f t="shared" si="90"/>
        <v xml:space="preserve"> </v>
      </c>
      <c r="AA189" s="242" t="str">
        <f t="shared" si="91"/>
        <v xml:space="preserve"> </v>
      </c>
      <c r="AB189" s="243" t="str">
        <f t="shared" si="92"/>
        <v xml:space="preserve"> </v>
      </c>
      <c r="AC189" s="244">
        <f t="shared" si="93"/>
        <v>0</v>
      </c>
      <c r="AD189" s="245">
        <f t="shared" si="94"/>
        <v>0</v>
      </c>
      <c r="AE189" s="246">
        <f t="shared" si="95"/>
        <v>0</v>
      </c>
      <c r="AF189" s="247" t="str">
        <f t="shared" si="96"/>
        <v>190000</v>
      </c>
      <c r="AG189" s="247" t="str">
        <f t="shared" si="97"/>
        <v>190000</v>
      </c>
      <c r="AH189" s="247" t="str">
        <f t="shared" si="87"/>
        <v>190000</v>
      </c>
      <c r="AI189" s="247" t="str">
        <f t="shared" si="98"/>
        <v>190000</v>
      </c>
      <c r="AJ189" s="247" t="str">
        <f t="shared" si="99"/>
        <v>190000</v>
      </c>
      <c r="AK189" s="283"/>
      <c r="AL189" s="282"/>
      <c r="AM189" s="282"/>
      <c r="AN189" s="284"/>
      <c r="AO189" s="282"/>
      <c r="AP189" s="282"/>
      <c r="AQ189" s="284"/>
      <c r="AR189" s="284"/>
      <c r="AS189" s="284"/>
      <c r="AT189" s="284"/>
      <c r="AU189" s="296"/>
    </row>
    <row r="190" spans="1:47" s="81" customFormat="1" ht="31.5" customHeight="1">
      <c r="A190" s="233"/>
      <c r="B190" s="305"/>
      <c r="C190" s="54"/>
      <c r="D190" s="104"/>
      <c r="E190" s="308"/>
      <c r="F190" s="278">
        <f t="shared" si="88"/>
        <v>0</v>
      </c>
      <c r="G190" s="55"/>
      <c r="H190" s="54"/>
      <c r="I190" s="299">
        <f t="shared" si="86"/>
        <v>0</v>
      </c>
      <c r="J190" s="77"/>
      <c r="K190" s="52"/>
      <c r="L190" s="52"/>
      <c r="M190" s="52"/>
      <c r="N190" s="52"/>
      <c r="O190" s="54"/>
      <c r="P190" s="276"/>
      <c r="Q190" s="76"/>
      <c r="R190" s="76"/>
      <c r="S190" s="76"/>
      <c r="T190" s="307"/>
      <c r="U190" s="57"/>
      <c r="V190" s="54"/>
      <c r="W190" s="94"/>
      <c r="X190" s="67" t="str">
        <f t="shared" si="89"/>
        <v>190000</v>
      </c>
      <c r="Y190" s="54"/>
      <c r="Z190" s="287" t="str">
        <f t="shared" si="90"/>
        <v xml:space="preserve"> </v>
      </c>
      <c r="AA190" s="242"/>
      <c r="AB190" s="243"/>
      <c r="AC190" s="244">
        <f t="shared" si="93"/>
        <v>0</v>
      </c>
      <c r="AD190" s="245"/>
      <c r="AE190" s="246"/>
      <c r="AF190" s="247" t="str">
        <f t="shared" si="96"/>
        <v>190000</v>
      </c>
      <c r="AG190" s="247" t="str">
        <f t="shared" si="97"/>
        <v>190000</v>
      </c>
      <c r="AH190" s="247" t="str">
        <f t="shared" si="87"/>
        <v>190000</v>
      </c>
      <c r="AI190" s="247" t="str">
        <f t="shared" si="98"/>
        <v>190000</v>
      </c>
      <c r="AJ190" s="247" t="str">
        <f t="shared" si="99"/>
        <v>190000</v>
      </c>
      <c r="AK190" s="283"/>
      <c r="AL190" s="325"/>
      <c r="AM190" s="325"/>
      <c r="AN190" s="284"/>
      <c r="AO190" s="282"/>
      <c r="AP190" s="282"/>
      <c r="AQ190" s="282"/>
      <c r="AR190" s="284"/>
      <c r="AS190" s="284"/>
      <c r="AT190" s="284"/>
      <c r="AU190" s="296"/>
    </row>
    <row r="191" spans="1:47" s="81" customFormat="1" ht="31.5" customHeight="1">
      <c r="A191" s="233"/>
      <c r="B191" s="305"/>
      <c r="C191" s="54"/>
      <c r="D191" s="104"/>
      <c r="E191" s="308"/>
      <c r="F191" s="278">
        <f t="shared" si="88"/>
        <v>0</v>
      </c>
      <c r="G191" s="55"/>
      <c r="H191" s="54"/>
      <c r="I191" s="299">
        <f t="shared" si="86"/>
        <v>0</v>
      </c>
      <c r="J191" s="77"/>
      <c r="K191" s="52"/>
      <c r="L191" s="52"/>
      <c r="M191" s="52"/>
      <c r="N191" s="52"/>
      <c r="O191" s="54"/>
      <c r="P191" s="276"/>
      <c r="Q191" s="76"/>
      <c r="R191" s="76"/>
      <c r="S191" s="76"/>
      <c r="T191" s="307"/>
      <c r="U191" s="57"/>
      <c r="V191" s="54"/>
      <c r="W191" s="94"/>
      <c r="X191" s="67" t="str">
        <f t="shared" si="89"/>
        <v>190000</v>
      </c>
      <c r="Y191" s="54"/>
      <c r="Z191" s="287"/>
      <c r="AA191" s="242"/>
      <c r="AB191" s="243"/>
      <c r="AC191" s="244"/>
      <c r="AD191" s="245"/>
      <c r="AE191" s="246"/>
      <c r="AF191" s="247"/>
      <c r="AG191" s="247"/>
      <c r="AH191" s="247"/>
      <c r="AI191" s="247"/>
      <c r="AJ191" s="247" t="str">
        <f t="shared" si="99"/>
        <v>190000</v>
      </c>
      <c r="AK191" s="283"/>
      <c r="AL191" s="325"/>
      <c r="AM191" s="325"/>
      <c r="AN191" s="284"/>
      <c r="AO191" s="284"/>
      <c r="AP191" s="282"/>
      <c r="AQ191" s="282"/>
      <c r="AR191" s="284"/>
      <c r="AS191" s="284"/>
      <c r="AT191" s="284"/>
      <c r="AU191" s="296"/>
    </row>
    <row r="192" spans="1:47" s="81" customFormat="1" ht="31.5" customHeight="1">
      <c r="A192" s="233"/>
      <c r="B192" s="305"/>
      <c r="C192" s="54"/>
      <c r="D192" s="104"/>
      <c r="E192" s="308"/>
      <c r="F192" s="278">
        <f t="shared" si="88"/>
        <v>0</v>
      </c>
      <c r="G192" s="55"/>
      <c r="H192" s="54"/>
      <c r="I192" s="299">
        <f t="shared" si="86"/>
        <v>0</v>
      </c>
      <c r="J192" s="77"/>
      <c r="K192" s="52"/>
      <c r="L192" s="52"/>
      <c r="M192" s="52"/>
      <c r="N192" s="52"/>
      <c r="O192" s="54"/>
      <c r="P192" s="276"/>
      <c r="Q192" s="76"/>
      <c r="R192" s="76"/>
      <c r="S192" s="76"/>
      <c r="T192" s="307"/>
      <c r="U192" s="57"/>
      <c r="V192" s="54"/>
      <c r="W192" s="94"/>
      <c r="X192" s="67" t="str">
        <f t="shared" si="89"/>
        <v>190000</v>
      </c>
      <c r="Y192" s="54"/>
      <c r="Z192" s="287"/>
      <c r="AA192" s="242"/>
      <c r="AB192" s="243"/>
      <c r="AC192" s="244"/>
      <c r="AD192" s="245"/>
      <c r="AE192" s="246"/>
      <c r="AF192" s="247"/>
      <c r="AG192" s="247"/>
      <c r="AH192" s="247"/>
      <c r="AI192" s="247"/>
      <c r="AJ192" s="247" t="str">
        <f t="shared" si="99"/>
        <v>190000</v>
      </c>
      <c r="AK192" s="283"/>
      <c r="AL192" s="325"/>
      <c r="AM192" s="325"/>
      <c r="AN192" s="284"/>
      <c r="AO192" s="284"/>
      <c r="AP192" s="282"/>
      <c r="AQ192" s="282"/>
      <c r="AR192" s="284"/>
      <c r="AS192" s="284"/>
      <c r="AT192" s="284"/>
      <c r="AU192" s="296"/>
    </row>
    <row r="193" spans="1:47" s="81" customFormat="1" ht="31.5" customHeight="1">
      <c r="A193" s="233"/>
      <c r="B193" s="305"/>
      <c r="C193" s="54"/>
      <c r="D193" s="104"/>
      <c r="E193" s="308"/>
      <c r="F193" s="278">
        <f t="shared" si="88"/>
        <v>0</v>
      </c>
      <c r="G193" s="55"/>
      <c r="H193" s="54"/>
      <c r="I193" s="299">
        <f t="shared" si="86"/>
        <v>0</v>
      </c>
      <c r="J193" s="77"/>
      <c r="K193" s="52"/>
      <c r="L193" s="52"/>
      <c r="M193" s="52"/>
      <c r="N193" s="52"/>
      <c r="O193" s="54"/>
      <c r="P193" s="276"/>
      <c r="Q193" s="76"/>
      <c r="R193" s="76"/>
      <c r="S193" s="76"/>
      <c r="T193" s="76"/>
      <c r="U193" s="57"/>
      <c r="V193" s="54"/>
      <c r="W193" s="94"/>
      <c r="X193" s="67" t="str">
        <f t="shared" si="89"/>
        <v>190000</v>
      </c>
      <c r="Y193" s="54"/>
      <c r="Z193" s="287" t="str">
        <f t="shared" ref="Z193:Z224" si="100">IF($I193=1,W193," ")</f>
        <v xml:space="preserve"> </v>
      </c>
      <c r="AA193" s="242" t="str">
        <f>IF(I193=1,(IF(Y193=0,X193,0))," ")</f>
        <v xml:space="preserve"> </v>
      </c>
      <c r="AB193" s="243" t="str">
        <f t="shared" ref="AB193:AB224" si="101">IF($I193=1,Y193," ")</f>
        <v xml:space="preserve"> </v>
      </c>
      <c r="AC193" s="244">
        <f t="shared" ref="AC193:AC224" si="102">IF(Z193="0","0",F193)</f>
        <v>0</v>
      </c>
      <c r="AD193" s="245">
        <f t="shared" ref="AD193:AD224" si="103">IF(AA193="0","0",F193)</f>
        <v>0</v>
      </c>
      <c r="AE193" s="246">
        <f t="shared" ref="AE193:AE224" si="104">IF(AB193="0","0",F193)</f>
        <v>0</v>
      </c>
      <c r="AF193" s="247" t="str">
        <f t="shared" ref="AF193:AF224" si="105">IF((WEEKNUM(MAX(AK193)))&lt;10,(YEAR(MAX(AK193)))&amp;"0"&amp;(WEEKNUM(MAX(AK193))),(YEAR(MAX(AK193)))&amp;(WEEKNUM(MAX(AK193))))</f>
        <v>190000</v>
      </c>
      <c r="AG193" s="247" t="str">
        <f t="shared" ref="AG193:AG224" si="106">IF((WEEKNUM(MAX(AL193,AM193,AS193)))&lt;10,(YEAR(MAX(AL193,AM193,AS193)))&amp;"0"&amp;(WEEKNUM(MAX(AL193,AM193,AS193))),(YEAR(MAX(AL193,AM193,AS193)))&amp;(WEEKNUM(MAX(AL193,AM193,AS193))))</f>
        <v>190000</v>
      </c>
      <c r="AH193" s="247" t="str">
        <f t="shared" ref="AH193:AH224" si="107">IF((WEEKNUM(MAX(AO193,AN193)))&lt;10,(YEAR(MAX(AO193,AN193)))&amp;"0"&amp;(WEEKNUM(MAX(AO193,AN193))),(YEAR(MAX(AO193,AN193)))&amp;(WEEKNUM(MAX(AO193,AN193))))</f>
        <v>190000</v>
      </c>
      <c r="AI193" s="247" t="str">
        <f t="shared" ref="AI193:AI224" si="108">IF((WEEKNUM(MAX(AQ193,AP193,AU193)))&lt;10,(YEAR(MAX(AQ193,AP193,AU193)))&amp;"0"&amp;(WEEKNUM(MAX(AQ193,AP193,AU193))),(YEAR(MAX(AQ193,AP193,AU193)))&amp;(WEEKNUM(MAX(AQ193,AP193,AU193))))</f>
        <v>190000</v>
      </c>
      <c r="AJ193" s="247" t="str">
        <f t="shared" si="99"/>
        <v>190000</v>
      </c>
      <c r="AK193" s="283"/>
      <c r="AL193" s="325"/>
      <c r="AM193" s="325"/>
      <c r="AN193" s="284"/>
      <c r="AO193" s="282"/>
      <c r="AP193" s="282"/>
      <c r="AQ193" s="284"/>
      <c r="AR193" s="284"/>
      <c r="AS193" s="284"/>
      <c r="AT193" s="282"/>
      <c r="AU193" s="296"/>
    </row>
    <row r="194" spans="1:47" s="81" customFormat="1" ht="31.5" customHeight="1">
      <c r="A194" s="233"/>
      <c r="B194" s="305"/>
      <c r="C194" s="54"/>
      <c r="D194" s="104"/>
      <c r="E194" s="251"/>
      <c r="F194" s="278">
        <f t="shared" si="88"/>
        <v>0</v>
      </c>
      <c r="G194" s="55"/>
      <c r="H194" s="54"/>
      <c r="I194" s="299">
        <f t="shared" si="86"/>
        <v>0</v>
      </c>
      <c r="J194" s="77"/>
      <c r="K194" s="52"/>
      <c r="L194" s="52"/>
      <c r="M194" s="52"/>
      <c r="N194" s="52"/>
      <c r="O194" s="54"/>
      <c r="P194" s="276"/>
      <c r="Q194" s="52"/>
      <c r="R194" s="52"/>
      <c r="S194" s="52"/>
      <c r="T194" s="52"/>
      <c r="U194" s="57"/>
      <c r="V194" s="54"/>
      <c r="W194" s="94"/>
      <c r="X194" s="67" t="str">
        <f t="shared" si="89"/>
        <v>190000</v>
      </c>
      <c r="Y194" s="54"/>
      <c r="Z194" s="287" t="str">
        <f t="shared" si="100"/>
        <v xml:space="preserve"> </v>
      </c>
      <c r="AA194" s="242" t="str">
        <f>IF(I194=1,(IF(Y194=0,X194,0))," ")</f>
        <v xml:space="preserve"> </v>
      </c>
      <c r="AB194" s="243" t="str">
        <f t="shared" si="101"/>
        <v xml:space="preserve"> </v>
      </c>
      <c r="AC194" s="244">
        <f t="shared" si="102"/>
        <v>0</v>
      </c>
      <c r="AD194" s="245">
        <f t="shared" si="103"/>
        <v>0</v>
      </c>
      <c r="AE194" s="246">
        <f t="shared" si="104"/>
        <v>0</v>
      </c>
      <c r="AF194" s="247" t="str">
        <f t="shared" si="105"/>
        <v>190000</v>
      </c>
      <c r="AG194" s="247" t="str">
        <f t="shared" si="106"/>
        <v>190000</v>
      </c>
      <c r="AH194" s="247" t="str">
        <f t="shared" si="107"/>
        <v>190000</v>
      </c>
      <c r="AI194" s="247" t="str">
        <f t="shared" si="108"/>
        <v>190000</v>
      </c>
      <c r="AJ194" s="247" t="str">
        <f t="shared" si="99"/>
        <v>190000</v>
      </c>
      <c r="AK194" s="283"/>
      <c r="AL194" s="282"/>
      <c r="AM194" s="282"/>
      <c r="AN194" s="284"/>
      <c r="AO194" s="282"/>
      <c r="AP194" s="282"/>
      <c r="AQ194" s="284"/>
      <c r="AR194" s="284"/>
      <c r="AS194" s="282"/>
      <c r="AT194" s="282"/>
      <c r="AU194" s="296"/>
    </row>
    <row r="195" spans="1:47" s="81" customFormat="1" ht="31.5" customHeight="1">
      <c r="A195" s="233"/>
      <c r="B195" s="305"/>
      <c r="C195" s="54"/>
      <c r="D195" s="104"/>
      <c r="E195" s="251"/>
      <c r="F195" s="278">
        <f t="shared" si="88"/>
        <v>0</v>
      </c>
      <c r="G195" s="55"/>
      <c r="H195" s="54"/>
      <c r="I195" s="299">
        <f t="shared" ref="I195:I202" si="109">IF(I$8=J$8,J195,IF(I$8=K$8,K195,IF(I$8=L$8,L195,IF(I$8=M$8,M195,IF($I$8=N$8,N195,IF(I$8=O$8,O195,"NOK"))))))</f>
        <v>0</v>
      </c>
      <c r="J195" s="77"/>
      <c r="K195" s="52"/>
      <c r="L195" s="52"/>
      <c r="M195" s="52"/>
      <c r="N195" s="52"/>
      <c r="O195" s="54"/>
      <c r="P195" s="276"/>
      <c r="Q195" s="52"/>
      <c r="R195" s="52"/>
      <c r="S195" s="52"/>
      <c r="T195" s="52"/>
      <c r="U195" s="57"/>
      <c r="V195" s="54"/>
      <c r="W195" s="94"/>
      <c r="X195" s="67" t="str">
        <f t="shared" si="89"/>
        <v>190000</v>
      </c>
      <c r="Y195" s="54"/>
      <c r="Z195" s="287" t="str">
        <f t="shared" si="100"/>
        <v xml:space="preserve"> </v>
      </c>
      <c r="AA195" s="242" t="str">
        <f>IF(I195=1,(IF(Y195=0,X195,0))," ")</f>
        <v xml:space="preserve"> </v>
      </c>
      <c r="AB195" s="243" t="str">
        <f t="shared" si="101"/>
        <v xml:space="preserve"> </v>
      </c>
      <c r="AC195" s="244">
        <f t="shared" si="102"/>
        <v>0</v>
      </c>
      <c r="AD195" s="245">
        <f t="shared" si="103"/>
        <v>0</v>
      </c>
      <c r="AE195" s="246">
        <f t="shared" si="104"/>
        <v>0</v>
      </c>
      <c r="AF195" s="247" t="str">
        <f t="shared" si="105"/>
        <v>190000</v>
      </c>
      <c r="AG195" s="247" t="str">
        <f t="shared" si="106"/>
        <v>190000</v>
      </c>
      <c r="AH195" s="247" t="str">
        <f t="shared" si="107"/>
        <v>190000</v>
      </c>
      <c r="AI195" s="247" t="str">
        <f t="shared" si="108"/>
        <v>190000</v>
      </c>
      <c r="AJ195" s="247" t="str">
        <f t="shared" si="99"/>
        <v>190000</v>
      </c>
      <c r="AK195" s="283"/>
      <c r="AL195" s="282"/>
      <c r="AM195" s="282"/>
      <c r="AN195" s="284"/>
      <c r="AO195" s="282"/>
      <c r="AP195" s="282"/>
      <c r="AQ195" s="284"/>
      <c r="AR195" s="284"/>
      <c r="AS195" s="282"/>
      <c r="AT195" s="282"/>
      <c r="AU195" s="296"/>
    </row>
    <row r="196" spans="1:47" s="81" customFormat="1" ht="31.5" customHeight="1">
      <c r="A196" s="233"/>
      <c r="B196" s="305"/>
      <c r="C196" s="54"/>
      <c r="D196" s="104"/>
      <c r="E196" s="251"/>
      <c r="F196" s="278">
        <f t="shared" si="88"/>
        <v>0</v>
      </c>
      <c r="G196" s="55"/>
      <c r="H196" s="54"/>
      <c r="I196" s="299">
        <f t="shared" si="109"/>
        <v>0</v>
      </c>
      <c r="J196" s="77"/>
      <c r="K196" s="52"/>
      <c r="L196" s="52"/>
      <c r="M196" s="52"/>
      <c r="N196" s="52"/>
      <c r="O196" s="54"/>
      <c r="P196" s="276"/>
      <c r="Q196" s="52"/>
      <c r="R196" s="52"/>
      <c r="S196" s="52"/>
      <c r="T196" s="52"/>
      <c r="U196" s="57"/>
      <c r="V196" s="54"/>
      <c r="W196" s="94"/>
      <c r="X196" s="67" t="str">
        <f t="shared" si="89"/>
        <v>190000</v>
      </c>
      <c r="Y196" s="54"/>
      <c r="Z196" s="287" t="str">
        <f t="shared" si="100"/>
        <v xml:space="preserve"> </v>
      </c>
      <c r="AA196" s="242" t="str">
        <f>IF(I196=1,(IF(Y196=0,X196,0))," ")</f>
        <v xml:space="preserve"> </v>
      </c>
      <c r="AB196" s="243" t="str">
        <f t="shared" si="101"/>
        <v xml:space="preserve"> </v>
      </c>
      <c r="AC196" s="244">
        <f t="shared" si="102"/>
        <v>0</v>
      </c>
      <c r="AD196" s="245">
        <f t="shared" si="103"/>
        <v>0</v>
      </c>
      <c r="AE196" s="246">
        <f t="shared" si="104"/>
        <v>0</v>
      </c>
      <c r="AF196" s="247" t="str">
        <f t="shared" si="105"/>
        <v>190000</v>
      </c>
      <c r="AG196" s="247" t="str">
        <f t="shared" si="106"/>
        <v>190000</v>
      </c>
      <c r="AH196" s="247" t="str">
        <f t="shared" si="107"/>
        <v>190000</v>
      </c>
      <c r="AI196" s="247" t="str">
        <f t="shared" si="108"/>
        <v>190000</v>
      </c>
      <c r="AJ196" s="247" t="str">
        <f t="shared" si="99"/>
        <v>190000</v>
      </c>
      <c r="AK196" s="283"/>
      <c r="AL196" s="284"/>
      <c r="AM196" s="282"/>
      <c r="AN196" s="284"/>
      <c r="AO196" s="282"/>
      <c r="AP196" s="282"/>
      <c r="AQ196" s="284"/>
      <c r="AR196" s="284"/>
      <c r="AS196" s="282"/>
      <c r="AT196" s="282"/>
      <c r="AU196" s="296"/>
    </row>
    <row r="197" spans="1:47" s="81" customFormat="1" ht="31.5" customHeight="1">
      <c r="A197" s="233"/>
      <c r="B197" s="305"/>
      <c r="C197" s="54"/>
      <c r="D197" s="104"/>
      <c r="E197" s="251"/>
      <c r="F197" s="278">
        <f t="shared" si="88"/>
        <v>0</v>
      </c>
      <c r="G197" s="55"/>
      <c r="H197" s="54"/>
      <c r="I197" s="299">
        <f t="shared" si="109"/>
        <v>0</v>
      </c>
      <c r="J197" s="77"/>
      <c r="K197" s="52"/>
      <c r="L197" s="52"/>
      <c r="M197" s="52"/>
      <c r="N197" s="52"/>
      <c r="O197" s="54"/>
      <c r="P197" s="276"/>
      <c r="Q197" s="52"/>
      <c r="R197" s="52"/>
      <c r="S197" s="52"/>
      <c r="T197" s="52"/>
      <c r="U197" s="57"/>
      <c r="V197" s="54"/>
      <c r="W197" s="94"/>
      <c r="X197" s="67" t="str">
        <f t="shared" si="89"/>
        <v>190000</v>
      </c>
      <c r="Y197" s="54"/>
      <c r="Z197" s="287" t="str">
        <f t="shared" si="100"/>
        <v xml:space="preserve"> </v>
      </c>
      <c r="AA197" s="242"/>
      <c r="AB197" s="243" t="str">
        <f t="shared" si="101"/>
        <v xml:space="preserve"> </v>
      </c>
      <c r="AC197" s="244">
        <f t="shared" si="102"/>
        <v>0</v>
      </c>
      <c r="AD197" s="245">
        <f t="shared" si="103"/>
        <v>0</v>
      </c>
      <c r="AE197" s="246">
        <f t="shared" si="104"/>
        <v>0</v>
      </c>
      <c r="AF197" s="247" t="str">
        <f t="shared" si="105"/>
        <v>190000</v>
      </c>
      <c r="AG197" s="247" t="str">
        <f t="shared" si="106"/>
        <v>190000</v>
      </c>
      <c r="AH197" s="247" t="str">
        <f t="shared" si="107"/>
        <v>190000</v>
      </c>
      <c r="AI197" s="247" t="str">
        <f t="shared" si="108"/>
        <v>190000</v>
      </c>
      <c r="AJ197" s="247" t="str">
        <f t="shared" si="99"/>
        <v>190000</v>
      </c>
      <c r="AK197" s="283"/>
      <c r="AL197" s="284"/>
      <c r="AM197" s="284"/>
      <c r="AN197" s="284"/>
      <c r="AO197" s="284"/>
      <c r="AP197" s="284"/>
      <c r="AQ197" s="284"/>
      <c r="AR197" s="284"/>
      <c r="AS197" s="284"/>
      <c r="AT197" s="284"/>
      <c r="AU197" s="296"/>
    </row>
    <row r="198" spans="1:47" s="81" customFormat="1" ht="31.5" customHeight="1">
      <c r="A198" s="233"/>
      <c r="B198" s="305"/>
      <c r="C198" s="54"/>
      <c r="D198" s="104"/>
      <c r="E198" s="251"/>
      <c r="F198" s="278">
        <f t="shared" si="88"/>
        <v>0</v>
      </c>
      <c r="G198" s="55"/>
      <c r="H198" s="54"/>
      <c r="I198" s="299">
        <f t="shared" si="109"/>
        <v>0</v>
      </c>
      <c r="J198" s="77"/>
      <c r="K198" s="52"/>
      <c r="L198" s="52"/>
      <c r="M198" s="52"/>
      <c r="N198" s="52"/>
      <c r="O198" s="54"/>
      <c r="P198" s="276"/>
      <c r="Q198" s="253"/>
      <c r="R198" s="253"/>
      <c r="S198" s="253"/>
      <c r="T198" s="94"/>
      <c r="U198" s="57"/>
      <c r="V198" s="54"/>
      <c r="W198" s="94"/>
      <c r="X198" s="67" t="str">
        <f t="shared" si="89"/>
        <v>190000</v>
      </c>
      <c r="Y198" s="54"/>
      <c r="Z198" s="287" t="str">
        <f t="shared" si="100"/>
        <v xml:space="preserve"> </v>
      </c>
      <c r="AA198" s="242" t="str">
        <f t="shared" ref="AA198:AA229" si="110">IF(I198=1,(IF(Y198=0,X198,0))," ")</f>
        <v xml:space="preserve"> </v>
      </c>
      <c r="AB198" s="243" t="str">
        <f t="shared" si="101"/>
        <v xml:space="preserve"> </v>
      </c>
      <c r="AC198" s="244">
        <f t="shared" si="102"/>
        <v>0</v>
      </c>
      <c r="AD198" s="245">
        <f t="shared" si="103"/>
        <v>0</v>
      </c>
      <c r="AE198" s="246">
        <f t="shared" si="104"/>
        <v>0</v>
      </c>
      <c r="AF198" s="247" t="str">
        <f t="shared" si="105"/>
        <v>190000</v>
      </c>
      <c r="AG198" s="247" t="str">
        <f t="shared" si="106"/>
        <v>190000</v>
      </c>
      <c r="AH198" s="247" t="str">
        <f t="shared" si="107"/>
        <v>190000</v>
      </c>
      <c r="AI198" s="247" t="str">
        <f t="shared" si="108"/>
        <v>190000</v>
      </c>
      <c r="AJ198" s="247" t="str">
        <f t="shared" si="99"/>
        <v>190000</v>
      </c>
      <c r="AK198" s="283"/>
      <c r="AL198" s="284"/>
      <c r="AM198" s="284"/>
      <c r="AN198" s="280"/>
      <c r="AO198" s="282"/>
      <c r="AP198" s="282"/>
      <c r="AQ198" s="282"/>
      <c r="AR198" s="284"/>
      <c r="AS198" s="282"/>
      <c r="AT198" s="284"/>
      <c r="AU198" s="296"/>
    </row>
    <row r="199" spans="1:47" s="81" customFormat="1" ht="31.5" customHeight="1">
      <c r="A199" s="54"/>
      <c r="B199" s="54"/>
      <c r="C199" s="54"/>
      <c r="D199" s="104"/>
      <c r="E199" s="251"/>
      <c r="F199" s="328">
        <f t="shared" si="88"/>
        <v>0</v>
      </c>
      <c r="G199" s="55"/>
      <c r="H199" s="54"/>
      <c r="I199" s="299">
        <f t="shared" si="109"/>
        <v>0</v>
      </c>
      <c r="J199" s="77"/>
      <c r="K199" s="52"/>
      <c r="L199" s="52"/>
      <c r="M199" s="52"/>
      <c r="N199" s="52"/>
      <c r="O199" s="54"/>
      <c r="P199" s="276"/>
      <c r="Q199" s="253"/>
      <c r="R199" s="253"/>
      <c r="S199" s="76"/>
      <c r="T199" s="94"/>
      <c r="U199" s="57"/>
      <c r="V199" s="54"/>
      <c r="W199" s="94"/>
      <c r="X199" s="67" t="str">
        <f t="shared" si="89"/>
        <v>190000</v>
      </c>
      <c r="Y199" s="54"/>
      <c r="Z199" s="287" t="str">
        <f t="shared" si="100"/>
        <v xml:space="preserve"> </v>
      </c>
      <c r="AA199" s="242" t="str">
        <f t="shared" si="110"/>
        <v xml:space="preserve"> </v>
      </c>
      <c r="AB199" s="243" t="str">
        <f t="shared" si="101"/>
        <v xml:space="preserve"> </v>
      </c>
      <c r="AC199" s="244">
        <f t="shared" si="102"/>
        <v>0</v>
      </c>
      <c r="AD199" s="245">
        <f t="shared" si="103"/>
        <v>0</v>
      </c>
      <c r="AE199" s="246">
        <f t="shared" si="104"/>
        <v>0</v>
      </c>
      <c r="AF199" s="247" t="str">
        <f t="shared" si="105"/>
        <v>190000</v>
      </c>
      <c r="AG199" s="247" t="str">
        <f t="shared" si="106"/>
        <v>190000</v>
      </c>
      <c r="AH199" s="247" t="str">
        <f t="shared" si="107"/>
        <v>190000</v>
      </c>
      <c r="AI199" s="247" t="str">
        <f t="shared" si="108"/>
        <v>190000</v>
      </c>
      <c r="AJ199" s="247" t="str">
        <f t="shared" si="99"/>
        <v>190000</v>
      </c>
      <c r="AK199" s="283"/>
      <c r="AL199" s="282"/>
      <c r="AM199" s="284"/>
      <c r="AN199" s="280"/>
      <c r="AO199" s="282"/>
      <c r="AP199" s="284"/>
      <c r="AQ199" s="284"/>
      <c r="AR199" s="284"/>
      <c r="AS199" s="282"/>
      <c r="AT199" s="284"/>
      <c r="AU199" s="296"/>
    </row>
    <row r="200" spans="1:47" s="81" customFormat="1" ht="27" customHeight="1">
      <c r="A200" s="54"/>
      <c r="B200" s="54"/>
      <c r="C200" s="54"/>
      <c r="D200" s="94"/>
      <c r="E200" s="285"/>
      <c r="F200" s="278">
        <f t="shared" si="88"/>
        <v>0</v>
      </c>
      <c r="G200" s="94"/>
      <c r="H200" s="54"/>
      <c r="I200" s="299">
        <f t="shared" si="109"/>
        <v>0</v>
      </c>
      <c r="J200" s="94"/>
      <c r="K200" s="94"/>
      <c r="L200" s="94"/>
      <c r="M200" s="94"/>
      <c r="N200" s="94"/>
      <c r="O200" s="94"/>
      <c r="P200" s="276"/>
      <c r="Q200" s="52"/>
      <c r="R200" s="52"/>
      <c r="S200" s="52"/>
      <c r="T200" s="307"/>
      <c r="U200" s="94"/>
      <c r="V200" s="94"/>
      <c r="W200" s="94"/>
      <c r="X200" s="67" t="str">
        <f t="shared" si="89"/>
        <v>190000</v>
      </c>
      <c r="Y200" s="54"/>
      <c r="Z200" s="287" t="str">
        <f t="shared" si="100"/>
        <v xml:space="preserve"> </v>
      </c>
      <c r="AA200" s="242" t="str">
        <f t="shared" si="110"/>
        <v xml:space="preserve"> </v>
      </c>
      <c r="AB200" s="243" t="str">
        <f t="shared" si="101"/>
        <v xml:space="preserve"> </v>
      </c>
      <c r="AC200" s="244">
        <f t="shared" si="102"/>
        <v>0</v>
      </c>
      <c r="AD200" s="245">
        <f t="shared" si="103"/>
        <v>0</v>
      </c>
      <c r="AE200" s="246">
        <f t="shared" si="104"/>
        <v>0</v>
      </c>
      <c r="AF200" s="247" t="str">
        <f t="shared" si="105"/>
        <v>190000</v>
      </c>
      <c r="AG200" s="247" t="str">
        <f t="shared" si="106"/>
        <v>190000</v>
      </c>
      <c r="AH200" s="247" t="str">
        <f t="shared" si="107"/>
        <v>190000</v>
      </c>
      <c r="AI200" s="247" t="str">
        <f t="shared" si="108"/>
        <v>190000</v>
      </c>
      <c r="AJ200" s="247" t="str">
        <f t="shared" si="99"/>
        <v>190000</v>
      </c>
      <c r="AK200" s="279"/>
      <c r="AL200" s="274"/>
      <c r="AM200" s="280"/>
      <c r="AN200" s="315"/>
      <c r="AO200" s="94"/>
      <c r="AP200" s="274"/>
      <c r="AQ200" s="274"/>
      <c r="AR200" s="280"/>
      <c r="AS200" s="280"/>
      <c r="AT200" s="280"/>
      <c r="AU200" s="337"/>
    </row>
    <row r="201" spans="1:47" s="81" customFormat="1" ht="31.5" customHeight="1">
      <c r="A201" s="233"/>
      <c r="B201" s="305"/>
      <c r="C201" s="94"/>
      <c r="D201" s="94"/>
      <c r="E201" s="285"/>
      <c r="F201" s="278">
        <f t="shared" si="88"/>
        <v>0</v>
      </c>
      <c r="G201" s="94"/>
      <c r="H201" s="54"/>
      <c r="I201" s="299">
        <f t="shared" si="109"/>
        <v>0</v>
      </c>
      <c r="J201" s="94"/>
      <c r="K201" s="94"/>
      <c r="L201" s="94"/>
      <c r="M201" s="94"/>
      <c r="N201" s="94"/>
      <c r="O201" s="94"/>
      <c r="P201" s="276"/>
      <c r="Q201" s="52"/>
      <c r="R201" s="52"/>
      <c r="S201" s="52"/>
      <c r="T201" s="307"/>
      <c r="U201" s="57"/>
      <c r="V201" s="58"/>
      <c r="W201" s="94"/>
      <c r="X201" s="67" t="str">
        <f t="shared" si="89"/>
        <v>190000</v>
      </c>
      <c r="Y201" s="54"/>
      <c r="Z201" s="287" t="str">
        <f t="shared" si="100"/>
        <v xml:space="preserve"> </v>
      </c>
      <c r="AA201" s="242" t="str">
        <f t="shared" si="110"/>
        <v xml:space="preserve"> </v>
      </c>
      <c r="AB201" s="243" t="str">
        <f t="shared" si="101"/>
        <v xml:space="preserve"> </v>
      </c>
      <c r="AC201" s="244">
        <f t="shared" si="102"/>
        <v>0</v>
      </c>
      <c r="AD201" s="245">
        <f t="shared" si="103"/>
        <v>0</v>
      </c>
      <c r="AE201" s="246">
        <f t="shared" si="104"/>
        <v>0</v>
      </c>
      <c r="AF201" s="247" t="str">
        <f t="shared" si="105"/>
        <v>190000</v>
      </c>
      <c r="AG201" s="247" t="str">
        <f t="shared" si="106"/>
        <v>190000</v>
      </c>
      <c r="AH201" s="247" t="str">
        <f t="shared" si="107"/>
        <v>190000</v>
      </c>
      <c r="AI201" s="247" t="str">
        <f t="shared" si="108"/>
        <v>190000</v>
      </c>
      <c r="AJ201" s="247" t="str">
        <f t="shared" si="99"/>
        <v>190000</v>
      </c>
      <c r="AK201" s="279"/>
      <c r="AL201" s="274"/>
      <c r="AM201" s="280"/>
      <c r="AN201" s="280"/>
      <c r="AO201" s="280"/>
      <c r="AP201" s="280"/>
      <c r="AQ201" s="280"/>
      <c r="AR201" s="280"/>
      <c r="AS201" s="280"/>
      <c r="AT201" s="280"/>
      <c r="AU201" s="337"/>
    </row>
    <row r="202" spans="1:47" s="81" customFormat="1" ht="31.5" customHeight="1">
      <c r="A202" s="233"/>
      <c r="B202" s="305"/>
      <c r="C202" s="94"/>
      <c r="D202" s="94"/>
      <c r="E202" s="285"/>
      <c r="F202" s="278">
        <f t="shared" si="88"/>
        <v>0</v>
      </c>
      <c r="G202" s="55"/>
      <c r="H202" s="53"/>
      <c r="I202" s="299">
        <f t="shared" si="109"/>
        <v>0</v>
      </c>
      <c r="J202" s="77"/>
      <c r="K202" s="52"/>
      <c r="L202" s="52"/>
      <c r="M202" s="52"/>
      <c r="N202" s="52"/>
      <c r="O202" s="54"/>
      <c r="P202" s="276"/>
      <c r="Q202" s="52"/>
      <c r="R202" s="52"/>
      <c r="S202" s="52"/>
      <c r="T202" s="94"/>
      <c r="U202" s="57"/>
      <c r="V202" s="58"/>
      <c r="W202" s="94"/>
      <c r="X202" s="67" t="str">
        <f t="shared" si="89"/>
        <v>190000</v>
      </c>
      <c r="Y202" s="54"/>
      <c r="Z202" s="287" t="str">
        <f t="shared" si="100"/>
        <v xml:space="preserve"> </v>
      </c>
      <c r="AA202" s="242" t="str">
        <f t="shared" si="110"/>
        <v xml:space="preserve"> </v>
      </c>
      <c r="AB202" s="243" t="str">
        <f t="shared" si="101"/>
        <v xml:space="preserve"> </v>
      </c>
      <c r="AC202" s="244">
        <f t="shared" si="102"/>
        <v>0</v>
      </c>
      <c r="AD202" s="245">
        <f t="shared" si="103"/>
        <v>0</v>
      </c>
      <c r="AE202" s="246">
        <f t="shared" si="104"/>
        <v>0</v>
      </c>
      <c r="AF202" s="247" t="str">
        <f t="shared" si="105"/>
        <v>190000</v>
      </c>
      <c r="AG202" s="247" t="str">
        <f t="shared" si="106"/>
        <v>190000</v>
      </c>
      <c r="AH202" s="247" t="str">
        <f t="shared" si="107"/>
        <v>190000</v>
      </c>
      <c r="AI202" s="247" t="str">
        <f t="shared" si="108"/>
        <v>190000</v>
      </c>
      <c r="AJ202" s="247" t="str">
        <f t="shared" si="99"/>
        <v>190000</v>
      </c>
      <c r="AK202" s="277"/>
      <c r="AL202" s="280"/>
      <c r="AM202" s="280"/>
      <c r="AN202" s="280"/>
      <c r="AO202" s="280"/>
      <c r="AP202" s="280"/>
      <c r="AQ202" s="280"/>
      <c r="AR202" s="280"/>
      <c r="AS202" s="280"/>
      <c r="AT202" s="280"/>
      <c r="AU202" s="340"/>
    </row>
    <row r="203" spans="1:47" s="81" customFormat="1" ht="31.5" customHeight="1">
      <c r="A203" s="233"/>
      <c r="B203" s="52"/>
      <c r="C203" s="53"/>
      <c r="D203" s="104"/>
      <c r="E203" s="78"/>
      <c r="F203" s="329"/>
      <c r="G203" s="55"/>
      <c r="H203" s="53"/>
      <c r="I203" s="83"/>
      <c r="J203" s="77"/>
      <c r="K203" s="52"/>
      <c r="L203" s="52"/>
      <c r="M203" s="52"/>
      <c r="N203" s="52"/>
      <c r="O203" s="54"/>
      <c r="P203" s="56"/>
      <c r="Q203" s="52"/>
      <c r="R203" s="52"/>
      <c r="S203" s="52"/>
      <c r="T203" s="52"/>
      <c r="U203" s="57"/>
      <c r="V203" s="58"/>
      <c r="W203" s="94"/>
      <c r="X203" s="67" t="str">
        <f t="shared" si="89"/>
        <v>190000</v>
      </c>
      <c r="Y203" s="54"/>
      <c r="Z203" s="287" t="str">
        <f t="shared" si="100"/>
        <v xml:space="preserve"> </v>
      </c>
      <c r="AA203" s="242" t="str">
        <f t="shared" si="110"/>
        <v xml:space="preserve"> </v>
      </c>
      <c r="AB203" s="243" t="str">
        <f t="shared" si="101"/>
        <v xml:space="preserve"> </v>
      </c>
      <c r="AC203" s="244">
        <f t="shared" si="102"/>
        <v>0</v>
      </c>
      <c r="AD203" s="245">
        <f t="shared" si="103"/>
        <v>0</v>
      </c>
      <c r="AE203" s="246">
        <f t="shared" si="104"/>
        <v>0</v>
      </c>
      <c r="AF203" s="247" t="str">
        <f t="shared" si="105"/>
        <v>190000</v>
      </c>
      <c r="AG203" s="247" t="str">
        <f t="shared" si="106"/>
        <v>190000</v>
      </c>
      <c r="AH203" s="247" t="str">
        <f t="shared" si="107"/>
        <v>190000</v>
      </c>
      <c r="AI203" s="247" t="str">
        <f t="shared" si="108"/>
        <v>190000</v>
      </c>
      <c r="AJ203" s="247" t="str">
        <f t="shared" si="99"/>
        <v>190000</v>
      </c>
      <c r="AK203" s="277"/>
      <c r="AL203" s="102"/>
      <c r="AM203" s="102"/>
      <c r="AN203" s="102"/>
      <c r="AO203" s="102"/>
      <c r="AP203" s="102"/>
      <c r="AQ203" s="102"/>
      <c r="AR203" s="102"/>
      <c r="AS203" s="102"/>
      <c r="AT203" s="102"/>
      <c r="AU203" s="340"/>
    </row>
    <row r="204" spans="1:47" s="81" customFormat="1" ht="31.5" customHeight="1">
      <c r="A204" s="233"/>
      <c r="B204" s="52"/>
      <c r="C204" s="53"/>
      <c r="D204" s="104"/>
      <c r="E204" s="78"/>
      <c r="F204" s="329"/>
      <c r="G204" s="55"/>
      <c r="H204" s="53"/>
      <c r="I204" s="83"/>
      <c r="J204" s="77"/>
      <c r="K204" s="52"/>
      <c r="L204" s="52"/>
      <c r="M204" s="52"/>
      <c r="N204" s="52"/>
      <c r="O204" s="54"/>
      <c r="P204" s="56"/>
      <c r="Q204" s="52"/>
      <c r="R204" s="52"/>
      <c r="S204" s="52"/>
      <c r="T204" s="52"/>
      <c r="U204" s="57"/>
      <c r="V204" s="58"/>
      <c r="W204" s="94"/>
      <c r="X204" s="67" t="str">
        <f t="shared" si="89"/>
        <v>190000</v>
      </c>
      <c r="Y204" s="54"/>
      <c r="Z204" s="287" t="str">
        <f t="shared" si="100"/>
        <v xml:space="preserve"> </v>
      </c>
      <c r="AA204" s="242" t="str">
        <f t="shared" si="110"/>
        <v xml:space="preserve"> </v>
      </c>
      <c r="AB204" s="243" t="str">
        <f t="shared" si="101"/>
        <v xml:space="preserve"> </v>
      </c>
      <c r="AC204" s="244">
        <f t="shared" si="102"/>
        <v>0</v>
      </c>
      <c r="AD204" s="245">
        <f t="shared" si="103"/>
        <v>0</v>
      </c>
      <c r="AE204" s="246">
        <f t="shared" si="104"/>
        <v>0</v>
      </c>
      <c r="AF204" s="247" t="str">
        <f t="shared" si="105"/>
        <v>190000</v>
      </c>
      <c r="AG204" s="247" t="str">
        <f t="shared" si="106"/>
        <v>190000</v>
      </c>
      <c r="AH204" s="247" t="str">
        <f t="shared" si="107"/>
        <v>190000</v>
      </c>
      <c r="AI204" s="247" t="str">
        <f t="shared" si="108"/>
        <v>190000</v>
      </c>
      <c r="AJ204" s="247" t="str">
        <f t="shared" si="99"/>
        <v>190000</v>
      </c>
      <c r="AK204" s="277"/>
      <c r="AL204" s="102"/>
      <c r="AM204" s="102"/>
      <c r="AN204" s="102"/>
      <c r="AO204" s="102"/>
      <c r="AP204" s="102"/>
      <c r="AQ204" s="102"/>
      <c r="AR204" s="102"/>
      <c r="AS204" s="102"/>
      <c r="AT204" s="102"/>
      <c r="AU204" s="340"/>
    </row>
    <row r="205" spans="1:47" s="81" customFormat="1" ht="31.5" customHeight="1">
      <c r="A205" s="233"/>
      <c r="B205" s="52"/>
      <c r="C205" s="53"/>
      <c r="D205" s="104"/>
      <c r="E205" s="78"/>
      <c r="F205" s="329"/>
      <c r="G205" s="55"/>
      <c r="H205" s="53"/>
      <c r="I205" s="83"/>
      <c r="J205" s="77"/>
      <c r="K205" s="52"/>
      <c r="L205" s="52"/>
      <c r="M205" s="52"/>
      <c r="N205" s="52"/>
      <c r="O205" s="54"/>
      <c r="P205" s="56"/>
      <c r="Q205" s="52"/>
      <c r="R205" s="52"/>
      <c r="S205" s="52"/>
      <c r="T205" s="52"/>
      <c r="U205" s="57"/>
      <c r="V205" s="58"/>
      <c r="W205" s="94"/>
      <c r="X205" s="67" t="str">
        <f t="shared" si="89"/>
        <v>190000</v>
      </c>
      <c r="Y205" s="54"/>
      <c r="Z205" s="287" t="str">
        <f t="shared" si="100"/>
        <v xml:space="preserve"> </v>
      </c>
      <c r="AA205" s="242" t="str">
        <f t="shared" si="110"/>
        <v xml:space="preserve"> </v>
      </c>
      <c r="AB205" s="243" t="str">
        <f t="shared" si="101"/>
        <v xml:space="preserve"> </v>
      </c>
      <c r="AC205" s="244">
        <f t="shared" si="102"/>
        <v>0</v>
      </c>
      <c r="AD205" s="245">
        <f t="shared" si="103"/>
        <v>0</v>
      </c>
      <c r="AE205" s="246">
        <f t="shared" si="104"/>
        <v>0</v>
      </c>
      <c r="AF205" s="247" t="str">
        <f t="shared" si="105"/>
        <v>190000</v>
      </c>
      <c r="AG205" s="247" t="str">
        <f t="shared" si="106"/>
        <v>190000</v>
      </c>
      <c r="AH205" s="247" t="str">
        <f t="shared" si="107"/>
        <v>190000</v>
      </c>
      <c r="AI205" s="247" t="str">
        <f t="shared" si="108"/>
        <v>190000</v>
      </c>
      <c r="AJ205" s="247" t="str">
        <f t="shared" si="99"/>
        <v>190000</v>
      </c>
      <c r="AK205" s="277"/>
      <c r="AL205" s="102"/>
      <c r="AM205" s="102"/>
      <c r="AN205" s="102"/>
      <c r="AO205" s="102"/>
      <c r="AP205" s="102"/>
      <c r="AQ205" s="102"/>
      <c r="AR205" s="102"/>
      <c r="AS205" s="102"/>
      <c r="AT205" s="102"/>
      <c r="AU205" s="340"/>
    </row>
    <row r="206" spans="1:47" s="81" customFormat="1" ht="31.5" customHeight="1">
      <c r="A206" s="233"/>
      <c r="B206" s="52"/>
      <c r="C206" s="53"/>
      <c r="D206" s="104"/>
      <c r="E206" s="78"/>
      <c r="F206" s="329"/>
      <c r="G206" s="55"/>
      <c r="H206" s="53"/>
      <c r="I206" s="83"/>
      <c r="J206" s="77"/>
      <c r="K206" s="52"/>
      <c r="L206" s="52"/>
      <c r="M206" s="52"/>
      <c r="N206" s="52"/>
      <c r="O206" s="54"/>
      <c r="P206" s="56"/>
      <c r="Q206" s="52"/>
      <c r="R206" s="52"/>
      <c r="S206" s="52"/>
      <c r="T206" s="52"/>
      <c r="U206" s="57"/>
      <c r="V206" s="58"/>
      <c r="W206" s="94"/>
      <c r="X206" s="67" t="str">
        <f t="shared" si="89"/>
        <v>190000</v>
      </c>
      <c r="Y206" s="54"/>
      <c r="Z206" s="287" t="str">
        <f t="shared" si="100"/>
        <v xml:space="preserve"> </v>
      </c>
      <c r="AA206" s="242" t="str">
        <f t="shared" si="110"/>
        <v xml:space="preserve"> </v>
      </c>
      <c r="AB206" s="243" t="str">
        <f t="shared" si="101"/>
        <v xml:space="preserve"> </v>
      </c>
      <c r="AC206" s="244">
        <f t="shared" si="102"/>
        <v>0</v>
      </c>
      <c r="AD206" s="245">
        <f t="shared" si="103"/>
        <v>0</v>
      </c>
      <c r="AE206" s="246">
        <f t="shared" si="104"/>
        <v>0</v>
      </c>
      <c r="AF206" s="247" t="str">
        <f t="shared" si="105"/>
        <v>190000</v>
      </c>
      <c r="AG206" s="247" t="str">
        <f t="shared" si="106"/>
        <v>190000</v>
      </c>
      <c r="AH206" s="247" t="str">
        <f t="shared" si="107"/>
        <v>190000</v>
      </c>
      <c r="AI206" s="247" t="str">
        <f t="shared" si="108"/>
        <v>190000</v>
      </c>
      <c r="AJ206" s="247" t="str">
        <f t="shared" si="99"/>
        <v>190000</v>
      </c>
      <c r="AK206" s="277"/>
      <c r="AL206" s="102"/>
      <c r="AM206" s="102"/>
      <c r="AN206" s="102"/>
      <c r="AO206" s="102"/>
      <c r="AP206" s="102"/>
      <c r="AQ206" s="102"/>
      <c r="AR206" s="102"/>
      <c r="AS206" s="102"/>
      <c r="AT206" s="102"/>
      <c r="AU206" s="340"/>
    </row>
    <row r="207" spans="1:47" s="81" customFormat="1" ht="31.5" customHeight="1">
      <c r="A207" s="233"/>
      <c r="B207" s="52"/>
      <c r="C207" s="53"/>
      <c r="D207" s="104"/>
      <c r="E207" s="78"/>
      <c r="F207" s="329"/>
      <c r="G207" s="55"/>
      <c r="H207" s="53"/>
      <c r="I207" s="83"/>
      <c r="J207" s="77"/>
      <c r="K207" s="52"/>
      <c r="L207" s="52"/>
      <c r="M207" s="52"/>
      <c r="N207" s="52"/>
      <c r="O207" s="54"/>
      <c r="P207" s="56"/>
      <c r="Q207" s="52"/>
      <c r="R207" s="52"/>
      <c r="S207" s="52"/>
      <c r="T207" s="52"/>
      <c r="U207" s="57"/>
      <c r="V207" s="58"/>
      <c r="W207" s="94"/>
      <c r="X207" s="67" t="str">
        <f t="shared" si="89"/>
        <v>190000</v>
      </c>
      <c r="Y207" s="54"/>
      <c r="Z207" s="287" t="str">
        <f t="shared" si="100"/>
        <v xml:space="preserve"> </v>
      </c>
      <c r="AA207" s="242" t="str">
        <f t="shared" si="110"/>
        <v xml:space="preserve"> </v>
      </c>
      <c r="AB207" s="243" t="str">
        <f t="shared" si="101"/>
        <v xml:space="preserve"> </v>
      </c>
      <c r="AC207" s="244">
        <f t="shared" si="102"/>
        <v>0</v>
      </c>
      <c r="AD207" s="245">
        <f t="shared" si="103"/>
        <v>0</v>
      </c>
      <c r="AE207" s="246">
        <f t="shared" si="104"/>
        <v>0</v>
      </c>
      <c r="AF207" s="247" t="str">
        <f t="shared" si="105"/>
        <v>190000</v>
      </c>
      <c r="AG207" s="247" t="str">
        <f t="shared" si="106"/>
        <v>190000</v>
      </c>
      <c r="AH207" s="247" t="str">
        <f t="shared" si="107"/>
        <v>190000</v>
      </c>
      <c r="AI207" s="247" t="str">
        <f t="shared" si="108"/>
        <v>190000</v>
      </c>
      <c r="AJ207" s="247" t="str">
        <f t="shared" si="99"/>
        <v>190000</v>
      </c>
      <c r="AK207" s="277"/>
      <c r="AL207" s="102"/>
      <c r="AM207" s="102"/>
      <c r="AN207" s="102"/>
      <c r="AO207" s="102"/>
      <c r="AP207" s="102"/>
      <c r="AQ207" s="102"/>
      <c r="AR207" s="102"/>
      <c r="AS207" s="102"/>
      <c r="AT207" s="102"/>
      <c r="AU207" s="340"/>
    </row>
    <row r="208" spans="1:47" s="81" customFormat="1" ht="31.5" customHeight="1">
      <c r="A208" s="233"/>
      <c r="B208" s="52"/>
      <c r="C208" s="53"/>
      <c r="D208" s="104"/>
      <c r="E208" s="35"/>
      <c r="F208" s="329"/>
      <c r="G208" s="55"/>
      <c r="H208" s="53"/>
      <c r="I208" s="83"/>
      <c r="J208" s="77"/>
      <c r="K208" s="52"/>
      <c r="L208" s="52"/>
      <c r="M208" s="52"/>
      <c r="N208" s="52"/>
      <c r="O208" s="54"/>
      <c r="P208" s="56"/>
      <c r="Q208" s="52"/>
      <c r="R208" s="52"/>
      <c r="S208" s="52"/>
      <c r="T208" s="52"/>
      <c r="U208" s="57"/>
      <c r="V208" s="58"/>
      <c r="W208" s="94"/>
      <c r="X208" s="67" t="str">
        <f t="shared" si="89"/>
        <v>190000</v>
      </c>
      <c r="Y208" s="54"/>
      <c r="Z208" s="287" t="str">
        <f t="shared" si="100"/>
        <v xml:space="preserve"> </v>
      </c>
      <c r="AA208" s="242" t="str">
        <f t="shared" si="110"/>
        <v xml:space="preserve"> </v>
      </c>
      <c r="AB208" s="243" t="str">
        <f t="shared" si="101"/>
        <v xml:space="preserve"> </v>
      </c>
      <c r="AC208" s="244">
        <f t="shared" si="102"/>
        <v>0</v>
      </c>
      <c r="AD208" s="245">
        <f t="shared" si="103"/>
        <v>0</v>
      </c>
      <c r="AE208" s="246">
        <f t="shared" si="104"/>
        <v>0</v>
      </c>
      <c r="AF208" s="247" t="str">
        <f t="shared" si="105"/>
        <v>190000</v>
      </c>
      <c r="AG208" s="247" t="str">
        <f t="shared" si="106"/>
        <v>190000</v>
      </c>
      <c r="AH208" s="247" t="str">
        <f t="shared" si="107"/>
        <v>190000</v>
      </c>
      <c r="AI208" s="247" t="str">
        <f t="shared" si="108"/>
        <v>190000</v>
      </c>
      <c r="AJ208" s="247" t="str">
        <f t="shared" si="99"/>
        <v>190000</v>
      </c>
      <c r="AK208" s="277"/>
      <c r="AL208" s="102"/>
      <c r="AM208" s="102"/>
      <c r="AN208" s="102"/>
      <c r="AO208" s="102"/>
      <c r="AP208" s="102"/>
      <c r="AQ208" s="102"/>
      <c r="AR208" s="102"/>
      <c r="AS208" s="102"/>
      <c r="AT208" s="102"/>
      <c r="AU208" s="340"/>
    </row>
    <row r="209" spans="1:47" s="81" customFormat="1" ht="31.5" customHeight="1">
      <c r="A209" s="233"/>
      <c r="B209" s="52"/>
      <c r="C209" s="53"/>
      <c r="D209" s="104"/>
      <c r="E209" s="84"/>
      <c r="F209" s="329"/>
      <c r="G209" s="55"/>
      <c r="H209" s="53"/>
      <c r="I209" s="83"/>
      <c r="J209" s="77"/>
      <c r="K209" s="52"/>
      <c r="L209" s="52"/>
      <c r="M209" s="52"/>
      <c r="N209" s="52"/>
      <c r="O209" s="54"/>
      <c r="P209" s="56"/>
      <c r="Q209" s="52"/>
      <c r="R209" s="52"/>
      <c r="S209" s="52"/>
      <c r="T209" s="52"/>
      <c r="U209" s="57"/>
      <c r="V209" s="58"/>
      <c r="W209" s="94"/>
      <c r="X209" s="67" t="str">
        <f t="shared" si="89"/>
        <v>190000</v>
      </c>
      <c r="Y209" s="54"/>
      <c r="Z209" s="287" t="str">
        <f t="shared" si="100"/>
        <v xml:space="preserve"> </v>
      </c>
      <c r="AA209" s="242" t="str">
        <f t="shared" si="110"/>
        <v xml:space="preserve"> </v>
      </c>
      <c r="AB209" s="243" t="str">
        <f t="shared" si="101"/>
        <v xml:space="preserve"> </v>
      </c>
      <c r="AC209" s="244">
        <f t="shared" si="102"/>
        <v>0</v>
      </c>
      <c r="AD209" s="245">
        <f t="shared" si="103"/>
        <v>0</v>
      </c>
      <c r="AE209" s="246">
        <f t="shared" si="104"/>
        <v>0</v>
      </c>
      <c r="AF209" s="247" t="str">
        <f t="shared" si="105"/>
        <v>190000</v>
      </c>
      <c r="AG209" s="247" t="str">
        <f t="shared" si="106"/>
        <v>190000</v>
      </c>
      <c r="AH209" s="247" t="str">
        <f t="shared" si="107"/>
        <v>190000</v>
      </c>
      <c r="AI209" s="247" t="str">
        <f t="shared" si="108"/>
        <v>190000</v>
      </c>
      <c r="AJ209" s="247" t="str">
        <f t="shared" si="99"/>
        <v>190000</v>
      </c>
      <c r="AK209" s="277"/>
      <c r="AL209" s="102"/>
      <c r="AM209" s="102"/>
      <c r="AN209" s="102"/>
      <c r="AO209" s="102"/>
      <c r="AP209" s="102"/>
      <c r="AQ209" s="102"/>
      <c r="AR209" s="102"/>
      <c r="AS209" s="102"/>
      <c r="AT209" s="102"/>
      <c r="AU209" s="340"/>
    </row>
    <row r="210" spans="1:47" s="81" customFormat="1" ht="31.5" customHeight="1">
      <c r="A210" s="233"/>
      <c r="B210" s="52"/>
      <c r="C210" s="53"/>
      <c r="D210" s="104"/>
      <c r="E210" s="78"/>
      <c r="F210" s="329"/>
      <c r="G210" s="55"/>
      <c r="H210" s="53"/>
      <c r="I210" s="83"/>
      <c r="J210" s="77"/>
      <c r="K210" s="52"/>
      <c r="L210" s="52"/>
      <c r="M210" s="52"/>
      <c r="N210" s="52"/>
      <c r="O210" s="54"/>
      <c r="P210" s="56"/>
      <c r="Q210" s="52"/>
      <c r="R210" s="52"/>
      <c r="S210" s="52"/>
      <c r="T210" s="52"/>
      <c r="U210" s="57"/>
      <c r="V210" s="58"/>
      <c r="W210" s="94"/>
      <c r="X210" s="67" t="str">
        <f t="shared" si="89"/>
        <v>190000</v>
      </c>
      <c r="Y210" s="54"/>
      <c r="Z210" s="287" t="str">
        <f t="shared" si="100"/>
        <v xml:space="preserve"> </v>
      </c>
      <c r="AA210" s="242" t="str">
        <f t="shared" si="110"/>
        <v xml:space="preserve"> </v>
      </c>
      <c r="AB210" s="243" t="str">
        <f t="shared" si="101"/>
        <v xml:space="preserve"> </v>
      </c>
      <c r="AC210" s="244">
        <f t="shared" si="102"/>
        <v>0</v>
      </c>
      <c r="AD210" s="245">
        <f t="shared" si="103"/>
        <v>0</v>
      </c>
      <c r="AE210" s="246">
        <f t="shared" si="104"/>
        <v>0</v>
      </c>
      <c r="AF210" s="247" t="str">
        <f t="shared" si="105"/>
        <v>190000</v>
      </c>
      <c r="AG210" s="247" t="str">
        <f t="shared" si="106"/>
        <v>190000</v>
      </c>
      <c r="AH210" s="247" t="str">
        <f t="shared" si="107"/>
        <v>190000</v>
      </c>
      <c r="AI210" s="247" t="str">
        <f t="shared" si="108"/>
        <v>190000</v>
      </c>
      <c r="AJ210" s="247" t="str">
        <f t="shared" si="99"/>
        <v>190000</v>
      </c>
      <c r="AK210" s="277"/>
      <c r="AL210" s="102"/>
      <c r="AM210" s="102"/>
      <c r="AN210" s="102"/>
      <c r="AO210" s="102"/>
      <c r="AP210" s="102"/>
      <c r="AQ210" s="102"/>
      <c r="AR210" s="102"/>
      <c r="AS210" s="102"/>
      <c r="AT210" s="102"/>
      <c r="AU210" s="340"/>
    </row>
    <row r="211" spans="1:47" s="81" customFormat="1" ht="31.5" customHeight="1">
      <c r="A211" s="233"/>
      <c r="B211" s="52"/>
      <c r="C211" s="53"/>
      <c r="D211" s="104"/>
      <c r="E211" s="78"/>
      <c r="F211" s="329"/>
      <c r="G211" s="55"/>
      <c r="H211" s="53"/>
      <c r="I211" s="83"/>
      <c r="J211" s="77"/>
      <c r="K211" s="52"/>
      <c r="L211" s="52"/>
      <c r="M211" s="52"/>
      <c r="N211" s="52"/>
      <c r="O211" s="54"/>
      <c r="P211" s="56"/>
      <c r="Q211" s="52"/>
      <c r="R211" s="52"/>
      <c r="S211" s="52"/>
      <c r="T211" s="52"/>
      <c r="U211" s="57"/>
      <c r="V211" s="58"/>
      <c r="W211" s="94"/>
      <c r="X211" s="67" t="str">
        <f t="shared" si="89"/>
        <v>190000</v>
      </c>
      <c r="Y211" s="54"/>
      <c r="Z211" s="66" t="str">
        <f t="shared" si="100"/>
        <v xml:space="preserve"> </v>
      </c>
      <c r="AA211" s="67" t="str">
        <f t="shared" si="110"/>
        <v xml:space="preserve"> </v>
      </c>
      <c r="AB211" s="68" t="str">
        <f t="shared" si="101"/>
        <v xml:space="preserve"> </v>
      </c>
      <c r="AC211" s="165">
        <f t="shared" si="102"/>
        <v>0</v>
      </c>
      <c r="AD211" s="166">
        <f t="shared" si="103"/>
        <v>0</v>
      </c>
      <c r="AE211" s="167">
        <f t="shared" si="104"/>
        <v>0</v>
      </c>
      <c r="AF211" s="151" t="str">
        <f t="shared" si="105"/>
        <v>190000</v>
      </c>
      <c r="AG211" s="151" t="str">
        <f t="shared" si="106"/>
        <v>190000</v>
      </c>
      <c r="AH211" s="151" t="str">
        <f t="shared" si="107"/>
        <v>190000</v>
      </c>
      <c r="AI211" s="151" t="str">
        <f t="shared" si="108"/>
        <v>190000</v>
      </c>
      <c r="AJ211" s="151" t="str">
        <f t="shared" si="99"/>
        <v>190000</v>
      </c>
      <c r="AK211" s="277"/>
      <c r="AL211" s="102"/>
      <c r="AM211" s="102"/>
      <c r="AN211" s="102"/>
      <c r="AO211" s="102"/>
      <c r="AP211" s="102"/>
      <c r="AQ211" s="102"/>
      <c r="AR211" s="102"/>
      <c r="AS211" s="102"/>
      <c r="AT211" s="102"/>
      <c r="AU211" s="340"/>
    </row>
    <row r="212" spans="1:47" s="81" customFormat="1" ht="31.5" customHeight="1">
      <c r="A212" s="233"/>
      <c r="B212" s="52"/>
      <c r="C212" s="53"/>
      <c r="D212" s="104"/>
      <c r="E212" s="78"/>
      <c r="F212" s="329"/>
      <c r="G212" s="55"/>
      <c r="H212" s="53"/>
      <c r="I212" s="83"/>
      <c r="J212" s="77"/>
      <c r="K212" s="52"/>
      <c r="L212" s="52"/>
      <c r="M212" s="52"/>
      <c r="N212" s="52"/>
      <c r="O212" s="54"/>
      <c r="P212" s="56"/>
      <c r="Q212" s="52"/>
      <c r="R212" s="52"/>
      <c r="S212" s="52"/>
      <c r="T212" s="52"/>
      <c r="U212" s="57"/>
      <c r="V212" s="58"/>
      <c r="W212" s="94"/>
      <c r="X212" s="67" t="str">
        <f t="shared" ref="X212:X243" si="111">IF((WEEKNUM(MAX(AK212:AU212)))&lt;10,(YEAR(MAX(AK212:AU212)))&amp;"0"&amp;(WEEKNUM(MAX(AK212:AU212))),(YEAR(MAX(AK212:AU212)))&amp;(WEEKNUM(MAX(AK212:AU212))))</f>
        <v>190000</v>
      </c>
      <c r="Y212" s="54"/>
      <c r="Z212" s="66" t="str">
        <f t="shared" si="100"/>
        <v xml:space="preserve"> </v>
      </c>
      <c r="AA212" s="67" t="str">
        <f t="shared" si="110"/>
        <v xml:space="preserve"> </v>
      </c>
      <c r="AB212" s="68" t="str">
        <f t="shared" si="101"/>
        <v xml:space="preserve"> </v>
      </c>
      <c r="AC212" s="165">
        <f t="shared" si="102"/>
        <v>0</v>
      </c>
      <c r="AD212" s="166">
        <f t="shared" si="103"/>
        <v>0</v>
      </c>
      <c r="AE212" s="167">
        <f t="shared" si="104"/>
        <v>0</v>
      </c>
      <c r="AF212" s="151" t="str">
        <f t="shared" si="105"/>
        <v>190000</v>
      </c>
      <c r="AG212" s="151" t="str">
        <f t="shared" si="106"/>
        <v>190000</v>
      </c>
      <c r="AH212" s="151" t="str">
        <f t="shared" si="107"/>
        <v>190000</v>
      </c>
      <c r="AI212" s="151" t="str">
        <f t="shared" si="108"/>
        <v>190000</v>
      </c>
      <c r="AJ212" s="151" t="str">
        <f t="shared" si="99"/>
        <v>190000</v>
      </c>
      <c r="AK212" s="277"/>
      <c r="AL212" s="102"/>
      <c r="AM212" s="102"/>
      <c r="AN212" s="102"/>
      <c r="AO212" s="102"/>
      <c r="AP212" s="102"/>
      <c r="AQ212" s="102"/>
      <c r="AR212" s="102"/>
      <c r="AS212" s="102"/>
      <c r="AT212" s="102"/>
      <c r="AU212" s="340"/>
    </row>
    <row r="213" spans="1:47" s="81" customFormat="1" ht="31.5" customHeight="1">
      <c r="A213" s="233"/>
      <c r="B213" s="52"/>
      <c r="C213" s="53"/>
      <c r="D213" s="104"/>
      <c r="E213" s="78"/>
      <c r="F213" s="329"/>
      <c r="G213" s="55"/>
      <c r="H213" s="53"/>
      <c r="I213" s="83"/>
      <c r="J213" s="77"/>
      <c r="K213" s="52"/>
      <c r="L213" s="52"/>
      <c r="M213" s="52"/>
      <c r="N213" s="52"/>
      <c r="O213" s="54"/>
      <c r="P213" s="56"/>
      <c r="Q213" s="52"/>
      <c r="R213" s="52"/>
      <c r="S213" s="52"/>
      <c r="T213" s="52"/>
      <c r="U213" s="57"/>
      <c r="V213" s="58"/>
      <c r="W213" s="94"/>
      <c r="X213" s="67" t="str">
        <f t="shared" si="111"/>
        <v>190000</v>
      </c>
      <c r="Y213" s="54"/>
      <c r="Z213" s="66" t="str">
        <f t="shared" si="100"/>
        <v xml:space="preserve"> </v>
      </c>
      <c r="AA213" s="67" t="str">
        <f t="shared" si="110"/>
        <v xml:space="preserve"> </v>
      </c>
      <c r="AB213" s="68" t="str">
        <f t="shared" si="101"/>
        <v xml:space="preserve"> </v>
      </c>
      <c r="AC213" s="165">
        <f t="shared" si="102"/>
        <v>0</v>
      </c>
      <c r="AD213" s="166">
        <f t="shared" si="103"/>
        <v>0</v>
      </c>
      <c r="AE213" s="167">
        <f t="shared" si="104"/>
        <v>0</v>
      </c>
      <c r="AF213" s="151" t="str">
        <f t="shared" si="105"/>
        <v>190000</v>
      </c>
      <c r="AG213" s="151" t="str">
        <f t="shared" si="106"/>
        <v>190000</v>
      </c>
      <c r="AH213" s="151" t="str">
        <f t="shared" si="107"/>
        <v>190000</v>
      </c>
      <c r="AI213" s="151" t="str">
        <f t="shared" si="108"/>
        <v>190000</v>
      </c>
      <c r="AJ213" s="151" t="str">
        <f t="shared" si="99"/>
        <v>190000</v>
      </c>
      <c r="AK213" s="277"/>
      <c r="AL213" s="102"/>
      <c r="AM213" s="102"/>
      <c r="AN213" s="102"/>
      <c r="AO213" s="102"/>
      <c r="AP213" s="102"/>
      <c r="AQ213" s="102"/>
      <c r="AR213" s="102"/>
      <c r="AS213" s="102"/>
      <c r="AT213" s="102"/>
      <c r="AU213" s="340"/>
    </row>
    <row r="214" spans="1:47" s="81" customFormat="1" ht="31.5" customHeight="1">
      <c r="A214" s="233"/>
      <c r="B214" s="52"/>
      <c r="C214" s="53"/>
      <c r="D214" s="104"/>
      <c r="E214" s="35"/>
      <c r="F214" s="329"/>
      <c r="G214" s="55"/>
      <c r="H214" s="53"/>
      <c r="I214" s="83"/>
      <c r="J214" s="77"/>
      <c r="K214" s="52"/>
      <c r="L214" s="52"/>
      <c r="M214" s="52"/>
      <c r="N214" s="52"/>
      <c r="O214" s="54"/>
      <c r="P214" s="56"/>
      <c r="Q214" s="52"/>
      <c r="R214" s="52"/>
      <c r="S214" s="52"/>
      <c r="T214" s="52"/>
      <c r="U214" s="57"/>
      <c r="V214" s="58"/>
      <c r="W214" s="94"/>
      <c r="X214" s="67" t="str">
        <f t="shared" si="111"/>
        <v>190000</v>
      </c>
      <c r="Y214" s="54"/>
      <c r="Z214" s="66" t="str">
        <f t="shared" si="100"/>
        <v xml:space="preserve"> </v>
      </c>
      <c r="AA214" s="67" t="str">
        <f t="shared" si="110"/>
        <v xml:space="preserve"> </v>
      </c>
      <c r="AB214" s="68" t="str">
        <f t="shared" si="101"/>
        <v xml:space="preserve"> </v>
      </c>
      <c r="AC214" s="165">
        <f t="shared" si="102"/>
        <v>0</v>
      </c>
      <c r="AD214" s="166">
        <f t="shared" si="103"/>
        <v>0</v>
      </c>
      <c r="AE214" s="167">
        <f t="shared" si="104"/>
        <v>0</v>
      </c>
      <c r="AF214" s="151" t="str">
        <f t="shared" si="105"/>
        <v>190000</v>
      </c>
      <c r="AG214" s="151" t="str">
        <f t="shared" si="106"/>
        <v>190000</v>
      </c>
      <c r="AH214" s="151" t="str">
        <f t="shared" si="107"/>
        <v>190000</v>
      </c>
      <c r="AI214" s="151" t="str">
        <f t="shared" si="108"/>
        <v>190000</v>
      </c>
      <c r="AJ214" s="151" t="str">
        <f t="shared" si="99"/>
        <v>190000</v>
      </c>
      <c r="AK214" s="277"/>
      <c r="AL214" s="102"/>
      <c r="AM214" s="102"/>
      <c r="AN214" s="102"/>
      <c r="AO214" s="102"/>
      <c r="AP214" s="102"/>
      <c r="AQ214" s="102"/>
      <c r="AR214" s="102"/>
      <c r="AS214" s="102"/>
      <c r="AT214" s="102"/>
      <c r="AU214" s="340"/>
    </row>
    <row r="215" spans="1:47" s="81" customFormat="1" ht="31.5" customHeight="1">
      <c r="A215" s="233"/>
      <c r="B215" s="52"/>
      <c r="C215" s="53"/>
      <c r="D215" s="104"/>
      <c r="E215" s="78"/>
      <c r="F215" s="329"/>
      <c r="G215" s="55"/>
      <c r="H215" s="53"/>
      <c r="I215" s="83"/>
      <c r="J215" s="77"/>
      <c r="K215" s="52"/>
      <c r="L215" s="52"/>
      <c r="M215" s="52"/>
      <c r="N215" s="52"/>
      <c r="O215" s="54"/>
      <c r="P215" s="56"/>
      <c r="Q215" s="52"/>
      <c r="R215" s="52"/>
      <c r="S215" s="52"/>
      <c r="T215" s="52"/>
      <c r="U215" s="57"/>
      <c r="V215" s="58"/>
      <c r="W215" s="94"/>
      <c r="X215" s="67" t="str">
        <f t="shared" si="111"/>
        <v>190000</v>
      </c>
      <c r="Y215" s="54"/>
      <c r="Z215" s="66" t="str">
        <f t="shared" si="100"/>
        <v xml:space="preserve"> </v>
      </c>
      <c r="AA215" s="67" t="str">
        <f t="shared" si="110"/>
        <v xml:space="preserve"> </v>
      </c>
      <c r="AB215" s="68" t="str">
        <f t="shared" si="101"/>
        <v xml:space="preserve"> </v>
      </c>
      <c r="AC215" s="165">
        <f t="shared" si="102"/>
        <v>0</v>
      </c>
      <c r="AD215" s="166">
        <f t="shared" si="103"/>
        <v>0</v>
      </c>
      <c r="AE215" s="167">
        <f t="shared" si="104"/>
        <v>0</v>
      </c>
      <c r="AF215" s="151" t="str">
        <f t="shared" si="105"/>
        <v>190000</v>
      </c>
      <c r="AG215" s="151" t="str">
        <f t="shared" si="106"/>
        <v>190000</v>
      </c>
      <c r="AH215" s="151" t="str">
        <f t="shared" si="107"/>
        <v>190000</v>
      </c>
      <c r="AI215" s="151" t="str">
        <f t="shared" si="108"/>
        <v>190000</v>
      </c>
      <c r="AJ215" s="151" t="str">
        <f t="shared" si="99"/>
        <v>190000</v>
      </c>
      <c r="AK215" s="277"/>
      <c r="AL215" s="102"/>
      <c r="AM215" s="102"/>
      <c r="AN215" s="102"/>
      <c r="AO215" s="102"/>
      <c r="AP215" s="102"/>
      <c r="AQ215" s="102"/>
      <c r="AR215" s="102"/>
      <c r="AS215" s="102"/>
      <c r="AT215" s="102"/>
      <c r="AU215" s="340"/>
    </row>
    <row r="216" spans="1:47" s="81" customFormat="1" ht="31.5" customHeight="1">
      <c r="A216" s="233"/>
      <c r="B216" s="52"/>
      <c r="C216" s="53"/>
      <c r="D216" s="104"/>
      <c r="E216" s="78"/>
      <c r="F216" s="329"/>
      <c r="G216" s="55"/>
      <c r="H216" s="53"/>
      <c r="I216" s="83"/>
      <c r="J216" s="77"/>
      <c r="K216" s="52"/>
      <c r="L216" s="52"/>
      <c r="M216" s="52"/>
      <c r="N216" s="52"/>
      <c r="O216" s="54"/>
      <c r="P216" s="56"/>
      <c r="Q216" s="52"/>
      <c r="R216" s="52"/>
      <c r="S216" s="52"/>
      <c r="T216" s="52"/>
      <c r="U216" s="57"/>
      <c r="V216" s="58"/>
      <c r="W216" s="94"/>
      <c r="X216" s="67" t="str">
        <f t="shared" si="111"/>
        <v>190000</v>
      </c>
      <c r="Y216" s="54"/>
      <c r="Z216" s="66" t="str">
        <f t="shared" si="100"/>
        <v xml:space="preserve"> </v>
      </c>
      <c r="AA216" s="67" t="str">
        <f t="shared" si="110"/>
        <v xml:space="preserve"> </v>
      </c>
      <c r="AB216" s="68" t="str">
        <f t="shared" si="101"/>
        <v xml:space="preserve"> </v>
      </c>
      <c r="AC216" s="165">
        <f t="shared" si="102"/>
        <v>0</v>
      </c>
      <c r="AD216" s="166">
        <f t="shared" si="103"/>
        <v>0</v>
      </c>
      <c r="AE216" s="167">
        <f t="shared" si="104"/>
        <v>0</v>
      </c>
      <c r="AF216" s="151" t="str">
        <f t="shared" si="105"/>
        <v>190000</v>
      </c>
      <c r="AG216" s="151" t="str">
        <f t="shared" si="106"/>
        <v>190000</v>
      </c>
      <c r="AH216" s="151" t="str">
        <f t="shared" si="107"/>
        <v>190000</v>
      </c>
      <c r="AI216" s="151" t="str">
        <f t="shared" si="108"/>
        <v>190000</v>
      </c>
      <c r="AJ216" s="151" t="str">
        <f t="shared" si="99"/>
        <v>190000</v>
      </c>
      <c r="AK216" s="277"/>
      <c r="AL216" s="102"/>
      <c r="AM216" s="102"/>
      <c r="AN216" s="102"/>
      <c r="AO216" s="102"/>
      <c r="AP216" s="102"/>
      <c r="AQ216" s="102"/>
      <c r="AR216" s="102"/>
      <c r="AS216" s="102"/>
      <c r="AT216" s="102"/>
      <c r="AU216" s="340"/>
    </row>
    <row r="217" spans="1:47" s="81" customFormat="1" ht="31.5" customHeight="1">
      <c r="A217" s="233"/>
      <c r="B217" s="52"/>
      <c r="C217" s="53"/>
      <c r="D217" s="104"/>
      <c r="E217" s="35"/>
      <c r="F217" s="329"/>
      <c r="G217" s="55"/>
      <c r="H217" s="53"/>
      <c r="I217" s="83"/>
      <c r="J217" s="77"/>
      <c r="K217" s="52"/>
      <c r="L217" s="52"/>
      <c r="M217" s="52"/>
      <c r="N217" s="52"/>
      <c r="O217" s="54"/>
      <c r="P217" s="56"/>
      <c r="Q217" s="52"/>
      <c r="R217" s="52"/>
      <c r="S217" s="52"/>
      <c r="T217" s="52"/>
      <c r="U217" s="57"/>
      <c r="V217" s="58"/>
      <c r="W217" s="94"/>
      <c r="X217" s="67" t="str">
        <f t="shared" si="111"/>
        <v>190000</v>
      </c>
      <c r="Y217" s="54"/>
      <c r="Z217" s="66" t="str">
        <f t="shared" si="100"/>
        <v xml:space="preserve"> </v>
      </c>
      <c r="AA217" s="67" t="str">
        <f t="shared" si="110"/>
        <v xml:space="preserve"> </v>
      </c>
      <c r="AB217" s="68" t="str">
        <f t="shared" si="101"/>
        <v xml:space="preserve"> </v>
      </c>
      <c r="AC217" s="165">
        <f t="shared" si="102"/>
        <v>0</v>
      </c>
      <c r="AD217" s="166">
        <f t="shared" si="103"/>
        <v>0</v>
      </c>
      <c r="AE217" s="167">
        <f t="shared" si="104"/>
        <v>0</v>
      </c>
      <c r="AF217" s="151" t="str">
        <f t="shared" si="105"/>
        <v>190000</v>
      </c>
      <c r="AG217" s="151" t="str">
        <f t="shared" si="106"/>
        <v>190000</v>
      </c>
      <c r="AH217" s="151" t="str">
        <f t="shared" si="107"/>
        <v>190000</v>
      </c>
      <c r="AI217" s="151" t="str">
        <f t="shared" si="108"/>
        <v>190000</v>
      </c>
      <c r="AJ217" s="151" t="str">
        <f t="shared" si="99"/>
        <v>190000</v>
      </c>
      <c r="AK217" s="277"/>
      <c r="AL217" s="102"/>
      <c r="AM217" s="102"/>
      <c r="AN217" s="102"/>
      <c r="AO217" s="102"/>
      <c r="AP217" s="102"/>
      <c r="AQ217" s="102"/>
      <c r="AR217" s="102"/>
      <c r="AS217" s="102"/>
      <c r="AT217" s="102"/>
      <c r="AU217" s="340"/>
    </row>
    <row r="218" spans="1:47" s="81" customFormat="1" ht="31.5" customHeight="1">
      <c r="A218" s="233"/>
      <c r="B218" s="52"/>
      <c r="C218" s="53"/>
      <c r="D218" s="104"/>
      <c r="E218" s="78"/>
      <c r="F218" s="329"/>
      <c r="G218" s="55"/>
      <c r="H218" s="53"/>
      <c r="I218" s="83"/>
      <c r="J218" s="77"/>
      <c r="K218" s="52"/>
      <c r="L218" s="52"/>
      <c r="M218" s="52"/>
      <c r="N218" s="52"/>
      <c r="O218" s="54"/>
      <c r="P218" s="56"/>
      <c r="Q218" s="52"/>
      <c r="R218" s="52"/>
      <c r="S218" s="52"/>
      <c r="T218" s="52"/>
      <c r="U218" s="57"/>
      <c r="V218" s="58"/>
      <c r="W218" s="94"/>
      <c r="X218" s="67" t="str">
        <f t="shared" si="111"/>
        <v>190000</v>
      </c>
      <c r="Y218" s="54"/>
      <c r="Z218" s="66" t="str">
        <f t="shared" si="100"/>
        <v xml:space="preserve"> </v>
      </c>
      <c r="AA218" s="67" t="str">
        <f t="shared" si="110"/>
        <v xml:space="preserve"> </v>
      </c>
      <c r="AB218" s="68" t="str">
        <f t="shared" si="101"/>
        <v xml:space="preserve"> </v>
      </c>
      <c r="AC218" s="165">
        <f t="shared" si="102"/>
        <v>0</v>
      </c>
      <c r="AD218" s="166">
        <f t="shared" si="103"/>
        <v>0</v>
      </c>
      <c r="AE218" s="167">
        <f t="shared" si="104"/>
        <v>0</v>
      </c>
      <c r="AF218" s="151" t="str">
        <f t="shared" si="105"/>
        <v>190000</v>
      </c>
      <c r="AG218" s="151" t="str">
        <f t="shared" si="106"/>
        <v>190000</v>
      </c>
      <c r="AH218" s="151" t="str">
        <f t="shared" si="107"/>
        <v>190000</v>
      </c>
      <c r="AI218" s="151" t="str">
        <f t="shared" si="108"/>
        <v>190000</v>
      </c>
      <c r="AJ218" s="151" t="str">
        <f t="shared" si="99"/>
        <v>190000</v>
      </c>
      <c r="AK218" s="277"/>
      <c r="AL218" s="102"/>
      <c r="AM218" s="102"/>
      <c r="AN218" s="102"/>
      <c r="AO218" s="102"/>
      <c r="AP218" s="102"/>
      <c r="AQ218" s="102"/>
      <c r="AR218" s="102"/>
      <c r="AS218" s="102"/>
      <c r="AT218" s="102"/>
      <c r="AU218" s="340"/>
    </row>
    <row r="219" spans="1:47" s="81" customFormat="1" ht="31.5" customHeight="1">
      <c r="A219" s="233"/>
      <c r="B219" s="52"/>
      <c r="C219" s="53"/>
      <c r="D219" s="104"/>
      <c r="E219" s="78"/>
      <c r="F219" s="329"/>
      <c r="G219" s="55"/>
      <c r="H219" s="53"/>
      <c r="I219" s="83"/>
      <c r="J219" s="77"/>
      <c r="K219" s="52"/>
      <c r="L219" s="52"/>
      <c r="M219" s="52"/>
      <c r="N219" s="52"/>
      <c r="O219" s="54"/>
      <c r="P219" s="56"/>
      <c r="Q219" s="52"/>
      <c r="R219" s="52"/>
      <c r="S219" s="52"/>
      <c r="T219" s="52"/>
      <c r="U219" s="57"/>
      <c r="V219" s="58"/>
      <c r="W219" s="94"/>
      <c r="X219" s="67" t="str">
        <f t="shared" si="111"/>
        <v>190000</v>
      </c>
      <c r="Y219" s="54"/>
      <c r="Z219" s="66" t="str">
        <f t="shared" si="100"/>
        <v xml:space="preserve"> </v>
      </c>
      <c r="AA219" s="67" t="str">
        <f t="shared" si="110"/>
        <v xml:space="preserve"> </v>
      </c>
      <c r="AB219" s="68" t="str">
        <f t="shared" si="101"/>
        <v xml:space="preserve"> </v>
      </c>
      <c r="AC219" s="165">
        <f t="shared" si="102"/>
        <v>0</v>
      </c>
      <c r="AD219" s="166">
        <f t="shared" si="103"/>
        <v>0</v>
      </c>
      <c r="AE219" s="167">
        <f t="shared" si="104"/>
        <v>0</v>
      </c>
      <c r="AF219" s="151" t="str">
        <f t="shared" si="105"/>
        <v>190000</v>
      </c>
      <c r="AG219" s="151" t="str">
        <f t="shared" si="106"/>
        <v>190000</v>
      </c>
      <c r="AH219" s="151" t="str">
        <f t="shared" si="107"/>
        <v>190000</v>
      </c>
      <c r="AI219" s="151" t="str">
        <f t="shared" si="108"/>
        <v>190000</v>
      </c>
      <c r="AJ219" s="151" t="str">
        <f t="shared" si="99"/>
        <v>190000</v>
      </c>
      <c r="AK219" s="277"/>
      <c r="AL219" s="102"/>
      <c r="AM219" s="102"/>
      <c r="AN219" s="102"/>
      <c r="AO219" s="102"/>
      <c r="AP219" s="102"/>
      <c r="AQ219" s="102"/>
      <c r="AR219" s="102"/>
      <c r="AS219" s="102"/>
      <c r="AT219" s="102"/>
      <c r="AU219" s="340"/>
    </row>
    <row r="220" spans="1:47" s="81" customFormat="1" ht="31.5" customHeight="1">
      <c r="A220" s="233"/>
      <c r="B220" s="52"/>
      <c r="C220" s="53"/>
      <c r="D220" s="104"/>
      <c r="E220" s="78"/>
      <c r="F220" s="329"/>
      <c r="G220" s="55"/>
      <c r="H220" s="53"/>
      <c r="I220" s="83"/>
      <c r="J220" s="77"/>
      <c r="K220" s="52"/>
      <c r="L220" s="52"/>
      <c r="M220" s="52"/>
      <c r="N220" s="52"/>
      <c r="O220" s="54"/>
      <c r="P220" s="56"/>
      <c r="Q220" s="52"/>
      <c r="R220" s="52"/>
      <c r="S220" s="52"/>
      <c r="T220" s="52"/>
      <c r="U220" s="57"/>
      <c r="V220" s="58"/>
      <c r="W220" s="94"/>
      <c r="X220" s="67" t="str">
        <f t="shared" si="111"/>
        <v>190000</v>
      </c>
      <c r="Y220" s="54"/>
      <c r="Z220" s="66" t="str">
        <f t="shared" si="100"/>
        <v xml:space="preserve"> </v>
      </c>
      <c r="AA220" s="67" t="str">
        <f t="shared" si="110"/>
        <v xml:space="preserve"> </v>
      </c>
      <c r="AB220" s="68" t="str">
        <f t="shared" si="101"/>
        <v xml:space="preserve"> </v>
      </c>
      <c r="AC220" s="165">
        <f t="shared" si="102"/>
        <v>0</v>
      </c>
      <c r="AD220" s="166">
        <f t="shared" si="103"/>
        <v>0</v>
      </c>
      <c r="AE220" s="167">
        <f t="shared" si="104"/>
        <v>0</v>
      </c>
      <c r="AF220" s="151" t="str">
        <f t="shared" si="105"/>
        <v>190000</v>
      </c>
      <c r="AG220" s="151" t="str">
        <f t="shared" si="106"/>
        <v>190000</v>
      </c>
      <c r="AH220" s="151" t="str">
        <f t="shared" si="107"/>
        <v>190000</v>
      </c>
      <c r="AI220" s="151" t="str">
        <f t="shared" si="108"/>
        <v>190000</v>
      </c>
      <c r="AJ220" s="151" t="str">
        <f t="shared" si="99"/>
        <v>190000</v>
      </c>
      <c r="AK220" s="277"/>
      <c r="AL220" s="102"/>
      <c r="AM220" s="102"/>
      <c r="AN220" s="102"/>
      <c r="AO220" s="102"/>
      <c r="AP220" s="102"/>
      <c r="AQ220" s="102"/>
      <c r="AR220" s="102"/>
      <c r="AS220" s="102"/>
      <c r="AT220" s="102"/>
      <c r="AU220" s="340"/>
    </row>
    <row r="221" spans="1:47" s="81" customFormat="1" ht="31.5" customHeight="1">
      <c r="A221" s="233"/>
      <c r="B221" s="52"/>
      <c r="C221" s="53"/>
      <c r="D221" s="104"/>
      <c r="E221" s="78"/>
      <c r="F221" s="329"/>
      <c r="G221" s="55"/>
      <c r="H221" s="53"/>
      <c r="I221" s="83"/>
      <c r="J221" s="77"/>
      <c r="K221" s="52"/>
      <c r="L221" s="52"/>
      <c r="M221" s="52"/>
      <c r="N221" s="52"/>
      <c r="O221" s="54"/>
      <c r="P221" s="56"/>
      <c r="Q221" s="52"/>
      <c r="R221" s="52"/>
      <c r="S221" s="52"/>
      <c r="T221" s="52"/>
      <c r="U221" s="57"/>
      <c r="V221" s="58"/>
      <c r="W221" s="94"/>
      <c r="X221" s="67" t="str">
        <f t="shared" si="111"/>
        <v>190000</v>
      </c>
      <c r="Y221" s="54"/>
      <c r="Z221" s="66" t="str">
        <f t="shared" si="100"/>
        <v xml:space="preserve"> </v>
      </c>
      <c r="AA221" s="67" t="str">
        <f t="shared" si="110"/>
        <v xml:space="preserve"> </v>
      </c>
      <c r="AB221" s="68" t="str">
        <f t="shared" si="101"/>
        <v xml:space="preserve"> </v>
      </c>
      <c r="AC221" s="165">
        <f t="shared" si="102"/>
        <v>0</v>
      </c>
      <c r="AD221" s="166">
        <f t="shared" si="103"/>
        <v>0</v>
      </c>
      <c r="AE221" s="167">
        <f t="shared" si="104"/>
        <v>0</v>
      </c>
      <c r="AF221" s="151" t="str">
        <f t="shared" si="105"/>
        <v>190000</v>
      </c>
      <c r="AG221" s="151" t="str">
        <f t="shared" si="106"/>
        <v>190000</v>
      </c>
      <c r="AH221" s="151" t="str">
        <f t="shared" si="107"/>
        <v>190000</v>
      </c>
      <c r="AI221" s="151" t="str">
        <f t="shared" si="108"/>
        <v>190000</v>
      </c>
      <c r="AJ221" s="151" t="str">
        <f t="shared" si="99"/>
        <v>190000</v>
      </c>
      <c r="AK221" s="277"/>
      <c r="AL221" s="102"/>
      <c r="AM221" s="102"/>
      <c r="AN221" s="102"/>
      <c r="AO221" s="102"/>
      <c r="AP221" s="102"/>
      <c r="AQ221" s="102"/>
      <c r="AR221" s="102"/>
      <c r="AS221" s="102"/>
      <c r="AT221" s="102"/>
      <c r="AU221" s="340"/>
    </row>
    <row r="222" spans="1:47" s="81" customFormat="1" ht="31.5" customHeight="1">
      <c r="A222" s="233"/>
      <c r="B222" s="52"/>
      <c r="C222" s="53"/>
      <c r="D222" s="104"/>
      <c r="E222" s="78"/>
      <c r="F222" s="329"/>
      <c r="G222" s="55"/>
      <c r="H222" s="53"/>
      <c r="I222" s="83"/>
      <c r="J222" s="77"/>
      <c r="K222" s="52"/>
      <c r="L222" s="52"/>
      <c r="M222" s="52"/>
      <c r="N222" s="52"/>
      <c r="O222" s="54"/>
      <c r="P222" s="56"/>
      <c r="Q222" s="52"/>
      <c r="R222" s="52"/>
      <c r="S222" s="52"/>
      <c r="T222" s="52"/>
      <c r="U222" s="57"/>
      <c r="V222" s="58"/>
      <c r="W222" s="94"/>
      <c r="X222" s="67" t="str">
        <f t="shared" si="111"/>
        <v>190000</v>
      </c>
      <c r="Y222" s="54"/>
      <c r="Z222" s="66" t="str">
        <f t="shared" si="100"/>
        <v xml:space="preserve"> </v>
      </c>
      <c r="AA222" s="67" t="str">
        <f t="shared" si="110"/>
        <v xml:space="preserve"> </v>
      </c>
      <c r="AB222" s="68" t="str">
        <f t="shared" si="101"/>
        <v xml:space="preserve"> </v>
      </c>
      <c r="AC222" s="165">
        <f t="shared" si="102"/>
        <v>0</v>
      </c>
      <c r="AD222" s="166">
        <f t="shared" si="103"/>
        <v>0</v>
      </c>
      <c r="AE222" s="167">
        <f t="shared" si="104"/>
        <v>0</v>
      </c>
      <c r="AF222" s="151" t="str">
        <f t="shared" si="105"/>
        <v>190000</v>
      </c>
      <c r="AG222" s="151" t="str">
        <f t="shared" si="106"/>
        <v>190000</v>
      </c>
      <c r="AH222" s="151" t="str">
        <f t="shared" si="107"/>
        <v>190000</v>
      </c>
      <c r="AI222" s="151" t="str">
        <f t="shared" si="108"/>
        <v>190000</v>
      </c>
      <c r="AJ222" s="151" t="str">
        <f t="shared" si="99"/>
        <v>190000</v>
      </c>
      <c r="AK222" s="277"/>
      <c r="AL222" s="102"/>
      <c r="AM222" s="102"/>
      <c r="AN222" s="102"/>
      <c r="AO222" s="102"/>
      <c r="AP222" s="102"/>
      <c r="AQ222" s="102"/>
      <c r="AR222" s="102"/>
      <c r="AS222" s="102"/>
      <c r="AT222" s="102"/>
      <c r="AU222" s="340"/>
    </row>
    <row r="223" spans="1:47" s="81" customFormat="1" ht="31.5" customHeight="1">
      <c r="A223" s="233"/>
      <c r="B223" s="52"/>
      <c r="C223" s="53"/>
      <c r="D223" s="104"/>
      <c r="E223" s="78"/>
      <c r="F223" s="329"/>
      <c r="G223" s="55"/>
      <c r="H223" s="53"/>
      <c r="I223" s="83"/>
      <c r="J223" s="77"/>
      <c r="K223" s="52"/>
      <c r="L223" s="52"/>
      <c r="M223" s="52"/>
      <c r="N223" s="52"/>
      <c r="O223" s="54"/>
      <c r="P223" s="56"/>
      <c r="Q223" s="52"/>
      <c r="R223" s="52"/>
      <c r="S223" s="52"/>
      <c r="T223" s="52"/>
      <c r="U223" s="57"/>
      <c r="V223" s="58"/>
      <c r="W223" s="94"/>
      <c r="X223" s="67" t="str">
        <f t="shared" si="111"/>
        <v>190000</v>
      </c>
      <c r="Y223" s="54"/>
      <c r="Z223" s="66" t="str">
        <f t="shared" si="100"/>
        <v xml:space="preserve"> </v>
      </c>
      <c r="AA223" s="67" t="str">
        <f t="shared" si="110"/>
        <v xml:space="preserve"> </v>
      </c>
      <c r="AB223" s="68" t="str">
        <f t="shared" si="101"/>
        <v xml:space="preserve"> </v>
      </c>
      <c r="AC223" s="165">
        <f t="shared" si="102"/>
        <v>0</v>
      </c>
      <c r="AD223" s="166">
        <f t="shared" si="103"/>
        <v>0</v>
      </c>
      <c r="AE223" s="167">
        <f t="shared" si="104"/>
        <v>0</v>
      </c>
      <c r="AF223" s="151" t="str">
        <f t="shared" si="105"/>
        <v>190000</v>
      </c>
      <c r="AG223" s="151" t="str">
        <f t="shared" si="106"/>
        <v>190000</v>
      </c>
      <c r="AH223" s="151" t="str">
        <f t="shared" si="107"/>
        <v>190000</v>
      </c>
      <c r="AI223" s="151" t="str">
        <f t="shared" si="108"/>
        <v>190000</v>
      </c>
      <c r="AJ223" s="151" t="str">
        <f t="shared" si="99"/>
        <v>190000</v>
      </c>
      <c r="AK223" s="277"/>
      <c r="AL223" s="102"/>
      <c r="AM223" s="102"/>
      <c r="AN223" s="102"/>
      <c r="AO223" s="102"/>
      <c r="AP223" s="102"/>
      <c r="AQ223" s="102"/>
      <c r="AR223" s="102"/>
      <c r="AS223" s="102"/>
      <c r="AT223" s="102"/>
      <c r="AU223" s="340"/>
    </row>
    <row r="224" spans="1:47" s="81" customFormat="1" ht="31.5" customHeight="1">
      <c r="A224" s="233"/>
      <c r="B224" s="52"/>
      <c r="C224" s="53"/>
      <c r="D224" s="104"/>
      <c r="E224" s="78"/>
      <c r="F224" s="329"/>
      <c r="G224" s="55"/>
      <c r="H224" s="53"/>
      <c r="I224" s="83"/>
      <c r="J224" s="77"/>
      <c r="K224" s="52"/>
      <c r="L224" s="52"/>
      <c r="M224" s="52"/>
      <c r="N224" s="52"/>
      <c r="O224" s="54"/>
      <c r="P224" s="56"/>
      <c r="Q224" s="52"/>
      <c r="R224" s="52"/>
      <c r="S224" s="52"/>
      <c r="T224" s="52"/>
      <c r="U224" s="57"/>
      <c r="V224" s="58"/>
      <c r="W224" s="94"/>
      <c r="X224" s="67" t="str">
        <f t="shared" si="111"/>
        <v>190000</v>
      </c>
      <c r="Y224" s="54"/>
      <c r="Z224" s="66" t="str">
        <f t="shared" si="100"/>
        <v xml:space="preserve"> </v>
      </c>
      <c r="AA224" s="67" t="str">
        <f t="shared" si="110"/>
        <v xml:space="preserve"> </v>
      </c>
      <c r="AB224" s="68" t="str">
        <f t="shared" si="101"/>
        <v xml:space="preserve"> </v>
      </c>
      <c r="AC224" s="165">
        <f t="shared" si="102"/>
        <v>0</v>
      </c>
      <c r="AD224" s="166">
        <f t="shared" si="103"/>
        <v>0</v>
      </c>
      <c r="AE224" s="167">
        <f t="shared" si="104"/>
        <v>0</v>
      </c>
      <c r="AF224" s="151" t="str">
        <f t="shared" si="105"/>
        <v>190000</v>
      </c>
      <c r="AG224" s="151" t="str">
        <f t="shared" si="106"/>
        <v>190000</v>
      </c>
      <c r="AH224" s="151" t="str">
        <f t="shared" si="107"/>
        <v>190000</v>
      </c>
      <c r="AI224" s="151" t="str">
        <f t="shared" si="108"/>
        <v>190000</v>
      </c>
      <c r="AJ224" s="151" t="str">
        <f t="shared" si="99"/>
        <v>190000</v>
      </c>
      <c r="AK224" s="277"/>
      <c r="AL224" s="102"/>
      <c r="AM224" s="102"/>
      <c r="AN224" s="102"/>
      <c r="AO224" s="102"/>
      <c r="AP224" s="102"/>
      <c r="AQ224" s="102"/>
      <c r="AR224" s="102"/>
      <c r="AS224" s="102"/>
      <c r="AT224" s="102"/>
      <c r="AU224" s="340"/>
    </row>
    <row r="225" spans="1:47" s="81" customFormat="1" ht="31.5" customHeight="1">
      <c r="A225" s="233"/>
      <c r="B225" s="52"/>
      <c r="C225" s="53"/>
      <c r="D225" s="104"/>
      <c r="E225" s="78"/>
      <c r="F225" s="329"/>
      <c r="G225" s="55"/>
      <c r="H225" s="53"/>
      <c r="I225" s="83"/>
      <c r="J225" s="77"/>
      <c r="K225" s="52"/>
      <c r="L225" s="52"/>
      <c r="M225" s="52"/>
      <c r="N225" s="52"/>
      <c r="O225" s="54"/>
      <c r="P225" s="56"/>
      <c r="Q225" s="52"/>
      <c r="R225" s="52"/>
      <c r="S225" s="52"/>
      <c r="T225" s="52"/>
      <c r="U225" s="57"/>
      <c r="V225" s="58"/>
      <c r="W225" s="94"/>
      <c r="X225" s="67" t="str">
        <f t="shared" si="111"/>
        <v>190000</v>
      </c>
      <c r="Y225" s="54"/>
      <c r="Z225" s="66" t="str">
        <f t="shared" ref="Z225:Z256" si="112">IF($I225=1,W225," ")</f>
        <v xml:space="preserve"> </v>
      </c>
      <c r="AA225" s="67" t="str">
        <f t="shared" si="110"/>
        <v xml:space="preserve"> </v>
      </c>
      <c r="AB225" s="68" t="str">
        <f t="shared" ref="AB225:AB256" si="113">IF($I225=1,Y225," ")</f>
        <v xml:space="preserve"> </v>
      </c>
      <c r="AC225" s="165">
        <f t="shared" ref="AC225:AC256" si="114">IF(Z225="0","0",F225)</f>
        <v>0</v>
      </c>
      <c r="AD225" s="166">
        <f t="shared" ref="AD225:AD256" si="115">IF(AA225="0","0",F225)</f>
        <v>0</v>
      </c>
      <c r="AE225" s="167">
        <f t="shared" ref="AE225:AE256" si="116">IF(AB225="0","0",F225)</f>
        <v>0</v>
      </c>
      <c r="AF225" s="151" t="str">
        <f t="shared" ref="AF225:AF256" si="117">IF((WEEKNUM(MAX(AK225)))&lt;10,(YEAR(MAX(AK225)))&amp;"0"&amp;(WEEKNUM(MAX(AK225))),(YEAR(MAX(AK225)))&amp;(WEEKNUM(MAX(AK225))))</f>
        <v>190000</v>
      </c>
      <c r="AG225" s="151" t="str">
        <f t="shared" ref="AG225:AG256" si="118">IF((WEEKNUM(MAX(AL225,AM225,AS225)))&lt;10,(YEAR(MAX(AL225,AM225,AS225)))&amp;"0"&amp;(WEEKNUM(MAX(AL225,AM225,AS225))),(YEAR(MAX(AL225,AM225,AS225)))&amp;(WEEKNUM(MAX(AL225,AM225,AS225))))</f>
        <v>190000</v>
      </c>
      <c r="AH225" s="151" t="str">
        <f t="shared" ref="AH225:AH256" si="119">IF((WEEKNUM(MAX(AO225,AN225)))&lt;10,(YEAR(MAX(AO225,AN225)))&amp;"0"&amp;(WEEKNUM(MAX(AO225,AN225))),(YEAR(MAX(AO225,AN225)))&amp;(WEEKNUM(MAX(AO225,AN225))))</f>
        <v>190000</v>
      </c>
      <c r="AI225" s="151" t="str">
        <f t="shared" ref="AI225:AI256" si="120">IF((WEEKNUM(MAX(AQ225,AP225,AU225)))&lt;10,(YEAR(MAX(AQ225,AP225,AU225)))&amp;"0"&amp;(WEEKNUM(MAX(AQ225,AP225,AU225))),(YEAR(MAX(AQ225,AP225,AU225)))&amp;(WEEKNUM(MAX(AQ225,AP225,AU225))))</f>
        <v>190000</v>
      </c>
      <c r="AJ225" s="151" t="str">
        <f t="shared" si="99"/>
        <v>190000</v>
      </c>
      <c r="AK225" s="277"/>
      <c r="AL225" s="102"/>
      <c r="AM225" s="102"/>
      <c r="AN225" s="102"/>
      <c r="AO225" s="102"/>
      <c r="AP225" s="102"/>
      <c r="AQ225" s="102"/>
      <c r="AR225" s="102"/>
      <c r="AS225" s="102"/>
      <c r="AT225" s="102"/>
      <c r="AU225" s="340"/>
    </row>
    <row r="226" spans="1:47" s="81" customFormat="1">
      <c r="A226" s="233"/>
      <c r="B226" s="52"/>
      <c r="C226" s="53"/>
      <c r="D226" s="104"/>
      <c r="E226" s="78"/>
      <c r="F226" s="329"/>
      <c r="G226" s="55"/>
      <c r="H226" s="53"/>
      <c r="I226" s="83"/>
      <c r="J226" s="77"/>
      <c r="K226" s="52"/>
      <c r="L226" s="52"/>
      <c r="M226" s="52"/>
      <c r="N226" s="52"/>
      <c r="O226" s="54"/>
      <c r="P226" s="56"/>
      <c r="Q226" s="52"/>
      <c r="R226" s="52"/>
      <c r="S226" s="52"/>
      <c r="T226" s="52"/>
      <c r="U226" s="57"/>
      <c r="V226" s="58"/>
      <c r="W226" s="94"/>
      <c r="X226" s="67" t="str">
        <f t="shared" si="111"/>
        <v>190000</v>
      </c>
      <c r="Y226" s="54"/>
      <c r="Z226" s="66" t="str">
        <f t="shared" si="112"/>
        <v xml:space="preserve"> </v>
      </c>
      <c r="AA226" s="67" t="str">
        <f t="shared" si="110"/>
        <v xml:space="preserve"> </v>
      </c>
      <c r="AB226" s="68" t="str">
        <f t="shared" si="113"/>
        <v xml:space="preserve"> </v>
      </c>
      <c r="AC226" s="165">
        <f t="shared" si="114"/>
        <v>0</v>
      </c>
      <c r="AD226" s="166">
        <f t="shared" si="115"/>
        <v>0</v>
      </c>
      <c r="AE226" s="167">
        <f t="shared" si="116"/>
        <v>0</v>
      </c>
      <c r="AF226" s="151" t="str">
        <f t="shared" si="117"/>
        <v>190000</v>
      </c>
      <c r="AG226" s="151" t="str">
        <f t="shared" si="118"/>
        <v>190000</v>
      </c>
      <c r="AH226" s="151" t="str">
        <f t="shared" si="119"/>
        <v>190000</v>
      </c>
      <c r="AI226" s="151" t="str">
        <f t="shared" si="120"/>
        <v>190000</v>
      </c>
      <c r="AJ226" s="151" t="str">
        <f t="shared" si="99"/>
        <v>190000</v>
      </c>
      <c r="AK226" s="277"/>
      <c r="AL226" s="102"/>
      <c r="AM226" s="102"/>
      <c r="AN226" s="102"/>
      <c r="AO226" s="102"/>
      <c r="AP226" s="102"/>
      <c r="AQ226" s="102"/>
      <c r="AR226" s="102"/>
      <c r="AS226" s="102"/>
      <c r="AT226" s="102"/>
      <c r="AU226" s="340"/>
    </row>
    <row r="227" spans="1:47" s="81" customFormat="1">
      <c r="A227" s="233"/>
      <c r="B227" s="52"/>
      <c r="C227" s="53"/>
      <c r="D227" s="104"/>
      <c r="E227" s="78"/>
      <c r="F227" s="329"/>
      <c r="G227" s="55"/>
      <c r="H227" s="53"/>
      <c r="I227" s="83"/>
      <c r="J227" s="77"/>
      <c r="K227" s="52"/>
      <c r="L227" s="52"/>
      <c r="M227" s="52"/>
      <c r="N227" s="52"/>
      <c r="O227" s="54"/>
      <c r="P227" s="56"/>
      <c r="Q227" s="52"/>
      <c r="R227" s="52"/>
      <c r="S227" s="52"/>
      <c r="T227" s="52"/>
      <c r="U227" s="57"/>
      <c r="V227" s="58"/>
      <c r="W227" s="94"/>
      <c r="X227" s="67" t="str">
        <f t="shared" si="111"/>
        <v>190000</v>
      </c>
      <c r="Y227" s="54"/>
      <c r="Z227" s="66" t="str">
        <f t="shared" si="112"/>
        <v xml:space="preserve"> </v>
      </c>
      <c r="AA227" s="67" t="str">
        <f t="shared" si="110"/>
        <v xml:space="preserve"> </v>
      </c>
      <c r="AB227" s="68" t="str">
        <f t="shared" si="113"/>
        <v xml:space="preserve"> </v>
      </c>
      <c r="AC227" s="165">
        <f t="shared" si="114"/>
        <v>0</v>
      </c>
      <c r="AD227" s="166">
        <f t="shared" si="115"/>
        <v>0</v>
      </c>
      <c r="AE227" s="167">
        <f t="shared" si="116"/>
        <v>0</v>
      </c>
      <c r="AF227" s="151" t="str">
        <f t="shared" si="117"/>
        <v>190000</v>
      </c>
      <c r="AG227" s="151" t="str">
        <f t="shared" si="118"/>
        <v>190000</v>
      </c>
      <c r="AH227" s="151" t="str">
        <f t="shared" si="119"/>
        <v>190000</v>
      </c>
      <c r="AI227" s="151" t="str">
        <f t="shared" si="120"/>
        <v>190000</v>
      </c>
      <c r="AJ227" s="151" t="str">
        <f t="shared" si="99"/>
        <v>190000</v>
      </c>
      <c r="AK227" s="277"/>
      <c r="AL227" s="102"/>
      <c r="AM227" s="102"/>
      <c r="AN227" s="102"/>
      <c r="AO227" s="102"/>
      <c r="AP227" s="102"/>
      <c r="AQ227" s="102"/>
      <c r="AR227" s="102"/>
      <c r="AS227" s="102"/>
      <c r="AT227" s="102"/>
      <c r="AU227" s="340"/>
    </row>
    <row r="228" spans="1:47" s="81" customFormat="1">
      <c r="A228" s="233"/>
      <c r="B228" s="52"/>
      <c r="C228" s="53"/>
      <c r="D228" s="104"/>
      <c r="E228" s="78"/>
      <c r="F228" s="329"/>
      <c r="G228" s="55"/>
      <c r="H228" s="53"/>
      <c r="I228" s="83"/>
      <c r="J228" s="77"/>
      <c r="K228" s="52"/>
      <c r="L228" s="52"/>
      <c r="M228" s="52"/>
      <c r="N228" s="52"/>
      <c r="O228" s="54"/>
      <c r="P228" s="56"/>
      <c r="Q228" s="52"/>
      <c r="R228" s="52"/>
      <c r="S228" s="52"/>
      <c r="T228" s="52"/>
      <c r="U228" s="57"/>
      <c r="V228" s="58"/>
      <c r="W228" s="94"/>
      <c r="X228" s="67" t="str">
        <f t="shared" si="111"/>
        <v>190000</v>
      </c>
      <c r="Y228" s="54"/>
      <c r="Z228" s="66" t="str">
        <f t="shared" si="112"/>
        <v xml:space="preserve"> </v>
      </c>
      <c r="AA228" s="67" t="str">
        <f t="shared" si="110"/>
        <v xml:space="preserve"> </v>
      </c>
      <c r="AB228" s="68" t="str">
        <f t="shared" si="113"/>
        <v xml:space="preserve"> </v>
      </c>
      <c r="AC228" s="165">
        <f t="shared" si="114"/>
        <v>0</v>
      </c>
      <c r="AD228" s="166">
        <f t="shared" si="115"/>
        <v>0</v>
      </c>
      <c r="AE228" s="167">
        <f t="shared" si="116"/>
        <v>0</v>
      </c>
      <c r="AF228" s="151" t="str">
        <f t="shared" si="117"/>
        <v>190000</v>
      </c>
      <c r="AG228" s="151" t="str">
        <f t="shared" si="118"/>
        <v>190000</v>
      </c>
      <c r="AH228" s="151" t="str">
        <f t="shared" si="119"/>
        <v>190000</v>
      </c>
      <c r="AI228" s="151" t="str">
        <f t="shared" si="120"/>
        <v>190000</v>
      </c>
      <c r="AJ228" s="151" t="str">
        <f t="shared" si="99"/>
        <v>190000</v>
      </c>
      <c r="AK228" s="277"/>
      <c r="AL228" s="102"/>
      <c r="AM228" s="102"/>
      <c r="AN228" s="102"/>
      <c r="AO228" s="102"/>
      <c r="AP228" s="102"/>
      <c r="AQ228" s="102"/>
      <c r="AR228" s="102"/>
      <c r="AS228" s="102"/>
      <c r="AT228" s="102"/>
      <c r="AU228" s="340"/>
    </row>
    <row r="229" spans="1:47" s="81" customFormat="1">
      <c r="A229" s="233"/>
      <c r="B229" s="52"/>
      <c r="C229" s="53"/>
      <c r="D229" s="104"/>
      <c r="E229" s="78"/>
      <c r="F229" s="329"/>
      <c r="G229" s="55"/>
      <c r="H229" s="53"/>
      <c r="I229" s="83"/>
      <c r="J229" s="77"/>
      <c r="K229" s="52"/>
      <c r="L229" s="52"/>
      <c r="M229" s="52"/>
      <c r="N229" s="52"/>
      <c r="O229" s="54"/>
      <c r="P229" s="56"/>
      <c r="Q229" s="52"/>
      <c r="R229" s="52"/>
      <c r="S229" s="52"/>
      <c r="T229" s="52"/>
      <c r="U229" s="57"/>
      <c r="V229" s="58"/>
      <c r="W229" s="94"/>
      <c r="X229" s="67" t="str">
        <f t="shared" si="111"/>
        <v>190000</v>
      </c>
      <c r="Y229" s="54"/>
      <c r="Z229" s="66" t="str">
        <f t="shared" si="112"/>
        <v xml:space="preserve"> </v>
      </c>
      <c r="AA229" s="67" t="str">
        <f t="shared" si="110"/>
        <v xml:space="preserve"> </v>
      </c>
      <c r="AB229" s="68" t="str">
        <f t="shared" si="113"/>
        <v xml:space="preserve"> </v>
      </c>
      <c r="AC229" s="165">
        <f t="shared" si="114"/>
        <v>0</v>
      </c>
      <c r="AD229" s="166">
        <f t="shared" si="115"/>
        <v>0</v>
      </c>
      <c r="AE229" s="167">
        <f t="shared" si="116"/>
        <v>0</v>
      </c>
      <c r="AF229" s="151" t="str">
        <f t="shared" si="117"/>
        <v>190000</v>
      </c>
      <c r="AG229" s="151" t="str">
        <f t="shared" si="118"/>
        <v>190000</v>
      </c>
      <c r="AH229" s="151" t="str">
        <f t="shared" si="119"/>
        <v>190000</v>
      </c>
      <c r="AI229" s="151" t="str">
        <f t="shared" si="120"/>
        <v>190000</v>
      </c>
      <c r="AJ229" s="151" t="str">
        <f t="shared" si="99"/>
        <v>190000</v>
      </c>
      <c r="AK229" s="277"/>
      <c r="AL229" s="102"/>
      <c r="AM229" s="102"/>
      <c r="AN229" s="102"/>
      <c r="AO229" s="102"/>
      <c r="AP229" s="102"/>
      <c r="AQ229" s="102"/>
      <c r="AR229" s="102"/>
      <c r="AS229" s="102"/>
      <c r="AT229" s="102"/>
      <c r="AU229" s="340"/>
    </row>
    <row r="230" spans="1:47" s="81" customFormat="1">
      <c r="A230" s="233"/>
      <c r="B230" s="52"/>
      <c r="C230" s="53"/>
      <c r="D230" s="104"/>
      <c r="E230" s="78"/>
      <c r="F230" s="329"/>
      <c r="G230" s="55"/>
      <c r="H230" s="53"/>
      <c r="I230" s="83"/>
      <c r="J230" s="77"/>
      <c r="K230" s="52"/>
      <c r="L230" s="52"/>
      <c r="M230" s="52"/>
      <c r="N230" s="52"/>
      <c r="O230" s="54"/>
      <c r="P230" s="56"/>
      <c r="Q230" s="52"/>
      <c r="R230" s="52"/>
      <c r="S230" s="52"/>
      <c r="T230" s="52"/>
      <c r="U230" s="57"/>
      <c r="V230" s="58"/>
      <c r="W230" s="94"/>
      <c r="X230" s="67" t="str">
        <f t="shared" si="111"/>
        <v>190000</v>
      </c>
      <c r="Y230" s="54"/>
      <c r="Z230" s="66" t="str">
        <f t="shared" si="112"/>
        <v xml:space="preserve"> </v>
      </c>
      <c r="AA230" s="67" t="str">
        <f t="shared" ref="AA230:AA261" si="121">IF(I230=1,(IF(Y230=0,X230,0))," ")</f>
        <v xml:space="preserve"> </v>
      </c>
      <c r="AB230" s="68" t="str">
        <f t="shared" si="113"/>
        <v xml:space="preserve"> </v>
      </c>
      <c r="AC230" s="165">
        <f t="shared" si="114"/>
        <v>0</v>
      </c>
      <c r="AD230" s="166">
        <f t="shared" si="115"/>
        <v>0</v>
      </c>
      <c r="AE230" s="167">
        <f t="shared" si="116"/>
        <v>0</v>
      </c>
      <c r="AF230" s="151" t="str">
        <f t="shared" si="117"/>
        <v>190000</v>
      </c>
      <c r="AG230" s="151" t="str">
        <f t="shared" si="118"/>
        <v>190000</v>
      </c>
      <c r="AH230" s="151" t="str">
        <f t="shared" si="119"/>
        <v>190000</v>
      </c>
      <c r="AI230" s="151" t="str">
        <f t="shared" si="120"/>
        <v>190000</v>
      </c>
      <c r="AJ230" s="151" t="str">
        <f t="shared" si="99"/>
        <v>190000</v>
      </c>
      <c r="AK230" s="277"/>
      <c r="AL230" s="102"/>
      <c r="AM230" s="102"/>
      <c r="AN230" s="102"/>
      <c r="AO230" s="102"/>
      <c r="AP230" s="102"/>
      <c r="AQ230" s="102"/>
      <c r="AR230" s="102"/>
      <c r="AS230" s="102"/>
      <c r="AT230" s="102"/>
      <c r="AU230" s="340"/>
    </row>
    <row r="231" spans="1:47" s="81" customFormat="1">
      <c r="A231" s="233"/>
      <c r="B231" s="52"/>
      <c r="C231" s="53"/>
      <c r="D231" s="104"/>
      <c r="E231" s="78"/>
      <c r="F231" s="329"/>
      <c r="G231" s="55"/>
      <c r="H231" s="53"/>
      <c r="I231" s="83"/>
      <c r="J231" s="77"/>
      <c r="K231" s="52"/>
      <c r="L231" s="52"/>
      <c r="M231" s="52"/>
      <c r="N231" s="52"/>
      <c r="O231" s="54"/>
      <c r="P231" s="56"/>
      <c r="Q231" s="52"/>
      <c r="R231" s="52"/>
      <c r="S231" s="52"/>
      <c r="T231" s="52"/>
      <c r="U231" s="57"/>
      <c r="V231" s="58"/>
      <c r="W231" s="94"/>
      <c r="X231" s="67" t="str">
        <f t="shared" si="111"/>
        <v>190000</v>
      </c>
      <c r="Y231" s="54"/>
      <c r="Z231" s="66" t="str">
        <f t="shared" si="112"/>
        <v xml:space="preserve"> </v>
      </c>
      <c r="AA231" s="67" t="str">
        <f t="shared" si="121"/>
        <v xml:space="preserve"> </v>
      </c>
      <c r="AB231" s="68" t="str">
        <f t="shared" si="113"/>
        <v xml:space="preserve"> </v>
      </c>
      <c r="AC231" s="165">
        <f t="shared" si="114"/>
        <v>0</v>
      </c>
      <c r="AD231" s="166">
        <f t="shared" si="115"/>
        <v>0</v>
      </c>
      <c r="AE231" s="167">
        <f t="shared" si="116"/>
        <v>0</v>
      </c>
      <c r="AF231" s="151" t="str">
        <f t="shared" si="117"/>
        <v>190000</v>
      </c>
      <c r="AG231" s="151" t="str">
        <f t="shared" si="118"/>
        <v>190000</v>
      </c>
      <c r="AH231" s="151" t="str">
        <f t="shared" si="119"/>
        <v>190000</v>
      </c>
      <c r="AI231" s="151" t="str">
        <f t="shared" si="120"/>
        <v>190000</v>
      </c>
      <c r="AJ231" s="151" t="str">
        <f t="shared" si="99"/>
        <v>190000</v>
      </c>
      <c r="AK231" s="277"/>
      <c r="AL231" s="102"/>
      <c r="AM231" s="102"/>
      <c r="AN231" s="102"/>
      <c r="AO231" s="102"/>
      <c r="AP231" s="102"/>
      <c r="AQ231" s="102"/>
      <c r="AR231" s="102"/>
      <c r="AS231" s="102"/>
      <c r="AT231" s="102"/>
      <c r="AU231" s="340"/>
    </row>
    <row r="232" spans="1:47" s="81" customFormat="1">
      <c r="A232" s="233"/>
      <c r="B232" s="52"/>
      <c r="C232" s="53"/>
      <c r="D232" s="104"/>
      <c r="E232" s="78"/>
      <c r="F232" s="329"/>
      <c r="G232" s="55"/>
      <c r="H232" s="53"/>
      <c r="I232" s="83"/>
      <c r="J232" s="77"/>
      <c r="K232" s="52"/>
      <c r="L232" s="52"/>
      <c r="M232" s="52"/>
      <c r="N232" s="52"/>
      <c r="O232" s="54"/>
      <c r="P232" s="56"/>
      <c r="Q232" s="52"/>
      <c r="R232" s="52"/>
      <c r="S232" s="52"/>
      <c r="T232" s="52"/>
      <c r="U232" s="57"/>
      <c r="V232" s="58"/>
      <c r="W232" s="94"/>
      <c r="X232" s="67" t="str">
        <f t="shared" si="111"/>
        <v>190000</v>
      </c>
      <c r="Y232" s="54"/>
      <c r="Z232" s="66" t="str">
        <f t="shared" si="112"/>
        <v xml:space="preserve"> </v>
      </c>
      <c r="AA232" s="67" t="str">
        <f t="shared" si="121"/>
        <v xml:space="preserve"> </v>
      </c>
      <c r="AB232" s="68" t="str">
        <f t="shared" si="113"/>
        <v xml:space="preserve"> </v>
      </c>
      <c r="AC232" s="165">
        <f t="shared" si="114"/>
        <v>0</v>
      </c>
      <c r="AD232" s="166">
        <f t="shared" si="115"/>
        <v>0</v>
      </c>
      <c r="AE232" s="167">
        <f t="shared" si="116"/>
        <v>0</v>
      </c>
      <c r="AF232" s="151" t="str">
        <f t="shared" si="117"/>
        <v>190000</v>
      </c>
      <c r="AG232" s="151" t="str">
        <f t="shared" si="118"/>
        <v>190000</v>
      </c>
      <c r="AH232" s="151" t="str">
        <f t="shared" si="119"/>
        <v>190000</v>
      </c>
      <c r="AI232" s="151" t="str">
        <f t="shared" si="120"/>
        <v>190000</v>
      </c>
      <c r="AJ232" s="151" t="str">
        <f t="shared" si="99"/>
        <v>190000</v>
      </c>
      <c r="AK232" s="277"/>
      <c r="AL232" s="102"/>
      <c r="AM232" s="102"/>
      <c r="AN232" s="102"/>
      <c r="AO232" s="102"/>
      <c r="AP232" s="102"/>
      <c r="AQ232" s="102"/>
      <c r="AR232" s="102"/>
      <c r="AS232" s="102"/>
      <c r="AT232" s="102"/>
      <c r="AU232" s="340"/>
    </row>
    <row r="233" spans="1:47" s="81" customFormat="1">
      <c r="A233" s="233"/>
      <c r="B233" s="52"/>
      <c r="C233" s="53"/>
      <c r="D233" s="104"/>
      <c r="E233" s="78"/>
      <c r="F233" s="329"/>
      <c r="G233" s="55"/>
      <c r="H233" s="53"/>
      <c r="I233" s="83"/>
      <c r="J233" s="77"/>
      <c r="K233" s="52"/>
      <c r="L233" s="52"/>
      <c r="M233" s="52"/>
      <c r="N233" s="52"/>
      <c r="O233" s="54"/>
      <c r="P233" s="56"/>
      <c r="Q233" s="52"/>
      <c r="R233" s="52"/>
      <c r="S233" s="52"/>
      <c r="T233" s="52"/>
      <c r="U233" s="57"/>
      <c r="V233" s="58"/>
      <c r="W233" s="94"/>
      <c r="X233" s="67" t="str">
        <f t="shared" si="111"/>
        <v>190000</v>
      </c>
      <c r="Y233" s="54"/>
      <c r="Z233" s="66" t="str">
        <f t="shared" si="112"/>
        <v xml:space="preserve"> </v>
      </c>
      <c r="AA233" s="67" t="str">
        <f t="shared" si="121"/>
        <v xml:space="preserve"> </v>
      </c>
      <c r="AB233" s="68" t="str">
        <f t="shared" si="113"/>
        <v xml:space="preserve"> </v>
      </c>
      <c r="AC233" s="165">
        <f t="shared" si="114"/>
        <v>0</v>
      </c>
      <c r="AD233" s="166">
        <f t="shared" si="115"/>
        <v>0</v>
      </c>
      <c r="AE233" s="167">
        <f t="shared" si="116"/>
        <v>0</v>
      </c>
      <c r="AF233" s="151" t="str">
        <f t="shared" si="117"/>
        <v>190000</v>
      </c>
      <c r="AG233" s="151" t="str">
        <f t="shared" si="118"/>
        <v>190000</v>
      </c>
      <c r="AH233" s="151" t="str">
        <f t="shared" si="119"/>
        <v>190000</v>
      </c>
      <c r="AI233" s="151" t="str">
        <f t="shared" si="120"/>
        <v>190000</v>
      </c>
      <c r="AJ233" s="151" t="str">
        <f t="shared" si="99"/>
        <v>190000</v>
      </c>
      <c r="AK233" s="277"/>
      <c r="AL233" s="102"/>
      <c r="AM233" s="102"/>
      <c r="AN233" s="102"/>
      <c r="AO233" s="102"/>
      <c r="AP233" s="102"/>
      <c r="AQ233" s="102"/>
      <c r="AR233" s="102"/>
      <c r="AS233" s="102"/>
      <c r="AT233" s="102"/>
      <c r="AU233" s="340"/>
    </row>
    <row r="234" spans="1:47" s="81" customFormat="1">
      <c r="A234" s="233"/>
      <c r="B234" s="52"/>
      <c r="C234" s="53"/>
      <c r="D234" s="104"/>
      <c r="E234" s="78"/>
      <c r="F234" s="329"/>
      <c r="G234" s="55"/>
      <c r="H234" s="53"/>
      <c r="I234" s="83"/>
      <c r="J234" s="77"/>
      <c r="K234" s="52"/>
      <c r="L234" s="52"/>
      <c r="M234" s="52"/>
      <c r="N234" s="52"/>
      <c r="O234" s="54"/>
      <c r="P234" s="56"/>
      <c r="Q234" s="52"/>
      <c r="R234" s="52"/>
      <c r="S234" s="52"/>
      <c r="T234" s="52"/>
      <c r="U234" s="57"/>
      <c r="V234" s="58"/>
      <c r="W234" s="94"/>
      <c r="X234" s="67" t="str">
        <f t="shared" si="111"/>
        <v>190000</v>
      </c>
      <c r="Y234" s="54"/>
      <c r="Z234" s="66" t="str">
        <f t="shared" si="112"/>
        <v xml:space="preserve"> </v>
      </c>
      <c r="AA234" s="67" t="str">
        <f t="shared" si="121"/>
        <v xml:space="preserve"> </v>
      </c>
      <c r="AB234" s="68" t="str">
        <f t="shared" si="113"/>
        <v xml:space="preserve"> </v>
      </c>
      <c r="AC234" s="165">
        <f t="shared" si="114"/>
        <v>0</v>
      </c>
      <c r="AD234" s="166">
        <f t="shared" si="115"/>
        <v>0</v>
      </c>
      <c r="AE234" s="167">
        <f t="shared" si="116"/>
        <v>0</v>
      </c>
      <c r="AF234" s="151" t="str">
        <f t="shared" si="117"/>
        <v>190000</v>
      </c>
      <c r="AG234" s="151" t="str">
        <f t="shared" si="118"/>
        <v>190000</v>
      </c>
      <c r="AH234" s="151" t="str">
        <f t="shared" si="119"/>
        <v>190000</v>
      </c>
      <c r="AI234" s="151" t="str">
        <f t="shared" si="120"/>
        <v>190000</v>
      </c>
      <c r="AJ234" s="151" t="str">
        <f t="shared" si="99"/>
        <v>190000</v>
      </c>
      <c r="AK234" s="277"/>
      <c r="AL234" s="102"/>
      <c r="AM234" s="102"/>
      <c r="AN234" s="102"/>
      <c r="AO234" s="102"/>
      <c r="AP234" s="102"/>
      <c r="AQ234" s="102"/>
      <c r="AR234" s="102"/>
      <c r="AS234" s="102"/>
      <c r="AT234" s="102"/>
      <c r="AU234" s="340"/>
    </row>
    <row r="235" spans="1:47" s="81" customFormat="1">
      <c r="A235" s="233"/>
      <c r="B235" s="52"/>
      <c r="C235" s="53"/>
      <c r="D235" s="104"/>
      <c r="E235" s="78"/>
      <c r="F235" s="329"/>
      <c r="G235" s="55"/>
      <c r="H235" s="53"/>
      <c r="I235" s="83"/>
      <c r="J235" s="77"/>
      <c r="K235" s="52"/>
      <c r="L235" s="52"/>
      <c r="M235" s="52"/>
      <c r="N235" s="52"/>
      <c r="O235" s="54"/>
      <c r="P235" s="56"/>
      <c r="Q235" s="52"/>
      <c r="R235" s="52"/>
      <c r="S235" s="52"/>
      <c r="T235" s="52"/>
      <c r="U235" s="57"/>
      <c r="V235" s="58"/>
      <c r="W235" s="94"/>
      <c r="X235" s="67" t="str">
        <f t="shared" si="111"/>
        <v>190000</v>
      </c>
      <c r="Y235" s="54"/>
      <c r="Z235" s="66" t="str">
        <f t="shared" si="112"/>
        <v xml:space="preserve"> </v>
      </c>
      <c r="AA235" s="67" t="str">
        <f t="shared" si="121"/>
        <v xml:space="preserve"> </v>
      </c>
      <c r="AB235" s="68" t="str">
        <f t="shared" si="113"/>
        <v xml:space="preserve"> </v>
      </c>
      <c r="AC235" s="165">
        <f t="shared" si="114"/>
        <v>0</v>
      </c>
      <c r="AD235" s="166">
        <f t="shared" si="115"/>
        <v>0</v>
      </c>
      <c r="AE235" s="167">
        <f t="shared" si="116"/>
        <v>0</v>
      </c>
      <c r="AF235" s="151" t="str">
        <f t="shared" si="117"/>
        <v>190000</v>
      </c>
      <c r="AG235" s="151" t="str">
        <f t="shared" si="118"/>
        <v>190000</v>
      </c>
      <c r="AH235" s="151" t="str">
        <f t="shared" si="119"/>
        <v>190000</v>
      </c>
      <c r="AI235" s="151" t="str">
        <f t="shared" si="120"/>
        <v>190000</v>
      </c>
      <c r="AJ235" s="151" t="str">
        <f t="shared" si="99"/>
        <v>190000</v>
      </c>
      <c r="AK235" s="277"/>
      <c r="AL235" s="102"/>
      <c r="AM235" s="102"/>
      <c r="AN235" s="102"/>
      <c r="AO235" s="102"/>
      <c r="AP235" s="102"/>
      <c r="AQ235" s="102"/>
      <c r="AR235" s="102"/>
      <c r="AS235" s="102"/>
      <c r="AT235" s="102"/>
      <c r="AU235" s="340"/>
    </row>
    <row r="236" spans="1:47" s="81" customFormat="1">
      <c r="A236" s="233"/>
      <c r="B236" s="52"/>
      <c r="C236" s="53"/>
      <c r="D236" s="104"/>
      <c r="E236" s="78"/>
      <c r="F236" s="329"/>
      <c r="G236" s="55"/>
      <c r="H236" s="53"/>
      <c r="I236" s="83"/>
      <c r="J236" s="77"/>
      <c r="K236" s="52"/>
      <c r="L236" s="52"/>
      <c r="M236" s="52"/>
      <c r="N236" s="52"/>
      <c r="O236" s="54"/>
      <c r="P236" s="56"/>
      <c r="Q236" s="52"/>
      <c r="R236" s="52"/>
      <c r="S236" s="52"/>
      <c r="T236" s="52"/>
      <c r="U236" s="57"/>
      <c r="V236" s="58"/>
      <c r="W236" s="94"/>
      <c r="X236" s="67" t="str">
        <f t="shared" si="111"/>
        <v>190000</v>
      </c>
      <c r="Y236" s="54"/>
      <c r="Z236" s="66" t="str">
        <f t="shared" si="112"/>
        <v xml:space="preserve"> </v>
      </c>
      <c r="AA236" s="67" t="str">
        <f t="shared" si="121"/>
        <v xml:space="preserve"> </v>
      </c>
      <c r="AB236" s="68" t="str">
        <f t="shared" si="113"/>
        <v xml:space="preserve"> </v>
      </c>
      <c r="AC236" s="165">
        <f t="shared" si="114"/>
        <v>0</v>
      </c>
      <c r="AD236" s="166">
        <f t="shared" si="115"/>
        <v>0</v>
      </c>
      <c r="AE236" s="167">
        <f t="shared" si="116"/>
        <v>0</v>
      </c>
      <c r="AF236" s="151" t="str">
        <f t="shared" si="117"/>
        <v>190000</v>
      </c>
      <c r="AG236" s="151" t="str">
        <f t="shared" si="118"/>
        <v>190000</v>
      </c>
      <c r="AH236" s="151" t="str">
        <f t="shared" si="119"/>
        <v>190000</v>
      </c>
      <c r="AI236" s="151" t="str">
        <f t="shared" si="120"/>
        <v>190000</v>
      </c>
      <c r="AJ236" s="151" t="str">
        <f t="shared" si="99"/>
        <v>190000</v>
      </c>
      <c r="AK236" s="277"/>
      <c r="AL236" s="102"/>
      <c r="AM236" s="102"/>
      <c r="AN236" s="102"/>
      <c r="AO236" s="102"/>
      <c r="AP236" s="102"/>
      <c r="AQ236" s="102"/>
      <c r="AR236" s="102"/>
      <c r="AS236" s="102"/>
      <c r="AT236" s="102"/>
      <c r="AU236" s="340"/>
    </row>
    <row r="237" spans="1:47" s="81" customFormat="1">
      <c r="A237" s="233"/>
      <c r="B237" s="52"/>
      <c r="C237" s="53"/>
      <c r="D237" s="104"/>
      <c r="E237" s="78"/>
      <c r="F237" s="329"/>
      <c r="G237" s="55"/>
      <c r="H237" s="53"/>
      <c r="I237" s="83"/>
      <c r="J237" s="77"/>
      <c r="K237" s="52"/>
      <c r="L237" s="52"/>
      <c r="M237" s="52"/>
      <c r="N237" s="52"/>
      <c r="O237" s="54"/>
      <c r="P237" s="56"/>
      <c r="Q237" s="52"/>
      <c r="R237" s="52"/>
      <c r="S237" s="52"/>
      <c r="T237" s="52"/>
      <c r="U237" s="57"/>
      <c r="V237" s="58"/>
      <c r="W237" s="94"/>
      <c r="X237" s="67" t="str">
        <f t="shared" si="111"/>
        <v>190000</v>
      </c>
      <c r="Y237" s="54"/>
      <c r="Z237" s="66" t="str">
        <f t="shared" si="112"/>
        <v xml:space="preserve"> </v>
      </c>
      <c r="AA237" s="67" t="str">
        <f t="shared" si="121"/>
        <v xml:space="preserve"> </v>
      </c>
      <c r="AB237" s="68" t="str">
        <f t="shared" si="113"/>
        <v xml:space="preserve"> </v>
      </c>
      <c r="AC237" s="165">
        <f t="shared" si="114"/>
        <v>0</v>
      </c>
      <c r="AD237" s="166">
        <f t="shared" si="115"/>
        <v>0</v>
      </c>
      <c r="AE237" s="167">
        <f t="shared" si="116"/>
        <v>0</v>
      </c>
      <c r="AF237" s="151" t="str">
        <f t="shared" si="117"/>
        <v>190000</v>
      </c>
      <c r="AG237" s="151" t="str">
        <f t="shared" si="118"/>
        <v>190000</v>
      </c>
      <c r="AH237" s="151" t="str">
        <f t="shared" si="119"/>
        <v>190000</v>
      </c>
      <c r="AI237" s="151" t="str">
        <f t="shared" si="120"/>
        <v>190000</v>
      </c>
      <c r="AJ237" s="151" t="str">
        <f t="shared" si="99"/>
        <v>190000</v>
      </c>
      <c r="AK237" s="277"/>
      <c r="AL237" s="102"/>
      <c r="AM237" s="102"/>
      <c r="AN237" s="102"/>
      <c r="AO237" s="102"/>
      <c r="AP237" s="102"/>
      <c r="AQ237" s="102"/>
      <c r="AR237" s="102"/>
      <c r="AS237" s="102"/>
      <c r="AT237" s="102"/>
      <c r="AU237" s="340"/>
    </row>
    <row r="238" spans="1:47" s="81" customFormat="1">
      <c r="A238" s="233"/>
      <c r="B238" s="52"/>
      <c r="C238" s="53"/>
      <c r="D238" s="104"/>
      <c r="E238" s="78"/>
      <c r="F238" s="329"/>
      <c r="G238" s="55"/>
      <c r="H238" s="53"/>
      <c r="I238" s="83"/>
      <c r="J238" s="77"/>
      <c r="K238" s="52"/>
      <c r="L238" s="52"/>
      <c r="M238" s="52"/>
      <c r="N238" s="52"/>
      <c r="O238" s="54"/>
      <c r="P238" s="56"/>
      <c r="Q238" s="52"/>
      <c r="R238" s="52"/>
      <c r="S238" s="52"/>
      <c r="T238" s="52"/>
      <c r="U238" s="57"/>
      <c r="V238" s="58"/>
      <c r="W238" s="94"/>
      <c r="X238" s="67" t="str">
        <f t="shared" si="111"/>
        <v>190000</v>
      </c>
      <c r="Y238" s="54"/>
      <c r="Z238" s="66" t="str">
        <f t="shared" si="112"/>
        <v xml:space="preserve"> </v>
      </c>
      <c r="AA238" s="67" t="str">
        <f t="shared" si="121"/>
        <v xml:space="preserve"> </v>
      </c>
      <c r="AB238" s="68" t="str">
        <f t="shared" si="113"/>
        <v xml:space="preserve"> </v>
      </c>
      <c r="AC238" s="165">
        <f t="shared" si="114"/>
        <v>0</v>
      </c>
      <c r="AD238" s="166">
        <f t="shared" si="115"/>
        <v>0</v>
      </c>
      <c r="AE238" s="167">
        <f t="shared" si="116"/>
        <v>0</v>
      </c>
      <c r="AF238" s="151" t="str">
        <f t="shared" si="117"/>
        <v>190000</v>
      </c>
      <c r="AG238" s="151" t="str">
        <f t="shared" si="118"/>
        <v>190000</v>
      </c>
      <c r="AH238" s="151" t="str">
        <f t="shared" si="119"/>
        <v>190000</v>
      </c>
      <c r="AI238" s="151" t="str">
        <f t="shared" si="120"/>
        <v>190000</v>
      </c>
      <c r="AJ238" s="151" t="str">
        <f t="shared" si="99"/>
        <v>190000</v>
      </c>
      <c r="AK238" s="277"/>
      <c r="AL238" s="102"/>
      <c r="AM238" s="102"/>
      <c r="AN238" s="102"/>
      <c r="AO238" s="102"/>
      <c r="AP238" s="102"/>
      <c r="AQ238" s="102"/>
      <c r="AR238" s="102"/>
      <c r="AS238" s="102"/>
      <c r="AT238" s="102"/>
      <c r="AU238" s="340"/>
    </row>
    <row r="239" spans="1:47" s="81" customFormat="1">
      <c r="A239" s="233"/>
      <c r="B239" s="52"/>
      <c r="C239" s="53"/>
      <c r="D239" s="104"/>
      <c r="E239" s="85"/>
      <c r="F239" s="329"/>
      <c r="G239" s="55"/>
      <c r="H239" s="53"/>
      <c r="I239" s="83"/>
      <c r="J239" s="77"/>
      <c r="K239" s="52"/>
      <c r="L239" s="52"/>
      <c r="M239" s="52"/>
      <c r="N239" s="52"/>
      <c r="O239" s="54"/>
      <c r="P239" s="56"/>
      <c r="Q239" s="52"/>
      <c r="R239" s="52"/>
      <c r="S239" s="52"/>
      <c r="T239" s="52"/>
      <c r="U239" s="57"/>
      <c r="V239" s="58"/>
      <c r="W239" s="94"/>
      <c r="X239" s="67" t="str">
        <f t="shared" si="111"/>
        <v>190000</v>
      </c>
      <c r="Y239" s="54"/>
      <c r="Z239" s="66" t="str">
        <f t="shared" si="112"/>
        <v xml:space="preserve"> </v>
      </c>
      <c r="AA239" s="67" t="str">
        <f t="shared" si="121"/>
        <v xml:space="preserve"> </v>
      </c>
      <c r="AB239" s="68" t="str">
        <f t="shared" si="113"/>
        <v xml:space="preserve"> </v>
      </c>
      <c r="AC239" s="165">
        <f t="shared" si="114"/>
        <v>0</v>
      </c>
      <c r="AD239" s="166">
        <f t="shared" si="115"/>
        <v>0</v>
      </c>
      <c r="AE239" s="167">
        <f t="shared" si="116"/>
        <v>0</v>
      </c>
      <c r="AF239" s="151" t="str">
        <f t="shared" si="117"/>
        <v>190000</v>
      </c>
      <c r="AG239" s="151" t="str">
        <f t="shared" si="118"/>
        <v>190000</v>
      </c>
      <c r="AH239" s="151" t="str">
        <f t="shared" si="119"/>
        <v>190000</v>
      </c>
      <c r="AI239" s="151" t="str">
        <f t="shared" si="120"/>
        <v>190000</v>
      </c>
      <c r="AJ239" s="151" t="str">
        <f t="shared" si="99"/>
        <v>190000</v>
      </c>
      <c r="AK239" s="277"/>
      <c r="AL239" s="102"/>
      <c r="AM239" s="102"/>
      <c r="AN239" s="102"/>
      <c r="AO239" s="102"/>
      <c r="AP239" s="102"/>
      <c r="AQ239" s="102"/>
      <c r="AR239" s="102"/>
      <c r="AS239" s="102"/>
      <c r="AT239" s="102"/>
      <c r="AU239" s="340"/>
    </row>
    <row r="240" spans="1:47" s="81" customFormat="1">
      <c r="A240" s="233"/>
      <c r="B240" s="52"/>
      <c r="C240" s="53"/>
      <c r="D240" s="104"/>
      <c r="E240" s="85"/>
      <c r="F240" s="329"/>
      <c r="G240" s="55"/>
      <c r="H240" s="53"/>
      <c r="I240" s="83"/>
      <c r="J240" s="77"/>
      <c r="K240" s="52"/>
      <c r="L240" s="52"/>
      <c r="M240" s="52"/>
      <c r="N240" s="52"/>
      <c r="O240" s="54"/>
      <c r="P240" s="56"/>
      <c r="Q240" s="52"/>
      <c r="R240" s="52"/>
      <c r="S240" s="52"/>
      <c r="T240" s="52"/>
      <c r="U240" s="57"/>
      <c r="V240" s="58"/>
      <c r="W240" s="94"/>
      <c r="X240" s="67" t="str">
        <f t="shared" si="111"/>
        <v>190000</v>
      </c>
      <c r="Y240" s="54"/>
      <c r="Z240" s="66" t="str">
        <f t="shared" si="112"/>
        <v xml:space="preserve"> </v>
      </c>
      <c r="AA240" s="67" t="str">
        <f t="shared" si="121"/>
        <v xml:space="preserve"> </v>
      </c>
      <c r="AB240" s="68" t="str">
        <f t="shared" si="113"/>
        <v xml:space="preserve"> </v>
      </c>
      <c r="AC240" s="165">
        <f t="shared" si="114"/>
        <v>0</v>
      </c>
      <c r="AD240" s="166">
        <f t="shared" si="115"/>
        <v>0</v>
      </c>
      <c r="AE240" s="167">
        <f t="shared" si="116"/>
        <v>0</v>
      </c>
      <c r="AF240" s="151" t="str">
        <f t="shared" si="117"/>
        <v>190000</v>
      </c>
      <c r="AG240" s="151" t="str">
        <f t="shared" si="118"/>
        <v>190000</v>
      </c>
      <c r="AH240" s="151" t="str">
        <f t="shared" si="119"/>
        <v>190000</v>
      </c>
      <c r="AI240" s="151" t="str">
        <f t="shared" si="120"/>
        <v>190000</v>
      </c>
      <c r="AJ240" s="151" t="str">
        <f t="shared" si="99"/>
        <v>190000</v>
      </c>
      <c r="AK240" s="277"/>
      <c r="AL240" s="102"/>
      <c r="AM240" s="102"/>
      <c r="AN240" s="102"/>
      <c r="AO240" s="102"/>
      <c r="AP240" s="102"/>
      <c r="AQ240" s="102"/>
      <c r="AR240" s="102"/>
      <c r="AS240" s="102"/>
      <c r="AT240" s="102"/>
      <c r="AU240" s="340"/>
    </row>
    <row r="241" spans="1:47" s="81" customFormat="1">
      <c r="A241" s="233"/>
      <c r="B241" s="52"/>
      <c r="C241" s="53"/>
      <c r="D241" s="104"/>
      <c r="E241" s="78"/>
      <c r="F241" s="329"/>
      <c r="G241" s="55"/>
      <c r="H241" s="53"/>
      <c r="I241" s="83"/>
      <c r="J241" s="77"/>
      <c r="K241" s="52"/>
      <c r="L241" s="52"/>
      <c r="M241" s="52"/>
      <c r="N241" s="52"/>
      <c r="O241" s="54"/>
      <c r="P241" s="56"/>
      <c r="Q241" s="52"/>
      <c r="R241" s="52"/>
      <c r="S241" s="52"/>
      <c r="T241" s="52"/>
      <c r="U241" s="57"/>
      <c r="V241" s="58"/>
      <c r="W241" s="94"/>
      <c r="X241" s="67" t="str">
        <f t="shared" si="111"/>
        <v>190000</v>
      </c>
      <c r="Y241" s="54"/>
      <c r="Z241" s="66" t="str">
        <f t="shared" si="112"/>
        <v xml:space="preserve"> </v>
      </c>
      <c r="AA241" s="67" t="str">
        <f t="shared" si="121"/>
        <v xml:space="preserve"> </v>
      </c>
      <c r="AB241" s="68" t="str">
        <f t="shared" si="113"/>
        <v xml:space="preserve"> </v>
      </c>
      <c r="AC241" s="165">
        <f t="shared" si="114"/>
        <v>0</v>
      </c>
      <c r="AD241" s="166">
        <f t="shared" si="115"/>
        <v>0</v>
      </c>
      <c r="AE241" s="167">
        <f t="shared" si="116"/>
        <v>0</v>
      </c>
      <c r="AF241" s="151" t="str">
        <f t="shared" si="117"/>
        <v>190000</v>
      </c>
      <c r="AG241" s="151" t="str">
        <f t="shared" si="118"/>
        <v>190000</v>
      </c>
      <c r="AH241" s="151" t="str">
        <f t="shared" si="119"/>
        <v>190000</v>
      </c>
      <c r="AI241" s="151" t="str">
        <f t="shared" si="120"/>
        <v>190000</v>
      </c>
      <c r="AJ241" s="151" t="str">
        <f t="shared" si="99"/>
        <v>190000</v>
      </c>
      <c r="AK241" s="277"/>
      <c r="AL241" s="102"/>
      <c r="AM241" s="102"/>
      <c r="AN241" s="102"/>
      <c r="AO241" s="102"/>
      <c r="AP241" s="102"/>
      <c r="AQ241" s="102"/>
      <c r="AR241" s="102"/>
      <c r="AS241" s="102"/>
      <c r="AT241" s="102"/>
      <c r="AU241" s="340"/>
    </row>
    <row r="242" spans="1:47" s="81" customFormat="1">
      <c r="A242" s="233"/>
      <c r="B242" s="52"/>
      <c r="C242" s="53"/>
      <c r="D242" s="104"/>
      <c r="E242" s="78"/>
      <c r="F242" s="329"/>
      <c r="G242" s="55"/>
      <c r="H242" s="53"/>
      <c r="I242" s="83"/>
      <c r="J242" s="77"/>
      <c r="K242" s="52"/>
      <c r="L242" s="52"/>
      <c r="M242" s="52"/>
      <c r="N242" s="52"/>
      <c r="O242" s="54"/>
      <c r="P242" s="56"/>
      <c r="Q242" s="52"/>
      <c r="R242" s="52"/>
      <c r="S242" s="52"/>
      <c r="T242" s="52"/>
      <c r="U242" s="57"/>
      <c r="V242" s="58"/>
      <c r="W242" s="94"/>
      <c r="X242" s="67" t="str">
        <f t="shared" si="111"/>
        <v>190000</v>
      </c>
      <c r="Y242" s="54"/>
      <c r="Z242" s="66" t="str">
        <f t="shared" si="112"/>
        <v xml:space="preserve"> </v>
      </c>
      <c r="AA242" s="67" t="str">
        <f t="shared" si="121"/>
        <v xml:space="preserve"> </v>
      </c>
      <c r="AB242" s="68" t="str">
        <f t="shared" si="113"/>
        <v xml:space="preserve"> </v>
      </c>
      <c r="AC242" s="165">
        <f t="shared" si="114"/>
        <v>0</v>
      </c>
      <c r="AD242" s="166">
        <f t="shared" si="115"/>
        <v>0</v>
      </c>
      <c r="AE242" s="167">
        <f t="shared" si="116"/>
        <v>0</v>
      </c>
      <c r="AF242" s="151" t="str">
        <f t="shared" si="117"/>
        <v>190000</v>
      </c>
      <c r="AG242" s="151" t="str">
        <f t="shared" si="118"/>
        <v>190000</v>
      </c>
      <c r="AH242" s="151" t="str">
        <f t="shared" si="119"/>
        <v>190000</v>
      </c>
      <c r="AI242" s="151" t="str">
        <f t="shared" si="120"/>
        <v>190000</v>
      </c>
      <c r="AJ242" s="151" t="str">
        <f t="shared" si="99"/>
        <v>190000</v>
      </c>
      <c r="AK242" s="277"/>
      <c r="AL242" s="102"/>
      <c r="AM242" s="102"/>
      <c r="AN242" s="102"/>
      <c r="AO242" s="102"/>
      <c r="AP242" s="102"/>
      <c r="AQ242" s="102"/>
      <c r="AR242" s="102"/>
      <c r="AS242" s="102"/>
      <c r="AT242" s="102"/>
      <c r="AU242" s="340"/>
    </row>
    <row r="243" spans="1:47" s="81" customFormat="1">
      <c r="A243" s="233"/>
      <c r="B243" s="52"/>
      <c r="C243" s="53"/>
      <c r="D243" s="104"/>
      <c r="E243" s="78"/>
      <c r="F243" s="329"/>
      <c r="G243" s="55"/>
      <c r="H243" s="53"/>
      <c r="I243" s="83"/>
      <c r="J243" s="77"/>
      <c r="K243" s="52"/>
      <c r="L243" s="52"/>
      <c r="M243" s="52"/>
      <c r="N243" s="52"/>
      <c r="O243" s="54"/>
      <c r="P243" s="56"/>
      <c r="Q243" s="52"/>
      <c r="R243" s="52"/>
      <c r="S243" s="52"/>
      <c r="T243" s="52"/>
      <c r="U243" s="57"/>
      <c r="V243" s="58"/>
      <c r="W243" s="94"/>
      <c r="X243" s="67" t="str">
        <f t="shared" si="111"/>
        <v>190000</v>
      </c>
      <c r="Y243" s="54"/>
      <c r="Z243" s="66" t="str">
        <f t="shared" si="112"/>
        <v xml:space="preserve"> </v>
      </c>
      <c r="AA243" s="67" t="str">
        <f t="shared" si="121"/>
        <v xml:space="preserve"> </v>
      </c>
      <c r="AB243" s="68" t="str">
        <f t="shared" si="113"/>
        <v xml:space="preserve"> </v>
      </c>
      <c r="AC243" s="165">
        <f t="shared" si="114"/>
        <v>0</v>
      </c>
      <c r="AD243" s="166">
        <f t="shared" si="115"/>
        <v>0</v>
      </c>
      <c r="AE243" s="167">
        <f t="shared" si="116"/>
        <v>0</v>
      </c>
      <c r="AF243" s="151" t="str">
        <f t="shared" si="117"/>
        <v>190000</v>
      </c>
      <c r="AG243" s="151" t="str">
        <f t="shared" si="118"/>
        <v>190000</v>
      </c>
      <c r="AH243" s="151" t="str">
        <f t="shared" si="119"/>
        <v>190000</v>
      </c>
      <c r="AI243" s="151" t="str">
        <f t="shared" si="120"/>
        <v>190000</v>
      </c>
      <c r="AJ243" s="151" t="str">
        <f t="shared" si="99"/>
        <v>190000</v>
      </c>
      <c r="AK243" s="277"/>
      <c r="AL243" s="102"/>
      <c r="AM243" s="102"/>
      <c r="AN243" s="102"/>
      <c r="AO243" s="102"/>
      <c r="AP243" s="102"/>
      <c r="AQ243" s="102"/>
      <c r="AR243" s="102"/>
      <c r="AS243" s="102"/>
      <c r="AT243" s="102"/>
      <c r="AU243" s="340"/>
    </row>
    <row r="244" spans="1:47" s="81" customFormat="1">
      <c r="A244" s="233"/>
      <c r="B244" s="52"/>
      <c r="C244" s="53"/>
      <c r="D244" s="104"/>
      <c r="E244" s="78"/>
      <c r="F244" s="329"/>
      <c r="G244" s="55"/>
      <c r="H244" s="53"/>
      <c r="I244" s="83"/>
      <c r="J244" s="77"/>
      <c r="K244" s="52"/>
      <c r="L244" s="52"/>
      <c r="M244" s="52"/>
      <c r="N244" s="52"/>
      <c r="O244" s="54"/>
      <c r="P244" s="56"/>
      <c r="Q244" s="52"/>
      <c r="R244" s="52"/>
      <c r="S244" s="52"/>
      <c r="T244" s="52"/>
      <c r="U244" s="57"/>
      <c r="V244" s="58"/>
      <c r="W244" s="94"/>
      <c r="X244" s="67" t="str">
        <f t="shared" ref="X244:X275" si="122">IF((WEEKNUM(MAX(AK244:AU244)))&lt;10,(YEAR(MAX(AK244:AU244)))&amp;"0"&amp;(WEEKNUM(MAX(AK244:AU244))),(YEAR(MAX(AK244:AU244)))&amp;(WEEKNUM(MAX(AK244:AU244))))</f>
        <v>190000</v>
      </c>
      <c r="Y244" s="54"/>
      <c r="Z244" s="66" t="str">
        <f t="shared" si="112"/>
        <v xml:space="preserve"> </v>
      </c>
      <c r="AA244" s="67" t="str">
        <f t="shared" si="121"/>
        <v xml:space="preserve"> </v>
      </c>
      <c r="AB244" s="68" t="str">
        <f t="shared" si="113"/>
        <v xml:space="preserve"> </v>
      </c>
      <c r="AC244" s="165">
        <f t="shared" si="114"/>
        <v>0</v>
      </c>
      <c r="AD244" s="166">
        <f t="shared" si="115"/>
        <v>0</v>
      </c>
      <c r="AE244" s="167">
        <f t="shared" si="116"/>
        <v>0</v>
      </c>
      <c r="AF244" s="151" t="str">
        <f t="shared" si="117"/>
        <v>190000</v>
      </c>
      <c r="AG244" s="151" t="str">
        <f t="shared" si="118"/>
        <v>190000</v>
      </c>
      <c r="AH244" s="151" t="str">
        <f t="shared" si="119"/>
        <v>190000</v>
      </c>
      <c r="AI244" s="151" t="str">
        <f t="shared" si="120"/>
        <v>190000</v>
      </c>
      <c r="AJ244" s="151" t="str">
        <f t="shared" si="99"/>
        <v>190000</v>
      </c>
      <c r="AK244" s="277"/>
      <c r="AL244" s="102"/>
      <c r="AM244" s="102"/>
      <c r="AN244" s="102"/>
      <c r="AO244" s="102"/>
      <c r="AP244" s="102"/>
      <c r="AQ244" s="102"/>
      <c r="AR244" s="102"/>
      <c r="AS244" s="102"/>
      <c r="AT244" s="102"/>
      <c r="AU244" s="340"/>
    </row>
    <row r="245" spans="1:47" s="81" customFormat="1">
      <c r="A245" s="233"/>
      <c r="B245" s="52"/>
      <c r="C245" s="53"/>
      <c r="D245" s="104"/>
      <c r="E245" s="35"/>
      <c r="F245" s="329"/>
      <c r="G245" s="55"/>
      <c r="H245" s="53"/>
      <c r="I245" s="83"/>
      <c r="J245" s="77"/>
      <c r="K245" s="52"/>
      <c r="L245" s="52"/>
      <c r="M245" s="52"/>
      <c r="N245" s="52"/>
      <c r="O245" s="54"/>
      <c r="P245" s="56"/>
      <c r="Q245" s="52"/>
      <c r="R245" s="52"/>
      <c r="S245" s="52"/>
      <c r="T245" s="52"/>
      <c r="U245" s="57"/>
      <c r="V245" s="58"/>
      <c r="W245" s="94"/>
      <c r="X245" s="67" t="str">
        <f t="shared" si="122"/>
        <v>190000</v>
      </c>
      <c r="Y245" s="54"/>
      <c r="Z245" s="66" t="str">
        <f t="shared" si="112"/>
        <v xml:space="preserve"> </v>
      </c>
      <c r="AA245" s="67" t="str">
        <f t="shared" si="121"/>
        <v xml:space="preserve"> </v>
      </c>
      <c r="AB245" s="68" t="str">
        <f t="shared" si="113"/>
        <v xml:space="preserve"> </v>
      </c>
      <c r="AC245" s="165">
        <f t="shared" si="114"/>
        <v>0</v>
      </c>
      <c r="AD245" s="166">
        <f t="shared" si="115"/>
        <v>0</v>
      </c>
      <c r="AE245" s="167">
        <f t="shared" si="116"/>
        <v>0</v>
      </c>
      <c r="AF245" s="151" t="str">
        <f t="shared" si="117"/>
        <v>190000</v>
      </c>
      <c r="AG245" s="151" t="str">
        <f t="shared" si="118"/>
        <v>190000</v>
      </c>
      <c r="AH245" s="151" t="str">
        <f t="shared" si="119"/>
        <v>190000</v>
      </c>
      <c r="AI245" s="151" t="str">
        <f t="shared" si="120"/>
        <v>190000</v>
      </c>
      <c r="AJ245" s="151" t="str">
        <f t="shared" si="99"/>
        <v>190000</v>
      </c>
      <c r="AK245" s="277"/>
      <c r="AL245" s="102"/>
      <c r="AM245" s="102"/>
      <c r="AN245" s="102"/>
      <c r="AO245" s="102"/>
      <c r="AP245" s="102"/>
      <c r="AQ245" s="102"/>
      <c r="AR245" s="102"/>
      <c r="AS245" s="102"/>
      <c r="AT245" s="102"/>
      <c r="AU245" s="340"/>
    </row>
    <row r="246" spans="1:47" s="81" customFormat="1">
      <c r="A246" s="233"/>
      <c r="B246" s="52"/>
      <c r="C246" s="53"/>
      <c r="D246" s="104"/>
      <c r="E246" s="84"/>
      <c r="F246" s="329"/>
      <c r="G246" s="55"/>
      <c r="H246" s="53"/>
      <c r="I246" s="83"/>
      <c r="J246" s="77"/>
      <c r="K246" s="52"/>
      <c r="L246" s="52"/>
      <c r="M246" s="52"/>
      <c r="N246" s="52"/>
      <c r="O246" s="54"/>
      <c r="P246" s="56"/>
      <c r="Q246" s="52"/>
      <c r="R246" s="52"/>
      <c r="S246" s="52"/>
      <c r="T246" s="52"/>
      <c r="U246" s="57"/>
      <c r="V246" s="58"/>
      <c r="W246" s="94"/>
      <c r="X246" s="67" t="str">
        <f t="shared" si="122"/>
        <v>190000</v>
      </c>
      <c r="Y246" s="54"/>
      <c r="Z246" s="66" t="str">
        <f t="shared" si="112"/>
        <v xml:space="preserve"> </v>
      </c>
      <c r="AA246" s="67" t="str">
        <f t="shared" si="121"/>
        <v xml:space="preserve"> </v>
      </c>
      <c r="AB246" s="68" t="str">
        <f t="shared" si="113"/>
        <v xml:space="preserve"> </v>
      </c>
      <c r="AC246" s="165">
        <f t="shared" si="114"/>
        <v>0</v>
      </c>
      <c r="AD246" s="166">
        <f t="shared" si="115"/>
        <v>0</v>
      </c>
      <c r="AE246" s="167">
        <f t="shared" si="116"/>
        <v>0</v>
      </c>
      <c r="AF246" s="151" t="str">
        <f t="shared" si="117"/>
        <v>190000</v>
      </c>
      <c r="AG246" s="151" t="str">
        <f t="shared" si="118"/>
        <v>190000</v>
      </c>
      <c r="AH246" s="151" t="str">
        <f t="shared" si="119"/>
        <v>190000</v>
      </c>
      <c r="AI246" s="151" t="str">
        <f t="shared" si="120"/>
        <v>190000</v>
      </c>
      <c r="AJ246" s="151" t="str">
        <f t="shared" si="99"/>
        <v>190000</v>
      </c>
      <c r="AK246" s="277"/>
      <c r="AL246" s="102"/>
      <c r="AM246" s="102"/>
      <c r="AN246" s="102"/>
      <c r="AO246" s="102"/>
      <c r="AP246" s="102"/>
      <c r="AQ246" s="102"/>
      <c r="AR246" s="102"/>
      <c r="AS246" s="102"/>
      <c r="AT246" s="102"/>
      <c r="AU246" s="340"/>
    </row>
    <row r="247" spans="1:47" s="81" customFormat="1">
      <c r="A247" s="233"/>
      <c r="B247" s="52"/>
      <c r="C247" s="53"/>
      <c r="D247" s="104"/>
      <c r="E247" s="85"/>
      <c r="F247" s="329"/>
      <c r="G247" s="55"/>
      <c r="H247" s="53"/>
      <c r="I247" s="83"/>
      <c r="J247" s="77"/>
      <c r="K247" s="52"/>
      <c r="L247" s="52"/>
      <c r="M247" s="52"/>
      <c r="N247" s="52"/>
      <c r="O247" s="54"/>
      <c r="P247" s="56"/>
      <c r="Q247" s="52"/>
      <c r="R247" s="52"/>
      <c r="S247" s="52"/>
      <c r="T247" s="52"/>
      <c r="U247" s="57"/>
      <c r="V247" s="58"/>
      <c r="W247" s="94"/>
      <c r="X247" s="67" t="str">
        <f t="shared" si="122"/>
        <v>190000</v>
      </c>
      <c r="Y247" s="54"/>
      <c r="Z247" s="66" t="str">
        <f t="shared" si="112"/>
        <v xml:space="preserve"> </v>
      </c>
      <c r="AA247" s="67" t="str">
        <f t="shared" si="121"/>
        <v xml:space="preserve"> </v>
      </c>
      <c r="AB247" s="68" t="str">
        <f t="shared" si="113"/>
        <v xml:space="preserve"> </v>
      </c>
      <c r="AC247" s="165">
        <f t="shared" si="114"/>
        <v>0</v>
      </c>
      <c r="AD247" s="166">
        <f t="shared" si="115"/>
        <v>0</v>
      </c>
      <c r="AE247" s="167">
        <f t="shared" si="116"/>
        <v>0</v>
      </c>
      <c r="AF247" s="151" t="str">
        <f t="shared" si="117"/>
        <v>190000</v>
      </c>
      <c r="AG247" s="151" t="str">
        <f t="shared" si="118"/>
        <v>190000</v>
      </c>
      <c r="AH247" s="151" t="str">
        <f t="shared" si="119"/>
        <v>190000</v>
      </c>
      <c r="AI247" s="151" t="str">
        <f t="shared" si="120"/>
        <v>190000</v>
      </c>
      <c r="AJ247" s="151" t="str">
        <f t="shared" ref="AJ247:AJ310" si="123">IF((WEEKNUM(MAX(AT247)))&lt;10,(YEAR(MAX(AT247)))&amp;"0"&amp;(WEEKNUM(MAX(AT247))),(YEAR(MAX(AT247)))&amp;(WEEKNUM(MAX(AT247))))</f>
        <v>190000</v>
      </c>
      <c r="AK247" s="277"/>
      <c r="AL247" s="102"/>
      <c r="AM247" s="102"/>
      <c r="AN247" s="102"/>
      <c r="AO247" s="102"/>
      <c r="AP247" s="102"/>
      <c r="AQ247" s="102"/>
      <c r="AR247" s="102"/>
      <c r="AS247" s="102"/>
      <c r="AT247" s="102"/>
      <c r="AU247" s="340"/>
    </row>
    <row r="248" spans="1:47" s="81" customFormat="1">
      <c r="A248" s="233"/>
      <c r="B248" s="52"/>
      <c r="C248" s="53"/>
      <c r="D248" s="104"/>
      <c r="E248" s="78"/>
      <c r="F248" s="329"/>
      <c r="G248" s="55"/>
      <c r="H248" s="53"/>
      <c r="I248" s="83"/>
      <c r="J248" s="77"/>
      <c r="K248" s="52"/>
      <c r="L248" s="52"/>
      <c r="M248" s="52"/>
      <c r="N248" s="52"/>
      <c r="O248" s="54"/>
      <c r="P248" s="56"/>
      <c r="Q248" s="52"/>
      <c r="R248" s="52"/>
      <c r="S248" s="52"/>
      <c r="T248" s="52"/>
      <c r="U248" s="57"/>
      <c r="V248" s="58"/>
      <c r="W248" s="94"/>
      <c r="X248" s="67" t="str">
        <f t="shared" si="122"/>
        <v>190000</v>
      </c>
      <c r="Y248" s="54"/>
      <c r="Z248" s="66" t="str">
        <f t="shared" si="112"/>
        <v xml:space="preserve"> </v>
      </c>
      <c r="AA248" s="67" t="str">
        <f t="shared" si="121"/>
        <v xml:space="preserve"> </v>
      </c>
      <c r="AB248" s="68" t="str">
        <f t="shared" si="113"/>
        <v xml:space="preserve"> </v>
      </c>
      <c r="AC248" s="165">
        <f t="shared" si="114"/>
        <v>0</v>
      </c>
      <c r="AD248" s="166">
        <f t="shared" si="115"/>
        <v>0</v>
      </c>
      <c r="AE248" s="167">
        <f t="shared" si="116"/>
        <v>0</v>
      </c>
      <c r="AF248" s="151" t="str">
        <f t="shared" si="117"/>
        <v>190000</v>
      </c>
      <c r="AG248" s="151" t="str">
        <f t="shared" si="118"/>
        <v>190000</v>
      </c>
      <c r="AH248" s="151" t="str">
        <f t="shared" si="119"/>
        <v>190000</v>
      </c>
      <c r="AI248" s="151" t="str">
        <f t="shared" si="120"/>
        <v>190000</v>
      </c>
      <c r="AJ248" s="151" t="str">
        <f t="shared" si="123"/>
        <v>190000</v>
      </c>
      <c r="AK248" s="277"/>
      <c r="AL248" s="102"/>
      <c r="AM248" s="102"/>
      <c r="AN248" s="102"/>
      <c r="AO248" s="102"/>
      <c r="AP248" s="102"/>
      <c r="AQ248" s="102"/>
      <c r="AR248" s="102"/>
      <c r="AS248" s="102"/>
      <c r="AT248" s="102"/>
      <c r="AU248" s="340"/>
    </row>
    <row r="249" spans="1:47" s="81" customFormat="1">
      <c r="A249" s="233"/>
      <c r="B249" s="52"/>
      <c r="C249" s="53"/>
      <c r="D249" s="104"/>
      <c r="E249" s="85"/>
      <c r="F249" s="329"/>
      <c r="G249" s="55"/>
      <c r="H249" s="53"/>
      <c r="I249" s="83"/>
      <c r="J249" s="77"/>
      <c r="K249" s="52"/>
      <c r="L249" s="52"/>
      <c r="M249" s="52"/>
      <c r="N249" s="52"/>
      <c r="O249" s="54"/>
      <c r="P249" s="56"/>
      <c r="Q249" s="52"/>
      <c r="R249" s="52"/>
      <c r="S249" s="52"/>
      <c r="T249" s="52"/>
      <c r="U249" s="57"/>
      <c r="V249" s="58"/>
      <c r="W249" s="94"/>
      <c r="X249" s="67" t="str">
        <f t="shared" si="122"/>
        <v>190000</v>
      </c>
      <c r="Y249" s="54"/>
      <c r="Z249" s="66" t="str">
        <f t="shared" si="112"/>
        <v xml:space="preserve"> </v>
      </c>
      <c r="AA249" s="67" t="str">
        <f t="shared" si="121"/>
        <v xml:space="preserve"> </v>
      </c>
      <c r="AB249" s="68" t="str">
        <f t="shared" si="113"/>
        <v xml:space="preserve"> </v>
      </c>
      <c r="AC249" s="165">
        <f t="shared" si="114"/>
        <v>0</v>
      </c>
      <c r="AD249" s="166">
        <f t="shared" si="115"/>
        <v>0</v>
      </c>
      <c r="AE249" s="167">
        <f t="shared" si="116"/>
        <v>0</v>
      </c>
      <c r="AF249" s="151" t="str">
        <f t="shared" si="117"/>
        <v>190000</v>
      </c>
      <c r="AG249" s="151" t="str">
        <f t="shared" si="118"/>
        <v>190000</v>
      </c>
      <c r="AH249" s="151" t="str">
        <f t="shared" si="119"/>
        <v>190000</v>
      </c>
      <c r="AI249" s="151" t="str">
        <f t="shared" si="120"/>
        <v>190000</v>
      </c>
      <c r="AJ249" s="151" t="str">
        <f t="shared" si="123"/>
        <v>190000</v>
      </c>
      <c r="AK249" s="277"/>
      <c r="AL249" s="102"/>
      <c r="AM249" s="102"/>
      <c r="AN249" s="102"/>
      <c r="AO249" s="102"/>
      <c r="AP249" s="102"/>
      <c r="AQ249" s="102"/>
      <c r="AR249" s="102"/>
      <c r="AS249" s="102"/>
      <c r="AT249" s="102"/>
      <c r="AU249" s="340"/>
    </row>
    <row r="250" spans="1:47" s="81" customFormat="1">
      <c r="A250" s="233"/>
      <c r="B250" s="52"/>
      <c r="C250" s="53"/>
      <c r="D250" s="104"/>
      <c r="E250" s="78"/>
      <c r="F250" s="329"/>
      <c r="G250" s="55"/>
      <c r="H250" s="53"/>
      <c r="I250" s="83"/>
      <c r="J250" s="77"/>
      <c r="K250" s="52"/>
      <c r="L250" s="52"/>
      <c r="M250" s="52"/>
      <c r="N250" s="52"/>
      <c r="O250" s="54"/>
      <c r="P250" s="56"/>
      <c r="Q250" s="52"/>
      <c r="R250" s="52"/>
      <c r="S250" s="52"/>
      <c r="T250" s="52"/>
      <c r="U250" s="57"/>
      <c r="V250" s="58"/>
      <c r="W250" s="94"/>
      <c r="X250" s="67" t="str">
        <f t="shared" si="122"/>
        <v>190000</v>
      </c>
      <c r="Y250" s="54"/>
      <c r="Z250" s="66" t="str">
        <f t="shared" si="112"/>
        <v xml:space="preserve"> </v>
      </c>
      <c r="AA250" s="67" t="str">
        <f t="shared" si="121"/>
        <v xml:space="preserve"> </v>
      </c>
      <c r="AB250" s="68" t="str">
        <f t="shared" si="113"/>
        <v xml:space="preserve"> </v>
      </c>
      <c r="AC250" s="165">
        <f t="shared" si="114"/>
        <v>0</v>
      </c>
      <c r="AD250" s="166">
        <f t="shared" si="115"/>
        <v>0</v>
      </c>
      <c r="AE250" s="167">
        <f t="shared" si="116"/>
        <v>0</v>
      </c>
      <c r="AF250" s="151" t="str">
        <f t="shared" si="117"/>
        <v>190000</v>
      </c>
      <c r="AG250" s="151" t="str">
        <f t="shared" si="118"/>
        <v>190000</v>
      </c>
      <c r="AH250" s="151" t="str">
        <f t="shared" si="119"/>
        <v>190000</v>
      </c>
      <c r="AI250" s="151" t="str">
        <f t="shared" si="120"/>
        <v>190000</v>
      </c>
      <c r="AJ250" s="151" t="str">
        <f t="shared" si="123"/>
        <v>190000</v>
      </c>
      <c r="AK250" s="277"/>
      <c r="AL250" s="102"/>
      <c r="AM250" s="102"/>
      <c r="AN250" s="102"/>
      <c r="AO250" s="102"/>
      <c r="AP250" s="102"/>
      <c r="AQ250" s="102"/>
      <c r="AR250" s="102"/>
      <c r="AS250" s="102"/>
      <c r="AT250" s="102"/>
      <c r="AU250" s="340"/>
    </row>
    <row r="251" spans="1:47" s="81" customFormat="1">
      <c r="A251" s="233"/>
      <c r="B251" s="52"/>
      <c r="C251" s="53"/>
      <c r="D251" s="104"/>
      <c r="E251" s="85"/>
      <c r="F251" s="329"/>
      <c r="G251" s="55"/>
      <c r="H251" s="53"/>
      <c r="I251" s="83"/>
      <c r="J251" s="77"/>
      <c r="K251" s="52"/>
      <c r="L251" s="52"/>
      <c r="M251" s="52"/>
      <c r="N251" s="52"/>
      <c r="O251" s="54"/>
      <c r="P251" s="56"/>
      <c r="Q251" s="52"/>
      <c r="R251" s="52"/>
      <c r="S251" s="52"/>
      <c r="T251" s="52"/>
      <c r="U251" s="57"/>
      <c r="V251" s="58"/>
      <c r="W251" s="94"/>
      <c r="X251" s="67" t="str">
        <f t="shared" si="122"/>
        <v>190000</v>
      </c>
      <c r="Y251" s="54"/>
      <c r="Z251" s="66" t="str">
        <f t="shared" si="112"/>
        <v xml:space="preserve"> </v>
      </c>
      <c r="AA251" s="67" t="str">
        <f t="shared" si="121"/>
        <v xml:space="preserve"> </v>
      </c>
      <c r="AB251" s="68" t="str">
        <f t="shared" si="113"/>
        <v xml:space="preserve"> </v>
      </c>
      <c r="AC251" s="165">
        <f t="shared" si="114"/>
        <v>0</v>
      </c>
      <c r="AD251" s="166">
        <f t="shared" si="115"/>
        <v>0</v>
      </c>
      <c r="AE251" s="167">
        <f t="shared" si="116"/>
        <v>0</v>
      </c>
      <c r="AF251" s="151" t="str">
        <f t="shared" si="117"/>
        <v>190000</v>
      </c>
      <c r="AG251" s="151" t="str">
        <f t="shared" si="118"/>
        <v>190000</v>
      </c>
      <c r="AH251" s="151" t="str">
        <f t="shared" si="119"/>
        <v>190000</v>
      </c>
      <c r="AI251" s="151" t="str">
        <f t="shared" si="120"/>
        <v>190000</v>
      </c>
      <c r="AJ251" s="151" t="str">
        <f t="shared" si="123"/>
        <v>190000</v>
      </c>
      <c r="AK251" s="277"/>
      <c r="AL251" s="102"/>
      <c r="AM251" s="102"/>
      <c r="AN251" s="102"/>
      <c r="AO251" s="102"/>
      <c r="AP251" s="102"/>
      <c r="AQ251" s="102"/>
      <c r="AR251" s="102"/>
      <c r="AS251" s="102"/>
      <c r="AT251" s="102"/>
      <c r="AU251" s="340"/>
    </row>
    <row r="252" spans="1:47" s="81" customFormat="1">
      <c r="A252" s="233"/>
      <c r="B252" s="52"/>
      <c r="C252" s="53"/>
      <c r="D252" s="104"/>
      <c r="E252" s="78"/>
      <c r="F252" s="329"/>
      <c r="G252" s="55"/>
      <c r="H252" s="53"/>
      <c r="I252" s="83"/>
      <c r="J252" s="77"/>
      <c r="K252" s="52"/>
      <c r="L252" s="52"/>
      <c r="M252" s="52"/>
      <c r="N252" s="52"/>
      <c r="O252" s="54"/>
      <c r="P252" s="56"/>
      <c r="Q252" s="52"/>
      <c r="R252" s="52"/>
      <c r="S252" s="52"/>
      <c r="T252" s="52"/>
      <c r="U252" s="57"/>
      <c r="V252" s="58"/>
      <c r="W252" s="94"/>
      <c r="X252" s="67" t="str">
        <f t="shared" si="122"/>
        <v>190000</v>
      </c>
      <c r="Y252" s="54"/>
      <c r="Z252" s="66" t="str">
        <f t="shared" si="112"/>
        <v xml:space="preserve"> </v>
      </c>
      <c r="AA252" s="67" t="str">
        <f t="shared" si="121"/>
        <v xml:space="preserve"> </v>
      </c>
      <c r="AB252" s="68" t="str">
        <f t="shared" si="113"/>
        <v xml:space="preserve"> </v>
      </c>
      <c r="AC252" s="165">
        <f t="shared" si="114"/>
        <v>0</v>
      </c>
      <c r="AD252" s="166">
        <f t="shared" si="115"/>
        <v>0</v>
      </c>
      <c r="AE252" s="167">
        <f t="shared" si="116"/>
        <v>0</v>
      </c>
      <c r="AF252" s="151" t="str">
        <f t="shared" si="117"/>
        <v>190000</v>
      </c>
      <c r="AG252" s="151" t="str">
        <f t="shared" si="118"/>
        <v>190000</v>
      </c>
      <c r="AH252" s="151" t="str">
        <f t="shared" si="119"/>
        <v>190000</v>
      </c>
      <c r="AI252" s="151" t="str">
        <f t="shared" si="120"/>
        <v>190000</v>
      </c>
      <c r="AJ252" s="151" t="str">
        <f t="shared" si="123"/>
        <v>190000</v>
      </c>
      <c r="AK252" s="277"/>
      <c r="AL252" s="102"/>
      <c r="AM252" s="102"/>
      <c r="AN252" s="102"/>
      <c r="AO252" s="102"/>
      <c r="AP252" s="102"/>
      <c r="AQ252" s="102"/>
      <c r="AR252" s="102"/>
      <c r="AS252" s="102"/>
      <c r="AT252" s="102"/>
      <c r="AU252" s="340"/>
    </row>
    <row r="253" spans="1:47" s="81" customFormat="1">
      <c r="A253" s="233"/>
      <c r="B253" s="52"/>
      <c r="C253" s="53"/>
      <c r="D253" s="104"/>
      <c r="E253" s="78"/>
      <c r="F253" s="329"/>
      <c r="G253" s="55"/>
      <c r="H253" s="53"/>
      <c r="I253" s="83"/>
      <c r="J253" s="77"/>
      <c r="K253" s="52"/>
      <c r="L253" s="52"/>
      <c r="M253" s="52"/>
      <c r="N253" s="52"/>
      <c r="O253" s="54"/>
      <c r="P253" s="56"/>
      <c r="Q253" s="52"/>
      <c r="R253" s="52"/>
      <c r="S253" s="52"/>
      <c r="T253" s="52"/>
      <c r="U253" s="57"/>
      <c r="V253" s="58"/>
      <c r="W253" s="94"/>
      <c r="X253" s="67" t="str">
        <f t="shared" si="122"/>
        <v>190000</v>
      </c>
      <c r="Y253" s="54"/>
      <c r="Z253" s="66" t="str">
        <f t="shared" si="112"/>
        <v xml:space="preserve"> </v>
      </c>
      <c r="AA253" s="67" t="str">
        <f t="shared" si="121"/>
        <v xml:space="preserve"> </v>
      </c>
      <c r="AB253" s="68" t="str">
        <f t="shared" si="113"/>
        <v xml:space="preserve"> </v>
      </c>
      <c r="AC253" s="165">
        <f t="shared" si="114"/>
        <v>0</v>
      </c>
      <c r="AD253" s="166">
        <f t="shared" si="115"/>
        <v>0</v>
      </c>
      <c r="AE253" s="167">
        <f t="shared" si="116"/>
        <v>0</v>
      </c>
      <c r="AF253" s="151" t="str">
        <f t="shared" si="117"/>
        <v>190000</v>
      </c>
      <c r="AG253" s="151" t="str">
        <f t="shared" si="118"/>
        <v>190000</v>
      </c>
      <c r="AH253" s="151" t="str">
        <f t="shared" si="119"/>
        <v>190000</v>
      </c>
      <c r="AI253" s="151" t="str">
        <f t="shared" si="120"/>
        <v>190000</v>
      </c>
      <c r="AJ253" s="151" t="str">
        <f t="shared" si="123"/>
        <v>190000</v>
      </c>
      <c r="AK253" s="277"/>
      <c r="AL253" s="102"/>
      <c r="AM253" s="102"/>
      <c r="AN253" s="102"/>
      <c r="AO253" s="102"/>
      <c r="AP253" s="102"/>
      <c r="AQ253" s="102"/>
      <c r="AR253" s="102"/>
      <c r="AS253" s="102"/>
      <c r="AT253" s="102"/>
      <c r="AU253" s="340"/>
    </row>
    <row r="254" spans="1:47" s="81" customFormat="1">
      <c r="A254" s="233"/>
      <c r="B254" s="52"/>
      <c r="C254" s="53"/>
      <c r="D254" s="104"/>
      <c r="E254" s="85"/>
      <c r="F254" s="329"/>
      <c r="G254" s="55"/>
      <c r="H254" s="53"/>
      <c r="I254" s="83"/>
      <c r="J254" s="77"/>
      <c r="K254" s="52"/>
      <c r="L254" s="52"/>
      <c r="M254" s="52"/>
      <c r="N254" s="52"/>
      <c r="O254" s="54"/>
      <c r="P254" s="56"/>
      <c r="Q254" s="52"/>
      <c r="R254" s="52"/>
      <c r="S254" s="52"/>
      <c r="T254" s="52"/>
      <c r="U254" s="57"/>
      <c r="V254" s="58"/>
      <c r="W254" s="94"/>
      <c r="X254" s="67" t="str">
        <f t="shared" si="122"/>
        <v>190000</v>
      </c>
      <c r="Y254" s="54"/>
      <c r="Z254" s="66" t="str">
        <f t="shared" si="112"/>
        <v xml:space="preserve"> </v>
      </c>
      <c r="AA254" s="67" t="str">
        <f t="shared" si="121"/>
        <v xml:space="preserve"> </v>
      </c>
      <c r="AB254" s="68" t="str">
        <f t="shared" si="113"/>
        <v xml:space="preserve"> </v>
      </c>
      <c r="AC254" s="165">
        <f t="shared" si="114"/>
        <v>0</v>
      </c>
      <c r="AD254" s="166">
        <f t="shared" si="115"/>
        <v>0</v>
      </c>
      <c r="AE254" s="167">
        <f t="shared" si="116"/>
        <v>0</v>
      </c>
      <c r="AF254" s="151" t="str">
        <f t="shared" si="117"/>
        <v>190000</v>
      </c>
      <c r="AG254" s="151" t="str">
        <f t="shared" si="118"/>
        <v>190000</v>
      </c>
      <c r="AH254" s="151" t="str">
        <f t="shared" si="119"/>
        <v>190000</v>
      </c>
      <c r="AI254" s="151" t="str">
        <f t="shared" si="120"/>
        <v>190000</v>
      </c>
      <c r="AJ254" s="151" t="str">
        <f t="shared" si="123"/>
        <v>190000</v>
      </c>
      <c r="AK254" s="277"/>
      <c r="AL254" s="102"/>
      <c r="AM254" s="102"/>
      <c r="AN254" s="102"/>
      <c r="AO254" s="102"/>
      <c r="AP254" s="102"/>
      <c r="AQ254" s="102"/>
      <c r="AR254" s="102"/>
      <c r="AS254" s="102"/>
      <c r="AT254" s="102"/>
      <c r="AU254" s="340"/>
    </row>
    <row r="255" spans="1:47" s="81" customFormat="1">
      <c r="A255" s="75"/>
      <c r="B255" s="52"/>
      <c r="C255" s="53"/>
      <c r="D255" s="104"/>
      <c r="E255" s="85"/>
      <c r="F255" s="329"/>
      <c r="G255" s="55"/>
      <c r="H255" s="53"/>
      <c r="I255" s="83"/>
      <c r="J255" s="77"/>
      <c r="K255" s="52"/>
      <c r="L255" s="52"/>
      <c r="M255" s="52"/>
      <c r="N255" s="52"/>
      <c r="O255" s="54"/>
      <c r="P255" s="56"/>
      <c r="Q255" s="52"/>
      <c r="R255" s="52"/>
      <c r="S255" s="52"/>
      <c r="T255" s="52"/>
      <c r="U255" s="57"/>
      <c r="V255" s="58"/>
      <c r="W255" s="94"/>
      <c r="X255" s="67" t="str">
        <f t="shared" si="122"/>
        <v>190000</v>
      </c>
      <c r="Y255" s="54"/>
      <c r="Z255" s="66" t="str">
        <f t="shared" si="112"/>
        <v xml:space="preserve"> </v>
      </c>
      <c r="AA255" s="67" t="str">
        <f t="shared" si="121"/>
        <v xml:space="preserve"> </v>
      </c>
      <c r="AB255" s="68" t="str">
        <f t="shared" si="113"/>
        <v xml:space="preserve"> </v>
      </c>
      <c r="AC255" s="165">
        <f t="shared" si="114"/>
        <v>0</v>
      </c>
      <c r="AD255" s="166">
        <f t="shared" si="115"/>
        <v>0</v>
      </c>
      <c r="AE255" s="167">
        <f t="shared" si="116"/>
        <v>0</v>
      </c>
      <c r="AF255" s="151" t="str">
        <f t="shared" si="117"/>
        <v>190000</v>
      </c>
      <c r="AG255" s="151" t="str">
        <f t="shared" si="118"/>
        <v>190000</v>
      </c>
      <c r="AH255" s="151" t="str">
        <f t="shared" si="119"/>
        <v>190000</v>
      </c>
      <c r="AI255" s="151" t="str">
        <f t="shared" si="120"/>
        <v>190000</v>
      </c>
      <c r="AJ255" s="151" t="str">
        <f t="shared" si="123"/>
        <v>190000</v>
      </c>
      <c r="AK255" s="277"/>
      <c r="AL255" s="102"/>
      <c r="AM255" s="102"/>
      <c r="AN255" s="102"/>
      <c r="AO255" s="102"/>
      <c r="AP255" s="102"/>
      <c r="AQ255" s="102"/>
      <c r="AR255" s="102"/>
      <c r="AS255" s="102"/>
      <c r="AT255" s="102"/>
      <c r="AU255" s="340"/>
    </row>
    <row r="256" spans="1:47" s="81" customFormat="1">
      <c r="A256" s="75"/>
      <c r="B256" s="52"/>
      <c r="C256" s="53"/>
      <c r="D256" s="104"/>
      <c r="E256" s="35"/>
      <c r="F256" s="329"/>
      <c r="G256" s="55"/>
      <c r="H256" s="53"/>
      <c r="I256" s="83"/>
      <c r="J256" s="77"/>
      <c r="K256" s="52"/>
      <c r="L256" s="52"/>
      <c r="M256" s="52"/>
      <c r="N256" s="52"/>
      <c r="O256" s="54"/>
      <c r="P256" s="56"/>
      <c r="Q256" s="52"/>
      <c r="R256" s="52"/>
      <c r="S256" s="52"/>
      <c r="T256" s="52"/>
      <c r="U256" s="57"/>
      <c r="V256" s="58"/>
      <c r="W256" s="94"/>
      <c r="X256" s="67" t="str">
        <f t="shared" si="122"/>
        <v>190000</v>
      </c>
      <c r="Y256" s="54"/>
      <c r="Z256" s="66" t="str">
        <f t="shared" si="112"/>
        <v xml:space="preserve"> </v>
      </c>
      <c r="AA256" s="67" t="str">
        <f t="shared" si="121"/>
        <v xml:space="preserve"> </v>
      </c>
      <c r="AB256" s="68" t="str">
        <f t="shared" si="113"/>
        <v xml:space="preserve"> </v>
      </c>
      <c r="AC256" s="165">
        <f t="shared" si="114"/>
        <v>0</v>
      </c>
      <c r="AD256" s="166">
        <f t="shared" si="115"/>
        <v>0</v>
      </c>
      <c r="AE256" s="167">
        <f t="shared" si="116"/>
        <v>0</v>
      </c>
      <c r="AF256" s="151" t="str">
        <f t="shared" si="117"/>
        <v>190000</v>
      </c>
      <c r="AG256" s="151" t="str">
        <f t="shared" si="118"/>
        <v>190000</v>
      </c>
      <c r="AH256" s="151" t="str">
        <f t="shared" si="119"/>
        <v>190000</v>
      </c>
      <c r="AI256" s="151" t="str">
        <f t="shared" si="120"/>
        <v>190000</v>
      </c>
      <c r="AJ256" s="151" t="str">
        <f t="shared" si="123"/>
        <v>190000</v>
      </c>
      <c r="AK256" s="109"/>
      <c r="AL256" s="102"/>
      <c r="AM256" s="102"/>
      <c r="AN256" s="102"/>
      <c r="AO256" s="102"/>
      <c r="AP256" s="102"/>
      <c r="AQ256" s="102"/>
      <c r="AR256" s="102"/>
      <c r="AS256" s="102"/>
      <c r="AT256" s="102"/>
      <c r="AU256" s="340"/>
    </row>
    <row r="257" spans="1:47" s="81" customFormat="1">
      <c r="A257" s="75"/>
      <c r="B257" s="52"/>
      <c r="C257" s="53"/>
      <c r="D257" s="104"/>
      <c r="E257" s="35"/>
      <c r="F257" s="329"/>
      <c r="G257" s="55"/>
      <c r="H257" s="53"/>
      <c r="I257" s="83"/>
      <c r="J257" s="77"/>
      <c r="K257" s="52"/>
      <c r="L257" s="52"/>
      <c r="M257" s="52"/>
      <c r="N257" s="52"/>
      <c r="O257" s="54"/>
      <c r="P257" s="56"/>
      <c r="Q257" s="52"/>
      <c r="R257" s="52"/>
      <c r="S257" s="52"/>
      <c r="T257" s="52"/>
      <c r="U257" s="57"/>
      <c r="V257" s="58"/>
      <c r="W257" s="94"/>
      <c r="X257" s="67" t="str">
        <f t="shared" si="122"/>
        <v>190000</v>
      </c>
      <c r="Y257" s="54"/>
      <c r="Z257" s="66" t="str">
        <f t="shared" ref="Z257:Z288" si="124">IF($I257=1,W257," ")</f>
        <v xml:space="preserve"> </v>
      </c>
      <c r="AA257" s="67" t="str">
        <f t="shared" si="121"/>
        <v xml:space="preserve"> </v>
      </c>
      <c r="AB257" s="68" t="str">
        <f t="shared" ref="AB257:AB288" si="125">IF($I257=1,Y257," ")</f>
        <v xml:space="preserve"> </v>
      </c>
      <c r="AC257" s="165">
        <f t="shared" ref="AC257:AC288" si="126">IF(Z257="0","0",F257)</f>
        <v>0</v>
      </c>
      <c r="AD257" s="166">
        <f t="shared" ref="AD257:AD288" si="127">IF(AA257="0","0",F257)</f>
        <v>0</v>
      </c>
      <c r="AE257" s="167">
        <f t="shared" ref="AE257:AE288" si="128">IF(AB257="0","0",F257)</f>
        <v>0</v>
      </c>
      <c r="AF257" s="151" t="str">
        <f t="shared" ref="AF257:AF288" si="129">IF((WEEKNUM(MAX(AK257)))&lt;10,(YEAR(MAX(AK257)))&amp;"0"&amp;(WEEKNUM(MAX(AK257))),(YEAR(MAX(AK257)))&amp;(WEEKNUM(MAX(AK257))))</f>
        <v>190000</v>
      </c>
      <c r="AG257" s="151" t="str">
        <f t="shared" ref="AG257:AG288" si="130">IF((WEEKNUM(MAX(AL257,AM257,AS257)))&lt;10,(YEAR(MAX(AL257,AM257,AS257)))&amp;"0"&amp;(WEEKNUM(MAX(AL257,AM257,AS257))),(YEAR(MAX(AL257,AM257,AS257)))&amp;(WEEKNUM(MAX(AL257,AM257,AS257))))</f>
        <v>190000</v>
      </c>
      <c r="AH257" s="151" t="str">
        <f t="shared" ref="AH257:AH288" si="131">IF((WEEKNUM(MAX(AO257,AN257)))&lt;10,(YEAR(MAX(AO257,AN257)))&amp;"0"&amp;(WEEKNUM(MAX(AO257,AN257))),(YEAR(MAX(AO257,AN257)))&amp;(WEEKNUM(MAX(AO257,AN257))))</f>
        <v>190000</v>
      </c>
      <c r="AI257" s="151" t="str">
        <f t="shared" ref="AI257:AI288" si="132">IF((WEEKNUM(MAX(AQ257,AP257,AU257)))&lt;10,(YEAR(MAX(AQ257,AP257,AU257)))&amp;"0"&amp;(WEEKNUM(MAX(AQ257,AP257,AU257))),(YEAR(MAX(AQ257,AP257,AU257)))&amp;(WEEKNUM(MAX(AQ257,AP257,AU257))))</f>
        <v>190000</v>
      </c>
      <c r="AJ257" s="151" t="str">
        <f t="shared" si="123"/>
        <v>190000</v>
      </c>
      <c r="AK257" s="109"/>
      <c r="AL257" s="102"/>
      <c r="AM257" s="102"/>
      <c r="AN257" s="102"/>
      <c r="AO257" s="102"/>
      <c r="AP257" s="102"/>
      <c r="AQ257" s="102"/>
      <c r="AR257" s="102"/>
      <c r="AS257" s="102"/>
      <c r="AT257" s="102"/>
      <c r="AU257" s="340"/>
    </row>
    <row r="258" spans="1:47" s="81" customFormat="1">
      <c r="A258" s="75"/>
      <c r="B258" s="52"/>
      <c r="C258" s="53"/>
      <c r="D258" s="104"/>
      <c r="E258" s="35"/>
      <c r="F258" s="329"/>
      <c r="G258" s="55"/>
      <c r="H258" s="53"/>
      <c r="I258" s="83"/>
      <c r="J258" s="77"/>
      <c r="K258" s="52"/>
      <c r="L258" s="52"/>
      <c r="M258" s="52"/>
      <c r="N258" s="52"/>
      <c r="O258" s="54"/>
      <c r="P258" s="56"/>
      <c r="Q258" s="52"/>
      <c r="R258" s="52"/>
      <c r="S258" s="52"/>
      <c r="T258" s="52"/>
      <c r="U258" s="57"/>
      <c r="V258" s="58"/>
      <c r="W258" s="94"/>
      <c r="X258" s="67" t="str">
        <f t="shared" si="122"/>
        <v>190000</v>
      </c>
      <c r="Y258" s="54"/>
      <c r="Z258" s="66" t="str">
        <f t="shared" si="124"/>
        <v xml:space="preserve"> </v>
      </c>
      <c r="AA258" s="67" t="str">
        <f t="shared" si="121"/>
        <v xml:space="preserve"> </v>
      </c>
      <c r="AB258" s="68" t="str">
        <f t="shared" si="125"/>
        <v xml:space="preserve"> </v>
      </c>
      <c r="AC258" s="165">
        <f t="shared" si="126"/>
        <v>0</v>
      </c>
      <c r="AD258" s="166">
        <f t="shared" si="127"/>
        <v>0</v>
      </c>
      <c r="AE258" s="167">
        <f t="shared" si="128"/>
        <v>0</v>
      </c>
      <c r="AF258" s="151" t="str">
        <f t="shared" si="129"/>
        <v>190000</v>
      </c>
      <c r="AG258" s="151" t="str">
        <f t="shared" si="130"/>
        <v>190000</v>
      </c>
      <c r="AH258" s="151" t="str">
        <f t="shared" si="131"/>
        <v>190000</v>
      </c>
      <c r="AI258" s="151" t="str">
        <f t="shared" si="132"/>
        <v>190000</v>
      </c>
      <c r="AJ258" s="151" t="str">
        <f t="shared" si="123"/>
        <v>190000</v>
      </c>
      <c r="AK258" s="109"/>
      <c r="AL258" s="102"/>
      <c r="AM258" s="102"/>
      <c r="AN258" s="102"/>
      <c r="AO258" s="102"/>
      <c r="AP258" s="102"/>
      <c r="AQ258" s="102"/>
      <c r="AR258" s="102"/>
      <c r="AS258" s="102"/>
      <c r="AT258" s="102"/>
      <c r="AU258" s="340"/>
    </row>
    <row r="259" spans="1:47" s="81" customFormat="1">
      <c r="A259" s="75"/>
      <c r="B259" s="52"/>
      <c r="C259" s="53"/>
      <c r="D259" s="104"/>
      <c r="E259" s="78"/>
      <c r="F259" s="329"/>
      <c r="G259" s="55"/>
      <c r="H259" s="53"/>
      <c r="I259" s="83"/>
      <c r="J259" s="77"/>
      <c r="K259" s="52"/>
      <c r="L259" s="52"/>
      <c r="M259" s="52"/>
      <c r="N259" s="52"/>
      <c r="O259" s="54"/>
      <c r="P259" s="56"/>
      <c r="Q259" s="52"/>
      <c r="R259" s="52"/>
      <c r="S259" s="52"/>
      <c r="T259" s="52"/>
      <c r="U259" s="57"/>
      <c r="V259" s="58"/>
      <c r="W259" s="94"/>
      <c r="X259" s="67" t="str">
        <f t="shared" si="122"/>
        <v>190000</v>
      </c>
      <c r="Y259" s="54"/>
      <c r="Z259" s="66" t="str">
        <f t="shared" si="124"/>
        <v xml:space="preserve"> </v>
      </c>
      <c r="AA259" s="67" t="str">
        <f t="shared" si="121"/>
        <v xml:space="preserve"> </v>
      </c>
      <c r="AB259" s="68" t="str">
        <f t="shared" si="125"/>
        <v xml:space="preserve"> </v>
      </c>
      <c r="AC259" s="165">
        <f t="shared" si="126"/>
        <v>0</v>
      </c>
      <c r="AD259" s="166">
        <f t="shared" si="127"/>
        <v>0</v>
      </c>
      <c r="AE259" s="167">
        <f t="shared" si="128"/>
        <v>0</v>
      </c>
      <c r="AF259" s="151" t="str">
        <f t="shared" si="129"/>
        <v>190000</v>
      </c>
      <c r="AG259" s="151" t="str">
        <f t="shared" si="130"/>
        <v>190000</v>
      </c>
      <c r="AH259" s="151" t="str">
        <f t="shared" si="131"/>
        <v>190000</v>
      </c>
      <c r="AI259" s="151" t="str">
        <f t="shared" si="132"/>
        <v>190000</v>
      </c>
      <c r="AJ259" s="151" t="str">
        <f t="shared" si="123"/>
        <v>190000</v>
      </c>
      <c r="AK259" s="109"/>
      <c r="AL259" s="102"/>
      <c r="AM259" s="102"/>
      <c r="AN259" s="102"/>
      <c r="AO259" s="102"/>
      <c r="AP259" s="102"/>
      <c r="AQ259" s="102"/>
      <c r="AR259" s="102"/>
      <c r="AS259" s="102"/>
      <c r="AT259" s="102"/>
      <c r="AU259" s="340"/>
    </row>
    <row r="260" spans="1:47" s="81" customFormat="1">
      <c r="A260" s="75"/>
      <c r="B260" s="52"/>
      <c r="C260" s="53"/>
      <c r="D260" s="104"/>
      <c r="E260" s="78"/>
      <c r="F260" s="329"/>
      <c r="G260" s="55"/>
      <c r="H260" s="53"/>
      <c r="I260" s="83"/>
      <c r="J260" s="77"/>
      <c r="K260" s="52"/>
      <c r="L260" s="52"/>
      <c r="M260" s="52"/>
      <c r="N260" s="52"/>
      <c r="O260" s="54"/>
      <c r="P260" s="56"/>
      <c r="Q260" s="52"/>
      <c r="R260" s="52"/>
      <c r="S260" s="52"/>
      <c r="T260" s="52"/>
      <c r="U260" s="57"/>
      <c r="V260" s="58"/>
      <c r="W260" s="94"/>
      <c r="X260" s="67" t="str">
        <f t="shared" si="122"/>
        <v>190000</v>
      </c>
      <c r="Y260" s="54"/>
      <c r="Z260" s="66" t="str">
        <f t="shared" si="124"/>
        <v xml:space="preserve"> </v>
      </c>
      <c r="AA260" s="67" t="str">
        <f t="shared" si="121"/>
        <v xml:space="preserve"> </v>
      </c>
      <c r="AB260" s="68" t="str">
        <f t="shared" si="125"/>
        <v xml:space="preserve"> </v>
      </c>
      <c r="AC260" s="165">
        <f t="shared" si="126"/>
        <v>0</v>
      </c>
      <c r="AD260" s="166">
        <f t="shared" si="127"/>
        <v>0</v>
      </c>
      <c r="AE260" s="167">
        <f t="shared" si="128"/>
        <v>0</v>
      </c>
      <c r="AF260" s="151" t="str">
        <f t="shared" si="129"/>
        <v>190000</v>
      </c>
      <c r="AG260" s="151" t="str">
        <f t="shared" si="130"/>
        <v>190000</v>
      </c>
      <c r="AH260" s="151" t="str">
        <f t="shared" si="131"/>
        <v>190000</v>
      </c>
      <c r="AI260" s="151" t="str">
        <f t="shared" si="132"/>
        <v>190000</v>
      </c>
      <c r="AJ260" s="151" t="str">
        <f t="shared" si="123"/>
        <v>190000</v>
      </c>
      <c r="AK260" s="109"/>
      <c r="AL260" s="102"/>
      <c r="AM260" s="102"/>
      <c r="AN260" s="102"/>
      <c r="AO260" s="102"/>
      <c r="AP260" s="102"/>
      <c r="AQ260" s="102"/>
      <c r="AR260" s="102"/>
      <c r="AS260" s="102"/>
      <c r="AT260" s="102"/>
      <c r="AU260" s="340"/>
    </row>
    <row r="261" spans="1:47" s="81" customFormat="1">
      <c r="A261" s="75"/>
      <c r="B261" s="52"/>
      <c r="C261" s="53"/>
      <c r="D261" s="104"/>
      <c r="E261" s="85"/>
      <c r="F261" s="329"/>
      <c r="G261" s="55"/>
      <c r="H261" s="53"/>
      <c r="I261" s="83"/>
      <c r="J261" s="77"/>
      <c r="K261" s="52"/>
      <c r="L261" s="52"/>
      <c r="M261" s="52"/>
      <c r="N261" s="52"/>
      <c r="O261" s="54"/>
      <c r="P261" s="56"/>
      <c r="Q261" s="52"/>
      <c r="R261" s="52"/>
      <c r="S261" s="52"/>
      <c r="T261" s="52"/>
      <c r="U261" s="57"/>
      <c r="V261" s="58"/>
      <c r="W261" s="94"/>
      <c r="X261" s="67" t="str">
        <f t="shared" si="122"/>
        <v>190000</v>
      </c>
      <c r="Y261" s="54"/>
      <c r="Z261" s="66" t="str">
        <f t="shared" si="124"/>
        <v xml:space="preserve"> </v>
      </c>
      <c r="AA261" s="67" t="str">
        <f t="shared" si="121"/>
        <v xml:space="preserve"> </v>
      </c>
      <c r="AB261" s="68" t="str">
        <f t="shared" si="125"/>
        <v xml:space="preserve"> </v>
      </c>
      <c r="AC261" s="165">
        <f t="shared" si="126"/>
        <v>0</v>
      </c>
      <c r="AD261" s="166">
        <f t="shared" si="127"/>
        <v>0</v>
      </c>
      <c r="AE261" s="167">
        <f t="shared" si="128"/>
        <v>0</v>
      </c>
      <c r="AF261" s="151" t="str">
        <f t="shared" si="129"/>
        <v>190000</v>
      </c>
      <c r="AG261" s="151" t="str">
        <f t="shared" si="130"/>
        <v>190000</v>
      </c>
      <c r="AH261" s="151" t="str">
        <f t="shared" si="131"/>
        <v>190000</v>
      </c>
      <c r="AI261" s="151" t="str">
        <f t="shared" si="132"/>
        <v>190000</v>
      </c>
      <c r="AJ261" s="151" t="str">
        <f t="shared" si="123"/>
        <v>190000</v>
      </c>
      <c r="AK261" s="109"/>
      <c r="AL261" s="102"/>
      <c r="AM261" s="102"/>
      <c r="AN261" s="102"/>
      <c r="AO261" s="102"/>
      <c r="AP261" s="102"/>
      <c r="AQ261" s="102"/>
      <c r="AR261" s="102"/>
      <c r="AS261" s="102"/>
      <c r="AT261" s="102"/>
      <c r="AU261" s="340"/>
    </row>
    <row r="262" spans="1:47" s="81" customFormat="1">
      <c r="A262" s="75"/>
      <c r="B262" s="52"/>
      <c r="C262" s="53"/>
      <c r="D262" s="104"/>
      <c r="E262" s="78"/>
      <c r="F262" s="329"/>
      <c r="G262" s="55"/>
      <c r="H262" s="53"/>
      <c r="I262" s="83"/>
      <c r="J262" s="77"/>
      <c r="K262" s="52"/>
      <c r="L262" s="52"/>
      <c r="M262" s="52"/>
      <c r="N262" s="52"/>
      <c r="O262" s="54"/>
      <c r="P262" s="56"/>
      <c r="Q262" s="52"/>
      <c r="R262" s="52"/>
      <c r="S262" s="52"/>
      <c r="T262" s="52"/>
      <c r="U262" s="57"/>
      <c r="V262" s="58"/>
      <c r="W262" s="94"/>
      <c r="X262" s="67" t="str">
        <f t="shared" si="122"/>
        <v>190000</v>
      </c>
      <c r="Y262" s="54"/>
      <c r="Z262" s="66" t="str">
        <f t="shared" si="124"/>
        <v xml:space="preserve"> </v>
      </c>
      <c r="AA262" s="67" t="str">
        <f t="shared" ref="AA262:AA293" si="133">IF(I262=1,(IF(Y262=0,X262,0))," ")</f>
        <v xml:space="preserve"> </v>
      </c>
      <c r="AB262" s="68" t="str">
        <f t="shared" si="125"/>
        <v xml:space="preserve"> </v>
      </c>
      <c r="AC262" s="165">
        <f t="shared" si="126"/>
        <v>0</v>
      </c>
      <c r="AD262" s="166">
        <f t="shared" si="127"/>
        <v>0</v>
      </c>
      <c r="AE262" s="167">
        <f t="shared" si="128"/>
        <v>0</v>
      </c>
      <c r="AF262" s="151" t="str">
        <f t="shared" si="129"/>
        <v>190000</v>
      </c>
      <c r="AG262" s="151" t="str">
        <f t="shared" si="130"/>
        <v>190000</v>
      </c>
      <c r="AH262" s="151" t="str">
        <f t="shared" si="131"/>
        <v>190000</v>
      </c>
      <c r="AI262" s="151" t="str">
        <f t="shared" si="132"/>
        <v>190000</v>
      </c>
      <c r="AJ262" s="151" t="str">
        <f t="shared" si="123"/>
        <v>190000</v>
      </c>
      <c r="AK262" s="109"/>
      <c r="AL262" s="102"/>
      <c r="AM262" s="102"/>
      <c r="AN262" s="102"/>
      <c r="AO262" s="102"/>
      <c r="AP262" s="102"/>
      <c r="AQ262" s="102"/>
      <c r="AR262" s="102"/>
      <c r="AS262" s="102"/>
      <c r="AT262" s="102"/>
      <c r="AU262" s="340"/>
    </row>
    <row r="263" spans="1:47" s="81" customFormat="1">
      <c r="A263" s="75"/>
      <c r="B263" s="52"/>
      <c r="C263" s="53"/>
      <c r="D263" s="104"/>
      <c r="E263" s="85"/>
      <c r="F263" s="329"/>
      <c r="G263" s="55"/>
      <c r="H263" s="53"/>
      <c r="I263" s="83"/>
      <c r="J263" s="77"/>
      <c r="K263" s="52"/>
      <c r="L263" s="52"/>
      <c r="M263" s="52"/>
      <c r="N263" s="52"/>
      <c r="O263" s="54"/>
      <c r="P263" s="56"/>
      <c r="Q263" s="52"/>
      <c r="R263" s="52"/>
      <c r="S263" s="52"/>
      <c r="T263" s="52"/>
      <c r="U263" s="57"/>
      <c r="V263" s="58"/>
      <c r="W263" s="94"/>
      <c r="X263" s="67" t="str">
        <f t="shared" si="122"/>
        <v>190000</v>
      </c>
      <c r="Y263" s="54"/>
      <c r="Z263" s="66" t="str">
        <f t="shared" si="124"/>
        <v xml:space="preserve"> </v>
      </c>
      <c r="AA263" s="67" t="str">
        <f t="shared" si="133"/>
        <v xml:space="preserve"> </v>
      </c>
      <c r="AB263" s="68" t="str">
        <f t="shared" si="125"/>
        <v xml:space="preserve"> </v>
      </c>
      <c r="AC263" s="165">
        <f t="shared" si="126"/>
        <v>0</v>
      </c>
      <c r="AD263" s="166">
        <f t="shared" si="127"/>
        <v>0</v>
      </c>
      <c r="AE263" s="167">
        <f t="shared" si="128"/>
        <v>0</v>
      </c>
      <c r="AF263" s="151" t="str">
        <f t="shared" si="129"/>
        <v>190000</v>
      </c>
      <c r="AG263" s="151" t="str">
        <f t="shared" si="130"/>
        <v>190000</v>
      </c>
      <c r="AH263" s="151" t="str">
        <f t="shared" si="131"/>
        <v>190000</v>
      </c>
      <c r="AI263" s="151" t="str">
        <f t="shared" si="132"/>
        <v>190000</v>
      </c>
      <c r="AJ263" s="151" t="str">
        <f t="shared" si="123"/>
        <v>190000</v>
      </c>
      <c r="AK263" s="109"/>
      <c r="AL263" s="102"/>
      <c r="AM263" s="102"/>
      <c r="AN263" s="102"/>
      <c r="AO263" s="102"/>
      <c r="AP263" s="102"/>
      <c r="AQ263" s="102"/>
      <c r="AR263" s="102"/>
      <c r="AS263" s="102"/>
      <c r="AT263" s="102"/>
      <c r="AU263" s="340"/>
    </row>
    <row r="264" spans="1:47" s="81" customFormat="1">
      <c r="A264" s="75"/>
      <c r="B264" s="52"/>
      <c r="C264" s="53"/>
      <c r="D264" s="104"/>
      <c r="E264" s="85"/>
      <c r="F264" s="329"/>
      <c r="G264" s="55"/>
      <c r="H264" s="53"/>
      <c r="I264" s="83"/>
      <c r="J264" s="77"/>
      <c r="K264" s="52"/>
      <c r="L264" s="52"/>
      <c r="M264" s="52"/>
      <c r="N264" s="52"/>
      <c r="O264" s="54"/>
      <c r="P264" s="56"/>
      <c r="Q264" s="52"/>
      <c r="R264" s="52"/>
      <c r="S264" s="52"/>
      <c r="T264" s="52"/>
      <c r="U264" s="57"/>
      <c r="V264" s="58"/>
      <c r="W264" s="94"/>
      <c r="X264" s="67" t="str">
        <f t="shared" si="122"/>
        <v>190000</v>
      </c>
      <c r="Y264" s="54"/>
      <c r="Z264" s="66" t="str">
        <f t="shared" si="124"/>
        <v xml:space="preserve"> </v>
      </c>
      <c r="AA264" s="67" t="str">
        <f t="shared" si="133"/>
        <v xml:space="preserve"> </v>
      </c>
      <c r="AB264" s="68" t="str">
        <f t="shared" si="125"/>
        <v xml:space="preserve"> </v>
      </c>
      <c r="AC264" s="165">
        <f t="shared" si="126"/>
        <v>0</v>
      </c>
      <c r="AD264" s="166">
        <f t="shared" si="127"/>
        <v>0</v>
      </c>
      <c r="AE264" s="167">
        <f t="shared" si="128"/>
        <v>0</v>
      </c>
      <c r="AF264" s="151" t="str">
        <f t="shared" si="129"/>
        <v>190000</v>
      </c>
      <c r="AG264" s="151" t="str">
        <f t="shared" si="130"/>
        <v>190000</v>
      </c>
      <c r="AH264" s="151" t="str">
        <f t="shared" si="131"/>
        <v>190000</v>
      </c>
      <c r="AI264" s="151" t="str">
        <f t="shared" si="132"/>
        <v>190000</v>
      </c>
      <c r="AJ264" s="151" t="str">
        <f t="shared" si="123"/>
        <v>190000</v>
      </c>
      <c r="AK264" s="109"/>
      <c r="AL264" s="102"/>
      <c r="AM264" s="102"/>
      <c r="AN264" s="102"/>
      <c r="AO264" s="102"/>
      <c r="AP264" s="102"/>
      <c r="AQ264" s="102"/>
      <c r="AR264" s="102"/>
      <c r="AS264" s="102"/>
      <c r="AT264" s="102"/>
      <c r="AU264" s="340"/>
    </row>
    <row r="265" spans="1:47" s="81" customFormat="1">
      <c r="A265" s="75"/>
      <c r="B265" s="52"/>
      <c r="C265" s="53"/>
      <c r="D265" s="104"/>
      <c r="E265" s="35"/>
      <c r="F265" s="329"/>
      <c r="G265" s="55"/>
      <c r="H265" s="53"/>
      <c r="I265" s="83"/>
      <c r="J265" s="77"/>
      <c r="K265" s="52"/>
      <c r="L265" s="52"/>
      <c r="M265" s="52"/>
      <c r="N265" s="52"/>
      <c r="O265" s="54"/>
      <c r="P265" s="56"/>
      <c r="Q265" s="52"/>
      <c r="R265" s="52"/>
      <c r="S265" s="52"/>
      <c r="T265" s="52"/>
      <c r="U265" s="57"/>
      <c r="V265" s="58"/>
      <c r="W265" s="94"/>
      <c r="X265" s="67" t="str">
        <f t="shared" si="122"/>
        <v>190000</v>
      </c>
      <c r="Y265" s="54"/>
      <c r="Z265" s="66" t="str">
        <f t="shared" si="124"/>
        <v xml:space="preserve"> </v>
      </c>
      <c r="AA265" s="67" t="str">
        <f t="shared" si="133"/>
        <v xml:space="preserve"> </v>
      </c>
      <c r="AB265" s="68" t="str">
        <f t="shared" si="125"/>
        <v xml:space="preserve"> </v>
      </c>
      <c r="AC265" s="165">
        <f t="shared" si="126"/>
        <v>0</v>
      </c>
      <c r="AD265" s="166">
        <f t="shared" si="127"/>
        <v>0</v>
      </c>
      <c r="AE265" s="167">
        <f t="shared" si="128"/>
        <v>0</v>
      </c>
      <c r="AF265" s="151" t="str">
        <f t="shared" si="129"/>
        <v>190000</v>
      </c>
      <c r="AG265" s="151" t="str">
        <f t="shared" si="130"/>
        <v>190000</v>
      </c>
      <c r="AH265" s="151" t="str">
        <f t="shared" si="131"/>
        <v>190000</v>
      </c>
      <c r="AI265" s="151" t="str">
        <f t="shared" si="132"/>
        <v>190000</v>
      </c>
      <c r="AJ265" s="151" t="str">
        <f t="shared" si="123"/>
        <v>190000</v>
      </c>
      <c r="AK265" s="109"/>
      <c r="AL265" s="102"/>
      <c r="AM265" s="102"/>
      <c r="AN265" s="102"/>
      <c r="AO265" s="102"/>
      <c r="AP265" s="102"/>
      <c r="AQ265" s="102"/>
      <c r="AR265" s="102"/>
      <c r="AS265" s="102"/>
      <c r="AT265" s="102"/>
      <c r="AU265" s="340"/>
    </row>
    <row r="266" spans="1:47" s="81" customFormat="1">
      <c r="A266" s="75"/>
      <c r="B266" s="52"/>
      <c r="C266" s="53"/>
      <c r="D266" s="104"/>
      <c r="E266" s="85"/>
      <c r="F266" s="329"/>
      <c r="G266" s="55"/>
      <c r="H266" s="53"/>
      <c r="I266" s="83"/>
      <c r="J266" s="77"/>
      <c r="K266" s="52"/>
      <c r="L266" s="52"/>
      <c r="M266" s="52"/>
      <c r="N266" s="52"/>
      <c r="O266" s="54"/>
      <c r="P266" s="56"/>
      <c r="Q266" s="52"/>
      <c r="R266" s="52"/>
      <c r="S266" s="52"/>
      <c r="T266" s="52"/>
      <c r="U266" s="57"/>
      <c r="V266" s="58"/>
      <c r="W266" s="94"/>
      <c r="X266" s="67" t="str">
        <f t="shared" si="122"/>
        <v>190000</v>
      </c>
      <c r="Y266" s="54"/>
      <c r="Z266" s="66" t="str">
        <f t="shared" si="124"/>
        <v xml:space="preserve"> </v>
      </c>
      <c r="AA266" s="67" t="str">
        <f t="shared" si="133"/>
        <v xml:space="preserve"> </v>
      </c>
      <c r="AB266" s="68" t="str">
        <f t="shared" si="125"/>
        <v xml:space="preserve"> </v>
      </c>
      <c r="AC266" s="165">
        <f t="shared" si="126"/>
        <v>0</v>
      </c>
      <c r="AD266" s="166">
        <f t="shared" si="127"/>
        <v>0</v>
      </c>
      <c r="AE266" s="167">
        <f t="shared" si="128"/>
        <v>0</v>
      </c>
      <c r="AF266" s="151" t="str">
        <f t="shared" si="129"/>
        <v>190000</v>
      </c>
      <c r="AG266" s="151" t="str">
        <f t="shared" si="130"/>
        <v>190000</v>
      </c>
      <c r="AH266" s="151" t="str">
        <f t="shared" si="131"/>
        <v>190000</v>
      </c>
      <c r="AI266" s="151" t="str">
        <f t="shared" si="132"/>
        <v>190000</v>
      </c>
      <c r="AJ266" s="151" t="str">
        <f t="shared" si="123"/>
        <v>190000</v>
      </c>
      <c r="AK266" s="109"/>
      <c r="AL266" s="102"/>
      <c r="AM266" s="102"/>
      <c r="AN266" s="102"/>
      <c r="AO266" s="102"/>
      <c r="AP266" s="102"/>
      <c r="AQ266" s="102"/>
      <c r="AR266" s="102"/>
      <c r="AS266" s="102"/>
      <c r="AT266" s="102"/>
      <c r="AU266" s="340"/>
    </row>
    <row r="267" spans="1:47" s="81" customFormat="1">
      <c r="A267" s="75"/>
      <c r="B267" s="52"/>
      <c r="C267" s="53"/>
      <c r="D267" s="104"/>
      <c r="E267" s="35"/>
      <c r="F267" s="329"/>
      <c r="G267" s="55"/>
      <c r="H267" s="53"/>
      <c r="I267" s="83"/>
      <c r="J267" s="77"/>
      <c r="K267" s="52"/>
      <c r="L267" s="52"/>
      <c r="M267" s="52"/>
      <c r="N267" s="52"/>
      <c r="O267" s="54"/>
      <c r="P267" s="56"/>
      <c r="Q267" s="52"/>
      <c r="R267" s="52"/>
      <c r="S267" s="52"/>
      <c r="T267" s="52"/>
      <c r="U267" s="57"/>
      <c r="V267" s="58"/>
      <c r="W267" s="94"/>
      <c r="X267" s="67" t="str">
        <f t="shared" si="122"/>
        <v>190000</v>
      </c>
      <c r="Y267" s="54"/>
      <c r="Z267" s="66" t="str">
        <f t="shared" si="124"/>
        <v xml:space="preserve"> </v>
      </c>
      <c r="AA267" s="67" t="str">
        <f t="shared" si="133"/>
        <v xml:space="preserve"> </v>
      </c>
      <c r="AB267" s="68" t="str">
        <f t="shared" si="125"/>
        <v xml:space="preserve"> </v>
      </c>
      <c r="AC267" s="165">
        <f t="shared" si="126"/>
        <v>0</v>
      </c>
      <c r="AD267" s="166">
        <f t="shared" si="127"/>
        <v>0</v>
      </c>
      <c r="AE267" s="167">
        <f t="shared" si="128"/>
        <v>0</v>
      </c>
      <c r="AF267" s="151" t="str">
        <f t="shared" si="129"/>
        <v>190000</v>
      </c>
      <c r="AG267" s="151" t="str">
        <f t="shared" si="130"/>
        <v>190000</v>
      </c>
      <c r="AH267" s="151" t="str">
        <f t="shared" si="131"/>
        <v>190000</v>
      </c>
      <c r="AI267" s="151" t="str">
        <f t="shared" si="132"/>
        <v>190000</v>
      </c>
      <c r="AJ267" s="151" t="str">
        <f t="shared" si="123"/>
        <v>190000</v>
      </c>
      <c r="AK267" s="109"/>
      <c r="AL267" s="102"/>
      <c r="AM267" s="102"/>
      <c r="AN267" s="102"/>
      <c r="AO267" s="102"/>
      <c r="AP267" s="102"/>
      <c r="AQ267" s="102"/>
      <c r="AR267" s="102"/>
      <c r="AS267" s="102"/>
      <c r="AT267" s="102"/>
      <c r="AU267" s="340"/>
    </row>
    <row r="268" spans="1:47" s="81" customFormat="1">
      <c r="A268" s="75"/>
      <c r="B268" s="52"/>
      <c r="C268" s="53"/>
      <c r="D268" s="104"/>
      <c r="E268" s="85"/>
      <c r="F268" s="329"/>
      <c r="G268" s="55"/>
      <c r="H268" s="53"/>
      <c r="I268" s="83"/>
      <c r="J268" s="77"/>
      <c r="K268" s="52"/>
      <c r="L268" s="52"/>
      <c r="M268" s="52"/>
      <c r="N268" s="52"/>
      <c r="O268" s="54"/>
      <c r="P268" s="56"/>
      <c r="Q268" s="52"/>
      <c r="R268" s="52"/>
      <c r="S268" s="52"/>
      <c r="T268" s="52"/>
      <c r="U268" s="57"/>
      <c r="V268" s="58"/>
      <c r="W268" s="94"/>
      <c r="X268" s="67" t="str">
        <f t="shared" si="122"/>
        <v>190000</v>
      </c>
      <c r="Y268" s="54"/>
      <c r="Z268" s="66" t="str">
        <f t="shared" si="124"/>
        <v xml:space="preserve"> </v>
      </c>
      <c r="AA268" s="67" t="str">
        <f t="shared" si="133"/>
        <v xml:space="preserve"> </v>
      </c>
      <c r="AB268" s="68" t="str">
        <f t="shared" si="125"/>
        <v xml:space="preserve"> </v>
      </c>
      <c r="AC268" s="165">
        <f t="shared" si="126"/>
        <v>0</v>
      </c>
      <c r="AD268" s="166">
        <f t="shared" si="127"/>
        <v>0</v>
      </c>
      <c r="AE268" s="167">
        <f t="shared" si="128"/>
        <v>0</v>
      </c>
      <c r="AF268" s="151" t="str">
        <f t="shared" si="129"/>
        <v>190000</v>
      </c>
      <c r="AG268" s="151" t="str">
        <f t="shared" si="130"/>
        <v>190000</v>
      </c>
      <c r="AH268" s="151" t="str">
        <f t="shared" si="131"/>
        <v>190000</v>
      </c>
      <c r="AI268" s="151" t="str">
        <f t="shared" si="132"/>
        <v>190000</v>
      </c>
      <c r="AJ268" s="151" t="str">
        <f t="shared" si="123"/>
        <v>190000</v>
      </c>
      <c r="AK268" s="109"/>
      <c r="AL268" s="102"/>
      <c r="AM268" s="102"/>
      <c r="AN268" s="102"/>
      <c r="AO268" s="102"/>
      <c r="AP268" s="102"/>
      <c r="AQ268" s="102"/>
      <c r="AR268" s="102"/>
      <c r="AS268" s="102"/>
      <c r="AT268" s="102"/>
      <c r="AU268" s="340"/>
    </row>
    <row r="269" spans="1:47" s="81" customFormat="1">
      <c r="A269" s="75"/>
      <c r="B269" s="52"/>
      <c r="C269" s="53"/>
      <c r="D269" s="104"/>
      <c r="E269" s="78"/>
      <c r="F269" s="329"/>
      <c r="G269" s="55"/>
      <c r="H269" s="53"/>
      <c r="I269" s="83"/>
      <c r="J269" s="77"/>
      <c r="K269" s="52"/>
      <c r="L269" s="52"/>
      <c r="M269" s="52"/>
      <c r="N269" s="52"/>
      <c r="O269" s="54"/>
      <c r="P269" s="56"/>
      <c r="Q269" s="52"/>
      <c r="R269" s="52"/>
      <c r="S269" s="52"/>
      <c r="T269" s="52"/>
      <c r="U269" s="57"/>
      <c r="V269" s="58"/>
      <c r="W269" s="94"/>
      <c r="X269" s="67" t="str">
        <f t="shared" si="122"/>
        <v>190000</v>
      </c>
      <c r="Y269" s="54"/>
      <c r="Z269" s="66" t="str">
        <f t="shared" si="124"/>
        <v xml:space="preserve"> </v>
      </c>
      <c r="AA269" s="67" t="str">
        <f t="shared" si="133"/>
        <v xml:space="preserve"> </v>
      </c>
      <c r="AB269" s="68" t="str">
        <f t="shared" si="125"/>
        <v xml:space="preserve"> </v>
      </c>
      <c r="AC269" s="165">
        <f t="shared" si="126"/>
        <v>0</v>
      </c>
      <c r="AD269" s="166">
        <f t="shared" si="127"/>
        <v>0</v>
      </c>
      <c r="AE269" s="167">
        <f t="shared" si="128"/>
        <v>0</v>
      </c>
      <c r="AF269" s="151" t="str">
        <f t="shared" si="129"/>
        <v>190000</v>
      </c>
      <c r="AG269" s="151" t="str">
        <f t="shared" si="130"/>
        <v>190000</v>
      </c>
      <c r="AH269" s="151" t="str">
        <f t="shared" si="131"/>
        <v>190000</v>
      </c>
      <c r="AI269" s="151" t="str">
        <f t="shared" si="132"/>
        <v>190000</v>
      </c>
      <c r="AJ269" s="151" t="str">
        <f t="shared" si="123"/>
        <v>190000</v>
      </c>
      <c r="AK269" s="109"/>
      <c r="AL269" s="102"/>
      <c r="AM269" s="102"/>
      <c r="AN269" s="102"/>
      <c r="AO269" s="102"/>
      <c r="AP269" s="102"/>
      <c r="AQ269" s="102"/>
      <c r="AR269" s="102"/>
      <c r="AS269" s="102"/>
      <c r="AT269" s="102"/>
      <c r="AU269" s="340"/>
    </row>
    <row r="270" spans="1:47" s="81" customFormat="1">
      <c r="A270" s="75"/>
      <c r="B270" s="52"/>
      <c r="C270" s="53"/>
      <c r="D270" s="104"/>
      <c r="E270" s="85"/>
      <c r="F270" s="329"/>
      <c r="G270" s="55"/>
      <c r="H270" s="53"/>
      <c r="I270" s="83"/>
      <c r="J270" s="77"/>
      <c r="K270" s="52"/>
      <c r="L270" s="52"/>
      <c r="M270" s="52"/>
      <c r="N270" s="52"/>
      <c r="O270" s="54"/>
      <c r="P270" s="56"/>
      <c r="Q270" s="52"/>
      <c r="R270" s="52"/>
      <c r="S270" s="52"/>
      <c r="T270" s="52"/>
      <c r="U270" s="57"/>
      <c r="V270" s="58"/>
      <c r="W270" s="94"/>
      <c r="X270" s="67" t="str">
        <f t="shared" si="122"/>
        <v>190000</v>
      </c>
      <c r="Y270" s="54"/>
      <c r="Z270" s="66" t="str">
        <f t="shared" si="124"/>
        <v xml:space="preserve"> </v>
      </c>
      <c r="AA270" s="67" t="str">
        <f t="shared" si="133"/>
        <v xml:space="preserve"> </v>
      </c>
      <c r="AB270" s="68" t="str">
        <f t="shared" si="125"/>
        <v xml:space="preserve"> </v>
      </c>
      <c r="AC270" s="165">
        <f t="shared" si="126"/>
        <v>0</v>
      </c>
      <c r="AD270" s="166">
        <f t="shared" si="127"/>
        <v>0</v>
      </c>
      <c r="AE270" s="167">
        <f t="shared" si="128"/>
        <v>0</v>
      </c>
      <c r="AF270" s="151" t="str">
        <f t="shared" si="129"/>
        <v>190000</v>
      </c>
      <c r="AG270" s="151" t="str">
        <f t="shared" si="130"/>
        <v>190000</v>
      </c>
      <c r="AH270" s="151" t="str">
        <f t="shared" si="131"/>
        <v>190000</v>
      </c>
      <c r="AI270" s="151" t="str">
        <f t="shared" si="132"/>
        <v>190000</v>
      </c>
      <c r="AJ270" s="151" t="str">
        <f t="shared" si="123"/>
        <v>190000</v>
      </c>
      <c r="AK270" s="109"/>
      <c r="AL270" s="102"/>
      <c r="AM270" s="102"/>
      <c r="AN270" s="102"/>
      <c r="AO270" s="102"/>
      <c r="AP270" s="102"/>
      <c r="AQ270" s="102"/>
      <c r="AR270" s="102"/>
      <c r="AS270" s="102"/>
      <c r="AT270" s="102"/>
      <c r="AU270" s="340"/>
    </row>
    <row r="271" spans="1:47" s="81" customFormat="1">
      <c r="A271" s="75"/>
      <c r="B271" s="52"/>
      <c r="C271" s="53"/>
      <c r="D271" s="104"/>
      <c r="E271" s="78"/>
      <c r="F271" s="329"/>
      <c r="G271" s="55"/>
      <c r="H271" s="53"/>
      <c r="I271" s="83"/>
      <c r="J271" s="77"/>
      <c r="K271" s="52"/>
      <c r="L271" s="52"/>
      <c r="M271" s="52"/>
      <c r="N271" s="52"/>
      <c r="O271" s="54"/>
      <c r="P271" s="56"/>
      <c r="Q271" s="52"/>
      <c r="R271" s="52"/>
      <c r="S271" s="52"/>
      <c r="T271" s="52"/>
      <c r="U271" s="57"/>
      <c r="V271" s="58"/>
      <c r="W271" s="94"/>
      <c r="X271" s="67" t="str">
        <f t="shared" si="122"/>
        <v>190000</v>
      </c>
      <c r="Y271" s="54"/>
      <c r="Z271" s="66" t="str">
        <f t="shared" si="124"/>
        <v xml:space="preserve"> </v>
      </c>
      <c r="AA271" s="67" t="str">
        <f t="shared" si="133"/>
        <v xml:space="preserve"> </v>
      </c>
      <c r="AB271" s="68" t="str">
        <f t="shared" si="125"/>
        <v xml:space="preserve"> </v>
      </c>
      <c r="AC271" s="165">
        <f t="shared" si="126"/>
        <v>0</v>
      </c>
      <c r="AD271" s="166">
        <f t="shared" si="127"/>
        <v>0</v>
      </c>
      <c r="AE271" s="167">
        <f t="shared" si="128"/>
        <v>0</v>
      </c>
      <c r="AF271" s="151" t="str">
        <f t="shared" si="129"/>
        <v>190000</v>
      </c>
      <c r="AG271" s="151" t="str">
        <f t="shared" si="130"/>
        <v>190000</v>
      </c>
      <c r="AH271" s="151" t="str">
        <f t="shared" si="131"/>
        <v>190000</v>
      </c>
      <c r="AI271" s="151" t="str">
        <f t="shared" si="132"/>
        <v>190000</v>
      </c>
      <c r="AJ271" s="151" t="str">
        <f t="shared" si="123"/>
        <v>190000</v>
      </c>
      <c r="AK271" s="109"/>
      <c r="AL271" s="102"/>
      <c r="AM271" s="102"/>
      <c r="AN271" s="102"/>
      <c r="AO271" s="102"/>
      <c r="AP271" s="102"/>
      <c r="AQ271" s="102"/>
      <c r="AR271" s="102"/>
      <c r="AS271" s="102"/>
      <c r="AT271" s="102"/>
      <c r="AU271" s="340"/>
    </row>
    <row r="272" spans="1:47" s="81" customFormat="1">
      <c r="A272" s="75"/>
      <c r="B272" s="52"/>
      <c r="C272" s="53"/>
      <c r="D272" s="104"/>
      <c r="E272" s="85"/>
      <c r="F272" s="329"/>
      <c r="G272" s="55"/>
      <c r="H272" s="53"/>
      <c r="I272" s="83"/>
      <c r="J272" s="77"/>
      <c r="K272" s="52"/>
      <c r="L272" s="52"/>
      <c r="M272" s="52"/>
      <c r="N272" s="52"/>
      <c r="O272" s="54"/>
      <c r="P272" s="56"/>
      <c r="Q272" s="52"/>
      <c r="R272" s="52"/>
      <c r="S272" s="52"/>
      <c r="T272" s="52"/>
      <c r="U272" s="57"/>
      <c r="V272" s="58"/>
      <c r="W272" s="94"/>
      <c r="X272" s="67" t="str">
        <f t="shared" si="122"/>
        <v>190000</v>
      </c>
      <c r="Y272" s="54"/>
      <c r="Z272" s="66" t="str">
        <f t="shared" si="124"/>
        <v xml:space="preserve"> </v>
      </c>
      <c r="AA272" s="67" t="str">
        <f t="shared" si="133"/>
        <v xml:space="preserve"> </v>
      </c>
      <c r="AB272" s="68" t="str">
        <f t="shared" si="125"/>
        <v xml:space="preserve"> </v>
      </c>
      <c r="AC272" s="165">
        <f t="shared" si="126"/>
        <v>0</v>
      </c>
      <c r="AD272" s="166">
        <f t="shared" si="127"/>
        <v>0</v>
      </c>
      <c r="AE272" s="167">
        <f t="shared" si="128"/>
        <v>0</v>
      </c>
      <c r="AF272" s="151" t="str">
        <f t="shared" si="129"/>
        <v>190000</v>
      </c>
      <c r="AG272" s="151" t="str">
        <f t="shared" si="130"/>
        <v>190000</v>
      </c>
      <c r="AH272" s="151" t="str">
        <f t="shared" si="131"/>
        <v>190000</v>
      </c>
      <c r="AI272" s="151" t="str">
        <f t="shared" si="132"/>
        <v>190000</v>
      </c>
      <c r="AJ272" s="151" t="str">
        <f t="shared" si="123"/>
        <v>190000</v>
      </c>
      <c r="AK272" s="109"/>
      <c r="AL272" s="102"/>
      <c r="AM272" s="102"/>
      <c r="AN272" s="102"/>
      <c r="AO272" s="102"/>
      <c r="AP272" s="102"/>
      <c r="AQ272" s="102"/>
      <c r="AR272" s="102"/>
      <c r="AS272" s="102"/>
      <c r="AT272" s="102"/>
      <c r="AU272" s="340"/>
    </row>
    <row r="273" spans="1:47" s="81" customFormat="1">
      <c r="A273" s="75"/>
      <c r="B273" s="52"/>
      <c r="C273" s="53"/>
      <c r="D273" s="104"/>
      <c r="E273" s="78"/>
      <c r="F273" s="329"/>
      <c r="G273" s="55"/>
      <c r="H273" s="53"/>
      <c r="I273" s="83"/>
      <c r="J273" s="77"/>
      <c r="K273" s="52"/>
      <c r="L273" s="52"/>
      <c r="M273" s="52"/>
      <c r="N273" s="52"/>
      <c r="O273" s="54"/>
      <c r="P273" s="56"/>
      <c r="Q273" s="52"/>
      <c r="R273" s="52"/>
      <c r="S273" s="52"/>
      <c r="T273" s="52"/>
      <c r="U273" s="57"/>
      <c r="V273" s="58"/>
      <c r="W273" s="94"/>
      <c r="X273" s="67" t="str">
        <f t="shared" si="122"/>
        <v>190000</v>
      </c>
      <c r="Y273" s="54"/>
      <c r="Z273" s="66" t="str">
        <f t="shared" si="124"/>
        <v xml:space="preserve"> </v>
      </c>
      <c r="AA273" s="67" t="str">
        <f t="shared" si="133"/>
        <v xml:space="preserve"> </v>
      </c>
      <c r="AB273" s="68" t="str">
        <f t="shared" si="125"/>
        <v xml:space="preserve"> </v>
      </c>
      <c r="AC273" s="165">
        <f t="shared" si="126"/>
        <v>0</v>
      </c>
      <c r="AD273" s="166">
        <f t="shared" si="127"/>
        <v>0</v>
      </c>
      <c r="AE273" s="167">
        <f t="shared" si="128"/>
        <v>0</v>
      </c>
      <c r="AF273" s="151" t="str">
        <f t="shared" si="129"/>
        <v>190000</v>
      </c>
      <c r="AG273" s="151" t="str">
        <f t="shared" si="130"/>
        <v>190000</v>
      </c>
      <c r="AH273" s="151" t="str">
        <f t="shared" si="131"/>
        <v>190000</v>
      </c>
      <c r="AI273" s="151" t="str">
        <f t="shared" si="132"/>
        <v>190000</v>
      </c>
      <c r="AJ273" s="151" t="str">
        <f t="shared" si="123"/>
        <v>190000</v>
      </c>
      <c r="AK273" s="109"/>
      <c r="AL273" s="102"/>
      <c r="AM273" s="102"/>
      <c r="AN273" s="102"/>
      <c r="AO273" s="102"/>
      <c r="AP273" s="102"/>
      <c r="AQ273" s="102"/>
      <c r="AR273" s="102"/>
      <c r="AS273" s="102"/>
      <c r="AT273" s="102"/>
      <c r="AU273" s="340"/>
    </row>
    <row r="274" spans="1:47" s="81" customFormat="1">
      <c r="A274" s="75"/>
      <c r="B274" s="52"/>
      <c r="C274" s="53"/>
      <c r="D274" s="104"/>
      <c r="E274" s="85"/>
      <c r="F274" s="329"/>
      <c r="G274" s="55"/>
      <c r="H274" s="53"/>
      <c r="I274" s="83"/>
      <c r="J274" s="77"/>
      <c r="K274" s="52"/>
      <c r="L274" s="52"/>
      <c r="M274" s="52"/>
      <c r="N274" s="52"/>
      <c r="O274" s="54"/>
      <c r="P274" s="56"/>
      <c r="Q274" s="52"/>
      <c r="R274" s="52"/>
      <c r="S274" s="52"/>
      <c r="T274" s="52"/>
      <c r="U274" s="57"/>
      <c r="V274" s="58"/>
      <c r="W274" s="94"/>
      <c r="X274" s="67" t="str">
        <f t="shared" si="122"/>
        <v>190000</v>
      </c>
      <c r="Y274" s="54"/>
      <c r="Z274" s="66" t="str">
        <f t="shared" si="124"/>
        <v xml:space="preserve"> </v>
      </c>
      <c r="AA274" s="67" t="str">
        <f t="shared" si="133"/>
        <v xml:space="preserve"> </v>
      </c>
      <c r="AB274" s="68" t="str">
        <f t="shared" si="125"/>
        <v xml:space="preserve"> </v>
      </c>
      <c r="AC274" s="165">
        <f t="shared" si="126"/>
        <v>0</v>
      </c>
      <c r="AD274" s="166">
        <f t="shared" si="127"/>
        <v>0</v>
      </c>
      <c r="AE274" s="167">
        <f t="shared" si="128"/>
        <v>0</v>
      </c>
      <c r="AF274" s="151" t="str">
        <f t="shared" si="129"/>
        <v>190000</v>
      </c>
      <c r="AG274" s="151" t="str">
        <f t="shared" si="130"/>
        <v>190000</v>
      </c>
      <c r="AH274" s="151" t="str">
        <f t="shared" si="131"/>
        <v>190000</v>
      </c>
      <c r="AI274" s="151" t="str">
        <f t="shared" si="132"/>
        <v>190000</v>
      </c>
      <c r="AJ274" s="151" t="str">
        <f t="shared" si="123"/>
        <v>190000</v>
      </c>
      <c r="AK274" s="109"/>
      <c r="AL274" s="102"/>
      <c r="AM274" s="102"/>
      <c r="AN274" s="102"/>
      <c r="AO274" s="102"/>
      <c r="AP274" s="102"/>
      <c r="AQ274" s="102"/>
      <c r="AR274" s="102"/>
      <c r="AS274" s="102"/>
      <c r="AT274" s="102"/>
      <c r="AU274" s="340"/>
    </row>
    <row r="275" spans="1:47" s="81" customFormat="1">
      <c r="A275" s="75"/>
      <c r="B275" s="52"/>
      <c r="C275" s="53"/>
      <c r="D275" s="104"/>
      <c r="E275" s="85"/>
      <c r="F275" s="329"/>
      <c r="G275" s="55"/>
      <c r="H275" s="53"/>
      <c r="I275" s="83"/>
      <c r="J275" s="77"/>
      <c r="K275" s="52"/>
      <c r="L275" s="52"/>
      <c r="M275" s="52"/>
      <c r="N275" s="52"/>
      <c r="O275" s="54"/>
      <c r="P275" s="56"/>
      <c r="Q275" s="52"/>
      <c r="R275" s="52"/>
      <c r="S275" s="52"/>
      <c r="T275" s="52"/>
      <c r="U275" s="57"/>
      <c r="V275" s="58"/>
      <c r="W275" s="94"/>
      <c r="X275" s="67" t="str">
        <f t="shared" si="122"/>
        <v>190000</v>
      </c>
      <c r="Y275" s="54"/>
      <c r="Z275" s="66" t="str">
        <f t="shared" si="124"/>
        <v xml:space="preserve"> </v>
      </c>
      <c r="AA275" s="67" t="str">
        <f t="shared" si="133"/>
        <v xml:space="preserve"> </v>
      </c>
      <c r="AB275" s="68" t="str">
        <f t="shared" si="125"/>
        <v xml:space="preserve"> </v>
      </c>
      <c r="AC275" s="165">
        <f t="shared" si="126"/>
        <v>0</v>
      </c>
      <c r="AD275" s="166">
        <f t="shared" si="127"/>
        <v>0</v>
      </c>
      <c r="AE275" s="167">
        <f t="shared" si="128"/>
        <v>0</v>
      </c>
      <c r="AF275" s="151" t="str">
        <f t="shared" si="129"/>
        <v>190000</v>
      </c>
      <c r="AG275" s="151" t="str">
        <f t="shared" si="130"/>
        <v>190000</v>
      </c>
      <c r="AH275" s="151" t="str">
        <f t="shared" si="131"/>
        <v>190000</v>
      </c>
      <c r="AI275" s="151" t="str">
        <f t="shared" si="132"/>
        <v>190000</v>
      </c>
      <c r="AJ275" s="151" t="str">
        <f t="shared" si="123"/>
        <v>190000</v>
      </c>
      <c r="AK275" s="109"/>
      <c r="AL275" s="102"/>
      <c r="AM275" s="102"/>
      <c r="AN275" s="102"/>
      <c r="AO275" s="102"/>
      <c r="AP275" s="102"/>
      <c r="AQ275" s="102"/>
      <c r="AR275" s="102"/>
      <c r="AS275" s="102"/>
      <c r="AT275" s="102"/>
      <c r="AU275" s="340"/>
    </row>
    <row r="276" spans="1:47" s="81" customFormat="1">
      <c r="A276" s="75"/>
      <c r="B276" s="52"/>
      <c r="C276" s="53"/>
      <c r="D276" s="104"/>
      <c r="E276" s="85"/>
      <c r="F276" s="329"/>
      <c r="G276" s="55"/>
      <c r="H276" s="53"/>
      <c r="I276" s="83"/>
      <c r="J276" s="77"/>
      <c r="K276" s="52"/>
      <c r="L276" s="52"/>
      <c r="M276" s="52"/>
      <c r="N276" s="52"/>
      <c r="O276" s="54"/>
      <c r="P276" s="56"/>
      <c r="Q276" s="52"/>
      <c r="R276" s="52"/>
      <c r="S276" s="52"/>
      <c r="T276" s="52"/>
      <c r="U276" s="57"/>
      <c r="V276" s="58"/>
      <c r="W276" s="94"/>
      <c r="X276" s="67" t="str">
        <f t="shared" ref="X276:X307" si="134">IF((WEEKNUM(MAX(AK276:AU276)))&lt;10,(YEAR(MAX(AK276:AU276)))&amp;"0"&amp;(WEEKNUM(MAX(AK276:AU276))),(YEAR(MAX(AK276:AU276)))&amp;(WEEKNUM(MAX(AK276:AU276))))</f>
        <v>190000</v>
      </c>
      <c r="Y276" s="54"/>
      <c r="Z276" s="66" t="str">
        <f t="shared" si="124"/>
        <v xml:space="preserve"> </v>
      </c>
      <c r="AA276" s="67" t="str">
        <f t="shared" si="133"/>
        <v xml:space="preserve"> </v>
      </c>
      <c r="AB276" s="68" t="str">
        <f t="shared" si="125"/>
        <v xml:space="preserve"> </v>
      </c>
      <c r="AC276" s="165">
        <f t="shared" si="126"/>
        <v>0</v>
      </c>
      <c r="AD276" s="166">
        <f t="shared" si="127"/>
        <v>0</v>
      </c>
      <c r="AE276" s="167">
        <f t="shared" si="128"/>
        <v>0</v>
      </c>
      <c r="AF276" s="151" t="str">
        <f t="shared" si="129"/>
        <v>190000</v>
      </c>
      <c r="AG276" s="151" t="str">
        <f t="shared" si="130"/>
        <v>190000</v>
      </c>
      <c r="AH276" s="151" t="str">
        <f t="shared" si="131"/>
        <v>190000</v>
      </c>
      <c r="AI276" s="151" t="str">
        <f t="shared" si="132"/>
        <v>190000</v>
      </c>
      <c r="AJ276" s="151" t="str">
        <f t="shared" si="123"/>
        <v>190000</v>
      </c>
      <c r="AK276" s="109"/>
      <c r="AL276" s="102"/>
      <c r="AM276" s="102"/>
      <c r="AN276" s="102"/>
      <c r="AO276" s="102"/>
      <c r="AP276" s="102"/>
      <c r="AQ276" s="102"/>
      <c r="AR276" s="102"/>
      <c r="AS276" s="102"/>
      <c r="AT276" s="102"/>
      <c r="AU276" s="340"/>
    </row>
    <row r="277" spans="1:47" s="81" customFormat="1">
      <c r="A277" s="75"/>
      <c r="B277" s="52"/>
      <c r="C277" s="53"/>
      <c r="D277" s="104"/>
      <c r="E277" s="85"/>
      <c r="F277" s="329"/>
      <c r="G277" s="55"/>
      <c r="H277" s="53"/>
      <c r="I277" s="83"/>
      <c r="J277" s="77"/>
      <c r="K277" s="52"/>
      <c r="L277" s="52"/>
      <c r="M277" s="52"/>
      <c r="N277" s="52"/>
      <c r="O277" s="54"/>
      <c r="P277" s="56"/>
      <c r="Q277" s="52"/>
      <c r="R277" s="52"/>
      <c r="S277" s="52"/>
      <c r="T277" s="52"/>
      <c r="U277" s="57"/>
      <c r="V277" s="58"/>
      <c r="W277" s="94"/>
      <c r="X277" s="67" t="str">
        <f t="shared" si="134"/>
        <v>190000</v>
      </c>
      <c r="Y277" s="54"/>
      <c r="Z277" s="66" t="str">
        <f t="shared" si="124"/>
        <v xml:space="preserve"> </v>
      </c>
      <c r="AA277" s="67" t="str">
        <f t="shared" si="133"/>
        <v xml:space="preserve"> </v>
      </c>
      <c r="AB277" s="68" t="str">
        <f t="shared" si="125"/>
        <v xml:space="preserve"> </v>
      </c>
      <c r="AC277" s="165">
        <f t="shared" si="126"/>
        <v>0</v>
      </c>
      <c r="AD277" s="166">
        <f t="shared" si="127"/>
        <v>0</v>
      </c>
      <c r="AE277" s="167">
        <f t="shared" si="128"/>
        <v>0</v>
      </c>
      <c r="AF277" s="151" t="str">
        <f t="shared" si="129"/>
        <v>190000</v>
      </c>
      <c r="AG277" s="151" t="str">
        <f t="shared" si="130"/>
        <v>190000</v>
      </c>
      <c r="AH277" s="151" t="str">
        <f t="shared" si="131"/>
        <v>190000</v>
      </c>
      <c r="AI277" s="151" t="str">
        <f t="shared" si="132"/>
        <v>190000</v>
      </c>
      <c r="AJ277" s="151" t="str">
        <f t="shared" si="123"/>
        <v>190000</v>
      </c>
      <c r="AK277" s="109"/>
      <c r="AL277" s="102"/>
      <c r="AM277" s="102"/>
      <c r="AN277" s="102"/>
      <c r="AO277" s="102"/>
      <c r="AP277" s="102"/>
      <c r="AQ277" s="102"/>
      <c r="AR277" s="102"/>
      <c r="AS277" s="102"/>
      <c r="AT277" s="102"/>
      <c r="AU277" s="340"/>
    </row>
    <row r="278" spans="1:47" s="81" customFormat="1">
      <c r="A278" s="75"/>
      <c r="B278" s="52"/>
      <c r="C278" s="53"/>
      <c r="D278" s="104"/>
      <c r="E278" s="85"/>
      <c r="F278" s="329"/>
      <c r="G278" s="55"/>
      <c r="H278" s="53"/>
      <c r="I278" s="83"/>
      <c r="J278" s="77"/>
      <c r="K278" s="52"/>
      <c r="L278" s="52"/>
      <c r="M278" s="52"/>
      <c r="N278" s="52"/>
      <c r="O278" s="54"/>
      <c r="P278" s="56"/>
      <c r="Q278" s="52"/>
      <c r="R278" s="52"/>
      <c r="S278" s="52"/>
      <c r="T278" s="52"/>
      <c r="U278" s="57"/>
      <c r="V278" s="58"/>
      <c r="W278" s="94"/>
      <c r="X278" s="67" t="str">
        <f t="shared" si="134"/>
        <v>190000</v>
      </c>
      <c r="Y278" s="54"/>
      <c r="Z278" s="66" t="str">
        <f t="shared" si="124"/>
        <v xml:space="preserve"> </v>
      </c>
      <c r="AA278" s="67" t="str">
        <f t="shared" si="133"/>
        <v xml:space="preserve"> </v>
      </c>
      <c r="AB278" s="68" t="str">
        <f t="shared" si="125"/>
        <v xml:space="preserve"> </v>
      </c>
      <c r="AC278" s="165">
        <f t="shared" si="126"/>
        <v>0</v>
      </c>
      <c r="AD278" s="166">
        <f t="shared" si="127"/>
        <v>0</v>
      </c>
      <c r="AE278" s="167">
        <f t="shared" si="128"/>
        <v>0</v>
      </c>
      <c r="AF278" s="151" t="str">
        <f t="shared" si="129"/>
        <v>190000</v>
      </c>
      <c r="AG278" s="151" t="str">
        <f t="shared" si="130"/>
        <v>190000</v>
      </c>
      <c r="AH278" s="151" t="str">
        <f t="shared" si="131"/>
        <v>190000</v>
      </c>
      <c r="AI278" s="151" t="str">
        <f t="shared" si="132"/>
        <v>190000</v>
      </c>
      <c r="AJ278" s="151" t="str">
        <f t="shared" si="123"/>
        <v>190000</v>
      </c>
      <c r="AK278" s="109"/>
      <c r="AL278" s="102"/>
      <c r="AM278" s="102"/>
      <c r="AN278" s="102"/>
      <c r="AO278" s="102"/>
      <c r="AP278" s="102"/>
      <c r="AQ278" s="102"/>
      <c r="AR278" s="102"/>
      <c r="AS278" s="102"/>
      <c r="AT278" s="102"/>
      <c r="AU278" s="340"/>
    </row>
    <row r="279" spans="1:47" s="81" customFormat="1">
      <c r="A279" s="75"/>
      <c r="B279" s="52"/>
      <c r="C279" s="53"/>
      <c r="D279" s="104"/>
      <c r="E279" s="78"/>
      <c r="F279" s="329"/>
      <c r="G279" s="55"/>
      <c r="H279" s="53"/>
      <c r="I279" s="83"/>
      <c r="J279" s="77"/>
      <c r="K279" s="52"/>
      <c r="L279" s="52"/>
      <c r="M279" s="52"/>
      <c r="N279" s="52"/>
      <c r="O279" s="54"/>
      <c r="P279" s="56"/>
      <c r="Q279" s="52"/>
      <c r="R279" s="52"/>
      <c r="S279" s="52"/>
      <c r="T279" s="52"/>
      <c r="U279" s="57"/>
      <c r="V279" s="58"/>
      <c r="W279" s="94"/>
      <c r="X279" s="67" t="str">
        <f t="shared" si="134"/>
        <v>190000</v>
      </c>
      <c r="Y279" s="54"/>
      <c r="Z279" s="66" t="str">
        <f t="shared" si="124"/>
        <v xml:space="preserve"> </v>
      </c>
      <c r="AA279" s="67" t="str">
        <f t="shared" si="133"/>
        <v xml:space="preserve"> </v>
      </c>
      <c r="AB279" s="68" t="str">
        <f t="shared" si="125"/>
        <v xml:space="preserve"> </v>
      </c>
      <c r="AC279" s="165">
        <f t="shared" si="126"/>
        <v>0</v>
      </c>
      <c r="AD279" s="166">
        <f t="shared" si="127"/>
        <v>0</v>
      </c>
      <c r="AE279" s="167">
        <f t="shared" si="128"/>
        <v>0</v>
      </c>
      <c r="AF279" s="151" t="str">
        <f t="shared" si="129"/>
        <v>190000</v>
      </c>
      <c r="AG279" s="151" t="str">
        <f t="shared" si="130"/>
        <v>190000</v>
      </c>
      <c r="AH279" s="151" t="str">
        <f t="shared" si="131"/>
        <v>190000</v>
      </c>
      <c r="AI279" s="151" t="str">
        <f t="shared" si="132"/>
        <v>190000</v>
      </c>
      <c r="AJ279" s="151" t="str">
        <f t="shared" si="123"/>
        <v>190000</v>
      </c>
      <c r="AK279" s="109"/>
      <c r="AL279" s="102"/>
      <c r="AM279" s="102"/>
      <c r="AN279" s="102"/>
      <c r="AO279" s="102"/>
      <c r="AP279" s="102"/>
      <c r="AQ279" s="102"/>
      <c r="AR279" s="102"/>
      <c r="AS279" s="102"/>
      <c r="AT279" s="102"/>
      <c r="AU279" s="340"/>
    </row>
    <row r="280" spans="1:47" s="81" customFormat="1">
      <c r="A280" s="75"/>
      <c r="B280" s="52"/>
      <c r="C280" s="53"/>
      <c r="D280" s="104"/>
      <c r="E280" s="78"/>
      <c r="F280" s="329"/>
      <c r="G280" s="55"/>
      <c r="H280" s="53"/>
      <c r="I280" s="83"/>
      <c r="J280" s="77"/>
      <c r="K280" s="52"/>
      <c r="L280" s="52"/>
      <c r="M280" s="52"/>
      <c r="N280" s="52"/>
      <c r="O280" s="54"/>
      <c r="P280" s="56"/>
      <c r="Q280" s="52"/>
      <c r="R280" s="52"/>
      <c r="S280" s="52"/>
      <c r="T280" s="52"/>
      <c r="U280" s="57"/>
      <c r="V280" s="58"/>
      <c r="W280" s="94"/>
      <c r="X280" s="67" t="str">
        <f t="shared" si="134"/>
        <v>190000</v>
      </c>
      <c r="Y280" s="54"/>
      <c r="Z280" s="66" t="str">
        <f t="shared" si="124"/>
        <v xml:space="preserve"> </v>
      </c>
      <c r="AA280" s="67" t="str">
        <f t="shared" si="133"/>
        <v xml:space="preserve"> </v>
      </c>
      <c r="AB280" s="68" t="str">
        <f t="shared" si="125"/>
        <v xml:space="preserve"> </v>
      </c>
      <c r="AC280" s="165">
        <f t="shared" si="126"/>
        <v>0</v>
      </c>
      <c r="AD280" s="166">
        <f t="shared" si="127"/>
        <v>0</v>
      </c>
      <c r="AE280" s="167">
        <f t="shared" si="128"/>
        <v>0</v>
      </c>
      <c r="AF280" s="151" t="str">
        <f t="shared" si="129"/>
        <v>190000</v>
      </c>
      <c r="AG280" s="151" t="str">
        <f t="shared" si="130"/>
        <v>190000</v>
      </c>
      <c r="AH280" s="151" t="str">
        <f t="shared" si="131"/>
        <v>190000</v>
      </c>
      <c r="AI280" s="151" t="str">
        <f t="shared" si="132"/>
        <v>190000</v>
      </c>
      <c r="AJ280" s="151" t="str">
        <f t="shared" si="123"/>
        <v>190000</v>
      </c>
      <c r="AK280" s="109"/>
      <c r="AL280" s="102"/>
      <c r="AM280" s="102"/>
      <c r="AN280" s="102"/>
      <c r="AO280" s="102"/>
      <c r="AP280" s="102"/>
      <c r="AQ280" s="102"/>
      <c r="AR280" s="102"/>
      <c r="AS280" s="102"/>
      <c r="AT280" s="102"/>
      <c r="AU280" s="340"/>
    </row>
    <row r="281" spans="1:47" s="81" customFormat="1">
      <c r="A281" s="75"/>
      <c r="B281" s="52"/>
      <c r="C281" s="53"/>
      <c r="D281" s="104"/>
      <c r="E281" s="78"/>
      <c r="F281" s="329"/>
      <c r="G281" s="55"/>
      <c r="H281" s="53"/>
      <c r="I281" s="83"/>
      <c r="J281" s="77"/>
      <c r="K281" s="52"/>
      <c r="L281" s="52"/>
      <c r="M281" s="52"/>
      <c r="N281" s="52"/>
      <c r="O281" s="54"/>
      <c r="P281" s="56"/>
      <c r="Q281" s="52"/>
      <c r="R281" s="52"/>
      <c r="S281" s="52"/>
      <c r="T281" s="52"/>
      <c r="U281" s="57"/>
      <c r="V281" s="58"/>
      <c r="W281" s="94"/>
      <c r="X281" s="67" t="str">
        <f t="shared" si="134"/>
        <v>190000</v>
      </c>
      <c r="Y281" s="54"/>
      <c r="Z281" s="66" t="str">
        <f t="shared" si="124"/>
        <v xml:space="preserve"> </v>
      </c>
      <c r="AA281" s="67" t="str">
        <f t="shared" si="133"/>
        <v xml:space="preserve"> </v>
      </c>
      <c r="AB281" s="68" t="str">
        <f t="shared" si="125"/>
        <v xml:space="preserve"> </v>
      </c>
      <c r="AC281" s="165">
        <f t="shared" si="126"/>
        <v>0</v>
      </c>
      <c r="AD281" s="166">
        <f t="shared" si="127"/>
        <v>0</v>
      </c>
      <c r="AE281" s="167">
        <f t="shared" si="128"/>
        <v>0</v>
      </c>
      <c r="AF281" s="151" t="str">
        <f t="shared" si="129"/>
        <v>190000</v>
      </c>
      <c r="AG281" s="151" t="str">
        <f t="shared" si="130"/>
        <v>190000</v>
      </c>
      <c r="AH281" s="151" t="str">
        <f t="shared" si="131"/>
        <v>190000</v>
      </c>
      <c r="AI281" s="151" t="str">
        <f t="shared" si="132"/>
        <v>190000</v>
      </c>
      <c r="AJ281" s="151" t="str">
        <f t="shared" si="123"/>
        <v>190000</v>
      </c>
      <c r="AK281" s="109"/>
      <c r="AL281" s="102"/>
      <c r="AM281" s="102"/>
      <c r="AN281" s="102"/>
      <c r="AO281" s="102"/>
      <c r="AP281" s="102"/>
      <c r="AQ281" s="102"/>
      <c r="AR281" s="102"/>
      <c r="AS281" s="102"/>
      <c r="AT281" s="102"/>
      <c r="AU281" s="340"/>
    </row>
    <row r="282" spans="1:47" s="81" customFormat="1">
      <c r="A282" s="75"/>
      <c r="B282" s="52"/>
      <c r="C282" s="53"/>
      <c r="D282" s="104"/>
      <c r="E282" s="78"/>
      <c r="F282" s="329"/>
      <c r="G282" s="55"/>
      <c r="H282" s="53"/>
      <c r="I282" s="83"/>
      <c r="J282" s="77"/>
      <c r="K282" s="52"/>
      <c r="L282" s="52"/>
      <c r="M282" s="52"/>
      <c r="N282" s="52"/>
      <c r="O282" s="54"/>
      <c r="P282" s="56"/>
      <c r="Q282" s="52"/>
      <c r="R282" s="52"/>
      <c r="S282" s="52"/>
      <c r="T282" s="52"/>
      <c r="U282" s="57"/>
      <c r="V282" s="58"/>
      <c r="W282" s="94"/>
      <c r="X282" s="67" t="str">
        <f t="shared" si="134"/>
        <v>190000</v>
      </c>
      <c r="Y282" s="54"/>
      <c r="Z282" s="66" t="str">
        <f t="shared" si="124"/>
        <v xml:space="preserve"> </v>
      </c>
      <c r="AA282" s="67" t="str">
        <f t="shared" si="133"/>
        <v xml:space="preserve"> </v>
      </c>
      <c r="AB282" s="68" t="str">
        <f t="shared" si="125"/>
        <v xml:space="preserve"> </v>
      </c>
      <c r="AC282" s="165">
        <f t="shared" si="126"/>
        <v>0</v>
      </c>
      <c r="AD282" s="166">
        <f t="shared" si="127"/>
        <v>0</v>
      </c>
      <c r="AE282" s="167">
        <f t="shared" si="128"/>
        <v>0</v>
      </c>
      <c r="AF282" s="151" t="str">
        <f t="shared" si="129"/>
        <v>190000</v>
      </c>
      <c r="AG282" s="151" t="str">
        <f t="shared" si="130"/>
        <v>190000</v>
      </c>
      <c r="AH282" s="151" t="str">
        <f t="shared" si="131"/>
        <v>190000</v>
      </c>
      <c r="AI282" s="151" t="str">
        <f t="shared" si="132"/>
        <v>190000</v>
      </c>
      <c r="AJ282" s="151" t="str">
        <f t="shared" si="123"/>
        <v>190000</v>
      </c>
      <c r="AK282" s="109"/>
      <c r="AL282" s="102"/>
      <c r="AM282" s="102"/>
      <c r="AN282" s="102"/>
      <c r="AO282" s="102"/>
      <c r="AP282" s="102"/>
      <c r="AQ282" s="102"/>
      <c r="AR282" s="102"/>
      <c r="AS282" s="102"/>
      <c r="AT282" s="102"/>
      <c r="AU282" s="340"/>
    </row>
    <row r="283" spans="1:47" s="81" customFormat="1">
      <c r="A283" s="75"/>
      <c r="B283" s="52"/>
      <c r="C283" s="53"/>
      <c r="D283" s="104"/>
      <c r="E283" s="78"/>
      <c r="F283" s="329"/>
      <c r="G283" s="55"/>
      <c r="H283" s="53"/>
      <c r="I283" s="83"/>
      <c r="J283" s="77"/>
      <c r="K283" s="52"/>
      <c r="L283" s="52"/>
      <c r="M283" s="52"/>
      <c r="N283" s="52"/>
      <c r="O283" s="54"/>
      <c r="P283" s="56"/>
      <c r="Q283" s="52"/>
      <c r="R283" s="52"/>
      <c r="S283" s="52"/>
      <c r="T283" s="52"/>
      <c r="U283" s="57"/>
      <c r="V283" s="58"/>
      <c r="W283" s="94"/>
      <c r="X283" s="67" t="str">
        <f t="shared" si="134"/>
        <v>190000</v>
      </c>
      <c r="Y283" s="54"/>
      <c r="Z283" s="66" t="str">
        <f t="shared" si="124"/>
        <v xml:space="preserve"> </v>
      </c>
      <c r="AA283" s="67" t="str">
        <f t="shared" si="133"/>
        <v xml:space="preserve"> </v>
      </c>
      <c r="AB283" s="68" t="str">
        <f t="shared" si="125"/>
        <v xml:space="preserve"> </v>
      </c>
      <c r="AC283" s="165">
        <f t="shared" si="126"/>
        <v>0</v>
      </c>
      <c r="AD283" s="166">
        <f t="shared" si="127"/>
        <v>0</v>
      </c>
      <c r="AE283" s="167">
        <f t="shared" si="128"/>
        <v>0</v>
      </c>
      <c r="AF283" s="151" t="str">
        <f t="shared" si="129"/>
        <v>190000</v>
      </c>
      <c r="AG283" s="151" t="str">
        <f t="shared" si="130"/>
        <v>190000</v>
      </c>
      <c r="AH283" s="151" t="str">
        <f t="shared" si="131"/>
        <v>190000</v>
      </c>
      <c r="AI283" s="151" t="str">
        <f t="shared" si="132"/>
        <v>190000</v>
      </c>
      <c r="AJ283" s="151" t="str">
        <f t="shared" si="123"/>
        <v>190000</v>
      </c>
      <c r="AK283" s="109"/>
      <c r="AL283" s="102"/>
      <c r="AM283" s="102"/>
      <c r="AN283" s="102"/>
      <c r="AO283" s="102"/>
      <c r="AP283" s="102"/>
      <c r="AQ283" s="102"/>
      <c r="AR283" s="102"/>
      <c r="AS283" s="102"/>
      <c r="AT283" s="102"/>
      <c r="AU283" s="340"/>
    </row>
    <row r="284" spans="1:47" s="81" customFormat="1">
      <c r="A284" s="75"/>
      <c r="B284" s="52"/>
      <c r="C284" s="53"/>
      <c r="D284" s="104"/>
      <c r="E284" s="85"/>
      <c r="F284" s="329"/>
      <c r="G284" s="55"/>
      <c r="H284" s="53"/>
      <c r="I284" s="83"/>
      <c r="J284" s="77"/>
      <c r="K284" s="52"/>
      <c r="L284" s="52"/>
      <c r="M284" s="52"/>
      <c r="N284" s="52"/>
      <c r="O284" s="54"/>
      <c r="P284" s="56"/>
      <c r="Q284" s="52"/>
      <c r="R284" s="52"/>
      <c r="S284" s="52"/>
      <c r="T284" s="52"/>
      <c r="U284" s="57"/>
      <c r="V284" s="58"/>
      <c r="W284" s="94"/>
      <c r="X284" s="67" t="str">
        <f t="shared" si="134"/>
        <v>190000</v>
      </c>
      <c r="Y284" s="54"/>
      <c r="Z284" s="66" t="str">
        <f t="shared" si="124"/>
        <v xml:space="preserve"> </v>
      </c>
      <c r="AA284" s="67" t="str">
        <f t="shared" si="133"/>
        <v xml:space="preserve"> </v>
      </c>
      <c r="AB284" s="68" t="str">
        <f t="shared" si="125"/>
        <v xml:space="preserve"> </v>
      </c>
      <c r="AC284" s="165">
        <f t="shared" si="126"/>
        <v>0</v>
      </c>
      <c r="AD284" s="166">
        <f t="shared" si="127"/>
        <v>0</v>
      </c>
      <c r="AE284" s="167">
        <f t="shared" si="128"/>
        <v>0</v>
      </c>
      <c r="AF284" s="151" t="str">
        <f t="shared" si="129"/>
        <v>190000</v>
      </c>
      <c r="AG284" s="151" t="str">
        <f t="shared" si="130"/>
        <v>190000</v>
      </c>
      <c r="AH284" s="151" t="str">
        <f t="shared" si="131"/>
        <v>190000</v>
      </c>
      <c r="AI284" s="151" t="str">
        <f t="shared" si="132"/>
        <v>190000</v>
      </c>
      <c r="AJ284" s="151" t="str">
        <f t="shared" si="123"/>
        <v>190000</v>
      </c>
      <c r="AK284" s="109"/>
      <c r="AL284" s="102"/>
      <c r="AM284" s="102"/>
      <c r="AN284" s="102"/>
      <c r="AO284" s="102"/>
      <c r="AP284" s="102"/>
      <c r="AQ284" s="102"/>
      <c r="AR284" s="102"/>
      <c r="AS284" s="102"/>
      <c r="AT284" s="102"/>
      <c r="AU284" s="340"/>
    </row>
    <row r="285" spans="1:47" s="81" customFormat="1">
      <c r="A285" s="75"/>
      <c r="B285" s="52"/>
      <c r="C285" s="53"/>
      <c r="D285" s="104"/>
      <c r="E285" s="85"/>
      <c r="F285" s="329"/>
      <c r="G285" s="55"/>
      <c r="H285" s="53"/>
      <c r="I285" s="83"/>
      <c r="J285" s="77"/>
      <c r="K285" s="52"/>
      <c r="L285" s="52"/>
      <c r="M285" s="52"/>
      <c r="N285" s="52"/>
      <c r="O285" s="54"/>
      <c r="P285" s="56"/>
      <c r="Q285" s="52"/>
      <c r="R285" s="52"/>
      <c r="S285" s="52"/>
      <c r="T285" s="52"/>
      <c r="U285" s="57"/>
      <c r="V285" s="58"/>
      <c r="W285" s="80"/>
      <c r="X285" s="67" t="str">
        <f t="shared" si="134"/>
        <v>190000</v>
      </c>
      <c r="Y285" s="54"/>
      <c r="Z285" s="66" t="str">
        <f t="shared" si="124"/>
        <v xml:space="preserve"> </v>
      </c>
      <c r="AA285" s="67" t="str">
        <f t="shared" si="133"/>
        <v xml:space="preserve"> </v>
      </c>
      <c r="AB285" s="68" t="str">
        <f t="shared" si="125"/>
        <v xml:space="preserve"> </v>
      </c>
      <c r="AC285" s="165">
        <f t="shared" si="126"/>
        <v>0</v>
      </c>
      <c r="AD285" s="166">
        <f t="shared" si="127"/>
        <v>0</v>
      </c>
      <c r="AE285" s="167">
        <f t="shared" si="128"/>
        <v>0</v>
      </c>
      <c r="AF285" s="151" t="str">
        <f t="shared" si="129"/>
        <v>190000</v>
      </c>
      <c r="AG285" s="151" t="str">
        <f t="shared" si="130"/>
        <v>190000</v>
      </c>
      <c r="AH285" s="151" t="str">
        <f t="shared" si="131"/>
        <v>190000</v>
      </c>
      <c r="AI285" s="151" t="str">
        <f t="shared" si="132"/>
        <v>190000</v>
      </c>
      <c r="AJ285" s="151" t="str">
        <f t="shared" si="123"/>
        <v>190000</v>
      </c>
      <c r="AK285" s="109"/>
      <c r="AL285" s="102"/>
      <c r="AM285" s="102"/>
      <c r="AN285" s="102"/>
      <c r="AO285" s="102"/>
      <c r="AP285" s="102"/>
      <c r="AQ285" s="102"/>
      <c r="AR285" s="102"/>
      <c r="AS285" s="102"/>
      <c r="AT285" s="102"/>
      <c r="AU285" s="340"/>
    </row>
    <row r="286" spans="1:47" s="81" customFormat="1">
      <c r="A286" s="75"/>
      <c r="B286" s="52"/>
      <c r="C286" s="53"/>
      <c r="D286" s="104"/>
      <c r="E286" s="78"/>
      <c r="F286" s="329"/>
      <c r="G286" s="55"/>
      <c r="H286" s="53"/>
      <c r="I286" s="83"/>
      <c r="J286" s="77"/>
      <c r="K286" s="52"/>
      <c r="L286" s="52"/>
      <c r="M286" s="52"/>
      <c r="N286" s="52"/>
      <c r="O286" s="54"/>
      <c r="P286" s="56"/>
      <c r="Q286" s="52"/>
      <c r="R286" s="52"/>
      <c r="S286" s="52"/>
      <c r="T286" s="52"/>
      <c r="U286" s="57"/>
      <c r="V286" s="58"/>
      <c r="W286" s="59"/>
      <c r="X286" s="67" t="str">
        <f t="shared" si="134"/>
        <v>190000</v>
      </c>
      <c r="Y286" s="54"/>
      <c r="Z286" s="66" t="str">
        <f t="shared" si="124"/>
        <v xml:space="preserve"> </v>
      </c>
      <c r="AA286" s="67" t="str">
        <f t="shared" si="133"/>
        <v xml:space="preserve"> </v>
      </c>
      <c r="AB286" s="68" t="str">
        <f t="shared" si="125"/>
        <v xml:space="preserve"> </v>
      </c>
      <c r="AC286" s="165">
        <f t="shared" si="126"/>
        <v>0</v>
      </c>
      <c r="AD286" s="166">
        <f t="shared" si="127"/>
        <v>0</v>
      </c>
      <c r="AE286" s="167">
        <f t="shared" si="128"/>
        <v>0</v>
      </c>
      <c r="AF286" s="151" t="str">
        <f t="shared" si="129"/>
        <v>190000</v>
      </c>
      <c r="AG286" s="151" t="str">
        <f t="shared" si="130"/>
        <v>190000</v>
      </c>
      <c r="AH286" s="151" t="str">
        <f t="shared" si="131"/>
        <v>190000</v>
      </c>
      <c r="AI286" s="151" t="str">
        <f t="shared" si="132"/>
        <v>190000</v>
      </c>
      <c r="AJ286" s="151" t="str">
        <f t="shared" si="123"/>
        <v>190000</v>
      </c>
      <c r="AK286" s="109"/>
      <c r="AL286" s="102"/>
      <c r="AM286" s="102"/>
      <c r="AN286" s="102"/>
      <c r="AO286" s="102"/>
      <c r="AP286" s="102"/>
      <c r="AQ286" s="102"/>
      <c r="AR286" s="102"/>
      <c r="AS286" s="102"/>
      <c r="AT286" s="102"/>
      <c r="AU286" s="340"/>
    </row>
    <row r="287" spans="1:47" s="81" customFormat="1">
      <c r="A287" s="75"/>
      <c r="B287" s="52"/>
      <c r="C287" s="53"/>
      <c r="D287" s="104"/>
      <c r="E287" s="78"/>
      <c r="F287" s="329"/>
      <c r="G287" s="55"/>
      <c r="H287" s="53"/>
      <c r="I287" s="83"/>
      <c r="J287" s="77"/>
      <c r="K287" s="52"/>
      <c r="L287" s="52"/>
      <c r="M287" s="52"/>
      <c r="N287" s="52"/>
      <c r="O287" s="54"/>
      <c r="P287" s="56"/>
      <c r="Q287" s="52"/>
      <c r="R287" s="52"/>
      <c r="S287" s="52"/>
      <c r="T287" s="52"/>
      <c r="U287" s="57"/>
      <c r="V287" s="58"/>
      <c r="W287" s="59"/>
      <c r="X287" s="67" t="str">
        <f t="shared" si="134"/>
        <v>190000</v>
      </c>
      <c r="Y287" s="54"/>
      <c r="Z287" s="66" t="str">
        <f t="shared" si="124"/>
        <v xml:space="preserve"> </v>
      </c>
      <c r="AA287" s="67" t="str">
        <f t="shared" si="133"/>
        <v xml:space="preserve"> </v>
      </c>
      <c r="AB287" s="68" t="str">
        <f t="shared" si="125"/>
        <v xml:space="preserve"> </v>
      </c>
      <c r="AC287" s="165">
        <f t="shared" si="126"/>
        <v>0</v>
      </c>
      <c r="AD287" s="166">
        <f t="shared" si="127"/>
        <v>0</v>
      </c>
      <c r="AE287" s="167">
        <f t="shared" si="128"/>
        <v>0</v>
      </c>
      <c r="AF287" s="151" t="str">
        <f t="shared" si="129"/>
        <v>190000</v>
      </c>
      <c r="AG287" s="151" t="str">
        <f t="shared" si="130"/>
        <v>190000</v>
      </c>
      <c r="AH287" s="151" t="str">
        <f t="shared" si="131"/>
        <v>190000</v>
      </c>
      <c r="AI287" s="151" t="str">
        <f t="shared" si="132"/>
        <v>190000</v>
      </c>
      <c r="AJ287" s="151" t="str">
        <f t="shared" si="123"/>
        <v>190000</v>
      </c>
      <c r="AK287" s="109"/>
      <c r="AL287" s="102"/>
      <c r="AM287" s="102"/>
      <c r="AN287" s="102"/>
      <c r="AO287" s="102"/>
      <c r="AP287" s="102"/>
      <c r="AQ287" s="102"/>
      <c r="AR287" s="102"/>
      <c r="AS287" s="102"/>
      <c r="AT287" s="102"/>
      <c r="AU287" s="340"/>
    </row>
    <row r="288" spans="1:47" s="81" customFormat="1">
      <c r="A288" s="75"/>
      <c r="B288" s="52"/>
      <c r="C288" s="53"/>
      <c r="D288" s="104"/>
      <c r="E288" s="78"/>
      <c r="F288" s="329"/>
      <c r="G288" s="55"/>
      <c r="H288" s="53"/>
      <c r="I288" s="83"/>
      <c r="J288" s="77"/>
      <c r="K288" s="52"/>
      <c r="L288" s="52"/>
      <c r="M288" s="52"/>
      <c r="N288" s="52"/>
      <c r="O288" s="54"/>
      <c r="P288" s="56"/>
      <c r="Q288" s="52"/>
      <c r="R288" s="52"/>
      <c r="S288" s="52"/>
      <c r="T288" s="52"/>
      <c r="U288" s="57"/>
      <c r="V288" s="58"/>
      <c r="W288" s="59"/>
      <c r="X288" s="67" t="str">
        <f t="shared" si="134"/>
        <v>190000</v>
      </c>
      <c r="Y288" s="54"/>
      <c r="Z288" s="66" t="str">
        <f t="shared" si="124"/>
        <v xml:space="preserve"> </v>
      </c>
      <c r="AA288" s="67" t="str">
        <f t="shared" si="133"/>
        <v xml:space="preserve"> </v>
      </c>
      <c r="AB288" s="68" t="str">
        <f t="shared" si="125"/>
        <v xml:space="preserve"> </v>
      </c>
      <c r="AC288" s="165">
        <f t="shared" si="126"/>
        <v>0</v>
      </c>
      <c r="AD288" s="166">
        <f t="shared" si="127"/>
        <v>0</v>
      </c>
      <c r="AE288" s="167">
        <f t="shared" si="128"/>
        <v>0</v>
      </c>
      <c r="AF288" s="151" t="str">
        <f t="shared" si="129"/>
        <v>190000</v>
      </c>
      <c r="AG288" s="151" t="str">
        <f t="shared" si="130"/>
        <v>190000</v>
      </c>
      <c r="AH288" s="151" t="str">
        <f t="shared" si="131"/>
        <v>190000</v>
      </c>
      <c r="AI288" s="151" t="str">
        <f t="shared" si="132"/>
        <v>190000</v>
      </c>
      <c r="AJ288" s="151" t="str">
        <f t="shared" si="123"/>
        <v>190000</v>
      </c>
      <c r="AK288" s="109"/>
      <c r="AL288" s="102"/>
      <c r="AM288" s="102"/>
      <c r="AN288" s="102"/>
      <c r="AO288" s="102"/>
      <c r="AP288" s="102"/>
      <c r="AQ288" s="102"/>
      <c r="AR288" s="102"/>
      <c r="AS288" s="102"/>
      <c r="AT288" s="102"/>
      <c r="AU288" s="340"/>
    </row>
    <row r="289" spans="1:47" s="81" customFormat="1">
      <c r="A289" s="75"/>
      <c r="B289" s="52"/>
      <c r="C289" s="53"/>
      <c r="D289" s="104"/>
      <c r="E289" s="78"/>
      <c r="F289" s="329"/>
      <c r="G289" s="55"/>
      <c r="H289" s="53"/>
      <c r="I289" s="83"/>
      <c r="J289" s="77"/>
      <c r="K289" s="52"/>
      <c r="L289" s="52"/>
      <c r="M289" s="52"/>
      <c r="N289" s="52"/>
      <c r="O289" s="54"/>
      <c r="P289" s="56"/>
      <c r="Q289" s="52"/>
      <c r="R289" s="52"/>
      <c r="S289" s="52"/>
      <c r="T289" s="52"/>
      <c r="U289" s="57"/>
      <c r="V289" s="58"/>
      <c r="W289" s="59"/>
      <c r="X289" s="67" t="str">
        <f t="shared" si="134"/>
        <v>190000</v>
      </c>
      <c r="Y289" s="54"/>
      <c r="Z289" s="66" t="str">
        <f t="shared" ref="Z289:Z320" si="135">IF($I289=1,W289," ")</f>
        <v xml:space="preserve"> </v>
      </c>
      <c r="AA289" s="67" t="str">
        <f t="shared" si="133"/>
        <v xml:space="preserve"> </v>
      </c>
      <c r="AB289" s="68" t="str">
        <f t="shared" ref="AB289:AB320" si="136">IF($I289=1,Y289," ")</f>
        <v xml:space="preserve"> </v>
      </c>
      <c r="AC289" s="165">
        <f t="shared" ref="AC289:AC320" si="137">IF(Z289="0","0",F289)</f>
        <v>0</v>
      </c>
      <c r="AD289" s="166">
        <f t="shared" ref="AD289:AD320" si="138">IF(AA289="0","0",F289)</f>
        <v>0</v>
      </c>
      <c r="AE289" s="167">
        <f t="shared" ref="AE289:AE320" si="139">IF(AB289="0","0",F289)</f>
        <v>0</v>
      </c>
      <c r="AF289" s="151" t="str">
        <f t="shared" ref="AF289:AF320" si="140">IF((WEEKNUM(MAX(AK289)))&lt;10,(YEAR(MAX(AK289)))&amp;"0"&amp;(WEEKNUM(MAX(AK289))),(YEAR(MAX(AK289)))&amp;(WEEKNUM(MAX(AK289))))</f>
        <v>190000</v>
      </c>
      <c r="AG289" s="151" t="str">
        <f t="shared" ref="AG289:AG320" si="141">IF((WEEKNUM(MAX(AL289,AM289,AS289)))&lt;10,(YEAR(MAX(AL289,AM289,AS289)))&amp;"0"&amp;(WEEKNUM(MAX(AL289,AM289,AS289))),(YEAR(MAX(AL289,AM289,AS289)))&amp;(WEEKNUM(MAX(AL289,AM289,AS289))))</f>
        <v>190000</v>
      </c>
      <c r="AH289" s="151" t="str">
        <f t="shared" ref="AH289:AH320" si="142">IF((WEEKNUM(MAX(AO289,AN289)))&lt;10,(YEAR(MAX(AO289,AN289)))&amp;"0"&amp;(WEEKNUM(MAX(AO289,AN289))),(YEAR(MAX(AO289,AN289)))&amp;(WEEKNUM(MAX(AO289,AN289))))</f>
        <v>190000</v>
      </c>
      <c r="AI289" s="151" t="str">
        <f t="shared" ref="AI289:AI320" si="143">IF((WEEKNUM(MAX(AQ289,AP289,AU289)))&lt;10,(YEAR(MAX(AQ289,AP289,AU289)))&amp;"0"&amp;(WEEKNUM(MAX(AQ289,AP289,AU289))),(YEAR(MAX(AQ289,AP289,AU289)))&amp;(WEEKNUM(MAX(AQ289,AP289,AU289))))</f>
        <v>190000</v>
      </c>
      <c r="AJ289" s="151" t="str">
        <f t="shared" si="123"/>
        <v>190000</v>
      </c>
      <c r="AK289" s="109"/>
      <c r="AL289" s="102"/>
      <c r="AM289" s="102"/>
      <c r="AN289" s="102"/>
      <c r="AO289" s="102"/>
      <c r="AP289" s="102"/>
      <c r="AQ289" s="102"/>
      <c r="AR289" s="102"/>
      <c r="AS289" s="102"/>
      <c r="AT289" s="102"/>
      <c r="AU289" s="340"/>
    </row>
    <row r="290" spans="1:47" s="81" customFormat="1">
      <c r="A290" s="75"/>
      <c r="B290" s="52"/>
      <c r="C290" s="53"/>
      <c r="D290" s="104"/>
      <c r="E290" s="85"/>
      <c r="F290" s="329"/>
      <c r="G290" s="55"/>
      <c r="H290" s="53"/>
      <c r="I290" s="83"/>
      <c r="J290" s="77"/>
      <c r="K290" s="52"/>
      <c r="L290" s="52"/>
      <c r="M290" s="52"/>
      <c r="N290" s="52"/>
      <c r="O290" s="54"/>
      <c r="P290" s="56"/>
      <c r="Q290" s="52"/>
      <c r="R290" s="52"/>
      <c r="S290" s="52"/>
      <c r="T290" s="52"/>
      <c r="U290" s="57"/>
      <c r="V290" s="58"/>
      <c r="W290" s="80"/>
      <c r="X290" s="67" t="str">
        <f t="shared" si="134"/>
        <v>190000</v>
      </c>
      <c r="Y290" s="54"/>
      <c r="Z290" s="66" t="str">
        <f t="shared" si="135"/>
        <v xml:space="preserve"> </v>
      </c>
      <c r="AA290" s="67" t="str">
        <f t="shared" si="133"/>
        <v xml:space="preserve"> </v>
      </c>
      <c r="AB290" s="68" t="str">
        <f t="shared" si="136"/>
        <v xml:space="preserve"> </v>
      </c>
      <c r="AC290" s="165">
        <f t="shared" si="137"/>
        <v>0</v>
      </c>
      <c r="AD290" s="166">
        <f t="shared" si="138"/>
        <v>0</v>
      </c>
      <c r="AE290" s="167">
        <f t="shared" si="139"/>
        <v>0</v>
      </c>
      <c r="AF290" s="151" t="str">
        <f t="shared" si="140"/>
        <v>190000</v>
      </c>
      <c r="AG290" s="151" t="str">
        <f t="shared" si="141"/>
        <v>190000</v>
      </c>
      <c r="AH290" s="151" t="str">
        <f t="shared" si="142"/>
        <v>190000</v>
      </c>
      <c r="AI290" s="151" t="str">
        <f t="shared" si="143"/>
        <v>190000</v>
      </c>
      <c r="AJ290" s="151" t="str">
        <f t="shared" si="123"/>
        <v>190000</v>
      </c>
      <c r="AK290" s="109"/>
      <c r="AL290" s="102"/>
      <c r="AM290" s="102"/>
      <c r="AN290" s="102"/>
      <c r="AO290" s="102"/>
      <c r="AP290" s="102"/>
      <c r="AQ290" s="102"/>
      <c r="AR290" s="102"/>
      <c r="AS290" s="102"/>
      <c r="AT290" s="102"/>
      <c r="AU290" s="340"/>
    </row>
    <row r="291" spans="1:47" s="81" customFormat="1">
      <c r="A291" s="75"/>
      <c r="B291" s="52"/>
      <c r="C291" s="53"/>
      <c r="D291" s="104"/>
      <c r="E291" s="85"/>
      <c r="F291" s="329"/>
      <c r="G291" s="55"/>
      <c r="H291" s="53"/>
      <c r="I291" s="83"/>
      <c r="J291" s="77"/>
      <c r="K291" s="52"/>
      <c r="L291" s="52"/>
      <c r="M291" s="52"/>
      <c r="N291" s="52"/>
      <c r="O291" s="54"/>
      <c r="P291" s="56"/>
      <c r="Q291" s="52"/>
      <c r="R291" s="52"/>
      <c r="S291" s="52"/>
      <c r="T291" s="52"/>
      <c r="U291" s="57"/>
      <c r="V291" s="58"/>
      <c r="W291" s="80"/>
      <c r="X291" s="67" t="str">
        <f t="shared" si="134"/>
        <v>190000</v>
      </c>
      <c r="Y291" s="54"/>
      <c r="Z291" s="66" t="str">
        <f t="shared" si="135"/>
        <v xml:space="preserve"> </v>
      </c>
      <c r="AA291" s="67" t="str">
        <f t="shared" si="133"/>
        <v xml:space="preserve"> </v>
      </c>
      <c r="AB291" s="68" t="str">
        <f t="shared" si="136"/>
        <v xml:space="preserve"> </v>
      </c>
      <c r="AC291" s="165">
        <f t="shared" si="137"/>
        <v>0</v>
      </c>
      <c r="AD291" s="166">
        <f t="shared" si="138"/>
        <v>0</v>
      </c>
      <c r="AE291" s="167">
        <f t="shared" si="139"/>
        <v>0</v>
      </c>
      <c r="AF291" s="151" t="str">
        <f t="shared" si="140"/>
        <v>190000</v>
      </c>
      <c r="AG291" s="151" t="str">
        <f t="shared" si="141"/>
        <v>190000</v>
      </c>
      <c r="AH291" s="151" t="str">
        <f t="shared" si="142"/>
        <v>190000</v>
      </c>
      <c r="AI291" s="151" t="str">
        <f t="shared" si="143"/>
        <v>190000</v>
      </c>
      <c r="AJ291" s="151" t="str">
        <f t="shared" si="123"/>
        <v>190000</v>
      </c>
      <c r="AK291" s="109"/>
      <c r="AL291" s="102"/>
      <c r="AM291" s="102"/>
      <c r="AN291" s="102"/>
      <c r="AO291" s="102"/>
      <c r="AP291" s="102"/>
      <c r="AQ291" s="102"/>
      <c r="AR291" s="102"/>
      <c r="AS291" s="102"/>
      <c r="AT291" s="102"/>
      <c r="AU291" s="340"/>
    </row>
    <row r="292" spans="1:47" s="81" customFormat="1">
      <c r="A292" s="75"/>
      <c r="B292" s="52"/>
      <c r="C292" s="53"/>
      <c r="D292" s="104"/>
      <c r="E292" s="85"/>
      <c r="F292" s="329"/>
      <c r="G292" s="55"/>
      <c r="H292" s="53"/>
      <c r="I292" s="83"/>
      <c r="J292" s="77"/>
      <c r="K292" s="52"/>
      <c r="L292" s="52"/>
      <c r="M292" s="52"/>
      <c r="N292" s="52"/>
      <c r="O292" s="54"/>
      <c r="P292" s="56"/>
      <c r="Q292" s="52"/>
      <c r="R292" s="52"/>
      <c r="S292" s="52"/>
      <c r="T292" s="52"/>
      <c r="U292" s="57"/>
      <c r="V292" s="58"/>
      <c r="W292" s="80"/>
      <c r="X292" s="67" t="str">
        <f t="shared" si="134"/>
        <v>190000</v>
      </c>
      <c r="Y292" s="54"/>
      <c r="Z292" s="66" t="str">
        <f t="shared" si="135"/>
        <v xml:space="preserve"> </v>
      </c>
      <c r="AA292" s="67" t="str">
        <f t="shared" si="133"/>
        <v xml:space="preserve"> </v>
      </c>
      <c r="AB292" s="68" t="str">
        <f t="shared" si="136"/>
        <v xml:space="preserve"> </v>
      </c>
      <c r="AC292" s="165">
        <f t="shared" si="137"/>
        <v>0</v>
      </c>
      <c r="AD292" s="166">
        <f t="shared" si="138"/>
        <v>0</v>
      </c>
      <c r="AE292" s="167">
        <f t="shared" si="139"/>
        <v>0</v>
      </c>
      <c r="AF292" s="151" t="str">
        <f t="shared" si="140"/>
        <v>190000</v>
      </c>
      <c r="AG292" s="151" t="str">
        <f t="shared" si="141"/>
        <v>190000</v>
      </c>
      <c r="AH292" s="151" t="str">
        <f t="shared" si="142"/>
        <v>190000</v>
      </c>
      <c r="AI292" s="151" t="str">
        <f t="shared" si="143"/>
        <v>190000</v>
      </c>
      <c r="AJ292" s="151" t="str">
        <f t="shared" si="123"/>
        <v>190000</v>
      </c>
      <c r="AK292" s="109"/>
      <c r="AL292" s="102"/>
      <c r="AM292" s="102"/>
      <c r="AN292" s="102"/>
      <c r="AO292" s="102"/>
      <c r="AP292" s="102"/>
      <c r="AQ292" s="102"/>
      <c r="AR292" s="102"/>
      <c r="AS292" s="102"/>
      <c r="AT292" s="102"/>
      <c r="AU292" s="340"/>
    </row>
    <row r="293" spans="1:47" s="81" customFormat="1">
      <c r="A293" s="75"/>
      <c r="B293" s="52"/>
      <c r="C293" s="53"/>
      <c r="D293" s="104"/>
      <c r="E293" s="85"/>
      <c r="F293" s="329"/>
      <c r="G293" s="55"/>
      <c r="H293" s="53"/>
      <c r="I293" s="83"/>
      <c r="J293" s="77"/>
      <c r="K293" s="52"/>
      <c r="L293" s="52"/>
      <c r="M293" s="52"/>
      <c r="N293" s="52"/>
      <c r="O293" s="54"/>
      <c r="P293" s="56"/>
      <c r="Q293" s="52"/>
      <c r="R293" s="52"/>
      <c r="S293" s="52"/>
      <c r="T293" s="52"/>
      <c r="U293" s="57"/>
      <c r="V293" s="58"/>
      <c r="W293" s="80"/>
      <c r="X293" s="67" t="str">
        <f t="shared" si="134"/>
        <v>190000</v>
      </c>
      <c r="Y293" s="54"/>
      <c r="Z293" s="66" t="str">
        <f t="shared" si="135"/>
        <v xml:space="preserve"> </v>
      </c>
      <c r="AA293" s="67" t="str">
        <f t="shared" si="133"/>
        <v xml:space="preserve"> </v>
      </c>
      <c r="AB293" s="68" t="str">
        <f t="shared" si="136"/>
        <v xml:space="preserve"> </v>
      </c>
      <c r="AC293" s="165">
        <f t="shared" si="137"/>
        <v>0</v>
      </c>
      <c r="AD293" s="166">
        <f t="shared" si="138"/>
        <v>0</v>
      </c>
      <c r="AE293" s="167">
        <f t="shared" si="139"/>
        <v>0</v>
      </c>
      <c r="AF293" s="151" t="str">
        <f t="shared" si="140"/>
        <v>190000</v>
      </c>
      <c r="AG293" s="151" t="str">
        <f t="shared" si="141"/>
        <v>190000</v>
      </c>
      <c r="AH293" s="151" t="str">
        <f t="shared" si="142"/>
        <v>190000</v>
      </c>
      <c r="AI293" s="151" t="str">
        <f t="shared" si="143"/>
        <v>190000</v>
      </c>
      <c r="AJ293" s="151" t="str">
        <f t="shared" si="123"/>
        <v>190000</v>
      </c>
      <c r="AK293" s="109"/>
      <c r="AL293" s="102"/>
      <c r="AM293" s="102"/>
      <c r="AN293" s="102"/>
      <c r="AO293" s="102"/>
      <c r="AP293" s="102"/>
      <c r="AQ293" s="102"/>
      <c r="AR293" s="102"/>
      <c r="AS293" s="102"/>
      <c r="AT293" s="102"/>
      <c r="AU293" s="340"/>
    </row>
    <row r="294" spans="1:47" s="81" customFormat="1">
      <c r="A294" s="75"/>
      <c r="B294" s="52"/>
      <c r="C294" s="53"/>
      <c r="D294" s="104"/>
      <c r="E294" s="35"/>
      <c r="F294" s="329"/>
      <c r="G294" s="55"/>
      <c r="H294" s="53"/>
      <c r="I294" s="83"/>
      <c r="J294" s="77"/>
      <c r="K294" s="52"/>
      <c r="L294" s="52"/>
      <c r="M294" s="52"/>
      <c r="N294" s="52"/>
      <c r="O294" s="54"/>
      <c r="P294" s="56"/>
      <c r="Q294" s="52"/>
      <c r="R294" s="52"/>
      <c r="S294" s="52"/>
      <c r="T294" s="52"/>
      <c r="U294" s="57"/>
      <c r="V294" s="58"/>
      <c r="W294" s="59"/>
      <c r="X294" s="67" t="str">
        <f t="shared" si="134"/>
        <v>190000</v>
      </c>
      <c r="Y294" s="54"/>
      <c r="Z294" s="66" t="str">
        <f t="shared" si="135"/>
        <v xml:space="preserve"> </v>
      </c>
      <c r="AA294" s="67" t="str">
        <f t="shared" ref="AA294:AA325" si="144">IF(I294=1,(IF(Y294=0,X294,0))," ")</f>
        <v xml:space="preserve"> </v>
      </c>
      <c r="AB294" s="68" t="str">
        <f t="shared" si="136"/>
        <v xml:space="preserve"> </v>
      </c>
      <c r="AC294" s="165">
        <f t="shared" si="137"/>
        <v>0</v>
      </c>
      <c r="AD294" s="166">
        <f t="shared" si="138"/>
        <v>0</v>
      </c>
      <c r="AE294" s="167">
        <f t="shared" si="139"/>
        <v>0</v>
      </c>
      <c r="AF294" s="151" t="str">
        <f t="shared" si="140"/>
        <v>190000</v>
      </c>
      <c r="AG294" s="151" t="str">
        <f t="shared" si="141"/>
        <v>190000</v>
      </c>
      <c r="AH294" s="151" t="str">
        <f t="shared" si="142"/>
        <v>190000</v>
      </c>
      <c r="AI294" s="151" t="str">
        <f t="shared" si="143"/>
        <v>190000</v>
      </c>
      <c r="AJ294" s="151" t="str">
        <f t="shared" si="123"/>
        <v>190000</v>
      </c>
      <c r="AK294" s="109"/>
      <c r="AL294" s="102"/>
      <c r="AM294" s="102"/>
      <c r="AN294" s="102"/>
      <c r="AO294" s="102"/>
      <c r="AP294" s="102"/>
      <c r="AQ294" s="102"/>
      <c r="AR294" s="102"/>
      <c r="AS294" s="102"/>
      <c r="AT294" s="102"/>
      <c r="AU294" s="340"/>
    </row>
    <row r="295" spans="1:47" s="81" customFormat="1">
      <c r="A295" s="75"/>
      <c r="B295" s="52"/>
      <c r="C295" s="53"/>
      <c r="D295" s="104"/>
      <c r="E295" s="85"/>
      <c r="F295" s="329"/>
      <c r="G295" s="55"/>
      <c r="H295" s="53"/>
      <c r="I295" s="83"/>
      <c r="J295" s="77"/>
      <c r="K295" s="52"/>
      <c r="L295" s="52"/>
      <c r="M295" s="52"/>
      <c r="N295" s="52"/>
      <c r="O295" s="54"/>
      <c r="P295" s="56"/>
      <c r="Q295" s="52"/>
      <c r="R295" s="52"/>
      <c r="S295" s="52"/>
      <c r="T295" s="52"/>
      <c r="U295" s="57"/>
      <c r="V295" s="58"/>
      <c r="W295" s="80"/>
      <c r="X295" s="67" t="str">
        <f t="shared" si="134"/>
        <v>190000</v>
      </c>
      <c r="Y295" s="54"/>
      <c r="Z295" s="66" t="str">
        <f t="shared" si="135"/>
        <v xml:space="preserve"> </v>
      </c>
      <c r="AA295" s="67" t="str">
        <f t="shared" si="144"/>
        <v xml:space="preserve"> </v>
      </c>
      <c r="AB295" s="68" t="str">
        <f t="shared" si="136"/>
        <v xml:space="preserve"> </v>
      </c>
      <c r="AC295" s="165">
        <f t="shared" si="137"/>
        <v>0</v>
      </c>
      <c r="AD295" s="166">
        <f t="shared" si="138"/>
        <v>0</v>
      </c>
      <c r="AE295" s="167">
        <f t="shared" si="139"/>
        <v>0</v>
      </c>
      <c r="AF295" s="151" t="str">
        <f t="shared" si="140"/>
        <v>190000</v>
      </c>
      <c r="AG295" s="151" t="str">
        <f t="shared" si="141"/>
        <v>190000</v>
      </c>
      <c r="AH295" s="151" t="str">
        <f t="shared" si="142"/>
        <v>190000</v>
      </c>
      <c r="AI295" s="151" t="str">
        <f t="shared" si="143"/>
        <v>190000</v>
      </c>
      <c r="AJ295" s="151" t="str">
        <f t="shared" si="123"/>
        <v>190000</v>
      </c>
      <c r="AK295" s="109"/>
      <c r="AL295" s="102"/>
      <c r="AM295" s="102"/>
      <c r="AN295" s="102"/>
      <c r="AO295" s="102"/>
      <c r="AP295" s="102"/>
      <c r="AQ295" s="102"/>
      <c r="AR295" s="102"/>
      <c r="AS295" s="102"/>
      <c r="AT295" s="102"/>
      <c r="AU295" s="340"/>
    </row>
    <row r="296" spans="1:47" s="81" customFormat="1">
      <c r="A296" s="75"/>
      <c r="B296" s="52"/>
      <c r="C296" s="53"/>
      <c r="D296" s="104"/>
      <c r="E296" s="85"/>
      <c r="F296" s="329"/>
      <c r="G296" s="55"/>
      <c r="H296" s="53"/>
      <c r="I296" s="83"/>
      <c r="J296" s="77"/>
      <c r="K296" s="52"/>
      <c r="L296" s="52"/>
      <c r="M296" s="52"/>
      <c r="N296" s="52"/>
      <c r="O296" s="54"/>
      <c r="P296" s="56"/>
      <c r="Q296" s="52"/>
      <c r="R296" s="52"/>
      <c r="S296" s="52"/>
      <c r="T296" s="52"/>
      <c r="U296" s="57"/>
      <c r="V296" s="58"/>
      <c r="W296" s="80"/>
      <c r="X296" s="67" t="str">
        <f t="shared" si="134"/>
        <v>190000</v>
      </c>
      <c r="Y296" s="54"/>
      <c r="Z296" s="66" t="str">
        <f t="shared" si="135"/>
        <v xml:space="preserve"> </v>
      </c>
      <c r="AA296" s="67" t="str">
        <f t="shared" si="144"/>
        <v xml:space="preserve"> </v>
      </c>
      <c r="AB296" s="68" t="str">
        <f t="shared" si="136"/>
        <v xml:space="preserve"> </v>
      </c>
      <c r="AC296" s="165">
        <f t="shared" si="137"/>
        <v>0</v>
      </c>
      <c r="AD296" s="166">
        <f t="shared" si="138"/>
        <v>0</v>
      </c>
      <c r="AE296" s="167">
        <f t="shared" si="139"/>
        <v>0</v>
      </c>
      <c r="AF296" s="151" t="str">
        <f t="shared" si="140"/>
        <v>190000</v>
      </c>
      <c r="AG296" s="151" t="str">
        <f t="shared" si="141"/>
        <v>190000</v>
      </c>
      <c r="AH296" s="151" t="str">
        <f t="shared" si="142"/>
        <v>190000</v>
      </c>
      <c r="AI296" s="151" t="str">
        <f t="shared" si="143"/>
        <v>190000</v>
      </c>
      <c r="AJ296" s="151" t="str">
        <f t="shared" si="123"/>
        <v>190000</v>
      </c>
      <c r="AK296" s="109"/>
      <c r="AL296" s="102"/>
      <c r="AM296" s="102"/>
      <c r="AN296" s="102"/>
      <c r="AO296" s="102"/>
      <c r="AP296" s="102"/>
      <c r="AQ296" s="102"/>
      <c r="AR296" s="102"/>
      <c r="AS296" s="102"/>
      <c r="AT296" s="102"/>
      <c r="AU296" s="340"/>
    </row>
    <row r="297" spans="1:47" s="81" customFormat="1">
      <c r="A297" s="75"/>
      <c r="B297" s="52"/>
      <c r="C297" s="53"/>
      <c r="D297" s="104"/>
      <c r="E297" s="35"/>
      <c r="F297" s="329"/>
      <c r="G297" s="55"/>
      <c r="H297" s="53"/>
      <c r="I297" s="83"/>
      <c r="J297" s="77"/>
      <c r="K297" s="52"/>
      <c r="L297" s="52"/>
      <c r="M297" s="52"/>
      <c r="N297" s="52"/>
      <c r="O297" s="54"/>
      <c r="P297" s="56"/>
      <c r="Q297" s="52"/>
      <c r="R297" s="52"/>
      <c r="S297" s="52"/>
      <c r="T297" s="52"/>
      <c r="U297" s="57"/>
      <c r="V297" s="58"/>
      <c r="W297" s="80"/>
      <c r="X297" s="67" t="str">
        <f t="shared" si="134"/>
        <v>190000</v>
      </c>
      <c r="Y297" s="54"/>
      <c r="Z297" s="66" t="str">
        <f t="shared" si="135"/>
        <v xml:space="preserve"> </v>
      </c>
      <c r="AA297" s="67" t="str">
        <f t="shared" si="144"/>
        <v xml:space="preserve"> </v>
      </c>
      <c r="AB297" s="68" t="str">
        <f t="shared" si="136"/>
        <v xml:space="preserve"> </v>
      </c>
      <c r="AC297" s="165">
        <f t="shared" si="137"/>
        <v>0</v>
      </c>
      <c r="AD297" s="166">
        <f t="shared" si="138"/>
        <v>0</v>
      </c>
      <c r="AE297" s="167">
        <f t="shared" si="139"/>
        <v>0</v>
      </c>
      <c r="AF297" s="151" t="str">
        <f t="shared" si="140"/>
        <v>190000</v>
      </c>
      <c r="AG297" s="151" t="str">
        <f t="shared" si="141"/>
        <v>190000</v>
      </c>
      <c r="AH297" s="151" t="str">
        <f t="shared" si="142"/>
        <v>190000</v>
      </c>
      <c r="AI297" s="151" t="str">
        <f t="shared" si="143"/>
        <v>190000</v>
      </c>
      <c r="AJ297" s="151" t="str">
        <f t="shared" si="123"/>
        <v>190000</v>
      </c>
      <c r="AK297" s="109"/>
      <c r="AL297" s="102"/>
      <c r="AM297" s="102"/>
      <c r="AN297" s="102"/>
      <c r="AO297" s="102"/>
      <c r="AP297" s="102"/>
      <c r="AQ297" s="102"/>
      <c r="AR297" s="102"/>
      <c r="AS297" s="102"/>
      <c r="AT297" s="102"/>
      <c r="AU297" s="340"/>
    </row>
    <row r="298" spans="1:47" s="81" customFormat="1">
      <c r="A298" s="75"/>
      <c r="B298" s="52"/>
      <c r="C298" s="53"/>
      <c r="D298" s="104"/>
      <c r="E298" s="85"/>
      <c r="F298" s="329"/>
      <c r="G298" s="55"/>
      <c r="H298" s="53"/>
      <c r="I298" s="83"/>
      <c r="J298" s="77"/>
      <c r="K298" s="52"/>
      <c r="L298" s="52"/>
      <c r="M298" s="52"/>
      <c r="N298" s="52"/>
      <c r="O298" s="54"/>
      <c r="P298" s="56"/>
      <c r="Q298" s="52"/>
      <c r="R298" s="52"/>
      <c r="S298" s="52"/>
      <c r="T298" s="52"/>
      <c r="U298" s="57"/>
      <c r="V298" s="58"/>
      <c r="W298" s="80"/>
      <c r="X298" s="67" t="str">
        <f t="shared" si="134"/>
        <v>190000</v>
      </c>
      <c r="Y298" s="54"/>
      <c r="Z298" s="66" t="str">
        <f t="shared" si="135"/>
        <v xml:space="preserve"> </v>
      </c>
      <c r="AA298" s="67" t="str">
        <f t="shared" si="144"/>
        <v xml:space="preserve"> </v>
      </c>
      <c r="AB298" s="68" t="str">
        <f t="shared" si="136"/>
        <v xml:space="preserve"> </v>
      </c>
      <c r="AC298" s="165">
        <f t="shared" si="137"/>
        <v>0</v>
      </c>
      <c r="AD298" s="166">
        <f t="shared" si="138"/>
        <v>0</v>
      </c>
      <c r="AE298" s="167">
        <f t="shared" si="139"/>
        <v>0</v>
      </c>
      <c r="AF298" s="151" t="str">
        <f t="shared" si="140"/>
        <v>190000</v>
      </c>
      <c r="AG298" s="151" t="str">
        <f t="shared" si="141"/>
        <v>190000</v>
      </c>
      <c r="AH298" s="151" t="str">
        <f t="shared" si="142"/>
        <v>190000</v>
      </c>
      <c r="AI298" s="151" t="str">
        <f t="shared" si="143"/>
        <v>190000</v>
      </c>
      <c r="AJ298" s="151" t="str">
        <f t="shared" si="123"/>
        <v>190000</v>
      </c>
      <c r="AK298" s="109"/>
      <c r="AL298" s="102"/>
      <c r="AM298" s="102"/>
      <c r="AN298" s="102"/>
      <c r="AO298" s="102"/>
      <c r="AP298" s="102"/>
      <c r="AQ298" s="102"/>
      <c r="AR298" s="102"/>
      <c r="AS298" s="102"/>
      <c r="AT298" s="102"/>
      <c r="AU298" s="340"/>
    </row>
    <row r="299" spans="1:47" s="81" customFormat="1">
      <c r="A299" s="75"/>
      <c r="B299" s="52"/>
      <c r="C299" s="53"/>
      <c r="D299" s="104"/>
      <c r="E299" s="85"/>
      <c r="F299" s="329"/>
      <c r="G299" s="55"/>
      <c r="H299" s="53"/>
      <c r="I299" s="83"/>
      <c r="J299" s="77"/>
      <c r="K299" s="52"/>
      <c r="L299" s="52"/>
      <c r="M299" s="52"/>
      <c r="N299" s="52"/>
      <c r="O299" s="54"/>
      <c r="P299" s="56"/>
      <c r="Q299" s="52"/>
      <c r="R299" s="52"/>
      <c r="S299" s="52"/>
      <c r="T299" s="52"/>
      <c r="U299" s="57"/>
      <c r="V299" s="58"/>
      <c r="W299" s="80"/>
      <c r="X299" s="67" t="str">
        <f t="shared" si="134"/>
        <v>190000</v>
      </c>
      <c r="Y299" s="54"/>
      <c r="Z299" s="66" t="str">
        <f t="shared" si="135"/>
        <v xml:space="preserve"> </v>
      </c>
      <c r="AA299" s="67" t="str">
        <f t="shared" si="144"/>
        <v xml:space="preserve"> </v>
      </c>
      <c r="AB299" s="68" t="str">
        <f t="shared" si="136"/>
        <v xml:space="preserve"> </v>
      </c>
      <c r="AC299" s="165">
        <f t="shared" si="137"/>
        <v>0</v>
      </c>
      <c r="AD299" s="166">
        <f t="shared" si="138"/>
        <v>0</v>
      </c>
      <c r="AE299" s="167">
        <f t="shared" si="139"/>
        <v>0</v>
      </c>
      <c r="AF299" s="151" t="str">
        <f t="shared" si="140"/>
        <v>190000</v>
      </c>
      <c r="AG299" s="151" t="str">
        <f t="shared" si="141"/>
        <v>190000</v>
      </c>
      <c r="AH299" s="151" t="str">
        <f t="shared" si="142"/>
        <v>190000</v>
      </c>
      <c r="AI299" s="151" t="str">
        <f t="shared" si="143"/>
        <v>190000</v>
      </c>
      <c r="AJ299" s="151" t="str">
        <f t="shared" si="123"/>
        <v>190000</v>
      </c>
      <c r="AK299" s="109"/>
      <c r="AL299" s="102"/>
      <c r="AM299" s="102"/>
      <c r="AN299" s="102"/>
      <c r="AO299" s="102"/>
      <c r="AP299" s="102"/>
      <c r="AQ299" s="102"/>
      <c r="AR299" s="102"/>
      <c r="AS299" s="102"/>
      <c r="AT299" s="102"/>
      <c r="AU299" s="340"/>
    </row>
    <row r="300" spans="1:47" s="81" customFormat="1">
      <c r="A300" s="75"/>
      <c r="B300" s="52"/>
      <c r="C300" s="53"/>
      <c r="D300" s="104"/>
      <c r="E300" s="85"/>
      <c r="F300" s="329"/>
      <c r="G300" s="55"/>
      <c r="H300" s="53"/>
      <c r="I300" s="83"/>
      <c r="J300" s="77"/>
      <c r="K300" s="52"/>
      <c r="L300" s="52"/>
      <c r="M300" s="52"/>
      <c r="N300" s="52"/>
      <c r="O300" s="54"/>
      <c r="P300" s="56"/>
      <c r="Q300" s="52"/>
      <c r="R300" s="52"/>
      <c r="S300" s="52"/>
      <c r="T300" s="52"/>
      <c r="U300" s="57"/>
      <c r="V300" s="58"/>
      <c r="W300" s="80"/>
      <c r="X300" s="67" t="str">
        <f t="shared" si="134"/>
        <v>190000</v>
      </c>
      <c r="Y300" s="54"/>
      <c r="Z300" s="66" t="str">
        <f t="shared" si="135"/>
        <v xml:space="preserve"> </v>
      </c>
      <c r="AA300" s="67" t="str">
        <f t="shared" si="144"/>
        <v xml:space="preserve"> </v>
      </c>
      <c r="AB300" s="68" t="str">
        <f t="shared" si="136"/>
        <v xml:space="preserve"> </v>
      </c>
      <c r="AC300" s="165">
        <f t="shared" si="137"/>
        <v>0</v>
      </c>
      <c r="AD300" s="166">
        <f t="shared" si="138"/>
        <v>0</v>
      </c>
      <c r="AE300" s="167">
        <f t="shared" si="139"/>
        <v>0</v>
      </c>
      <c r="AF300" s="151" t="str">
        <f t="shared" si="140"/>
        <v>190000</v>
      </c>
      <c r="AG300" s="151" t="str">
        <f t="shared" si="141"/>
        <v>190000</v>
      </c>
      <c r="AH300" s="151" t="str">
        <f t="shared" si="142"/>
        <v>190000</v>
      </c>
      <c r="AI300" s="151" t="str">
        <f t="shared" si="143"/>
        <v>190000</v>
      </c>
      <c r="AJ300" s="151" t="str">
        <f t="shared" si="123"/>
        <v>190000</v>
      </c>
      <c r="AK300" s="109"/>
      <c r="AL300" s="102"/>
      <c r="AM300" s="102"/>
      <c r="AN300" s="102"/>
      <c r="AO300" s="102"/>
      <c r="AP300" s="102"/>
      <c r="AQ300" s="102"/>
      <c r="AR300" s="102"/>
      <c r="AS300" s="102"/>
      <c r="AT300" s="102"/>
      <c r="AU300" s="340"/>
    </row>
    <row r="301" spans="1:47" s="81" customFormat="1">
      <c r="A301" s="75"/>
      <c r="B301" s="52"/>
      <c r="C301" s="53"/>
      <c r="D301" s="104"/>
      <c r="E301" s="85"/>
      <c r="F301" s="329"/>
      <c r="G301" s="55"/>
      <c r="H301" s="53"/>
      <c r="I301" s="83"/>
      <c r="J301" s="77"/>
      <c r="K301" s="52"/>
      <c r="L301" s="52"/>
      <c r="M301" s="52"/>
      <c r="N301" s="52"/>
      <c r="O301" s="54"/>
      <c r="P301" s="56"/>
      <c r="Q301" s="52"/>
      <c r="R301" s="52"/>
      <c r="S301" s="52"/>
      <c r="T301" s="52"/>
      <c r="U301" s="57"/>
      <c r="V301" s="58"/>
      <c r="W301" s="80"/>
      <c r="X301" s="67" t="str">
        <f t="shared" si="134"/>
        <v>190000</v>
      </c>
      <c r="Y301" s="54"/>
      <c r="Z301" s="66" t="str">
        <f t="shared" si="135"/>
        <v xml:space="preserve"> </v>
      </c>
      <c r="AA301" s="67" t="str">
        <f t="shared" si="144"/>
        <v xml:space="preserve"> </v>
      </c>
      <c r="AB301" s="68" t="str">
        <f t="shared" si="136"/>
        <v xml:space="preserve"> </v>
      </c>
      <c r="AC301" s="165">
        <f t="shared" si="137"/>
        <v>0</v>
      </c>
      <c r="AD301" s="166">
        <f t="shared" si="138"/>
        <v>0</v>
      </c>
      <c r="AE301" s="167">
        <f t="shared" si="139"/>
        <v>0</v>
      </c>
      <c r="AF301" s="151" t="str">
        <f t="shared" si="140"/>
        <v>190000</v>
      </c>
      <c r="AG301" s="151" t="str">
        <f t="shared" si="141"/>
        <v>190000</v>
      </c>
      <c r="AH301" s="151" t="str">
        <f t="shared" si="142"/>
        <v>190000</v>
      </c>
      <c r="AI301" s="151" t="str">
        <f t="shared" si="143"/>
        <v>190000</v>
      </c>
      <c r="AJ301" s="151" t="str">
        <f t="shared" si="123"/>
        <v>190000</v>
      </c>
      <c r="AK301" s="109"/>
      <c r="AL301" s="102"/>
      <c r="AM301" s="102"/>
      <c r="AN301" s="102"/>
      <c r="AO301" s="102"/>
      <c r="AP301" s="102"/>
      <c r="AQ301" s="102"/>
      <c r="AR301" s="102"/>
      <c r="AS301" s="102"/>
      <c r="AT301" s="102"/>
      <c r="AU301" s="340"/>
    </row>
    <row r="302" spans="1:47" s="81" customFormat="1">
      <c r="A302" s="75"/>
      <c r="B302" s="52"/>
      <c r="C302" s="53"/>
      <c r="D302" s="104"/>
      <c r="E302" s="85"/>
      <c r="F302" s="329"/>
      <c r="G302" s="55"/>
      <c r="H302" s="53"/>
      <c r="I302" s="83"/>
      <c r="J302" s="77"/>
      <c r="K302" s="52"/>
      <c r="L302" s="52"/>
      <c r="M302" s="52"/>
      <c r="N302" s="52"/>
      <c r="O302" s="54"/>
      <c r="P302" s="56"/>
      <c r="Q302" s="52"/>
      <c r="R302" s="52"/>
      <c r="S302" s="52"/>
      <c r="T302" s="52"/>
      <c r="U302" s="57"/>
      <c r="V302" s="58"/>
      <c r="W302" s="80"/>
      <c r="X302" s="67" t="str">
        <f t="shared" si="134"/>
        <v>190000</v>
      </c>
      <c r="Y302" s="54"/>
      <c r="Z302" s="66" t="str">
        <f t="shared" si="135"/>
        <v xml:space="preserve"> </v>
      </c>
      <c r="AA302" s="67" t="str">
        <f t="shared" si="144"/>
        <v xml:space="preserve"> </v>
      </c>
      <c r="AB302" s="68" t="str">
        <f t="shared" si="136"/>
        <v xml:space="preserve"> </v>
      </c>
      <c r="AC302" s="165">
        <f t="shared" si="137"/>
        <v>0</v>
      </c>
      <c r="AD302" s="166">
        <f t="shared" si="138"/>
        <v>0</v>
      </c>
      <c r="AE302" s="167">
        <f t="shared" si="139"/>
        <v>0</v>
      </c>
      <c r="AF302" s="151" t="str">
        <f t="shared" si="140"/>
        <v>190000</v>
      </c>
      <c r="AG302" s="151" t="str">
        <f t="shared" si="141"/>
        <v>190000</v>
      </c>
      <c r="AH302" s="151" t="str">
        <f t="shared" si="142"/>
        <v>190000</v>
      </c>
      <c r="AI302" s="151" t="str">
        <f t="shared" si="143"/>
        <v>190000</v>
      </c>
      <c r="AJ302" s="151" t="str">
        <f t="shared" si="123"/>
        <v>190000</v>
      </c>
      <c r="AK302" s="109"/>
      <c r="AL302" s="102"/>
      <c r="AM302" s="102"/>
      <c r="AN302" s="102"/>
      <c r="AO302" s="102"/>
      <c r="AP302" s="102"/>
      <c r="AQ302" s="102"/>
      <c r="AR302" s="102"/>
      <c r="AS302" s="102"/>
      <c r="AT302" s="102"/>
      <c r="AU302" s="340"/>
    </row>
    <row r="303" spans="1:47" s="81" customFormat="1">
      <c r="A303" s="75"/>
      <c r="B303" s="52"/>
      <c r="C303" s="53"/>
      <c r="D303" s="104"/>
      <c r="E303" s="85"/>
      <c r="F303" s="329"/>
      <c r="G303" s="55"/>
      <c r="H303" s="53"/>
      <c r="I303" s="83"/>
      <c r="J303" s="77"/>
      <c r="K303" s="52"/>
      <c r="L303" s="52"/>
      <c r="M303" s="52"/>
      <c r="N303" s="52"/>
      <c r="O303" s="54"/>
      <c r="P303" s="56"/>
      <c r="Q303" s="52"/>
      <c r="R303" s="52"/>
      <c r="S303" s="52"/>
      <c r="T303" s="52"/>
      <c r="U303" s="57"/>
      <c r="V303" s="58"/>
      <c r="W303" s="80"/>
      <c r="X303" s="67" t="str">
        <f t="shared" si="134"/>
        <v>190000</v>
      </c>
      <c r="Y303" s="54"/>
      <c r="Z303" s="66" t="str">
        <f t="shared" si="135"/>
        <v xml:space="preserve"> </v>
      </c>
      <c r="AA303" s="67" t="str">
        <f t="shared" si="144"/>
        <v xml:space="preserve"> </v>
      </c>
      <c r="AB303" s="68" t="str">
        <f t="shared" si="136"/>
        <v xml:space="preserve"> </v>
      </c>
      <c r="AC303" s="165">
        <f t="shared" si="137"/>
        <v>0</v>
      </c>
      <c r="AD303" s="166">
        <f t="shared" si="138"/>
        <v>0</v>
      </c>
      <c r="AE303" s="167">
        <f t="shared" si="139"/>
        <v>0</v>
      </c>
      <c r="AF303" s="151" t="str">
        <f t="shared" si="140"/>
        <v>190000</v>
      </c>
      <c r="AG303" s="151" t="str">
        <f t="shared" si="141"/>
        <v>190000</v>
      </c>
      <c r="AH303" s="151" t="str">
        <f t="shared" si="142"/>
        <v>190000</v>
      </c>
      <c r="AI303" s="151" t="str">
        <f t="shared" si="143"/>
        <v>190000</v>
      </c>
      <c r="AJ303" s="151" t="str">
        <f t="shared" si="123"/>
        <v>190000</v>
      </c>
      <c r="AK303" s="109"/>
      <c r="AL303" s="102"/>
      <c r="AM303" s="102"/>
      <c r="AN303" s="102"/>
      <c r="AO303" s="102"/>
      <c r="AP303" s="102"/>
      <c r="AQ303" s="102"/>
      <c r="AR303" s="102"/>
      <c r="AS303" s="102"/>
      <c r="AT303" s="102"/>
      <c r="AU303" s="340"/>
    </row>
    <row r="304" spans="1:47" s="81" customFormat="1">
      <c r="A304" s="75"/>
      <c r="B304" s="52"/>
      <c r="C304" s="53"/>
      <c r="D304" s="104"/>
      <c r="E304" s="86"/>
      <c r="F304" s="329"/>
      <c r="G304" s="55"/>
      <c r="H304" s="53"/>
      <c r="I304" s="83"/>
      <c r="J304" s="77"/>
      <c r="K304" s="52"/>
      <c r="L304" s="52"/>
      <c r="M304" s="52"/>
      <c r="N304" s="52"/>
      <c r="O304" s="54"/>
      <c r="P304" s="56"/>
      <c r="Q304" s="52"/>
      <c r="R304" s="52"/>
      <c r="S304" s="52"/>
      <c r="T304" s="52"/>
      <c r="U304" s="57"/>
      <c r="V304" s="58"/>
      <c r="W304" s="59"/>
      <c r="X304" s="67" t="str">
        <f t="shared" si="134"/>
        <v>190000</v>
      </c>
      <c r="Y304" s="54"/>
      <c r="Z304" s="66" t="str">
        <f t="shared" si="135"/>
        <v xml:space="preserve"> </v>
      </c>
      <c r="AA304" s="67" t="str">
        <f t="shared" si="144"/>
        <v xml:space="preserve"> </v>
      </c>
      <c r="AB304" s="68" t="str">
        <f t="shared" si="136"/>
        <v xml:space="preserve"> </v>
      </c>
      <c r="AC304" s="165">
        <f t="shared" si="137"/>
        <v>0</v>
      </c>
      <c r="AD304" s="166">
        <f t="shared" si="138"/>
        <v>0</v>
      </c>
      <c r="AE304" s="167">
        <f t="shared" si="139"/>
        <v>0</v>
      </c>
      <c r="AF304" s="151" t="str">
        <f t="shared" si="140"/>
        <v>190000</v>
      </c>
      <c r="AG304" s="151" t="str">
        <f t="shared" si="141"/>
        <v>190000</v>
      </c>
      <c r="AH304" s="151" t="str">
        <f t="shared" si="142"/>
        <v>190000</v>
      </c>
      <c r="AI304" s="151" t="str">
        <f t="shared" si="143"/>
        <v>190000</v>
      </c>
      <c r="AJ304" s="151" t="str">
        <f t="shared" si="123"/>
        <v>190000</v>
      </c>
      <c r="AK304" s="109"/>
      <c r="AL304" s="102"/>
      <c r="AM304" s="102"/>
      <c r="AN304" s="102"/>
      <c r="AO304" s="102"/>
      <c r="AP304" s="102"/>
      <c r="AQ304" s="102"/>
      <c r="AR304" s="102"/>
      <c r="AS304" s="102"/>
      <c r="AT304" s="102"/>
      <c r="AU304" s="340"/>
    </row>
    <row r="305" spans="1:47" s="81" customFormat="1">
      <c r="A305" s="75"/>
      <c r="B305" s="52"/>
      <c r="C305" s="53"/>
      <c r="D305" s="104"/>
      <c r="E305" s="85"/>
      <c r="F305" s="329"/>
      <c r="G305" s="55"/>
      <c r="H305" s="53"/>
      <c r="I305" s="83"/>
      <c r="J305" s="77"/>
      <c r="K305" s="52"/>
      <c r="L305" s="52"/>
      <c r="M305" s="52"/>
      <c r="N305" s="52"/>
      <c r="O305" s="54"/>
      <c r="P305" s="56"/>
      <c r="Q305" s="52"/>
      <c r="R305" s="52"/>
      <c r="S305" s="52"/>
      <c r="T305" s="52"/>
      <c r="U305" s="57"/>
      <c r="V305" s="58"/>
      <c r="W305" s="80"/>
      <c r="X305" s="67" t="str">
        <f t="shared" si="134"/>
        <v>190000</v>
      </c>
      <c r="Y305" s="54"/>
      <c r="Z305" s="66" t="str">
        <f t="shared" si="135"/>
        <v xml:space="preserve"> </v>
      </c>
      <c r="AA305" s="67" t="str">
        <f t="shared" si="144"/>
        <v xml:space="preserve"> </v>
      </c>
      <c r="AB305" s="68" t="str">
        <f t="shared" si="136"/>
        <v xml:space="preserve"> </v>
      </c>
      <c r="AC305" s="165">
        <f t="shared" si="137"/>
        <v>0</v>
      </c>
      <c r="AD305" s="166">
        <f t="shared" si="138"/>
        <v>0</v>
      </c>
      <c r="AE305" s="167">
        <f t="shared" si="139"/>
        <v>0</v>
      </c>
      <c r="AF305" s="151" t="str">
        <f t="shared" si="140"/>
        <v>190000</v>
      </c>
      <c r="AG305" s="151" t="str">
        <f t="shared" si="141"/>
        <v>190000</v>
      </c>
      <c r="AH305" s="151" t="str">
        <f t="shared" si="142"/>
        <v>190000</v>
      </c>
      <c r="AI305" s="151" t="str">
        <f t="shared" si="143"/>
        <v>190000</v>
      </c>
      <c r="AJ305" s="151" t="str">
        <f t="shared" si="123"/>
        <v>190000</v>
      </c>
      <c r="AK305" s="109"/>
      <c r="AL305" s="102"/>
      <c r="AM305" s="102"/>
      <c r="AN305" s="102"/>
      <c r="AO305" s="102"/>
      <c r="AP305" s="102"/>
      <c r="AQ305" s="102"/>
      <c r="AR305" s="102"/>
      <c r="AS305" s="102"/>
      <c r="AT305" s="102"/>
      <c r="AU305" s="340"/>
    </row>
    <row r="306" spans="1:47" s="81" customFormat="1">
      <c r="A306" s="75"/>
      <c r="B306" s="52"/>
      <c r="C306" s="53"/>
      <c r="D306" s="104"/>
      <c r="E306" s="85"/>
      <c r="F306" s="329"/>
      <c r="G306" s="55"/>
      <c r="H306" s="53"/>
      <c r="I306" s="83"/>
      <c r="J306" s="77"/>
      <c r="K306" s="52"/>
      <c r="L306" s="52"/>
      <c r="M306" s="52"/>
      <c r="N306" s="52"/>
      <c r="O306" s="54"/>
      <c r="P306" s="56"/>
      <c r="Q306" s="52"/>
      <c r="R306" s="52"/>
      <c r="S306" s="52"/>
      <c r="T306" s="52"/>
      <c r="U306" s="57"/>
      <c r="V306" s="58"/>
      <c r="W306" s="80"/>
      <c r="X306" s="67" t="str">
        <f t="shared" si="134"/>
        <v>190000</v>
      </c>
      <c r="Y306" s="54"/>
      <c r="Z306" s="66" t="str">
        <f t="shared" si="135"/>
        <v xml:space="preserve"> </v>
      </c>
      <c r="AA306" s="67" t="str">
        <f t="shared" si="144"/>
        <v xml:space="preserve"> </v>
      </c>
      <c r="AB306" s="68" t="str">
        <f t="shared" si="136"/>
        <v xml:space="preserve"> </v>
      </c>
      <c r="AC306" s="165">
        <f t="shared" si="137"/>
        <v>0</v>
      </c>
      <c r="AD306" s="166">
        <f t="shared" si="138"/>
        <v>0</v>
      </c>
      <c r="AE306" s="167">
        <f t="shared" si="139"/>
        <v>0</v>
      </c>
      <c r="AF306" s="151" t="str">
        <f t="shared" si="140"/>
        <v>190000</v>
      </c>
      <c r="AG306" s="151" t="str">
        <f t="shared" si="141"/>
        <v>190000</v>
      </c>
      <c r="AH306" s="151" t="str">
        <f t="shared" si="142"/>
        <v>190000</v>
      </c>
      <c r="AI306" s="151" t="str">
        <f t="shared" si="143"/>
        <v>190000</v>
      </c>
      <c r="AJ306" s="151" t="str">
        <f t="shared" si="123"/>
        <v>190000</v>
      </c>
      <c r="AK306" s="109"/>
      <c r="AL306" s="102"/>
      <c r="AM306" s="102"/>
      <c r="AN306" s="102"/>
      <c r="AO306" s="102"/>
      <c r="AP306" s="102"/>
      <c r="AQ306" s="102"/>
      <c r="AR306" s="102"/>
      <c r="AS306" s="102"/>
      <c r="AT306" s="102"/>
      <c r="AU306" s="340"/>
    </row>
    <row r="307" spans="1:47" s="81" customFormat="1">
      <c r="A307" s="75"/>
      <c r="B307" s="52"/>
      <c r="C307" s="53"/>
      <c r="D307" s="104"/>
      <c r="E307" s="78"/>
      <c r="F307" s="329"/>
      <c r="G307" s="55"/>
      <c r="H307" s="53"/>
      <c r="I307" s="83"/>
      <c r="J307" s="77"/>
      <c r="K307" s="52"/>
      <c r="L307" s="52"/>
      <c r="M307" s="52"/>
      <c r="N307" s="52"/>
      <c r="O307" s="54"/>
      <c r="P307" s="56"/>
      <c r="Q307" s="52"/>
      <c r="R307" s="52"/>
      <c r="S307" s="52"/>
      <c r="T307" s="52"/>
      <c r="U307" s="57"/>
      <c r="V307" s="58"/>
      <c r="W307" s="59"/>
      <c r="X307" s="67" t="str">
        <f t="shared" si="134"/>
        <v>190000</v>
      </c>
      <c r="Y307" s="54"/>
      <c r="Z307" s="66" t="str">
        <f t="shared" si="135"/>
        <v xml:space="preserve"> </v>
      </c>
      <c r="AA307" s="67" t="str">
        <f t="shared" si="144"/>
        <v xml:space="preserve"> </v>
      </c>
      <c r="AB307" s="68" t="str">
        <f t="shared" si="136"/>
        <v xml:space="preserve"> </v>
      </c>
      <c r="AC307" s="165">
        <f t="shared" si="137"/>
        <v>0</v>
      </c>
      <c r="AD307" s="166">
        <f t="shared" si="138"/>
        <v>0</v>
      </c>
      <c r="AE307" s="167">
        <f t="shared" si="139"/>
        <v>0</v>
      </c>
      <c r="AF307" s="151" t="str">
        <f t="shared" si="140"/>
        <v>190000</v>
      </c>
      <c r="AG307" s="151" t="str">
        <f t="shared" si="141"/>
        <v>190000</v>
      </c>
      <c r="AH307" s="151" t="str">
        <f t="shared" si="142"/>
        <v>190000</v>
      </c>
      <c r="AI307" s="151" t="str">
        <f t="shared" si="143"/>
        <v>190000</v>
      </c>
      <c r="AJ307" s="151" t="str">
        <f t="shared" si="123"/>
        <v>190000</v>
      </c>
      <c r="AK307" s="109"/>
      <c r="AL307" s="102"/>
      <c r="AM307" s="102"/>
      <c r="AN307" s="102"/>
      <c r="AO307" s="102"/>
      <c r="AP307" s="102"/>
      <c r="AQ307" s="102"/>
      <c r="AR307" s="102"/>
      <c r="AS307" s="102"/>
      <c r="AT307" s="102"/>
      <c r="AU307" s="340"/>
    </row>
    <row r="308" spans="1:47" s="81" customFormat="1">
      <c r="A308" s="75"/>
      <c r="B308" s="52"/>
      <c r="C308" s="53"/>
      <c r="D308" s="104"/>
      <c r="E308" s="85"/>
      <c r="F308" s="329"/>
      <c r="G308" s="55"/>
      <c r="H308" s="53"/>
      <c r="I308" s="83"/>
      <c r="J308" s="77"/>
      <c r="K308" s="52"/>
      <c r="L308" s="52"/>
      <c r="M308" s="52"/>
      <c r="N308" s="52"/>
      <c r="O308" s="54"/>
      <c r="P308" s="56"/>
      <c r="Q308" s="52"/>
      <c r="R308" s="52"/>
      <c r="S308" s="52"/>
      <c r="T308" s="52"/>
      <c r="U308" s="57"/>
      <c r="V308" s="58"/>
      <c r="W308" s="80"/>
      <c r="X308" s="67" t="str">
        <f t="shared" ref="X308:X339" si="145">IF((WEEKNUM(MAX(AK308:AU308)))&lt;10,(YEAR(MAX(AK308:AU308)))&amp;"0"&amp;(WEEKNUM(MAX(AK308:AU308))),(YEAR(MAX(AK308:AU308)))&amp;(WEEKNUM(MAX(AK308:AU308))))</f>
        <v>190000</v>
      </c>
      <c r="Y308" s="54"/>
      <c r="Z308" s="66" t="str">
        <f t="shared" si="135"/>
        <v xml:space="preserve"> </v>
      </c>
      <c r="AA308" s="67" t="str">
        <f t="shared" si="144"/>
        <v xml:space="preserve"> </v>
      </c>
      <c r="AB308" s="68" t="str">
        <f t="shared" si="136"/>
        <v xml:space="preserve"> </v>
      </c>
      <c r="AC308" s="165">
        <f t="shared" si="137"/>
        <v>0</v>
      </c>
      <c r="AD308" s="166">
        <f t="shared" si="138"/>
        <v>0</v>
      </c>
      <c r="AE308" s="167">
        <f t="shared" si="139"/>
        <v>0</v>
      </c>
      <c r="AF308" s="151" t="str">
        <f t="shared" si="140"/>
        <v>190000</v>
      </c>
      <c r="AG308" s="151" t="str">
        <f t="shared" si="141"/>
        <v>190000</v>
      </c>
      <c r="AH308" s="151" t="str">
        <f t="shared" si="142"/>
        <v>190000</v>
      </c>
      <c r="AI308" s="151" t="str">
        <f t="shared" si="143"/>
        <v>190000</v>
      </c>
      <c r="AJ308" s="151" t="str">
        <f t="shared" si="123"/>
        <v>190000</v>
      </c>
      <c r="AK308" s="109"/>
      <c r="AL308" s="102"/>
      <c r="AM308" s="102"/>
      <c r="AN308" s="102"/>
      <c r="AO308" s="102"/>
      <c r="AP308" s="102"/>
      <c r="AQ308" s="102"/>
      <c r="AR308" s="102"/>
      <c r="AS308" s="102"/>
      <c r="AT308" s="102"/>
      <c r="AU308" s="340"/>
    </row>
    <row r="309" spans="1:47" s="81" customFormat="1">
      <c r="A309" s="75"/>
      <c r="B309" s="52"/>
      <c r="C309" s="53"/>
      <c r="D309" s="104"/>
      <c r="E309" s="78"/>
      <c r="F309" s="329"/>
      <c r="G309" s="55"/>
      <c r="H309" s="53"/>
      <c r="I309" s="83"/>
      <c r="J309" s="77"/>
      <c r="K309" s="52"/>
      <c r="L309" s="52"/>
      <c r="M309" s="52"/>
      <c r="N309" s="52"/>
      <c r="O309" s="54"/>
      <c r="P309" s="56"/>
      <c r="Q309" s="52"/>
      <c r="R309" s="52"/>
      <c r="S309" s="52"/>
      <c r="T309" s="52"/>
      <c r="U309" s="57"/>
      <c r="V309" s="58"/>
      <c r="W309" s="80"/>
      <c r="X309" s="67" t="str">
        <f t="shared" si="145"/>
        <v>190000</v>
      </c>
      <c r="Y309" s="54"/>
      <c r="Z309" s="66" t="str">
        <f t="shared" si="135"/>
        <v xml:space="preserve"> </v>
      </c>
      <c r="AA309" s="67" t="str">
        <f t="shared" si="144"/>
        <v xml:space="preserve"> </v>
      </c>
      <c r="AB309" s="68" t="str">
        <f t="shared" si="136"/>
        <v xml:space="preserve"> </v>
      </c>
      <c r="AC309" s="165">
        <f t="shared" si="137"/>
        <v>0</v>
      </c>
      <c r="AD309" s="166">
        <f t="shared" si="138"/>
        <v>0</v>
      </c>
      <c r="AE309" s="167">
        <f t="shared" si="139"/>
        <v>0</v>
      </c>
      <c r="AF309" s="151" t="str">
        <f t="shared" si="140"/>
        <v>190000</v>
      </c>
      <c r="AG309" s="151" t="str">
        <f t="shared" si="141"/>
        <v>190000</v>
      </c>
      <c r="AH309" s="151" t="str">
        <f t="shared" si="142"/>
        <v>190000</v>
      </c>
      <c r="AI309" s="151" t="str">
        <f t="shared" si="143"/>
        <v>190000</v>
      </c>
      <c r="AJ309" s="151" t="str">
        <f t="shared" si="123"/>
        <v>190000</v>
      </c>
      <c r="AK309" s="109"/>
      <c r="AL309" s="102"/>
      <c r="AM309" s="102"/>
      <c r="AN309" s="102"/>
      <c r="AO309" s="102"/>
      <c r="AP309" s="102"/>
      <c r="AQ309" s="102"/>
      <c r="AR309" s="102"/>
      <c r="AS309" s="102"/>
      <c r="AT309" s="102"/>
      <c r="AU309" s="340"/>
    </row>
    <row r="310" spans="1:47" s="81" customFormat="1">
      <c r="A310" s="75"/>
      <c r="B310" s="52"/>
      <c r="C310" s="53"/>
      <c r="D310" s="104"/>
      <c r="E310" s="85"/>
      <c r="F310" s="329"/>
      <c r="G310" s="55"/>
      <c r="H310" s="53"/>
      <c r="I310" s="83"/>
      <c r="J310" s="77"/>
      <c r="K310" s="52"/>
      <c r="L310" s="52"/>
      <c r="M310" s="52"/>
      <c r="N310" s="52"/>
      <c r="O310" s="54"/>
      <c r="P310" s="56"/>
      <c r="Q310" s="52"/>
      <c r="R310" s="52"/>
      <c r="S310" s="52"/>
      <c r="T310" s="52"/>
      <c r="U310" s="57"/>
      <c r="V310" s="58"/>
      <c r="W310" s="80"/>
      <c r="X310" s="67" t="str">
        <f t="shared" si="145"/>
        <v>190000</v>
      </c>
      <c r="Y310" s="54"/>
      <c r="Z310" s="66" t="str">
        <f t="shared" si="135"/>
        <v xml:space="preserve"> </v>
      </c>
      <c r="AA310" s="67" t="str">
        <f t="shared" si="144"/>
        <v xml:space="preserve"> </v>
      </c>
      <c r="AB310" s="68" t="str">
        <f t="shared" si="136"/>
        <v xml:space="preserve"> </v>
      </c>
      <c r="AC310" s="165">
        <f t="shared" si="137"/>
        <v>0</v>
      </c>
      <c r="AD310" s="166">
        <f t="shared" si="138"/>
        <v>0</v>
      </c>
      <c r="AE310" s="167">
        <f t="shared" si="139"/>
        <v>0</v>
      </c>
      <c r="AF310" s="151" t="str">
        <f t="shared" si="140"/>
        <v>190000</v>
      </c>
      <c r="AG310" s="151" t="str">
        <f t="shared" si="141"/>
        <v>190000</v>
      </c>
      <c r="AH310" s="151" t="str">
        <f t="shared" si="142"/>
        <v>190000</v>
      </c>
      <c r="AI310" s="151" t="str">
        <f t="shared" si="143"/>
        <v>190000</v>
      </c>
      <c r="AJ310" s="151" t="str">
        <f t="shared" si="123"/>
        <v>190000</v>
      </c>
      <c r="AK310" s="109"/>
      <c r="AL310" s="102"/>
      <c r="AM310" s="102"/>
      <c r="AN310" s="102"/>
      <c r="AO310" s="102"/>
      <c r="AP310" s="102"/>
      <c r="AQ310" s="102"/>
      <c r="AR310" s="102"/>
      <c r="AS310" s="102"/>
      <c r="AT310" s="102"/>
      <c r="AU310" s="340"/>
    </row>
    <row r="311" spans="1:47" s="81" customFormat="1">
      <c r="A311" s="75"/>
      <c r="B311" s="52"/>
      <c r="C311" s="53"/>
      <c r="D311" s="104"/>
      <c r="E311" s="85"/>
      <c r="F311" s="329"/>
      <c r="G311" s="55"/>
      <c r="H311" s="53"/>
      <c r="I311" s="83"/>
      <c r="J311" s="77"/>
      <c r="K311" s="52"/>
      <c r="L311" s="52"/>
      <c r="M311" s="52"/>
      <c r="N311" s="52"/>
      <c r="O311" s="54"/>
      <c r="P311" s="56"/>
      <c r="Q311" s="52"/>
      <c r="R311" s="52"/>
      <c r="S311" s="52"/>
      <c r="T311" s="52"/>
      <c r="U311" s="57"/>
      <c r="V311" s="58"/>
      <c r="W311" s="80"/>
      <c r="X311" s="67" t="str">
        <f t="shared" si="145"/>
        <v>190000</v>
      </c>
      <c r="Y311" s="54"/>
      <c r="Z311" s="66" t="str">
        <f t="shared" si="135"/>
        <v xml:space="preserve"> </v>
      </c>
      <c r="AA311" s="67" t="str">
        <f t="shared" si="144"/>
        <v xml:space="preserve"> </v>
      </c>
      <c r="AB311" s="68" t="str">
        <f t="shared" si="136"/>
        <v xml:space="preserve"> </v>
      </c>
      <c r="AC311" s="165">
        <f t="shared" si="137"/>
        <v>0</v>
      </c>
      <c r="AD311" s="166">
        <f t="shared" si="138"/>
        <v>0</v>
      </c>
      <c r="AE311" s="167">
        <f t="shared" si="139"/>
        <v>0</v>
      </c>
      <c r="AF311" s="151" t="str">
        <f t="shared" si="140"/>
        <v>190000</v>
      </c>
      <c r="AG311" s="151" t="str">
        <f t="shared" si="141"/>
        <v>190000</v>
      </c>
      <c r="AH311" s="151" t="str">
        <f t="shared" si="142"/>
        <v>190000</v>
      </c>
      <c r="AI311" s="151" t="str">
        <f t="shared" si="143"/>
        <v>190000</v>
      </c>
      <c r="AJ311" s="151" t="str">
        <f t="shared" ref="AJ311:AJ359" si="146">IF((WEEKNUM(MAX(AT311)))&lt;10,(YEAR(MAX(AT311)))&amp;"0"&amp;(WEEKNUM(MAX(AT311))),(YEAR(MAX(AT311)))&amp;(WEEKNUM(MAX(AT311))))</f>
        <v>190000</v>
      </c>
      <c r="AK311" s="109"/>
      <c r="AL311" s="102"/>
      <c r="AM311" s="102"/>
      <c r="AN311" s="102"/>
      <c r="AO311" s="102"/>
      <c r="AP311" s="102"/>
      <c r="AQ311" s="102"/>
      <c r="AR311" s="102"/>
      <c r="AS311" s="102"/>
      <c r="AT311" s="102"/>
      <c r="AU311" s="340"/>
    </row>
    <row r="312" spans="1:47" s="81" customFormat="1">
      <c r="A312" s="75"/>
      <c r="B312" s="52"/>
      <c r="C312" s="53"/>
      <c r="D312" s="104"/>
      <c r="E312" s="85"/>
      <c r="F312" s="329"/>
      <c r="G312" s="55"/>
      <c r="H312" s="53"/>
      <c r="I312" s="83"/>
      <c r="J312" s="77"/>
      <c r="K312" s="52"/>
      <c r="L312" s="52"/>
      <c r="M312" s="52"/>
      <c r="N312" s="52"/>
      <c r="O312" s="54"/>
      <c r="P312" s="56"/>
      <c r="Q312" s="52"/>
      <c r="R312" s="52"/>
      <c r="S312" s="52"/>
      <c r="T312" s="52"/>
      <c r="U312" s="57"/>
      <c r="V312" s="58"/>
      <c r="W312" s="80"/>
      <c r="X312" s="67" t="str">
        <f t="shared" si="145"/>
        <v>190000</v>
      </c>
      <c r="Y312" s="54"/>
      <c r="Z312" s="66" t="str">
        <f t="shared" si="135"/>
        <v xml:space="preserve"> </v>
      </c>
      <c r="AA312" s="67" t="str">
        <f t="shared" si="144"/>
        <v xml:space="preserve"> </v>
      </c>
      <c r="AB312" s="68" t="str">
        <f t="shared" si="136"/>
        <v xml:space="preserve"> </v>
      </c>
      <c r="AC312" s="165">
        <f t="shared" si="137"/>
        <v>0</v>
      </c>
      <c r="AD312" s="166">
        <f t="shared" si="138"/>
        <v>0</v>
      </c>
      <c r="AE312" s="167">
        <f t="shared" si="139"/>
        <v>0</v>
      </c>
      <c r="AF312" s="151" t="str">
        <f t="shared" si="140"/>
        <v>190000</v>
      </c>
      <c r="AG312" s="151" t="str">
        <f t="shared" si="141"/>
        <v>190000</v>
      </c>
      <c r="AH312" s="151" t="str">
        <f t="shared" si="142"/>
        <v>190000</v>
      </c>
      <c r="AI312" s="151" t="str">
        <f t="shared" si="143"/>
        <v>190000</v>
      </c>
      <c r="AJ312" s="151" t="str">
        <f t="shared" si="146"/>
        <v>190000</v>
      </c>
      <c r="AK312" s="109"/>
      <c r="AL312" s="102"/>
      <c r="AM312" s="102"/>
      <c r="AN312" s="102"/>
      <c r="AO312" s="102"/>
      <c r="AP312" s="102"/>
      <c r="AQ312" s="102"/>
      <c r="AR312" s="102"/>
      <c r="AS312" s="102"/>
      <c r="AT312" s="102"/>
      <c r="AU312" s="340"/>
    </row>
    <row r="313" spans="1:47" s="81" customFormat="1">
      <c r="A313" s="75"/>
      <c r="B313" s="52"/>
      <c r="C313" s="53"/>
      <c r="D313" s="104"/>
      <c r="E313" s="85"/>
      <c r="F313" s="329"/>
      <c r="G313" s="55"/>
      <c r="H313" s="53"/>
      <c r="I313" s="83"/>
      <c r="J313" s="77"/>
      <c r="K313" s="52"/>
      <c r="L313" s="52"/>
      <c r="M313" s="52"/>
      <c r="N313" s="52"/>
      <c r="O313" s="54"/>
      <c r="P313" s="56"/>
      <c r="Q313" s="52"/>
      <c r="R313" s="52"/>
      <c r="S313" s="52"/>
      <c r="T313" s="52"/>
      <c r="U313" s="57"/>
      <c r="V313" s="58"/>
      <c r="W313" s="80"/>
      <c r="X313" s="67" t="str">
        <f t="shared" si="145"/>
        <v>190000</v>
      </c>
      <c r="Y313" s="54"/>
      <c r="Z313" s="66" t="str">
        <f t="shared" si="135"/>
        <v xml:space="preserve"> </v>
      </c>
      <c r="AA313" s="67" t="str">
        <f t="shared" si="144"/>
        <v xml:space="preserve"> </v>
      </c>
      <c r="AB313" s="68" t="str">
        <f t="shared" si="136"/>
        <v xml:space="preserve"> </v>
      </c>
      <c r="AC313" s="165">
        <f t="shared" si="137"/>
        <v>0</v>
      </c>
      <c r="AD313" s="166">
        <f t="shared" si="138"/>
        <v>0</v>
      </c>
      <c r="AE313" s="167">
        <f t="shared" si="139"/>
        <v>0</v>
      </c>
      <c r="AF313" s="151" t="str">
        <f t="shared" si="140"/>
        <v>190000</v>
      </c>
      <c r="AG313" s="151" t="str">
        <f t="shared" si="141"/>
        <v>190000</v>
      </c>
      <c r="AH313" s="151" t="str">
        <f t="shared" si="142"/>
        <v>190000</v>
      </c>
      <c r="AI313" s="151" t="str">
        <f t="shared" si="143"/>
        <v>190000</v>
      </c>
      <c r="AJ313" s="151" t="str">
        <f t="shared" si="146"/>
        <v>190000</v>
      </c>
      <c r="AK313" s="109"/>
      <c r="AL313" s="102"/>
      <c r="AM313" s="102"/>
      <c r="AN313" s="102"/>
      <c r="AO313" s="102"/>
      <c r="AP313" s="102"/>
      <c r="AQ313" s="102"/>
      <c r="AR313" s="102"/>
      <c r="AS313" s="102"/>
      <c r="AT313" s="102"/>
      <c r="AU313" s="340"/>
    </row>
    <row r="314" spans="1:47" s="81" customFormat="1">
      <c r="A314" s="75"/>
      <c r="B314" s="52"/>
      <c r="C314" s="53"/>
      <c r="D314" s="104"/>
      <c r="E314" s="85"/>
      <c r="F314" s="329"/>
      <c r="G314" s="55"/>
      <c r="H314" s="53"/>
      <c r="I314" s="83"/>
      <c r="J314" s="77"/>
      <c r="K314" s="52"/>
      <c r="L314" s="52"/>
      <c r="M314" s="52"/>
      <c r="N314" s="52"/>
      <c r="O314" s="54"/>
      <c r="P314" s="56"/>
      <c r="Q314" s="52"/>
      <c r="R314" s="52"/>
      <c r="S314" s="52"/>
      <c r="T314" s="52"/>
      <c r="U314" s="57"/>
      <c r="V314" s="58"/>
      <c r="W314" s="80"/>
      <c r="X314" s="67" t="str">
        <f t="shared" si="145"/>
        <v>190000</v>
      </c>
      <c r="Y314" s="54"/>
      <c r="Z314" s="66" t="str">
        <f t="shared" si="135"/>
        <v xml:space="preserve"> </v>
      </c>
      <c r="AA314" s="67" t="str">
        <f t="shared" si="144"/>
        <v xml:space="preserve"> </v>
      </c>
      <c r="AB314" s="68" t="str">
        <f t="shared" si="136"/>
        <v xml:space="preserve"> </v>
      </c>
      <c r="AC314" s="165">
        <f t="shared" si="137"/>
        <v>0</v>
      </c>
      <c r="AD314" s="166">
        <f t="shared" si="138"/>
        <v>0</v>
      </c>
      <c r="AE314" s="167">
        <f t="shared" si="139"/>
        <v>0</v>
      </c>
      <c r="AF314" s="151" t="str">
        <f t="shared" si="140"/>
        <v>190000</v>
      </c>
      <c r="AG314" s="151" t="str">
        <f t="shared" si="141"/>
        <v>190000</v>
      </c>
      <c r="AH314" s="151" t="str">
        <f t="shared" si="142"/>
        <v>190000</v>
      </c>
      <c r="AI314" s="151" t="str">
        <f t="shared" si="143"/>
        <v>190000</v>
      </c>
      <c r="AJ314" s="151" t="str">
        <f t="shared" si="146"/>
        <v>190000</v>
      </c>
      <c r="AK314" s="109"/>
      <c r="AL314" s="102"/>
      <c r="AM314" s="102"/>
      <c r="AN314" s="102"/>
      <c r="AO314" s="102"/>
      <c r="AP314" s="102"/>
      <c r="AQ314" s="102"/>
      <c r="AR314" s="102"/>
      <c r="AS314" s="102"/>
      <c r="AT314" s="102"/>
      <c r="AU314" s="340"/>
    </row>
    <row r="315" spans="1:47" s="81" customFormat="1">
      <c r="A315" s="75"/>
      <c r="B315" s="52"/>
      <c r="C315" s="53"/>
      <c r="D315" s="104"/>
      <c r="E315" s="85"/>
      <c r="F315" s="329"/>
      <c r="G315" s="55"/>
      <c r="H315" s="53"/>
      <c r="I315" s="83"/>
      <c r="J315" s="77"/>
      <c r="K315" s="52"/>
      <c r="L315" s="52"/>
      <c r="M315" s="52"/>
      <c r="N315" s="52"/>
      <c r="O315" s="54"/>
      <c r="P315" s="56"/>
      <c r="Q315" s="52"/>
      <c r="R315" s="52"/>
      <c r="S315" s="52"/>
      <c r="T315" s="52"/>
      <c r="U315" s="57"/>
      <c r="V315" s="58"/>
      <c r="W315" s="80"/>
      <c r="X315" s="67" t="str">
        <f t="shared" si="145"/>
        <v>190000</v>
      </c>
      <c r="Y315" s="54"/>
      <c r="Z315" s="66" t="str">
        <f t="shared" si="135"/>
        <v xml:space="preserve"> </v>
      </c>
      <c r="AA315" s="67" t="str">
        <f t="shared" si="144"/>
        <v xml:space="preserve"> </v>
      </c>
      <c r="AB315" s="68" t="str">
        <f t="shared" si="136"/>
        <v xml:space="preserve"> </v>
      </c>
      <c r="AC315" s="165">
        <f t="shared" si="137"/>
        <v>0</v>
      </c>
      <c r="AD315" s="166">
        <f t="shared" si="138"/>
        <v>0</v>
      </c>
      <c r="AE315" s="167">
        <f t="shared" si="139"/>
        <v>0</v>
      </c>
      <c r="AF315" s="151" t="str">
        <f t="shared" si="140"/>
        <v>190000</v>
      </c>
      <c r="AG315" s="151" t="str">
        <f t="shared" si="141"/>
        <v>190000</v>
      </c>
      <c r="AH315" s="151" t="str">
        <f t="shared" si="142"/>
        <v>190000</v>
      </c>
      <c r="AI315" s="151" t="str">
        <f t="shared" si="143"/>
        <v>190000</v>
      </c>
      <c r="AJ315" s="151" t="str">
        <f t="shared" si="146"/>
        <v>190000</v>
      </c>
      <c r="AK315" s="109"/>
      <c r="AL315" s="102"/>
      <c r="AM315" s="102"/>
      <c r="AN315" s="102"/>
      <c r="AO315" s="102"/>
      <c r="AP315" s="102"/>
      <c r="AQ315" s="102"/>
      <c r="AR315" s="102"/>
      <c r="AS315" s="102"/>
      <c r="AT315" s="102"/>
      <c r="AU315" s="340"/>
    </row>
    <row r="316" spans="1:47" s="81" customFormat="1">
      <c r="A316" s="75"/>
      <c r="B316" s="52"/>
      <c r="C316" s="53"/>
      <c r="D316" s="104"/>
      <c r="E316" s="85"/>
      <c r="F316" s="329"/>
      <c r="G316" s="55"/>
      <c r="H316" s="53"/>
      <c r="I316" s="83"/>
      <c r="J316" s="77"/>
      <c r="K316" s="52"/>
      <c r="L316" s="52"/>
      <c r="M316" s="52"/>
      <c r="N316" s="52"/>
      <c r="O316" s="54"/>
      <c r="P316" s="56"/>
      <c r="Q316" s="52"/>
      <c r="R316" s="52"/>
      <c r="S316" s="52"/>
      <c r="T316" s="52"/>
      <c r="U316" s="57"/>
      <c r="V316" s="58"/>
      <c r="W316" s="80"/>
      <c r="X316" s="67" t="str">
        <f t="shared" si="145"/>
        <v>190000</v>
      </c>
      <c r="Y316" s="54"/>
      <c r="Z316" s="66" t="str">
        <f t="shared" si="135"/>
        <v xml:space="preserve"> </v>
      </c>
      <c r="AA316" s="67" t="str">
        <f t="shared" si="144"/>
        <v xml:space="preserve"> </v>
      </c>
      <c r="AB316" s="68" t="str">
        <f t="shared" si="136"/>
        <v xml:space="preserve"> </v>
      </c>
      <c r="AC316" s="165">
        <f t="shared" si="137"/>
        <v>0</v>
      </c>
      <c r="AD316" s="166">
        <f t="shared" si="138"/>
        <v>0</v>
      </c>
      <c r="AE316" s="167">
        <f t="shared" si="139"/>
        <v>0</v>
      </c>
      <c r="AF316" s="151" t="str">
        <f t="shared" si="140"/>
        <v>190000</v>
      </c>
      <c r="AG316" s="151" t="str">
        <f t="shared" si="141"/>
        <v>190000</v>
      </c>
      <c r="AH316" s="151" t="str">
        <f t="shared" si="142"/>
        <v>190000</v>
      </c>
      <c r="AI316" s="151" t="str">
        <f t="shared" si="143"/>
        <v>190000</v>
      </c>
      <c r="AJ316" s="151" t="str">
        <f t="shared" si="146"/>
        <v>190000</v>
      </c>
      <c r="AK316" s="109"/>
      <c r="AL316" s="102"/>
      <c r="AM316" s="102"/>
      <c r="AN316" s="102"/>
      <c r="AO316" s="102"/>
      <c r="AP316" s="102"/>
      <c r="AQ316" s="102"/>
      <c r="AR316" s="102"/>
      <c r="AS316" s="102"/>
      <c r="AT316" s="102"/>
      <c r="AU316" s="340"/>
    </row>
    <row r="317" spans="1:47" s="81" customFormat="1">
      <c r="A317" s="75"/>
      <c r="B317" s="52"/>
      <c r="C317" s="53"/>
      <c r="D317" s="104"/>
      <c r="E317" s="85"/>
      <c r="F317" s="329"/>
      <c r="G317" s="55"/>
      <c r="H317" s="53"/>
      <c r="I317" s="83"/>
      <c r="J317" s="77"/>
      <c r="K317" s="52"/>
      <c r="L317" s="52"/>
      <c r="M317" s="52"/>
      <c r="N317" s="52"/>
      <c r="O317" s="54"/>
      <c r="P317" s="56"/>
      <c r="Q317" s="52"/>
      <c r="R317" s="52"/>
      <c r="S317" s="52"/>
      <c r="T317" s="52"/>
      <c r="U317" s="57"/>
      <c r="V317" s="58"/>
      <c r="W317" s="80"/>
      <c r="X317" s="67" t="str">
        <f t="shared" si="145"/>
        <v>190000</v>
      </c>
      <c r="Y317" s="54"/>
      <c r="Z317" s="66" t="str">
        <f t="shared" si="135"/>
        <v xml:space="preserve"> </v>
      </c>
      <c r="AA317" s="67" t="str">
        <f t="shared" si="144"/>
        <v xml:space="preserve"> </v>
      </c>
      <c r="AB317" s="68" t="str">
        <f t="shared" si="136"/>
        <v xml:space="preserve"> </v>
      </c>
      <c r="AC317" s="165">
        <f t="shared" si="137"/>
        <v>0</v>
      </c>
      <c r="AD317" s="166">
        <f t="shared" si="138"/>
        <v>0</v>
      </c>
      <c r="AE317" s="167">
        <f t="shared" si="139"/>
        <v>0</v>
      </c>
      <c r="AF317" s="151" t="str">
        <f t="shared" si="140"/>
        <v>190000</v>
      </c>
      <c r="AG317" s="151" t="str">
        <f t="shared" si="141"/>
        <v>190000</v>
      </c>
      <c r="AH317" s="151" t="str">
        <f t="shared" si="142"/>
        <v>190000</v>
      </c>
      <c r="AI317" s="151" t="str">
        <f t="shared" si="143"/>
        <v>190000</v>
      </c>
      <c r="AJ317" s="151" t="str">
        <f t="shared" si="146"/>
        <v>190000</v>
      </c>
      <c r="AK317" s="109"/>
      <c r="AL317" s="102"/>
      <c r="AM317" s="102"/>
      <c r="AN317" s="102"/>
      <c r="AO317" s="102"/>
      <c r="AP317" s="102"/>
      <c r="AQ317" s="102"/>
      <c r="AR317" s="102"/>
      <c r="AS317" s="102"/>
      <c r="AT317" s="102"/>
      <c r="AU317" s="340"/>
    </row>
    <row r="318" spans="1:47" s="81" customFormat="1">
      <c r="A318" s="75"/>
      <c r="B318" s="52"/>
      <c r="C318" s="53"/>
      <c r="D318" s="104"/>
      <c r="E318" s="78"/>
      <c r="F318" s="329"/>
      <c r="G318" s="55"/>
      <c r="H318" s="53"/>
      <c r="I318" s="83"/>
      <c r="J318" s="77"/>
      <c r="K318" s="52"/>
      <c r="L318" s="52"/>
      <c r="M318" s="52"/>
      <c r="N318" s="52"/>
      <c r="O318" s="54"/>
      <c r="P318" s="56"/>
      <c r="Q318" s="52"/>
      <c r="R318" s="52"/>
      <c r="S318" s="52"/>
      <c r="T318" s="52"/>
      <c r="U318" s="57"/>
      <c r="V318" s="58"/>
      <c r="W318" s="59"/>
      <c r="X318" s="67" t="str">
        <f t="shared" si="145"/>
        <v>190000</v>
      </c>
      <c r="Y318" s="54"/>
      <c r="Z318" s="66" t="str">
        <f t="shared" si="135"/>
        <v xml:space="preserve"> </v>
      </c>
      <c r="AA318" s="67" t="str">
        <f t="shared" si="144"/>
        <v xml:space="preserve"> </v>
      </c>
      <c r="AB318" s="68" t="str">
        <f t="shared" si="136"/>
        <v xml:space="preserve"> </v>
      </c>
      <c r="AC318" s="165">
        <f t="shared" si="137"/>
        <v>0</v>
      </c>
      <c r="AD318" s="166">
        <f t="shared" si="138"/>
        <v>0</v>
      </c>
      <c r="AE318" s="167">
        <f t="shared" si="139"/>
        <v>0</v>
      </c>
      <c r="AF318" s="151" t="str">
        <f t="shared" si="140"/>
        <v>190000</v>
      </c>
      <c r="AG318" s="151" t="str">
        <f t="shared" si="141"/>
        <v>190000</v>
      </c>
      <c r="AH318" s="151" t="str">
        <f t="shared" si="142"/>
        <v>190000</v>
      </c>
      <c r="AI318" s="151" t="str">
        <f t="shared" si="143"/>
        <v>190000</v>
      </c>
      <c r="AJ318" s="151" t="str">
        <f t="shared" si="146"/>
        <v>190000</v>
      </c>
      <c r="AK318" s="109"/>
      <c r="AL318" s="102"/>
      <c r="AM318" s="102"/>
      <c r="AN318" s="102"/>
      <c r="AO318" s="102"/>
      <c r="AP318" s="102"/>
      <c r="AQ318" s="102"/>
      <c r="AR318" s="102"/>
      <c r="AS318" s="102"/>
      <c r="AT318" s="102"/>
      <c r="AU318" s="340"/>
    </row>
    <row r="319" spans="1:47" s="81" customFormat="1">
      <c r="A319" s="75"/>
      <c r="B319" s="52"/>
      <c r="C319" s="53"/>
      <c r="D319" s="104"/>
      <c r="E319" s="85"/>
      <c r="F319" s="329"/>
      <c r="G319" s="55"/>
      <c r="H319" s="53"/>
      <c r="I319" s="83"/>
      <c r="J319" s="77"/>
      <c r="K319" s="52"/>
      <c r="L319" s="52"/>
      <c r="M319" s="52"/>
      <c r="N319" s="52"/>
      <c r="O319" s="54"/>
      <c r="P319" s="56"/>
      <c r="Q319" s="52"/>
      <c r="R319" s="52"/>
      <c r="S319" s="52"/>
      <c r="T319" s="52"/>
      <c r="U319" s="57"/>
      <c r="V319" s="58"/>
      <c r="W319" s="80"/>
      <c r="X319" s="67" t="str">
        <f t="shared" si="145"/>
        <v>190000</v>
      </c>
      <c r="Y319" s="54"/>
      <c r="Z319" s="66" t="str">
        <f t="shared" si="135"/>
        <v xml:space="preserve"> </v>
      </c>
      <c r="AA319" s="67" t="str">
        <f t="shared" si="144"/>
        <v xml:space="preserve"> </v>
      </c>
      <c r="AB319" s="68" t="str">
        <f t="shared" si="136"/>
        <v xml:space="preserve"> </v>
      </c>
      <c r="AC319" s="165">
        <f t="shared" si="137"/>
        <v>0</v>
      </c>
      <c r="AD319" s="166">
        <f t="shared" si="138"/>
        <v>0</v>
      </c>
      <c r="AE319" s="167">
        <f t="shared" si="139"/>
        <v>0</v>
      </c>
      <c r="AF319" s="151" t="str">
        <f t="shared" si="140"/>
        <v>190000</v>
      </c>
      <c r="AG319" s="151" t="str">
        <f t="shared" si="141"/>
        <v>190000</v>
      </c>
      <c r="AH319" s="151" t="str">
        <f t="shared" si="142"/>
        <v>190000</v>
      </c>
      <c r="AI319" s="151" t="str">
        <f t="shared" si="143"/>
        <v>190000</v>
      </c>
      <c r="AJ319" s="151" t="str">
        <f t="shared" si="146"/>
        <v>190000</v>
      </c>
      <c r="AK319" s="109"/>
      <c r="AL319" s="102"/>
      <c r="AM319" s="102"/>
      <c r="AN319" s="102"/>
      <c r="AO319" s="102"/>
      <c r="AP319" s="102"/>
      <c r="AQ319" s="102"/>
      <c r="AR319" s="102"/>
      <c r="AS319" s="102"/>
      <c r="AT319" s="102"/>
      <c r="AU319" s="340"/>
    </row>
    <row r="320" spans="1:47" s="81" customFormat="1">
      <c r="A320" s="75"/>
      <c r="B320" s="52"/>
      <c r="C320" s="53"/>
      <c r="D320" s="104"/>
      <c r="E320" s="86"/>
      <c r="F320" s="329"/>
      <c r="G320" s="55"/>
      <c r="H320" s="53"/>
      <c r="I320" s="83"/>
      <c r="J320" s="77"/>
      <c r="K320" s="52"/>
      <c r="L320" s="52"/>
      <c r="M320" s="52"/>
      <c r="N320" s="52"/>
      <c r="O320" s="54"/>
      <c r="P320" s="56"/>
      <c r="Q320" s="52"/>
      <c r="R320" s="52"/>
      <c r="S320" s="52"/>
      <c r="T320" s="52"/>
      <c r="U320" s="57"/>
      <c r="V320" s="58"/>
      <c r="W320" s="59"/>
      <c r="X320" s="67" t="str">
        <f t="shared" si="145"/>
        <v>190000</v>
      </c>
      <c r="Y320" s="54"/>
      <c r="Z320" s="66" t="str">
        <f t="shared" si="135"/>
        <v xml:space="preserve"> </v>
      </c>
      <c r="AA320" s="67" t="str">
        <f t="shared" si="144"/>
        <v xml:space="preserve"> </v>
      </c>
      <c r="AB320" s="68" t="str">
        <f t="shared" si="136"/>
        <v xml:space="preserve"> </v>
      </c>
      <c r="AC320" s="165">
        <f t="shared" si="137"/>
        <v>0</v>
      </c>
      <c r="AD320" s="166">
        <f t="shared" si="138"/>
        <v>0</v>
      </c>
      <c r="AE320" s="167">
        <f t="shared" si="139"/>
        <v>0</v>
      </c>
      <c r="AF320" s="151" t="str">
        <f t="shared" si="140"/>
        <v>190000</v>
      </c>
      <c r="AG320" s="151" t="str">
        <f t="shared" si="141"/>
        <v>190000</v>
      </c>
      <c r="AH320" s="151" t="str">
        <f t="shared" si="142"/>
        <v>190000</v>
      </c>
      <c r="AI320" s="151" t="str">
        <f t="shared" si="143"/>
        <v>190000</v>
      </c>
      <c r="AJ320" s="151" t="str">
        <f t="shared" si="146"/>
        <v>190000</v>
      </c>
      <c r="AK320" s="109"/>
      <c r="AL320" s="102"/>
      <c r="AM320" s="102"/>
      <c r="AN320" s="102"/>
      <c r="AO320" s="102"/>
      <c r="AP320" s="102"/>
      <c r="AQ320" s="102"/>
      <c r="AR320" s="102"/>
      <c r="AS320" s="102"/>
      <c r="AT320" s="102"/>
      <c r="AU320" s="340"/>
    </row>
    <row r="321" spans="1:47" s="81" customFormat="1">
      <c r="A321" s="75"/>
      <c r="B321" s="52"/>
      <c r="C321" s="53"/>
      <c r="D321" s="104"/>
      <c r="E321" s="85"/>
      <c r="F321" s="329"/>
      <c r="G321" s="55"/>
      <c r="H321" s="53"/>
      <c r="I321" s="83"/>
      <c r="J321" s="77"/>
      <c r="K321" s="52"/>
      <c r="L321" s="52"/>
      <c r="M321" s="52"/>
      <c r="N321" s="52"/>
      <c r="O321" s="54"/>
      <c r="P321" s="56"/>
      <c r="Q321" s="52"/>
      <c r="R321" s="52"/>
      <c r="S321" s="52"/>
      <c r="T321" s="52"/>
      <c r="U321" s="57"/>
      <c r="V321" s="58"/>
      <c r="W321" s="80"/>
      <c r="X321" s="67" t="str">
        <f t="shared" si="145"/>
        <v>190000</v>
      </c>
      <c r="Y321" s="54"/>
      <c r="Z321" s="66" t="str">
        <f t="shared" ref="Z321:Z352" si="147">IF($I321=1,W321," ")</f>
        <v xml:space="preserve"> </v>
      </c>
      <c r="AA321" s="67" t="str">
        <f t="shared" si="144"/>
        <v xml:space="preserve"> </v>
      </c>
      <c r="AB321" s="68" t="str">
        <f t="shared" ref="AB321:AB352" si="148">IF($I321=1,Y321," ")</f>
        <v xml:space="preserve"> </v>
      </c>
      <c r="AC321" s="165">
        <f t="shared" ref="AC321:AC352" si="149">IF(Z321="0","0",F321)</f>
        <v>0</v>
      </c>
      <c r="AD321" s="166">
        <f t="shared" ref="AD321:AD352" si="150">IF(AA321="0","0",F321)</f>
        <v>0</v>
      </c>
      <c r="AE321" s="167">
        <f t="shared" ref="AE321:AE352" si="151">IF(AB321="0","0",F321)</f>
        <v>0</v>
      </c>
      <c r="AF321" s="151" t="str">
        <f t="shared" ref="AF321:AF352" si="152">IF((WEEKNUM(MAX(AK321)))&lt;10,(YEAR(MAX(AK321)))&amp;"0"&amp;(WEEKNUM(MAX(AK321))),(YEAR(MAX(AK321)))&amp;(WEEKNUM(MAX(AK321))))</f>
        <v>190000</v>
      </c>
      <c r="AG321" s="151" t="str">
        <f t="shared" ref="AG321:AG352" si="153">IF((WEEKNUM(MAX(AL321,AM321,AS321)))&lt;10,(YEAR(MAX(AL321,AM321,AS321)))&amp;"0"&amp;(WEEKNUM(MAX(AL321,AM321,AS321))),(YEAR(MAX(AL321,AM321,AS321)))&amp;(WEEKNUM(MAX(AL321,AM321,AS321))))</f>
        <v>190000</v>
      </c>
      <c r="AH321" s="151" t="str">
        <f t="shared" ref="AH321:AH352" si="154">IF((WEEKNUM(MAX(AO321,AN321)))&lt;10,(YEAR(MAX(AO321,AN321)))&amp;"0"&amp;(WEEKNUM(MAX(AO321,AN321))),(YEAR(MAX(AO321,AN321)))&amp;(WEEKNUM(MAX(AO321,AN321))))</f>
        <v>190000</v>
      </c>
      <c r="AI321" s="151" t="str">
        <f t="shared" ref="AI321:AI352" si="155">IF((WEEKNUM(MAX(AQ321,AP321,AU321)))&lt;10,(YEAR(MAX(AQ321,AP321,AU321)))&amp;"0"&amp;(WEEKNUM(MAX(AQ321,AP321,AU321))),(YEAR(MAX(AQ321,AP321,AU321)))&amp;(WEEKNUM(MAX(AQ321,AP321,AU321))))</f>
        <v>190000</v>
      </c>
      <c r="AJ321" s="151" t="str">
        <f t="shared" si="146"/>
        <v>190000</v>
      </c>
      <c r="AK321" s="109"/>
      <c r="AL321" s="102"/>
      <c r="AM321" s="102"/>
      <c r="AN321" s="102"/>
      <c r="AO321" s="102"/>
      <c r="AP321" s="102"/>
      <c r="AQ321" s="102"/>
      <c r="AR321" s="102"/>
      <c r="AS321" s="102"/>
      <c r="AT321" s="102"/>
      <c r="AU321" s="340"/>
    </row>
    <row r="322" spans="1:47" s="81" customFormat="1">
      <c r="A322" s="75"/>
      <c r="B322" s="52"/>
      <c r="C322" s="53"/>
      <c r="D322" s="104"/>
      <c r="E322" s="85"/>
      <c r="F322" s="329"/>
      <c r="G322" s="55"/>
      <c r="H322" s="53"/>
      <c r="I322" s="83"/>
      <c r="J322" s="77"/>
      <c r="K322" s="52"/>
      <c r="L322" s="52"/>
      <c r="M322" s="52"/>
      <c r="N322" s="52"/>
      <c r="O322" s="54"/>
      <c r="P322" s="56"/>
      <c r="Q322" s="52"/>
      <c r="R322" s="52"/>
      <c r="S322" s="52"/>
      <c r="T322" s="52"/>
      <c r="U322" s="57"/>
      <c r="V322" s="58"/>
      <c r="W322" s="80"/>
      <c r="X322" s="67" t="str">
        <f t="shared" si="145"/>
        <v>190000</v>
      </c>
      <c r="Y322" s="54"/>
      <c r="Z322" s="66" t="str">
        <f t="shared" si="147"/>
        <v xml:space="preserve"> </v>
      </c>
      <c r="AA322" s="67" t="str">
        <f t="shared" si="144"/>
        <v xml:space="preserve"> </v>
      </c>
      <c r="AB322" s="68" t="str">
        <f t="shared" si="148"/>
        <v xml:space="preserve"> </v>
      </c>
      <c r="AC322" s="165">
        <f t="shared" si="149"/>
        <v>0</v>
      </c>
      <c r="AD322" s="166">
        <f t="shared" si="150"/>
        <v>0</v>
      </c>
      <c r="AE322" s="167">
        <f t="shared" si="151"/>
        <v>0</v>
      </c>
      <c r="AF322" s="151" t="str">
        <f t="shared" si="152"/>
        <v>190000</v>
      </c>
      <c r="AG322" s="151" t="str">
        <f t="shared" si="153"/>
        <v>190000</v>
      </c>
      <c r="AH322" s="151" t="str">
        <f t="shared" si="154"/>
        <v>190000</v>
      </c>
      <c r="AI322" s="151" t="str">
        <f t="shared" si="155"/>
        <v>190000</v>
      </c>
      <c r="AJ322" s="151" t="str">
        <f t="shared" si="146"/>
        <v>190000</v>
      </c>
      <c r="AK322" s="109"/>
      <c r="AL322" s="102"/>
      <c r="AM322" s="102"/>
      <c r="AN322" s="102"/>
      <c r="AO322" s="102"/>
      <c r="AP322" s="102"/>
      <c r="AQ322" s="102"/>
      <c r="AR322" s="102"/>
      <c r="AS322" s="102"/>
      <c r="AT322" s="102"/>
      <c r="AU322" s="340"/>
    </row>
    <row r="323" spans="1:47" s="81" customFormat="1">
      <c r="A323" s="75"/>
      <c r="B323" s="52"/>
      <c r="C323" s="53"/>
      <c r="D323" s="104"/>
      <c r="E323" s="85"/>
      <c r="F323" s="329"/>
      <c r="G323" s="55"/>
      <c r="H323" s="53"/>
      <c r="I323" s="83"/>
      <c r="J323" s="77"/>
      <c r="K323" s="52"/>
      <c r="L323" s="52"/>
      <c r="M323" s="52"/>
      <c r="N323" s="52"/>
      <c r="O323" s="54"/>
      <c r="P323" s="56"/>
      <c r="Q323" s="52"/>
      <c r="R323" s="52"/>
      <c r="S323" s="52"/>
      <c r="T323" s="52"/>
      <c r="U323" s="57"/>
      <c r="V323" s="58"/>
      <c r="W323" s="80"/>
      <c r="X323" s="67" t="str">
        <f t="shared" si="145"/>
        <v>190000</v>
      </c>
      <c r="Y323" s="54"/>
      <c r="Z323" s="66" t="str">
        <f t="shared" si="147"/>
        <v xml:space="preserve"> </v>
      </c>
      <c r="AA323" s="67" t="str">
        <f t="shared" si="144"/>
        <v xml:space="preserve"> </v>
      </c>
      <c r="AB323" s="68" t="str">
        <f t="shared" si="148"/>
        <v xml:space="preserve"> </v>
      </c>
      <c r="AC323" s="165">
        <f t="shared" si="149"/>
        <v>0</v>
      </c>
      <c r="AD323" s="166">
        <f t="shared" si="150"/>
        <v>0</v>
      </c>
      <c r="AE323" s="167">
        <f t="shared" si="151"/>
        <v>0</v>
      </c>
      <c r="AF323" s="151" t="str">
        <f t="shared" si="152"/>
        <v>190000</v>
      </c>
      <c r="AG323" s="151" t="str">
        <f t="shared" si="153"/>
        <v>190000</v>
      </c>
      <c r="AH323" s="151" t="str">
        <f t="shared" si="154"/>
        <v>190000</v>
      </c>
      <c r="AI323" s="151" t="str">
        <f t="shared" si="155"/>
        <v>190000</v>
      </c>
      <c r="AJ323" s="151" t="str">
        <f t="shared" si="146"/>
        <v>190000</v>
      </c>
      <c r="AK323" s="109"/>
      <c r="AL323" s="102"/>
      <c r="AM323" s="102"/>
      <c r="AN323" s="102"/>
      <c r="AO323" s="102"/>
      <c r="AP323" s="102"/>
      <c r="AQ323" s="102"/>
      <c r="AR323" s="102"/>
      <c r="AS323" s="102"/>
      <c r="AT323" s="102"/>
      <c r="AU323" s="340"/>
    </row>
    <row r="324" spans="1:47" s="81" customFormat="1">
      <c r="A324" s="75"/>
      <c r="B324" s="52"/>
      <c r="C324" s="53"/>
      <c r="D324" s="104"/>
      <c r="E324" s="85"/>
      <c r="F324" s="329"/>
      <c r="G324" s="55"/>
      <c r="H324" s="53"/>
      <c r="I324" s="83"/>
      <c r="J324" s="77"/>
      <c r="K324" s="52"/>
      <c r="L324" s="52"/>
      <c r="M324" s="52"/>
      <c r="N324" s="52"/>
      <c r="O324" s="54"/>
      <c r="P324" s="56"/>
      <c r="Q324" s="52"/>
      <c r="R324" s="52"/>
      <c r="S324" s="52"/>
      <c r="T324" s="52"/>
      <c r="U324" s="57"/>
      <c r="V324" s="58"/>
      <c r="W324" s="80"/>
      <c r="X324" s="67" t="str">
        <f t="shared" si="145"/>
        <v>190000</v>
      </c>
      <c r="Y324" s="54"/>
      <c r="Z324" s="66" t="str">
        <f t="shared" si="147"/>
        <v xml:space="preserve"> </v>
      </c>
      <c r="AA324" s="67" t="str">
        <f t="shared" si="144"/>
        <v xml:space="preserve"> </v>
      </c>
      <c r="AB324" s="68" t="str">
        <f t="shared" si="148"/>
        <v xml:space="preserve"> </v>
      </c>
      <c r="AC324" s="165">
        <f t="shared" si="149"/>
        <v>0</v>
      </c>
      <c r="AD324" s="166">
        <f t="shared" si="150"/>
        <v>0</v>
      </c>
      <c r="AE324" s="167">
        <f t="shared" si="151"/>
        <v>0</v>
      </c>
      <c r="AF324" s="151" t="str">
        <f t="shared" si="152"/>
        <v>190000</v>
      </c>
      <c r="AG324" s="151" t="str">
        <f t="shared" si="153"/>
        <v>190000</v>
      </c>
      <c r="AH324" s="151" t="str">
        <f t="shared" si="154"/>
        <v>190000</v>
      </c>
      <c r="AI324" s="151" t="str">
        <f t="shared" si="155"/>
        <v>190000</v>
      </c>
      <c r="AJ324" s="151" t="str">
        <f t="shared" si="146"/>
        <v>190000</v>
      </c>
      <c r="AK324" s="109"/>
      <c r="AL324" s="102"/>
      <c r="AM324" s="102"/>
      <c r="AN324" s="102"/>
      <c r="AO324" s="102"/>
      <c r="AP324" s="102"/>
      <c r="AQ324" s="102"/>
      <c r="AR324" s="102"/>
      <c r="AS324" s="102"/>
      <c r="AT324" s="102"/>
      <c r="AU324" s="340"/>
    </row>
    <row r="325" spans="1:47" s="81" customFormat="1">
      <c r="A325" s="75"/>
      <c r="B325" s="52"/>
      <c r="C325" s="53"/>
      <c r="D325" s="104"/>
      <c r="E325" s="85"/>
      <c r="F325" s="329"/>
      <c r="G325" s="55"/>
      <c r="H325" s="53"/>
      <c r="I325" s="83"/>
      <c r="J325" s="77"/>
      <c r="K325" s="52"/>
      <c r="L325" s="52"/>
      <c r="M325" s="52"/>
      <c r="N325" s="52"/>
      <c r="O325" s="54"/>
      <c r="P325" s="56"/>
      <c r="Q325" s="52"/>
      <c r="R325" s="52"/>
      <c r="S325" s="52"/>
      <c r="T325" s="52"/>
      <c r="U325" s="57"/>
      <c r="V325" s="58"/>
      <c r="W325" s="80"/>
      <c r="X325" s="67" t="str">
        <f t="shared" si="145"/>
        <v>190000</v>
      </c>
      <c r="Y325" s="54"/>
      <c r="Z325" s="66" t="str">
        <f t="shared" si="147"/>
        <v xml:space="preserve"> </v>
      </c>
      <c r="AA325" s="67" t="str">
        <f t="shared" si="144"/>
        <v xml:space="preserve"> </v>
      </c>
      <c r="AB325" s="68" t="str">
        <f t="shared" si="148"/>
        <v xml:space="preserve"> </v>
      </c>
      <c r="AC325" s="165">
        <f t="shared" si="149"/>
        <v>0</v>
      </c>
      <c r="AD325" s="166">
        <f t="shared" si="150"/>
        <v>0</v>
      </c>
      <c r="AE325" s="167">
        <f t="shared" si="151"/>
        <v>0</v>
      </c>
      <c r="AF325" s="151" t="str">
        <f t="shared" si="152"/>
        <v>190000</v>
      </c>
      <c r="AG325" s="151" t="str">
        <f t="shared" si="153"/>
        <v>190000</v>
      </c>
      <c r="AH325" s="151" t="str">
        <f t="shared" si="154"/>
        <v>190000</v>
      </c>
      <c r="AI325" s="151" t="str">
        <f t="shared" si="155"/>
        <v>190000</v>
      </c>
      <c r="AJ325" s="151" t="str">
        <f t="shared" si="146"/>
        <v>190000</v>
      </c>
      <c r="AK325" s="109"/>
      <c r="AL325" s="102"/>
      <c r="AM325" s="102"/>
      <c r="AN325" s="102"/>
      <c r="AO325" s="102"/>
      <c r="AP325" s="102"/>
      <c r="AQ325" s="102"/>
      <c r="AR325" s="102"/>
      <c r="AS325" s="102"/>
      <c r="AT325" s="102"/>
      <c r="AU325" s="340"/>
    </row>
    <row r="326" spans="1:47" s="81" customFormat="1">
      <c r="A326" s="75"/>
      <c r="B326" s="52"/>
      <c r="C326" s="53"/>
      <c r="D326" s="104"/>
      <c r="E326" s="85"/>
      <c r="F326" s="329"/>
      <c r="G326" s="55"/>
      <c r="H326" s="53"/>
      <c r="I326" s="83"/>
      <c r="J326" s="77"/>
      <c r="K326" s="52"/>
      <c r="L326" s="52"/>
      <c r="M326" s="52"/>
      <c r="N326" s="52"/>
      <c r="O326" s="54"/>
      <c r="P326" s="56"/>
      <c r="Q326" s="52"/>
      <c r="R326" s="52"/>
      <c r="S326" s="52"/>
      <c r="T326" s="52"/>
      <c r="U326" s="57"/>
      <c r="V326" s="58"/>
      <c r="W326" s="80"/>
      <c r="X326" s="67" t="str">
        <f t="shared" si="145"/>
        <v>190000</v>
      </c>
      <c r="Y326" s="54"/>
      <c r="Z326" s="66" t="str">
        <f t="shared" si="147"/>
        <v xml:space="preserve"> </v>
      </c>
      <c r="AA326" s="67" t="str">
        <f t="shared" ref="AA326:AA359" si="156">IF(I326=1,(IF(Y326=0,X326,0))," ")</f>
        <v xml:space="preserve"> </v>
      </c>
      <c r="AB326" s="68" t="str">
        <f t="shared" si="148"/>
        <v xml:space="preserve"> </v>
      </c>
      <c r="AC326" s="165">
        <f t="shared" si="149"/>
        <v>0</v>
      </c>
      <c r="AD326" s="166">
        <f t="shared" si="150"/>
        <v>0</v>
      </c>
      <c r="AE326" s="167">
        <f t="shared" si="151"/>
        <v>0</v>
      </c>
      <c r="AF326" s="151" t="str">
        <f t="shared" si="152"/>
        <v>190000</v>
      </c>
      <c r="AG326" s="151" t="str">
        <f t="shared" si="153"/>
        <v>190000</v>
      </c>
      <c r="AH326" s="151" t="str">
        <f t="shared" si="154"/>
        <v>190000</v>
      </c>
      <c r="AI326" s="151" t="str">
        <f t="shared" si="155"/>
        <v>190000</v>
      </c>
      <c r="AJ326" s="151" t="str">
        <f t="shared" si="146"/>
        <v>190000</v>
      </c>
      <c r="AK326" s="109"/>
      <c r="AL326" s="102"/>
      <c r="AM326" s="102"/>
      <c r="AN326" s="102"/>
      <c r="AO326" s="102"/>
      <c r="AP326" s="102"/>
      <c r="AQ326" s="102"/>
      <c r="AR326" s="102"/>
      <c r="AS326" s="102"/>
      <c r="AT326" s="102"/>
      <c r="AU326" s="340"/>
    </row>
    <row r="327" spans="1:47" s="81" customFormat="1">
      <c r="A327" s="75"/>
      <c r="B327" s="52"/>
      <c r="C327" s="53"/>
      <c r="D327" s="104"/>
      <c r="E327" s="85"/>
      <c r="F327" s="329"/>
      <c r="G327" s="55"/>
      <c r="H327" s="53"/>
      <c r="I327" s="83"/>
      <c r="J327" s="77"/>
      <c r="K327" s="52"/>
      <c r="L327" s="52"/>
      <c r="M327" s="52"/>
      <c r="N327" s="52"/>
      <c r="O327" s="54"/>
      <c r="P327" s="56"/>
      <c r="Q327" s="52"/>
      <c r="R327" s="52"/>
      <c r="S327" s="52"/>
      <c r="T327" s="52"/>
      <c r="U327" s="57"/>
      <c r="V327" s="58"/>
      <c r="W327" s="80"/>
      <c r="X327" s="67" t="str">
        <f t="shared" si="145"/>
        <v>190000</v>
      </c>
      <c r="Y327" s="54"/>
      <c r="Z327" s="66" t="str">
        <f t="shared" si="147"/>
        <v xml:space="preserve"> </v>
      </c>
      <c r="AA327" s="67" t="str">
        <f t="shared" si="156"/>
        <v xml:space="preserve"> </v>
      </c>
      <c r="AB327" s="68" t="str">
        <f t="shared" si="148"/>
        <v xml:space="preserve"> </v>
      </c>
      <c r="AC327" s="165">
        <f t="shared" si="149"/>
        <v>0</v>
      </c>
      <c r="AD327" s="166">
        <f t="shared" si="150"/>
        <v>0</v>
      </c>
      <c r="AE327" s="167">
        <f t="shared" si="151"/>
        <v>0</v>
      </c>
      <c r="AF327" s="151" t="str">
        <f t="shared" si="152"/>
        <v>190000</v>
      </c>
      <c r="AG327" s="151" t="str">
        <f t="shared" si="153"/>
        <v>190000</v>
      </c>
      <c r="AH327" s="151" t="str">
        <f t="shared" si="154"/>
        <v>190000</v>
      </c>
      <c r="AI327" s="151" t="str">
        <f t="shared" si="155"/>
        <v>190000</v>
      </c>
      <c r="AJ327" s="151" t="str">
        <f t="shared" si="146"/>
        <v>190000</v>
      </c>
      <c r="AK327" s="109"/>
      <c r="AL327" s="102"/>
      <c r="AM327" s="102"/>
      <c r="AN327" s="102"/>
      <c r="AO327" s="102"/>
      <c r="AP327" s="102"/>
      <c r="AQ327" s="102"/>
      <c r="AR327" s="102"/>
      <c r="AS327" s="102"/>
      <c r="AT327" s="102"/>
      <c r="AU327" s="340"/>
    </row>
    <row r="328" spans="1:47" s="81" customFormat="1">
      <c r="A328" s="75"/>
      <c r="B328" s="52"/>
      <c r="C328" s="53"/>
      <c r="D328" s="104"/>
      <c r="E328" s="87"/>
      <c r="F328" s="329"/>
      <c r="G328" s="55"/>
      <c r="H328" s="53"/>
      <c r="I328" s="83"/>
      <c r="J328" s="77"/>
      <c r="K328" s="52"/>
      <c r="L328" s="52"/>
      <c r="M328" s="52"/>
      <c r="N328" s="52"/>
      <c r="O328" s="54"/>
      <c r="P328" s="56"/>
      <c r="Q328" s="52"/>
      <c r="R328" s="52"/>
      <c r="S328" s="52"/>
      <c r="T328" s="52"/>
      <c r="U328" s="57"/>
      <c r="V328" s="58"/>
      <c r="W328" s="80"/>
      <c r="X328" s="67" t="str">
        <f t="shared" si="145"/>
        <v>190000</v>
      </c>
      <c r="Y328" s="54"/>
      <c r="Z328" s="66" t="str">
        <f t="shared" si="147"/>
        <v xml:space="preserve"> </v>
      </c>
      <c r="AA328" s="67" t="str">
        <f t="shared" si="156"/>
        <v xml:space="preserve"> </v>
      </c>
      <c r="AB328" s="68" t="str">
        <f t="shared" si="148"/>
        <v xml:space="preserve"> </v>
      </c>
      <c r="AC328" s="165">
        <f t="shared" si="149"/>
        <v>0</v>
      </c>
      <c r="AD328" s="166">
        <f t="shared" si="150"/>
        <v>0</v>
      </c>
      <c r="AE328" s="167">
        <f t="shared" si="151"/>
        <v>0</v>
      </c>
      <c r="AF328" s="151" t="str">
        <f t="shared" si="152"/>
        <v>190000</v>
      </c>
      <c r="AG328" s="151" t="str">
        <f t="shared" si="153"/>
        <v>190000</v>
      </c>
      <c r="AH328" s="151" t="str">
        <f t="shared" si="154"/>
        <v>190000</v>
      </c>
      <c r="AI328" s="151" t="str">
        <f t="shared" si="155"/>
        <v>190000</v>
      </c>
      <c r="AJ328" s="151" t="str">
        <f t="shared" si="146"/>
        <v>190000</v>
      </c>
      <c r="AK328" s="109"/>
      <c r="AL328" s="102"/>
      <c r="AM328" s="102"/>
      <c r="AN328" s="102"/>
      <c r="AO328" s="102"/>
      <c r="AP328" s="102"/>
      <c r="AQ328" s="102"/>
      <c r="AR328" s="102"/>
      <c r="AS328" s="102"/>
      <c r="AT328" s="102"/>
      <c r="AU328" s="340"/>
    </row>
    <row r="329" spans="1:47" s="81" customFormat="1">
      <c r="A329" s="75"/>
      <c r="B329" s="52"/>
      <c r="C329" s="53"/>
      <c r="D329" s="104"/>
      <c r="E329" s="85"/>
      <c r="F329" s="329"/>
      <c r="G329" s="55"/>
      <c r="H329" s="53"/>
      <c r="I329" s="83"/>
      <c r="J329" s="77"/>
      <c r="K329" s="52"/>
      <c r="L329" s="52"/>
      <c r="M329" s="52"/>
      <c r="N329" s="52"/>
      <c r="O329" s="54"/>
      <c r="P329" s="56"/>
      <c r="Q329" s="52"/>
      <c r="R329" s="52"/>
      <c r="S329" s="52"/>
      <c r="T329" s="52"/>
      <c r="U329" s="57"/>
      <c r="V329" s="58"/>
      <c r="W329" s="80"/>
      <c r="X329" s="67" t="str">
        <f t="shared" si="145"/>
        <v>190000</v>
      </c>
      <c r="Y329" s="54"/>
      <c r="Z329" s="66" t="str">
        <f t="shared" si="147"/>
        <v xml:space="preserve"> </v>
      </c>
      <c r="AA329" s="67" t="str">
        <f t="shared" si="156"/>
        <v xml:space="preserve"> </v>
      </c>
      <c r="AB329" s="68" t="str">
        <f t="shared" si="148"/>
        <v xml:space="preserve"> </v>
      </c>
      <c r="AC329" s="165">
        <f t="shared" si="149"/>
        <v>0</v>
      </c>
      <c r="AD329" s="166">
        <f t="shared" si="150"/>
        <v>0</v>
      </c>
      <c r="AE329" s="167">
        <f t="shared" si="151"/>
        <v>0</v>
      </c>
      <c r="AF329" s="151" t="str">
        <f t="shared" si="152"/>
        <v>190000</v>
      </c>
      <c r="AG329" s="151" t="str">
        <f t="shared" si="153"/>
        <v>190000</v>
      </c>
      <c r="AH329" s="151" t="str">
        <f t="shared" si="154"/>
        <v>190000</v>
      </c>
      <c r="AI329" s="151" t="str">
        <f t="shared" si="155"/>
        <v>190000</v>
      </c>
      <c r="AJ329" s="151" t="str">
        <f t="shared" si="146"/>
        <v>190000</v>
      </c>
      <c r="AK329" s="109"/>
      <c r="AL329" s="102"/>
      <c r="AM329" s="102"/>
      <c r="AN329" s="102"/>
      <c r="AO329" s="102"/>
      <c r="AP329" s="102"/>
      <c r="AQ329" s="102"/>
      <c r="AR329" s="102"/>
      <c r="AS329" s="102"/>
      <c r="AT329" s="102"/>
      <c r="AU329" s="340"/>
    </row>
    <row r="330" spans="1:47" s="81" customFormat="1">
      <c r="A330" s="75"/>
      <c r="B330" s="52"/>
      <c r="C330" s="53"/>
      <c r="D330" s="104"/>
      <c r="E330" s="85"/>
      <c r="F330" s="329"/>
      <c r="G330" s="55"/>
      <c r="H330" s="53"/>
      <c r="I330" s="83"/>
      <c r="J330" s="77"/>
      <c r="K330" s="52"/>
      <c r="L330" s="52"/>
      <c r="M330" s="52"/>
      <c r="N330" s="52"/>
      <c r="O330" s="54"/>
      <c r="P330" s="56"/>
      <c r="Q330" s="52"/>
      <c r="R330" s="52"/>
      <c r="S330" s="52"/>
      <c r="T330" s="52"/>
      <c r="U330" s="57"/>
      <c r="V330" s="58"/>
      <c r="W330" s="80"/>
      <c r="X330" s="67" t="str">
        <f t="shared" si="145"/>
        <v>190000</v>
      </c>
      <c r="Y330" s="54"/>
      <c r="Z330" s="66" t="str">
        <f t="shared" si="147"/>
        <v xml:space="preserve"> </v>
      </c>
      <c r="AA330" s="67" t="str">
        <f t="shared" si="156"/>
        <v xml:space="preserve"> </v>
      </c>
      <c r="AB330" s="68" t="str">
        <f t="shared" si="148"/>
        <v xml:space="preserve"> </v>
      </c>
      <c r="AC330" s="165">
        <f t="shared" si="149"/>
        <v>0</v>
      </c>
      <c r="AD330" s="166">
        <f t="shared" si="150"/>
        <v>0</v>
      </c>
      <c r="AE330" s="167">
        <f t="shared" si="151"/>
        <v>0</v>
      </c>
      <c r="AF330" s="151" t="str">
        <f t="shared" si="152"/>
        <v>190000</v>
      </c>
      <c r="AG330" s="151" t="str">
        <f t="shared" si="153"/>
        <v>190000</v>
      </c>
      <c r="AH330" s="151" t="str">
        <f t="shared" si="154"/>
        <v>190000</v>
      </c>
      <c r="AI330" s="151" t="str">
        <f t="shared" si="155"/>
        <v>190000</v>
      </c>
      <c r="AJ330" s="151" t="str">
        <f t="shared" si="146"/>
        <v>190000</v>
      </c>
      <c r="AK330" s="109"/>
      <c r="AL330" s="102"/>
      <c r="AM330" s="102"/>
      <c r="AN330" s="102"/>
      <c r="AO330" s="102"/>
      <c r="AP330" s="102"/>
      <c r="AQ330" s="102"/>
      <c r="AR330" s="102"/>
      <c r="AS330" s="102"/>
      <c r="AT330" s="102"/>
      <c r="AU330" s="340"/>
    </row>
    <row r="331" spans="1:47" s="81" customFormat="1">
      <c r="A331" s="75"/>
      <c r="B331" s="52"/>
      <c r="C331" s="53"/>
      <c r="D331" s="104"/>
      <c r="E331" s="85"/>
      <c r="F331" s="329"/>
      <c r="G331" s="55"/>
      <c r="H331" s="53"/>
      <c r="I331" s="83"/>
      <c r="J331" s="77"/>
      <c r="K331" s="52"/>
      <c r="L331" s="52"/>
      <c r="M331" s="52"/>
      <c r="N331" s="52"/>
      <c r="O331" s="54"/>
      <c r="P331" s="56"/>
      <c r="Q331" s="52"/>
      <c r="R331" s="52"/>
      <c r="S331" s="52"/>
      <c r="T331" s="52"/>
      <c r="U331" s="57"/>
      <c r="V331" s="58"/>
      <c r="W331" s="80"/>
      <c r="X331" s="67" t="str">
        <f t="shared" si="145"/>
        <v>190000</v>
      </c>
      <c r="Y331" s="54"/>
      <c r="Z331" s="66" t="str">
        <f t="shared" si="147"/>
        <v xml:space="preserve"> </v>
      </c>
      <c r="AA331" s="67" t="str">
        <f t="shared" si="156"/>
        <v xml:space="preserve"> </v>
      </c>
      <c r="AB331" s="68" t="str">
        <f t="shared" si="148"/>
        <v xml:space="preserve"> </v>
      </c>
      <c r="AC331" s="165">
        <f t="shared" si="149"/>
        <v>0</v>
      </c>
      <c r="AD331" s="166">
        <f t="shared" si="150"/>
        <v>0</v>
      </c>
      <c r="AE331" s="167">
        <f t="shared" si="151"/>
        <v>0</v>
      </c>
      <c r="AF331" s="151" t="str">
        <f t="shared" si="152"/>
        <v>190000</v>
      </c>
      <c r="AG331" s="151" t="str">
        <f t="shared" si="153"/>
        <v>190000</v>
      </c>
      <c r="AH331" s="151" t="str">
        <f t="shared" si="154"/>
        <v>190000</v>
      </c>
      <c r="AI331" s="151" t="str">
        <f t="shared" si="155"/>
        <v>190000</v>
      </c>
      <c r="AJ331" s="151" t="str">
        <f t="shared" si="146"/>
        <v>190000</v>
      </c>
      <c r="AK331" s="109"/>
      <c r="AL331" s="102"/>
      <c r="AM331" s="102"/>
      <c r="AN331" s="102"/>
      <c r="AO331" s="102"/>
      <c r="AP331" s="102"/>
      <c r="AQ331" s="102"/>
      <c r="AR331" s="102"/>
      <c r="AS331" s="102"/>
      <c r="AT331" s="102"/>
      <c r="AU331" s="340"/>
    </row>
    <row r="332" spans="1:47" s="81" customFormat="1">
      <c r="A332" s="75"/>
      <c r="B332" s="52"/>
      <c r="C332" s="53"/>
      <c r="D332" s="104"/>
      <c r="E332" s="78"/>
      <c r="F332" s="329"/>
      <c r="G332" s="55"/>
      <c r="H332" s="53"/>
      <c r="I332" s="83"/>
      <c r="J332" s="77"/>
      <c r="K332" s="52"/>
      <c r="L332" s="52"/>
      <c r="M332" s="52"/>
      <c r="N332" s="52"/>
      <c r="O332" s="54"/>
      <c r="P332" s="56"/>
      <c r="Q332" s="52"/>
      <c r="R332" s="52"/>
      <c r="S332" s="52"/>
      <c r="T332" s="52"/>
      <c r="U332" s="57"/>
      <c r="V332" s="58"/>
      <c r="W332" s="80"/>
      <c r="X332" s="67" t="str">
        <f t="shared" si="145"/>
        <v>190000</v>
      </c>
      <c r="Y332" s="54"/>
      <c r="Z332" s="66" t="str">
        <f t="shared" si="147"/>
        <v xml:space="preserve"> </v>
      </c>
      <c r="AA332" s="67" t="str">
        <f t="shared" si="156"/>
        <v xml:space="preserve"> </v>
      </c>
      <c r="AB332" s="68" t="str">
        <f t="shared" si="148"/>
        <v xml:space="preserve"> </v>
      </c>
      <c r="AC332" s="165">
        <f t="shared" si="149"/>
        <v>0</v>
      </c>
      <c r="AD332" s="166">
        <f t="shared" si="150"/>
        <v>0</v>
      </c>
      <c r="AE332" s="167">
        <f t="shared" si="151"/>
        <v>0</v>
      </c>
      <c r="AF332" s="151" t="str">
        <f t="shared" si="152"/>
        <v>190000</v>
      </c>
      <c r="AG332" s="151" t="str">
        <f t="shared" si="153"/>
        <v>190000</v>
      </c>
      <c r="AH332" s="151" t="str">
        <f t="shared" si="154"/>
        <v>190000</v>
      </c>
      <c r="AI332" s="151" t="str">
        <f t="shared" si="155"/>
        <v>190000</v>
      </c>
      <c r="AJ332" s="151" t="str">
        <f t="shared" si="146"/>
        <v>190000</v>
      </c>
      <c r="AK332" s="109"/>
      <c r="AL332" s="102"/>
      <c r="AM332" s="102"/>
      <c r="AN332" s="102"/>
      <c r="AO332" s="102"/>
      <c r="AP332" s="102"/>
      <c r="AQ332" s="102"/>
      <c r="AR332" s="102"/>
      <c r="AS332" s="102"/>
      <c r="AT332" s="102"/>
      <c r="AU332" s="340"/>
    </row>
    <row r="333" spans="1:47" s="81" customFormat="1">
      <c r="A333" s="75"/>
      <c r="B333" s="52"/>
      <c r="C333" s="53"/>
      <c r="D333" s="104"/>
      <c r="E333" s="85"/>
      <c r="F333" s="329"/>
      <c r="G333" s="55"/>
      <c r="H333" s="53"/>
      <c r="I333" s="83"/>
      <c r="J333" s="77"/>
      <c r="K333" s="52"/>
      <c r="L333" s="52"/>
      <c r="M333" s="52"/>
      <c r="N333" s="52"/>
      <c r="O333" s="54"/>
      <c r="P333" s="56"/>
      <c r="Q333" s="52"/>
      <c r="R333" s="52"/>
      <c r="S333" s="52"/>
      <c r="T333" s="52"/>
      <c r="U333" s="57"/>
      <c r="V333" s="58"/>
      <c r="W333" s="80"/>
      <c r="X333" s="67" t="str">
        <f t="shared" si="145"/>
        <v>190000</v>
      </c>
      <c r="Y333" s="54"/>
      <c r="Z333" s="66" t="str">
        <f t="shared" si="147"/>
        <v xml:space="preserve"> </v>
      </c>
      <c r="AA333" s="67" t="str">
        <f t="shared" si="156"/>
        <v xml:space="preserve"> </v>
      </c>
      <c r="AB333" s="68" t="str">
        <f t="shared" si="148"/>
        <v xml:space="preserve"> </v>
      </c>
      <c r="AC333" s="165">
        <f t="shared" si="149"/>
        <v>0</v>
      </c>
      <c r="AD333" s="166">
        <f t="shared" si="150"/>
        <v>0</v>
      </c>
      <c r="AE333" s="167">
        <f t="shared" si="151"/>
        <v>0</v>
      </c>
      <c r="AF333" s="151" t="str">
        <f t="shared" si="152"/>
        <v>190000</v>
      </c>
      <c r="AG333" s="151" t="str">
        <f t="shared" si="153"/>
        <v>190000</v>
      </c>
      <c r="AH333" s="151" t="str">
        <f t="shared" si="154"/>
        <v>190000</v>
      </c>
      <c r="AI333" s="151" t="str">
        <f t="shared" si="155"/>
        <v>190000</v>
      </c>
      <c r="AJ333" s="151" t="str">
        <f t="shared" si="146"/>
        <v>190000</v>
      </c>
      <c r="AK333" s="109"/>
      <c r="AL333" s="102"/>
      <c r="AM333" s="102"/>
      <c r="AN333" s="102"/>
      <c r="AO333" s="102"/>
      <c r="AP333" s="102"/>
      <c r="AQ333" s="102"/>
      <c r="AR333" s="102"/>
      <c r="AS333" s="102"/>
      <c r="AT333" s="102"/>
      <c r="AU333" s="340"/>
    </row>
    <row r="334" spans="1:47" s="81" customFormat="1">
      <c r="A334" s="75"/>
      <c r="B334" s="52"/>
      <c r="C334" s="53"/>
      <c r="D334" s="104"/>
      <c r="E334" s="85"/>
      <c r="F334" s="329"/>
      <c r="G334" s="55"/>
      <c r="H334" s="53"/>
      <c r="I334" s="83"/>
      <c r="J334" s="77"/>
      <c r="K334" s="52"/>
      <c r="L334" s="52"/>
      <c r="M334" s="52"/>
      <c r="N334" s="52"/>
      <c r="O334" s="54"/>
      <c r="P334" s="56"/>
      <c r="Q334" s="52"/>
      <c r="R334" s="52"/>
      <c r="S334" s="52"/>
      <c r="T334" s="52"/>
      <c r="U334" s="57"/>
      <c r="V334" s="58"/>
      <c r="W334" s="80"/>
      <c r="X334" s="67" t="str">
        <f t="shared" si="145"/>
        <v>190000</v>
      </c>
      <c r="Y334" s="54"/>
      <c r="Z334" s="66" t="str">
        <f t="shared" si="147"/>
        <v xml:space="preserve"> </v>
      </c>
      <c r="AA334" s="67" t="str">
        <f t="shared" si="156"/>
        <v xml:space="preserve"> </v>
      </c>
      <c r="AB334" s="68" t="str">
        <f t="shared" si="148"/>
        <v xml:space="preserve"> </v>
      </c>
      <c r="AC334" s="165">
        <f t="shared" si="149"/>
        <v>0</v>
      </c>
      <c r="AD334" s="166">
        <f t="shared" si="150"/>
        <v>0</v>
      </c>
      <c r="AE334" s="167">
        <f t="shared" si="151"/>
        <v>0</v>
      </c>
      <c r="AF334" s="151" t="str">
        <f t="shared" si="152"/>
        <v>190000</v>
      </c>
      <c r="AG334" s="151" t="str">
        <f t="shared" si="153"/>
        <v>190000</v>
      </c>
      <c r="AH334" s="151" t="str">
        <f t="shared" si="154"/>
        <v>190000</v>
      </c>
      <c r="AI334" s="151" t="str">
        <f t="shared" si="155"/>
        <v>190000</v>
      </c>
      <c r="AJ334" s="151" t="str">
        <f t="shared" si="146"/>
        <v>190000</v>
      </c>
      <c r="AK334" s="109"/>
      <c r="AL334" s="102"/>
      <c r="AM334" s="102"/>
      <c r="AN334" s="102"/>
      <c r="AO334" s="102"/>
      <c r="AP334" s="102"/>
      <c r="AQ334" s="102"/>
      <c r="AR334" s="102"/>
      <c r="AS334" s="102"/>
      <c r="AT334" s="102"/>
      <c r="AU334" s="340"/>
    </row>
    <row r="335" spans="1:47" s="81" customFormat="1">
      <c r="A335" s="75"/>
      <c r="B335" s="52"/>
      <c r="C335" s="53"/>
      <c r="D335" s="104"/>
      <c r="E335" s="78"/>
      <c r="F335" s="329"/>
      <c r="G335" s="55"/>
      <c r="H335" s="53"/>
      <c r="I335" s="83"/>
      <c r="J335" s="77"/>
      <c r="K335" s="52"/>
      <c r="L335" s="52"/>
      <c r="M335" s="52"/>
      <c r="N335" s="52"/>
      <c r="O335" s="54"/>
      <c r="P335" s="56"/>
      <c r="Q335" s="52"/>
      <c r="R335" s="52"/>
      <c r="S335" s="52"/>
      <c r="T335" s="52"/>
      <c r="U335" s="57"/>
      <c r="V335" s="58"/>
      <c r="W335" s="80"/>
      <c r="X335" s="67" t="str">
        <f t="shared" si="145"/>
        <v>190000</v>
      </c>
      <c r="Y335" s="54"/>
      <c r="Z335" s="66" t="str">
        <f t="shared" si="147"/>
        <v xml:space="preserve"> </v>
      </c>
      <c r="AA335" s="67" t="str">
        <f t="shared" si="156"/>
        <v xml:space="preserve"> </v>
      </c>
      <c r="AB335" s="68" t="str">
        <f t="shared" si="148"/>
        <v xml:space="preserve"> </v>
      </c>
      <c r="AC335" s="165">
        <f t="shared" si="149"/>
        <v>0</v>
      </c>
      <c r="AD335" s="166">
        <f t="shared" si="150"/>
        <v>0</v>
      </c>
      <c r="AE335" s="167">
        <f t="shared" si="151"/>
        <v>0</v>
      </c>
      <c r="AF335" s="151" t="str">
        <f t="shared" si="152"/>
        <v>190000</v>
      </c>
      <c r="AG335" s="151" t="str">
        <f t="shared" si="153"/>
        <v>190000</v>
      </c>
      <c r="AH335" s="151" t="str">
        <f t="shared" si="154"/>
        <v>190000</v>
      </c>
      <c r="AI335" s="151" t="str">
        <f t="shared" si="155"/>
        <v>190000</v>
      </c>
      <c r="AJ335" s="151" t="str">
        <f t="shared" si="146"/>
        <v>190000</v>
      </c>
      <c r="AK335" s="109"/>
      <c r="AL335" s="102"/>
      <c r="AM335" s="102"/>
      <c r="AN335" s="102"/>
      <c r="AO335" s="102"/>
      <c r="AP335" s="102"/>
      <c r="AQ335" s="102"/>
      <c r="AR335" s="102"/>
      <c r="AS335" s="102"/>
      <c r="AT335" s="102"/>
      <c r="AU335" s="340"/>
    </row>
    <row r="336" spans="1:47" s="81" customFormat="1">
      <c r="A336" s="75"/>
      <c r="B336" s="52"/>
      <c r="C336" s="53"/>
      <c r="D336" s="104"/>
      <c r="E336" s="85"/>
      <c r="F336" s="329"/>
      <c r="G336" s="55"/>
      <c r="H336" s="53"/>
      <c r="I336" s="83"/>
      <c r="J336" s="77"/>
      <c r="K336" s="52"/>
      <c r="L336" s="52"/>
      <c r="M336" s="52"/>
      <c r="N336" s="52"/>
      <c r="O336" s="54"/>
      <c r="P336" s="56"/>
      <c r="Q336" s="52"/>
      <c r="R336" s="52"/>
      <c r="S336" s="52"/>
      <c r="T336" s="52"/>
      <c r="U336" s="57"/>
      <c r="V336" s="58"/>
      <c r="W336" s="80"/>
      <c r="X336" s="67" t="str">
        <f t="shared" si="145"/>
        <v>190000</v>
      </c>
      <c r="Y336" s="54"/>
      <c r="Z336" s="66" t="str">
        <f t="shared" si="147"/>
        <v xml:space="preserve"> </v>
      </c>
      <c r="AA336" s="67" t="str">
        <f t="shared" si="156"/>
        <v xml:space="preserve"> </v>
      </c>
      <c r="AB336" s="68" t="str">
        <f t="shared" si="148"/>
        <v xml:space="preserve"> </v>
      </c>
      <c r="AC336" s="165">
        <f t="shared" si="149"/>
        <v>0</v>
      </c>
      <c r="AD336" s="166">
        <f t="shared" si="150"/>
        <v>0</v>
      </c>
      <c r="AE336" s="167">
        <f t="shared" si="151"/>
        <v>0</v>
      </c>
      <c r="AF336" s="151" t="str">
        <f t="shared" si="152"/>
        <v>190000</v>
      </c>
      <c r="AG336" s="151" t="str">
        <f t="shared" si="153"/>
        <v>190000</v>
      </c>
      <c r="AH336" s="151" t="str">
        <f t="shared" si="154"/>
        <v>190000</v>
      </c>
      <c r="AI336" s="151" t="str">
        <f t="shared" si="155"/>
        <v>190000</v>
      </c>
      <c r="AJ336" s="151" t="str">
        <f t="shared" si="146"/>
        <v>190000</v>
      </c>
      <c r="AK336" s="109"/>
      <c r="AL336" s="102"/>
      <c r="AM336" s="102"/>
      <c r="AN336" s="102"/>
      <c r="AO336" s="102"/>
      <c r="AP336" s="102"/>
      <c r="AQ336" s="102"/>
      <c r="AR336" s="102"/>
      <c r="AS336" s="102"/>
      <c r="AT336" s="102"/>
      <c r="AU336" s="340"/>
    </row>
    <row r="337" spans="1:47" s="81" customFormat="1">
      <c r="A337" s="75"/>
      <c r="B337" s="52"/>
      <c r="C337" s="53"/>
      <c r="D337" s="104"/>
      <c r="E337" s="87"/>
      <c r="F337" s="329"/>
      <c r="G337" s="55"/>
      <c r="H337" s="53"/>
      <c r="I337" s="83"/>
      <c r="J337" s="77"/>
      <c r="K337" s="52"/>
      <c r="L337" s="52"/>
      <c r="M337" s="52"/>
      <c r="N337" s="52"/>
      <c r="O337" s="54"/>
      <c r="P337" s="56"/>
      <c r="Q337" s="52"/>
      <c r="R337" s="52"/>
      <c r="S337" s="52"/>
      <c r="T337" s="52"/>
      <c r="U337" s="57"/>
      <c r="V337" s="58"/>
      <c r="W337" s="80"/>
      <c r="X337" s="67" t="str">
        <f t="shared" si="145"/>
        <v>190000</v>
      </c>
      <c r="Y337" s="54"/>
      <c r="Z337" s="66" t="str">
        <f t="shared" si="147"/>
        <v xml:space="preserve"> </v>
      </c>
      <c r="AA337" s="67" t="str">
        <f t="shared" si="156"/>
        <v xml:space="preserve"> </v>
      </c>
      <c r="AB337" s="68" t="str">
        <f t="shared" si="148"/>
        <v xml:space="preserve"> </v>
      </c>
      <c r="AC337" s="165">
        <f t="shared" si="149"/>
        <v>0</v>
      </c>
      <c r="AD337" s="166">
        <f t="shared" si="150"/>
        <v>0</v>
      </c>
      <c r="AE337" s="167">
        <f t="shared" si="151"/>
        <v>0</v>
      </c>
      <c r="AF337" s="151" t="str">
        <f t="shared" si="152"/>
        <v>190000</v>
      </c>
      <c r="AG337" s="151" t="str">
        <f t="shared" si="153"/>
        <v>190000</v>
      </c>
      <c r="AH337" s="151" t="str">
        <f t="shared" si="154"/>
        <v>190000</v>
      </c>
      <c r="AI337" s="151" t="str">
        <f t="shared" si="155"/>
        <v>190000</v>
      </c>
      <c r="AJ337" s="151" t="str">
        <f t="shared" si="146"/>
        <v>190000</v>
      </c>
      <c r="AK337" s="109"/>
      <c r="AL337" s="102"/>
      <c r="AM337" s="102"/>
      <c r="AN337" s="102"/>
      <c r="AO337" s="102"/>
      <c r="AP337" s="102"/>
      <c r="AQ337" s="102"/>
      <c r="AR337" s="102"/>
      <c r="AS337" s="102"/>
      <c r="AT337" s="102"/>
      <c r="AU337" s="340"/>
    </row>
    <row r="338" spans="1:47" s="81" customFormat="1">
      <c r="A338" s="75"/>
      <c r="B338" s="52"/>
      <c r="C338" s="53"/>
      <c r="D338" s="104"/>
      <c r="E338" s="35"/>
      <c r="F338" s="329"/>
      <c r="G338" s="55"/>
      <c r="H338" s="53"/>
      <c r="I338" s="83"/>
      <c r="J338" s="77"/>
      <c r="K338" s="52"/>
      <c r="L338" s="52"/>
      <c r="M338" s="52"/>
      <c r="N338" s="52"/>
      <c r="O338" s="54"/>
      <c r="P338" s="56"/>
      <c r="Q338" s="52"/>
      <c r="R338" s="52"/>
      <c r="S338" s="52"/>
      <c r="T338" s="52"/>
      <c r="U338" s="57"/>
      <c r="V338" s="58"/>
      <c r="W338" s="80"/>
      <c r="X338" s="67" t="str">
        <f t="shared" si="145"/>
        <v>190000</v>
      </c>
      <c r="Y338" s="54"/>
      <c r="Z338" s="66" t="str">
        <f t="shared" si="147"/>
        <v xml:space="preserve"> </v>
      </c>
      <c r="AA338" s="67" t="str">
        <f t="shared" si="156"/>
        <v xml:space="preserve"> </v>
      </c>
      <c r="AB338" s="68" t="str">
        <f t="shared" si="148"/>
        <v xml:space="preserve"> </v>
      </c>
      <c r="AC338" s="165">
        <f t="shared" si="149"/>
        <v>0</v>
      </c>
      <c r="AD338" s="166">
        <f t="shared" si="150"/>
        <v>0</v>
      </c>
      <c r="AE338" s="167">
        <f t="shared" si="151"/>
        <v>0</v>
      </c>
      <c r="AF338" s="151" t="str">
        <f t="shared" si="152"/>
        <v>190000</v>
      </c>
      <c r="AG338" s="151" t="str">
        <f t="shared" si="153"/>
        <v>190000</v>
      </c>
      <c r="AH338" s="151" t="str">
        <f t="shared" si="154"/>
        <v>190000</v>
      </c>
      <c r="AI338" s="151" t="str">
        <f t="shared" si="155"/>
        <v>190000</v>
      </c>
      <c r="AJ338" s="151" t="str">
        <f t="shared" si="146"/>
        <v>190000</v>
      </c>
      <c r="AK338" s="109"/>
      <c r="AL338" s="102"/>
      <c r="AM338" s="102"/>
      <c r="AN338" s="102"/>
      <c r="AO338" s="102"/>
      <c r="AP338" s="102"/>
      <c r="AQ338" s="102"/>
      <c r="AR338" s="102"/>
      <c r="AS338" s="102"/>
      <c r="AT338" s="102"/>
      <c r="AU338" s="340"/>
    </row>
    <row r="339" spans="1:47" s="81" customFormat="1">
      <c r="A339" s="75"/>
      <c r="B339" s="52"/>
      <c r="C339" s="53"/>
      <c r="D339" s="104"/>
      <c r="E339" s="85"/>
      <c r="F339" s="329"/>
      <c r="G339" s="55"/>
      <c r="H339" s="53"/>
      <c r="I339" s="83"/>
      <c r="J339" s="77"/>
      <c r="K339" s="52"/>
      <c r="L339" s="52"/>
      <c r="M339" s="52"/>
      <c r="N339" s="52"/>
      <c r="O339" s="54"/>
      <c r="P339" s="56"/>
      <c r="Q339" s="52"/>
      <c r="R339" s="52"/>
      <c r="S339" s="52"/>
      <c r="T339" s="52"/>
      <c r="U339" s="57"/>
      <c r="V339" s="58"/>
      <c r="W339" s="80"/>
      <c r="X339" s="67" t="str">
        <f t="shared" si="145"/>
        <v>190000</v>
      </c>
      <c r="Y339" s="54"/>
      <c r="Z339" s="66" t="str">
        <f t="shared" si="147"/>
        <v xml:space="preserve"> </v>
      </c>
      <c r="AA339" s="67" t="str">
        <f t="shared" si="156"/>
        <v xml:space="preserve"> </v>
      </c>
      <c r="AB339" s="68" t="str">
        <f t="shared" si="148"/>
        <v xml:space="preserve"> </v>
      </c>
      <c r="AC339" s="165">
        <f t="shared" si="149"/>
        <v>0</v>
      </c>
      <c r="AD339" s="166">
        <f t="shared" si="150"/>
        <v>0</v>
      </c>
      <c r="AE339" s="167">
        <f t="shared" si="151"/>
        <v>0</v>
      </c>
      <c r="AF339" s="151" t="str">
        <f t="shared" si="152"/>
        <v>190000</v>
      </c>
      <c r="AG339" s="151" t="str">
        <f t="shared" si="153"/>
        <v>190000</v>
      </c>
      <c r="AH339" s="151" t="str">
        <f t="shared" si="154"/>
        <v>190000</v>
      </c>
      <c r="AI339" s="151" t="str">
        <f t="shared" si="155"/>
        <v>190000</v>
      </c>
      <c r="AJ339" s="151" t="str">
        <f t="shared" si="146"/>
        <v>190000</v>
      </c>
      <c r="AK339" s="109"/>
      <c r="AL339" s="102"/>
      <c r="AM339" s="102"/>
      <c r="AN339" s="102"/>
      <c r="AO339" s="102"/>
      <c r="AP339" s="102"/>
      <c r="AQ339" s="102"/>
      <c r="AR339" s="102"/>
      <c r="AS339" s="102"/>
      <c r="AT339" s="102"/>
      <c r="AU339" s="340"/>
    </row>
    <row r="340" spans="1:47" s="81" customFormat="1">
      <c r="A340" s="75"/>
      <c r="B340" s="52"/>
      <c r="C340" s="53"/>
      <c r="D340" s="104"/>
      <c r="E340" s="35"/>
      <c r="F340" s="329"/>
      <c r="G340" s="55"/>
      <c r="H340" s="53"/>
      <c r="I340" s="83"/>
      <c r="J340" s="77"/>
      <c r="K340" s="52"/>
      <c r="L340" s="52"/>
      <c r="M340" s="52"/>
      <c r="N340" s="52"/>
      <c r="O340" s="54"/>
      <c r="P340" s="56"/>
      <c r="Q340" s="52"/>
      <c r="R340" s="52"/>
      <c r="S340" s="52"/>
      <c r="T340" s="52"/>
      <c r="U340" s="57"/>
      <c r="V340" s="58"/>
      <c r="W340" s="80"/>
      <c r="X340" s="67" t="str">
        <f t="shared" ref="X340:X359" si="157">IF((WEEKNUM(MAX(AK340:AU340)))&lt;10,(YEAR(MAX(AK340:AU340)))&amp;"0"&amp;(WEEKNUM(MAX(AK340:AU340))),(YEAR(MAX(AK340:AU340)))&amp;(WEEKNUM(MAX(AK340:AU340))))</f>
        <v>190000</v>
      </c>
      <c r="Y340" s="54"/>
      <c r="Z340" s="66" t="str">
        <f t="shared" si="147"/>
        <v xml:space="preserve"> </v>
      </c>
      <c r="AA340" s="67" t="str">
        <f t="shared" si="156"/>
        <v xml:space="preserve"> </v>
      </c>
      <c r="AB340" s="68" t="str">
        <f t="shared" si="148"/>
        <v xml:space="preserve"> </v>
      </c>
      <c r="AC340" s="165">
        <f t="shared" si="149"/>
        <v>0</v>
      </c>
      <c r="AD340" s="166">
        <f t="shared" si="150"/>
        <v>0</v>
      </c>
      <c r="AE340" s="167">
        <f t="shared" si="151"/>
        <v>0</v>
      </c>
      <c r="AF340" s="151" t="str">
        <f t="shared" si="152"/>
        <v>190000</v>
      </c>
      <c r="AG340" s="151" t="str">
        <f t="shared" si="153"/>
        <v>190000</v>
      </c>
      <c r="AH340" s="151" t="str">
        <f t="shared" si="154"/>
        <v>190000</v>
      </c>
      <c r="AI340" s="151" t="str">
        <f t="shared" si="155"/>
        <v>190000</v>
      </c>
      <c r="AJ340" s="151" t="str">
        <f t="shared" si="146"/>
        <v>190000</v>
      </c>
      <c r="AK340" s="109"/>
      <c r="AL340" s="102"/>
      <c r="AM340" s="102"/>
      <c r="AN340" s="102"/>
      <c r="AO340" s="102"/>
      <c r="AP340" s="102"/>
      <c r="AQ340" s="102"/>
      <c r="AR340" s="102"/>
      <c r="AS340" s="102"/>
      <c r="AT340" s="102"/>
      <c r="AU340" s="340"/>
    </row>
    <row r="341" spans="1:47" s="81" customFormat="1">
      <c r="A341" s="75"/>
      <c r="B341" s="52"/>
      <c r="C341" s="53"/>
      <c r="D341" s="104"/>
      <c r="E341" s="35"/>
      <c r="F341" s="329"/>
      <c r="G341" s="55"/>
      <c r="H341" s="53"/>
      <c r="I341" s="83"/>
      <c r="J341" s="77"/>
      <c r="K341" s="52"/>
      <c r="L341" s="52"/>
      <c r="M341" s="52"/>
      <c r="N341" s="52"/>
      <c r="O341" s="54"/>
      <c r="P341" s="56"/>
      <c r="Q341" s="52"/>
      <c r="R341" s="52"/>
      <c r="S341" s="52"/>
      <c r="T341" s="52"/>
      <c r="U341" s="57"/>
      <c r="V341" s="58"/>
      <c r="W341" s="59"/>
      <c r="X341" s="67" t="str">
        <f t="shared" si="157"/>
        <v>190000</v>
      </c>
      <c r="Y341" s="54"/>
      <c r="Z341" s="66" t="str">
        <f t="shared" si="147"/>
        <v xml:space="preserve"> </v>
      </c>
      <c r="AA341" s="67" t="str">
        <f t="shared" si="156"/>
        <v xml:space="preserve"> </v>
      </c>
      <c r="AB341" s="68" t="str">
        <f t="shared" si="148"/>
        <v xml:space="preserve"> </v>
      </c>
      <c r="AC341" s="165">
        <f t="shared" si="149"/>
        <v>0</v>
      </c>
      <c r="AD341" s="166">
        <f t="shared" si="150"/>
        <v>0</v>
      </c>
      <c r="AE341" s="167">
        <f t="shared" si="151"/>
        <v>0</v>
      </c>
      <c r="AF341" s="151" t="str">
        <f t="shared" si="152"/>
        <v>190000</v>
      </c>
      <c r="AG341" s="151" t="str">
        <f t="shared" si="153"/>
        <v>190000</v>
      </c>
      <c r="AH341" s="151" t="str">
        <f t="shared" si="154"/>
        <v>190000</v>
      </c>
      <c r="AI341" s="151" t="str">
        <f t="shared" si="155"/>
        <v>190000</v>
      </c>
      <c r="AJ341" s="151" t="str">
        <f t="shared" si="146"/>
        <v>190000</v>
      </c>
      <c r="AK341" s="109"/>
      <c r="AL341" s="102"/>
      <c r="AM341" s="102"/>
      <c r="AN341" s="102"/>
      <c r="AO341" s="102"/>
      <c r="AP341" s="102"/>
      <c r="AQ341" s="102"/>
      <c r="AR341" s="102"/>
      <c r="AS341" s="102"/>
      <c r="AT341" s="102"/>
      <c r="AU341" s="340"/>
    </row>
    <row r="342" spans="1:47" s="81" customFormat="1">
      <c r="A342" s="75"/>
      <c r="B342" s="52"/>
      <c r="C342" s="53"/>
      <c r="D342" s="104"/>
      <c r="E342" s="78"/>
      <c r="F342" s="329"/>
      <c r="G342" s="55"/>
      <c r="H342" s="53"/>
      <c r="I342" s="83"/>
      <c r="J342" s="77"/>
      <c r="K342" s="52"/>
      <c r="L342" s="52"/>
      <c r="M342" s="52"/>
      <c r="N342" s="52"/>
      <c r="O342" s="54"/>
      <c r="P342" s="56"/>
      <c r="Q342" s="52"/>
      <c r="R342" s="88"/>
      <c r="S342" s="88"/>
      <c r="T342" s="88"/>
      <c r="U342" s="57"/>
      <c r="V342" s="58"/>
      <c r="W342" s="59"/>
      <c r="X342" s="67" t="str">
        <f t="shared" si="157"/>
        <v>190000</v>
      </c>
      <c r="Y342" s="54"/>
      <c r="Z342" s="66" t="str">
        <f t="shared" si="147"/>
        <v xml:space="preserve"> </v>
      </c>
      <c r="AA342" s="67" t="str">
        <f t="shared" si="156"/>
        <v xml:space="preserve"> </v>
      </c>
      <c r="AB342" s="68" t="str">
        <f t="shared" si="148"/>
        <v xml:space="preserve"> </v>
      </c>
      <c r="AC342" s="165">
        <f t="shared" si="149"/>
        <v>0</v>
      </c>
      <c r="AD342" s="166">
        <f t="shared" si="150"/>
        <v>0</v>
      </c>
      <c r="AE342" s="167">
        <f t="shared" si="151"/>
        <v>0</v>
      </c>
      <c r="AF342" s="151" t="str">
        <f t="shared" si="152"/>
        <v>190000</v>
      </c>
      <c r="AG342" s="151" t="str">
        <f t="shared" si="153"/>
        <v>190000</v>
      </c>
      <c r="AH342" s="151" t="str">
        <f t="shared" si="154"/>
        <v>190000</v>
      </c>
      <c r="AI342" s="151" t="str">
        <f t="shared" si="155"/>
        <v>190000</v>
      </c>
      <c r="AJ342" s="151" t="str">
        <f t="shared" si="146"/>
        <v>190000</v>
      </c>
      <c r="AK342" s="109"/>
      <c r="AL342" s="102"/>
      <c r="AM342" s="102"/>
      <c r="AN342" s="102"/>
      <c r="AO342" s="102"/>
      <c r="AP342" s="102"/>
      <c r="AQ342" s="102"/>
      <c r="AR342" s="102"/>
      <c r="AS342" s="102"/>
      <c r="AT342" s="102"/>
      <c r="AU342" s="340"/>
    </row>
    <row r="343" spans="1:47" s="81" customFormat="1">
      <c r="A343" s="75"/>
      <c r="B343" s="52"/>
      <c r="C343" s="53"/>
      <c r="D343" s="104"/>
      <c r="E343" s="35"/>
      <c r="F343" s="329"/>
      <c r="G343" s="55"/>
      <c r="H343" s="53"/>
      <c r="I343" s="83"/>
      <c r="J343" s="77"/>
      <c r="K343" s="52"/>
      <c r="L343" s="52"/>
      <c r="M343" s="52"/>
      <c r="N343" s="52"/>
      <c r="O343" s="54"/>
      <c r="P343" s="56"/>
      <c r="Q343" s="52"/>
      <c r="R343" s="60"/>
      <c r="S343" s="60"/>
      <c r="T343" s="60"/>
      <c r="U343" s="57"/>
      <c r="V343" s="58"/>
      <c r="W343" s="59"/>
      <c r="X343" s="67" t="str">
        <f t="shared" si="157"/>
        <v>190000</v>
      </c>
      <c r="Y343" s="54"/>
      <c r="Z343" s="66" t="str">
        <f t="shared" si="147"/>
        <v xml:space="preserve"> </v>
      </c>
      <c r="AA343" s="67" t="str">
        <f t="shared" si="156"/>
        <v xml:space="preserve"> </v>
      </c>
      <c r="AB343" s="68" t="str">
        <f t="shared" si="148"/>
        <v xml:space="preserve"> </v>
      </c>
      <c r="AC343" s="165">
        <f t="shared" si="149"/>
        <v>0</v>
      </c>
      <c r="AD343" s="166">
        <f t="shared" si="150"/>
        <v>0</v>
      </c>
      <c r="AE343" s="167">
        <f t="shared" si="151"/>
        <v>0</v>
      </c>
      <c r="AF343" s="151" t="str">
        <f t="shared" si="152"/>
        <v>190000</v>
      </c>
      <c r="AG343" s="151" t="str">
        <f t="shared" si="153"/>
        <v>190000</v>
      </c>
      <c r="AH343" s="151" t="str">
        <f t="shared" si="154"/>
        <v>190000</v>
      </c>
      <c r="AI343" s="151" t="str">
        <f t="shared" si="155"/>
        <v>190000</v>
      </c>
      <c r="AJ343" s="151" t="str">
        <f t="shared" si="146"/>
        <v>190000</v>
      </c>
      <c r="AK343" s="109"/>
      <c r="AL343" s="102"/>
      <c r="AM343" s="102"/>
      <c r="AN343" s="102"/>
      <c r="AO343" s="102"/>
      <c r="AP343" s="102"/>
      <c r="AQ343" s="102"/>
      <c r="AR343" s="102"/>
      <c r="AS343" s="102"/>
      <c r="AT343" s="102"/>
      <c r="AU343" s="340"/>
    </row>
    <row r="344" spans="1:47" s="81" customFormat="1">
      <c r="A344" s="75"/>
      <c r="B344" s="52"/>
      <c r="C344" s="53"/>
      <c r="D344" s="104"/>
      <c r="E344" s="35"/>
      <c r="F344" s="329"/>
      <c r="G344" s="55"/>
      <c r="H344" s="53"/>
      <c r="I344" s="83"/>
      <c r="J344" s="77"/>
      <c r="K344" s="54"/>
      <c r="L344" s="54"/>
      <c r="M344" s="54"/>
      <c r="N344" s="54"/>
      <c r="O344" s="54"/>
      <c r="P344" s="56"/>
      <c r="Q344" s="52"/>
      <c r="R344" s="60"/>
      <c r="S344" s="60"/>
      <c r="T344" s="60"/>
      <c r="U344" s="57"/>
      <c r="V344" s="58"/>
      <c r="W344" s="59"/>
      <c r="X344" s="67" t="str">
        <f t="shared" si="157"/>
        <v>190000</v>
      </c>
      <c r="Y344" s="54"/>
      <c r="Z344" s="66" t="str">
        <f t="shared" si="147"/>
        <v xml:space="preserve"> </v>
      </c>
      <c r="AA344" s="67" t="str">
        <f t="shared" si="156"/>
        <v xml:space="preserve"> </v>
      </c>
      <c r="AB344" s="68" t="str">
        <f t="shared" si="148"/>
        <v xml:space="preserve"> </v>
      </c>
      <c r="AC344" s="165">
        <f t="shared" si="149"/>
        <v>0</v>
      </c>
      <c r="AD344" s="166">
        <f t="shared" si="150"/>
        <v>0</v>
      </c>
      <c r="AE344" s="167">
        <f t="shared" si="151"/>
        <v>0</v>
      </c>
      <c r="AF344" s="151" t="str">
        <f t="shared" si="152"/>
        <v>190000</v>
      </c>
      <c r="AG344" s="151" t="str">
        <f t="shared" si="153"/>
        <v>190000</v>
      </c>
      <c r="AH344" s="151" t="str">
        <f t="shared" si="154"/>
        <v>190000</v>
      </c>
      <c r="AI344" s="151" t="str">
        <f t="shared" si="155"/>
        <v>190000</v>
      </c>
      <c r="AJ344" s="151" t="str">
        <f t="shared" si="146"/>
        <v>190000</v>
      </c>
      <c r="AK344" s="109"/>
      <c r="AL344" s="102"/>
      <c r="AM344" s="102"/>
      <c r="AN344" s="102"/>
      <c r="AO344" s="102"/>
      <c r="AP344" s="102"/>
      <c r="AQ344" s="102"/>
      <c r="AR344" s="102"/>
      <c r="AS344" s="102"/>
      <c r="AT344" s="102"/>
      <c r="AU344" s="340"/>
    </row>
    <row r="345" spans="1:47" s="81" customFormat="1">
      <c r="A345" s="75"/>
      <c r="B345" s="52"/>
      <c r="C345" s="53"/>
      <c r="D345" s="104"/>
      <c r="E345" s="35"/>
      <c r="F345" s="82"/>
      <c r="G345" s="55"/>
      <c r="H345" s="53"/>
      <c r="I345" s="83"/>
      <c r="J345" s="77"/>
      <c r="K345" s="54"/>
      <c r="L345" s="54"/>
      <c r="M345" s="54"/>
      <c r="N345" s="54"/>
      <c r="O345" s="54"/>
      <c r="P345" s="56"/>
      <c r="Q345" s="52"/>
      <c r="R345" s="60"/>
      <c r="S345" s="60"/>
      <c r="T345" s="60"/>
      <c r="U345" s="57"/>
      <c r="V345" s="58"/>
      <c r="W345" s="59"/>
      <c r="X345" s="67" t="str">
        <f t="shared" si="157"/>
        <v>190000</v>
      </c>
      <c r="Y345" s="54"/>
      <c r="Z345" s="66" t="str">
        <f t="shared" si="147"/>
        <v xml:space="preserve"> </v>
      </c>
      <c r="AA345" s="67" t="str">
        <f t="shared" si="156"/>
        <v xml:space="preserve"> </v>
      </c>
      <c r="AB345" s="68" t="str">
        <f t="shared" si="148"/>
        <v xml:space="preserve"> </v>
      </c>
      <c r="AC345" s="165">
        <f t="shared" si="149"/>
        <v>0</v>
      </c>
      <c r="AD345" s="166">
        <f t="shared" si="150"/>
        <v>0</v>
      </c>
      <c r="AE345" s="167">
        <f t="shared" si="151"/>
        <v>0</v>
      </c>
      <c r="AF345" s="151" t="str">
        <f t="shared" si="152"/>
        <v>190000</v>
      </c>
      <c r="AG345" s="151" t="str">
        <f t="shared" si="153"/>
        <v>190000</v>
      </c>
      <c r="AH345" s="151" t="str">
        <f t="shared" si="154"/>
        <v>190000</v>
      </c>
      <c r="AI345" s="151" t="str">
        <f t="shared" si="155"/>
        <v>190000</v>
      </c>
      <c r="AJ345" s="151" t="str">
        <f t="shared" si="146"/>
        <v>190000</v>
      </c>
      <c r="AK345" s="109"/>
      <c r="AL345" s="102"/>
      <c r="AM345" s="102"/>
      <c r="AN345" s="102"/>
      <c r="AO345" s="102"/>
      <c r="AP345" s="102"/>
      <c r="AQ345" s="102"/>
      <c r="AR345" s="102"/>
      <c r="AS345" s="102"/>
      <c r="AT345" s="102"/>
      <c r="AU345" s="340"/>
    </row>
    <row r="346" spans="1:47" s="81" customFormat="1">
      <c r="A346" s="75"/>
      <c r="B346" s="52"/>
      <c r="C346" s="53"/>
      <c r="D346" s="104"/>
      <c r="E346" s="34"/>
      <c r="F346" s="89"/>
      <c r="G346" s="54"/>
      <c r="H346" s="53"/>
      <c r="I346" s="83"/>
      <c r="J346" s="77"/>
      <c r="K346" s="54"/>
      <c r="L346" s="54"/>
      <c r="M346" s="54"/>
      <c r="N346" s="54"/>
      <c r="O346" s="54"/>
      <c r="P346" s="56"/>
      <c r="Q346" s="52"/>
      <c r="R346" s="60"/>
      <c r="S346" s="60"/>
      <c r="T346" s="60"/>
      <c r="U346" s="57"/>
      <c r="V346" s="58"/>
      <c r="W346" s="59"/>
      <c r="X346" s="67" t="str">
        <f t="shared" si="157"/>
        <v>190000</v>
      </c>
      <c r="Y346" s="54"/>
      <c r="Z346" s="66" t="str">
        <f t="shared" si="147"/>
        <v xml:space="preserve"> </v>
      </c>
      <c r="AA346" s="67" t="str">
        <f t="shared" si="156"/>
        <v xml:space="preserve"> </v>
      </c>
      <c r="AB346" s="68" t="str">
        <f t="shared" si="148"/>
        <v xml:space="preserve"> </v>
      </c>
      <c r="AC346" s="165">
        <f t="shared" si="149"/>
        <v>0</v>
      </c>
      <c r="AD346" s="166">
        <f t="shared" si="150"/>
        <v>0</v>
      </c>
      <c r="AE346" s="167">
        <f t="shared" si="151"/>
        <v>0</v>
      </c>
      <c r="AF346" s="151" t="str">
        <f t="shared" si="152"/>
        <v>190000</v>
      </c>
      <c r="AG346" s="151" t="str">
        <f t="shared" si="153"/>
        <v>190000</v>
      </c>
      <c r="AH346" s="151" t="str">
        <f t="shared" si="154"/>
        <v>190000</v>
      </c>
      <c r="AI346" s="151" t="str">
        <f t="shared" si="155"/>
        <v>190000</v>
      </c>
      <c r="AJ346" s="151" t="str">
        <f t="shared" si="146"/>
        <v>190000</v>
      </c>
      <c r="AK346" s="109"/>
      <c r="AL346" s="102"/>
      <c r="AM346" s="102"/>
      <c r="AN346" s="102"/>
      <c r="AO346" s="102"/>
      <c r="AP346" s="102"/>
      <c r="AQ346" s="102"/>
      <c r="AR346" s="102"/>
      <c r="AS346" s="102"/>
      <c r="AT346" s="102"/>
      <c r="AU346" s="340"/>
    </row>
    <row r="347" spans="1:47" s="81" customFormat="1">
      <c r="A347" s="75"/>
      <c r="B347" s="52"/>
      <c r="C347" s="53"/>
      <c r="D347" s="104"/>
      <c r="E347" s="34"/>
      <c r="F347" s="89"/>
      <c r="G347" s="54"/>
      <c r="H347" s="53"/>
      <c r="I347" s="83"/>
      <c r="J347" s="77"/>
      <c r="K347" s="54"/>
      <c r="L347" s="54"/>
      <c r="M347" s="54"/>
      <c r="N347" s="54"/>
      <c r="O347" s="54"/>
      <c r="P347" s="56"/>
      <c r="Q347" s="52"/>
      <c r="R347" s="60"/>
      <c r="S347" s="60"/>
      <c r="T347" s="60"/>
      <c r="U347" s="57"/>
      <c r="V347" s="58"/>
      <c r="W347" s="59"/>
      <c r="X347" s="67" t="str">
        <f t="shared" si="157"/>
        <v>190000</v>
      </c>
      <c r="Y347" s="54"/>
      <c r="Z347" s="66" t="str">
        <f t="shared" si="147"/>
        <v xml:space="preserve"> </v>
      </c>
      <c r="AA347" s="67" t="str">
        <f t="shared" si="156"/>
        <v xml:space="preserve"> </v>
      </c>
      <c r="AB347" s="68" t="str">
        <f t="shared" si="148"/>
        <v xml:space="preserve"> </v>
      </c>
      <c r="AC347" s="165">
        <f t="shared" si="149"/>
        <v>0</v>
      </c>
      <c r="AD347" s="166">
        <f t="shared" si="150"/>
        <v>0</v>
      </c>
      <c r="AE347" s="167">
        <f t="shared" si="151"/>
        <v>0</v>
      </c>
      <c r="AF347" s="151" t="str">
        <f t="shared" si="152"/>
        <v>190000</v>
      </c>
      <c r="AG347" s="151" t="str">
        <f t="shared" si="153"/>
        <v>190000</v>
      </c>
      <c r="AH347" s="151" t="str">
        <f t="shared" si="154"/>
        <v>190000</v>
      </c>
      <c r="AI347" s="151" t="str">
        <f t="shared" si="155"/>
        <v>190000</v>
      </c>
      <c r="AJ347" s="151" t="str">
        <f t="shared" si="146"/>
        <v>190000</v>
      </c>
      <c r="AK347" s="109"/>
      <c r="AL347" s="102"/>
      <c r="AM347" s="102"/>
      <c r="AN347" s="102"/>
      <c r="AO347" s="102"/>
      <c r="AP347" s="102"/>
      <c r="AQ347" s="102"/>
      <c r="AR347" s="102"/>
      <c r="AS347" s="102"/>
      <c r="AT347" s="102"/>
      <c r="AU347" s="340"/>
    </row>
    <row r="348" spans="1:47" s="81" customFormat="1">
      <c r="A348" s="75"/>
      <c r="B348" s="52"/>
      <c r="C348" s="53"/>
      <c r="D348" s="104"/>
      <c r="E348" s="34"/>
      <c r="F348" s="89"/>
      <c r="G348" s="54"/>
      <c r="H348" s="53"/>
      <c r="I348" s="83"/>
      <c r="J348" s="77"/>
      <c r="K348" s="54"/>
      <c r="L348" s="54"/>
      <c r="M348" s="54"/>
      <c r="N348" s="54"/>
      <c r="O348" s="54"/>
      <c r="P348" s="56"/>
      <c r="Q348" s="52"/>
      <c r="R348" s="60"/>
      <c r="S348" s="60"/>
      <c r="T348" s="60"/>
      <c r="U348" s="57"/>
      <c r="V348" s="58"/>
      <c r="W348" s="59"/>
      <c r="X348" s="67" t="str">
        <f t="shared" si="157"/>
        <v>190000</v>
      </c>
      <c r="Y348" s="54"/>
      <c r="Z348" s="66" t="str">
        <f t="shared" si="147"/>
        <v xml:space="preserve"> </v>
      </c>
      <c r="AA348" s="67" t="str">
        <f t="shared" si="156"/>
        <v xml:space="preserve"> </v>
      </c>
      <c r="AB348" s="68" t="str">
        <f t="shared" si="148"/>
        <v xml:space="preserve"> </v>
      </c>
      <c r="AC348" s="165">
        <f t="shared" si="149"/>
        <v>0</v>
      </c>
      <c r="AD348" s="166">
        <f t="shared" si="150"/>
        <v>0</v>
      </c>
      <c r="AE348" s="167">
        <f t="shared" si="151"/>
        <v>0</v>
      </c>
      <c r="AF348" s="151" t="str">
        <f t="shared" si="152"/>
        <v>190000</v>
      </c>
      <c r="AG348" s="151" t="str">
        <f t="shared" si="153"/>
        <v>190000</v>
      </c>
      <c r="AH348" s="151" t="str">
        <f t="shared" si="154"/>
        <v>190000</v>
      </c>
      <c r="AI348" s="151" t="str">
        <f t="shared" si="155"/>
        <v>190000</v>
      </c>
      <c r="AJ348" s="151" t="str">
        <f t="shared" si="146"/>
        <v>190000</v>
      </c>
      <c r="AK348" s="109"/>
      <c r="AL348" s="102"/>
      <c r="AM348" s="102"/>
      <c r="AN348" s="102"/>
      <c r="AO348" s="102"/>
      <c r="AP348" s="102"/>
      <c r="AQ348" s="102"/>
      <c r="AR348" s="102"/>
      <c r="AS348" s="102"/>
      <c r="AT348" s="102"/>
      <c r="AU348" s="340"/>
    </row>
    <row r="349" spans="1:47" s="81" customFormat="1">
      <c r="A349" s="75"/>
      <c r="B349" s="52"/>
      <c r="C349" s="53"/>
      <c r="D349" s="104"/>
      <c r="E349" s="34"/>
      <c r="F349" s="89"/>
      <c r="G349" s="54"/>
      <c r="H349" s="53"/>
      <c r="I349" s="83"/>
      <c r="J349" s="77"/>
      <c r="K349" s="54"/>
      <c r="L349" s="54"/>
      <c r="M349" s="54"/>
      <c r="N349" s="54"/>
      <c r="O349" s="54"/>
      <c r="P349" s="56"/>
      <c r="Q349" s="52"/>
      <c r="R349" s="60"/>
      <c r="S349" s="60"/>
      <c r="T349" s="60"/>
      <c r="U349" s="57"/>
      <c r="V349" s="58"/>
      <c r="W349" s="59"/>
      <c r="X349" s="67" t="str">
        <f t="shared" si="157"/>
        <v>190000</v>
      </c>
      <c r="Y349" s="54"/>
      <c r="Z349" s="66" t="str">
        <f t="shared" si="147"/>
        <v xml:space="preserve"> </v>
      </c>
      <c r="AA349" s="67" t="str">
        <f t="shared" si="156"/>
        <v xml:space="preserve"> </v>
      </c>
      <c r="AB349" s="68" t="str">
        <f t="shared" si="148"/>
        <v xml:space="preserve"> </v>
      </c>
      <c r="AC349" s="165">
        <f t="shared" si="149"/>
        <v>0</v>
      </c>
      <c r="AD349" s="166">
        <f t="shared" si="150"/>
        <v>0</v>
      </c>
      <c r="AE349" s="167">
        <f t="shared" si="151"/>
        <v>0</v>
      </c>
      <c r="AF349" s="151" t="str">
        <f t="shared" si="152"/>
        <v>190000</v>
      </c>
      <c r="AG349" s="151" t="str">
        <f t="shared" si="153"/>
        <v>190000</v>
      </c>
      <c r="AH349" s="151" t="str">
        <f t="shared" si="154"/>
        <v>190000</v>
      </c>
      <c r="AI349" s="151" t="str">
        <f t="shared" si="155"/>
        <v>190000</v>
      </c>
      <c r="AJ349" s="151" t="str">
        <f t="shared" si="146"/>
        <v>190000</v>
      </c>
      <c r="AK349" s="109"/>
      <c r="AL349" s="102"/>
      <c r="AM349" s="102"/>
      <c r="AN349" s="102"/>
      <c r="AO349" s="102"/>
      <c r="AP349" s="102"/>
      <c r="AQ349" s="102"/>
      <c r="AR349" s="102"/>
      <c r="AS349" s="102"/>
      <c r="AT349" s="102"/>
      <c r="AU349" s="340"/>
    </row>
    <row r="350" spans="1:47" s="81" customFormat="1">
      <c r="A350" s="75"/>
      <c r="B350" s="52"/>
      <c r="C350" s="53"/>
      <c r="D350" s="104"/>
      <c r="E350" s="34"/>
      <c r="F350" s="89"/>
      <c r="G350" s="54"/>
      <c r="H350" s="53"/>
      <c r="I350" s="83"/>
      <c r="J350" s="77"/>
      <c r="K350" s="54"/>
      <c r="L350" s="54"/>
      <c r="M350" s="54"/>
      <c r="N350" s="54"/>
      <c r="O350" s="54"/>
      <c r="P350" s="56"/>
      <c r="Q350" s="52"/>
      <c r="R350" s="60"/>
      <c r="S350" s="60"/>
      <c r="T350" s="60"/>
      <c r="U350" s="57"/>
      <c r="V350" s="58"/>
      <c r="W350" s="59"/>
      <c r="X350" s="67" t="str">
        <f t="shared" si="157"/>
        <v>190000</v>
      </c>
      <c r="Y350" s="54"/>
      <c r="Z350" s="66" t="str">
        <f t="shared" si="147"/>
        <v xml:space="preserve"> </v>
      </c>
      <c r="AA350" s="67" t="str">
        <f t="shared" si="156"/>
        <v xml:space="preserve"> </v>
      </c>
      <c r="AB350" s="68" t="str">
        <f t="shared" si="148"/>
        <v xml:space="preserve"> </v>
      </c>
      <c r="AC350" s="165">
        <f t="shared" si="149"/>
        <v>0</v>
      </c>
      <c r="AD350" s="166">
        <f t="shared" si="150"/>
        <v>0</v>
      </c>
      <c r="AE350" s="167">
        <f t="shared" si="151"/>
        <v>0</v>
      </c>
      <c r="AF350" s="151" t="str">
        <f t="shared" si="152"/>
        <v>190000</v>
      </c>
      <c r="AG350" s="151" t="str">
        <f t="shared" si="153"/>
        <v>190000</v>
      </c>
      <c r="AH350" s="151" t="str">
        <f t="shared" si="154"/>
        <v>190000</v>
      </c>
      <c r="AI350" s="151" t="str">
        <f t="shared" si="155"/>
        <v>190000</v>
      </c>
      <c r="AJ350" s="151" t="str">
        <f t="shared" si="146"/>
        <v>190000</v>
      </c>
      <c r="AK350" s="109"/>
      <c r="AL350" s="102"/>
      <c r="AM350" s="102"/>
      <c r="AN350" s="102"/>
      <c r="AO350" s="102"/>
      <c r="AP350" s="102"/>
      <c r="AQ350" s="102"/>
      <c r="AR350" s="102"/>
      <c r="AS350" s="102"/>
      <c r="AT350" s="102"/>
      <c r="AU350" s="340"/>
    </row>
    <row r="351" spans="1:47" s="81" customFormat="1">
      <c r="A351" s="75"/>
      <c r="B351" s="52"/>
      <c r="C351" s="53"/>
      <c r="D351" s="104"/>
      <c r="E351" s="34"/>
      <c r="F351" s="89"/>
      <c r="G351" s="54"/>
      <c r="H351" s="53"/>
      <c r="I351" s="83"/>
      <c r="J351" s="77"/>
      <c r="K351" s="54"/>
      <c r="L351" s="54"/>
      <c r="M351" s="54"/>
      <c r="N351" s="54"/>
      <c r="O351" s="54"/>
      <c r="P351" s="56"/>
      <c r="Q351" s="52"/>
      <c r="R351" s="60"/>
      <c r="S351" s="60"/>
      <c r="T351" s="60"/>
      <c r="U351" s="57"/>
      <c r="V351" s="58"/>
      <c r="W351" s="59"/>
      <c r="X351" s="67" t="str">
        <f t="shared" si="157"/>
        <v>190000</v>
      </c>
      <c r="Y351" s="54"/>
      <c r="Z351" s="66" t="str">
        <f t="shared" si="147"/>
        <v xml:space="preserve"> </v>
      </c>
      <c r="AA351" s="67" t="str">
        <f t="shared" si="156"/>
        <v xml:space="preserve"> </v>
      </c>
      <c r="AB351" s="68" t="str">
        <f t="shared" si="148"/>
        <v xml:space="preserve"> </v>
      </c>
      <c r="AC351" s="165">
        <f t="shared" si="149"/>
        <v>0</v>
      </c>
      <c r="AD351" s="166">
        <f t="shared" si="150"/>
        <v>0</v>
      </c>
      <c r="AE351" s="167">
        <f t="shared" si="151"/>
        <v>0</v>
      </c>
      <c r="AF351" s="151" t="str">
        <f t="shared" si="152"/>
        <v>190000</v>
      </c>
      <c r="AG351" s="151" t="str">
        <f t="shared" si="153"/>
        <v>190000</v>
      </c>
      <c r="AH351" s="151" t="str">
        <f t="shared" si="154"/>
        <v>190000</v>
      </c>
      <c r="AI351" s="151" t="str">
        <f t="shared" si="155"/>
        <v>190000</v>
      </c>
      <c r="AJ351" s="151" t="str">
        <f t="shared" si="146"/>
        <v>190000</v>
      </c>
      <c r="AK351" s="109"/>
      <c r="AL351" s="102"/>
      <c r="AM351" s="102"/>
      <c r="AN351" s="102"/>
      <c r="AO351" s="102"/>
      <c r="AP351" s="102"/>
      <c r="AQ351" s="102"/>
      <c r="AR351" s="102"/>
      <c r="AS351" s="102"/>
      <c r="AT351" s="102"/>
      <c r="AU351" s="340"/>
    </row>
    <row r="352" spans="1:47" s="81" customFormat="1">
      <c r="A352" s="75"/>
      <c r="B352" s="52"/>
      <c r="C352" s="53"/>
      <c r="D352" s="104"/>
      <c r="E352" s="34"/>
      <c r="F352" s="89"/>
      <c r="G352" s="54"/>
      <c r="H352" s="53"/>
      <c r="I352" s="83"/>
      <c r="J352" s="77"/>
      <c r="K352" s="54"/>
      <c r="L352" s="54"/>
      <c r="M352" s="54"/>
      <c r="N352" s="54"/>
      <c r="O352" s="54"/>
      <c r="P352" s="56"/>
      <c r="Q352" s="52"/>
      <c r="R352" s="60"/>
      <c r="S352" s="60"/>
      <c r="T352" s="60"/>
      <c r="U352" s="57"/>
      <c r="V352" s="58"/>
      <c r="W352" s="59"/>
      <c r="X352" s="67" t="str">
        <f t="shared" si="157"/>
        <v>190000</v>
      </c>
      <c r="Y352" s="54"/>
      <c r="Z352" s="66" t="str">
        <f t="shared" si="147"/>
        <v xml:space="preserve"> </v>
      </c>
      <c r="AA352" s="67" t="str">
        <f t="shared" si="156"/>
        <v xml:space="preserve"> </v>
      </c>
      <c r="AB352" s="68" t="str">
        <f t="shared" si="148"/>
        <v xml:space="preserve"> </v>
      </c>
      <c r="AC352" s="165">
        <f t="shared" si="149"/>
        <v>0</v>
      </c>
      <c r="AD352" s="166">
        <f t="shared" si="150"/>
        <v>0</v>
      </c>
      <c r="AE352" s="167">
        <f t="shared" si="151"/>
        <v>0</v>
      </c>
      <c r="AF352" s="151" t="str">
        <f t="shared" si="152"/>
        <v>190000</v>
      </c>
      <c r="AG352" s="151" t="str">
        <f t="shared" si="153"/>
        <v>190000</v>
      </c>
      <c r="AH352" s="151" t="str">
        <f t="shared" si="154"/>
        <v>190000</v>
      </c>
      <c r="AI352" s="151" t="str">
        <f t="shared" si="155"/>
        <v>190000</v>
      </c>
      <c r="AJ352" s="151" t="str">
        <f t="shared" si="146"/>
        <v>190000</v>
      </c>
      <c r="AK352" s="109"/>
      <c r="AL352" s="102"/>
      <c r="AM352" s="102"/>
      <c r="AN352" s="102"/>
      <c r="AO352" s="102"/>
      <c r="AP352" s="102"/>
      <c r="AQ352" s="102"/>
      <c r="AR352" s="102"/>
      <c r="AS352" s="102"/>
      <c r="AT352" s="102"/>
      <c r="AU352" s="110"/>
    </row>
    <row r="353" spans="1:47" s="81" customFormat="1">
      <c r="A353" s="75"/>
      <c r="B353" s="52"/>
      <c r="C353" s="53"/>
      <c r="D353" s="104"/>
      <c r="E353" s="34"/>
      <c r="F353" s="89"/>
      <c r="G353" s="54"/>
      <c r="H353" s="53"/>
      <c r="I353" s="83"/>
      <c r="J353" s="77"/>
      <c r="K353" s="54"/>
      <c r="L353" s="54"/>
      <c r="M353" s="54"/>
      <c r="N353" s="54"/>
      <c r="O353" s="54"/>
      <c r="P353" s="56"/>
      <c r="Q353" s="52"/>
      <c r="R353" s="60"/>
      <c r="S353" s="60"/>
      <c r="T353" s="60"/>
      <c r="U353" s="57"/>
      <c r="V353" s="58"/>
      <c r="W353" s="59"/>
      <c r="X353" s="67" t="str">
        <f t="shared" si="157"/>
        <v>190000</v>
      </c>
      <c r="Y353" s="54"/>
      <c r="Z353" s="66" t="str">
        <f t="shared" ref="Z353:Z359" si="158">IF($I353=1,W353," ")</f>
        <v xml:space="preserve"> </v>
      </c>
      <c r="AA353" s="67" t="str">
        <f t="shared" si="156"/>
        <v xml:space="preserve"> </v>
      </c>
      <c r="AB353" s="68" t="str">
        <f t="shared" ref="AB353:AB359" si="159">IF($I353=1,Y353," ")</f>
        <v xml:space="preserve"> </v>
      </c>
      <c r="AC353" s="165">
        <f t="shared" ref="AC353:AC359" si="160">IF(Z353="0","0",F353)</f>
        <v>0</v>
      </c>
      <c r="AD353" s="166">
        <f t="shared" ref="AD353:AD359" si="161">IF(AA353="0","0",F353)</f>
        <v>0</v>
      </c>
      <c r="AE353" s="167">
        <f t="shared" ref="AE353:AE359" si="162">IF(AB353="0","0",F353)</f>
        <v>0</v>
      </c>
      <c r="AF353" s="151" t="str">
        <f t="shared" ref="AF353:AF359" si="163">IF((WEEKNUM(MAX(AK353)))&lt;10,(YEAR(MAX(AK353)))&amp;"0"&amp;(WEEKNUM(MAX(AK353))),(YEAR(MAX(AK353)))&amp;(WEEKNUM(MAX(AK353))))</f>
        <v>190000</v>
      </c>
      <c r="AG353" s="151" t="str">
        <f t="shared" ref="AG353:AG359" si="164">IF((WEEKNUM(MAX(AL353,AM353,AS353)))&lt;10,(YEAR(MAX(AL353,AM353,AS353)))&amp;"0"&amp;(WEEKNUM(MAX(AL353,AM353,AS353))),(YEAR(MAX(AL353,AM353,AS353)))&amp;(WEEKNUM(MAX(AL353,AM353,AS353))))</f>
        <v>190000</v>
      </c>
      <c r="AH353" s="151" t="str">
        <f t="shared" ref="AH353:AH359" si="165">IF((WEEKNUM(MAX(AO353,AN353)))&lt;10,(YEAR(MAX(AO353,AN353)))&amp;"0"&amp;(WEEKNUM(MAX(AO353,AN353))),(YEAR(MAX(AO353,AN353)))&amp;(WEEKNUM(MAX(AO353,AN353))))</f>
        <v>190000</v>
      </c>
      <c r="AI353" s="151" t="str">
        <f t="shared" ref="AI353:AI359" si="166">IF((WEEKNUM(MAX(AQ353,AP353,AU353)))&lt;10,(YEAR(MAX(AQ353,AP353,AU353)))&amp;"0"&amp;(WEEKNUM(MAX(AQ353,AP353,AU353))),(YEAR(MAX(AQ353,AP353,AU353)))&amp;(WEEKNUM(MAX(AQ353,AP353,AU353))))</f>
        <v>190000</v>
      </c>
      <c r="AJ353" s="151" t="str">
        <f t="shared" si="146"/>
        <v>190000</v>
      </c>
      <c r="AK353" s="109"/>
      <c r="AL353" s="102"/>
      <c r="AM353" s="102"/>
      <c r="AN353" s="102"/>
      <c r="AO353" s="102"/>
      <c r="AP353" s="102"/>
      <c r="AQ353" s="102"/>
      <c r="AR353" s="102"/>
      <c r="AS353" s="102"/>
      <c r="AT353" s="102"/>
      <c r="AU353" s="110"/>
    </row>
    <row r="354" spans="1:47" s="81" customFormat="1">
      <c r="A354" s="75"/>
      <c r="B354" s="52"/>
      <c r="C354" s="53"/>
      <c r="D354" s="104"/>
      <c r="E354" s="34"/>
      <c r="F354" s="89"/>
      <c r="G354" s="54"/>
      <c r="H354" s="53"/>
      <c r="I354" s="83"/>
      <c r="J354" s="77"/>
      <c r="K354" s="54"/>
      <c r="L354" s="54"/>
      <c r="M354" s="54"/>
      <c r="N354" s="54"/>
      <c r="O354" s="54"/>
      <c r="P354" s="56"/>
      <c r="Q354" s="52"/>
      <c r="R354" s="60"/>
      <c r="S354" s="60"/>
      <c r="T354" s="60"/>
      <c r="U354" s="57"/>
      <c r="V354" s="58"/>
      <c r="W354" s="59"/>
      <c r="X354" s="67" t="str">
        <f t="shared" si="157"/>
        <v>190000</v>
      </c>
      <c r="Y354" s="54"/>
      <c r="Z354" s="66" t="str">
        <f t="shared" si="158"/>
        <v xml:space="preserve"> </v>
      </c>
      <c r="AA354" s="67" t="str">
        <f t="shared" si="156"/>
        <v xml:space="preserve"> </v>
      </c>
      <c r="AB354" s="68" t="str">
        <f t="shared" si="159"/>
        <v xml:space="preserve"> </v>
      </c>
      <c r="AC354" s="165">
        <f t="shared" si="160"/>
        <v>0</v>
      </c>
      <c r="AD354" s="166">
        <f t="shared" si="161"/>
        <v>0</v>
      </c>
      <c r="AE354" s="167">
        <f t="shared" si="162"/>
        <v>0</v>
      </c>
      <c r="AF354" s="151" t="str">
        <f t="shared" si="163"/>
        <v>190000</v>
      </c>
      <c r="AG354" s="151" t="str">
        <f t="shared" si="164"/>
        <v>190000</v>
      </c>
      <c r="AH354" s="151" t="str">
        <f t="shared" si="165"/>
        <v>190000</v>
      </c>
      <c r="AI354" s="151" t="str">
        <f t="shared" si="166"/>
        <v>190000</v>
      </c>
      <c r="AJ354" s="151" t="str">
        <f t="shared" si="146"/>
        <v>190000</v>
      </c>
      <c r="AK354" s="109"/>
      <c r="AL354" s="102"/>
      <c r="AM354" s="102"/>
      <c r="AN354" s="102"/>
      <c r="AO354" s="102"/>
      <c r="AP354" s="102"/>
      <c r="AQ354" s="102"/>
      <c r="AR354" s="102"/>
      <c r="AS354" s="102"/>
      <c r="AT354" s="102"/>
      <c r="AU354" s="110"/>
    </row>
    <row r="355" spans="1:47" s="81" customFormat="1">
      <c r="A355" s="75"/>
      <c r="B355" s="52"/>
      <c r="C355" s="53"/>
      <c r="D355" s="104"/>
      <c r="E355" s="90"/>
      <c r="F355" s="89"/>
      <c r="G355" s="54"/>
      <c r="H355" s="91"/>
      <c r="I355" s="83"/>
      <c r="J355" s="77"/>
      <c r="K355" s="92"/>
      <c r="L355" s="92"/>
      <c r="M355" s="92"/>
      <c r="N355" s="92"/>
      <c r="O355" s="54"/>
      <c r="P355" s="56"/>
      <c r="Q355" s="52"/>
      <c r="R355" s="60"/>
      <c r="S355" s="60"/>
      <c r="T355" s="60"/>
      <c r="U355" s="57"/>
      <c r="V355" s="58"/>
      <c r="W355" s="59"/>
      <c r="X355" s="67" t="str">
        <f t="shared" si="157"/>
        <v>190000</v>
      </c>
      <c r="Y355" s="54"/>
      <c r="Z355" s="66" t="str">
        <f t="shared" si="158"/>
        <v xml:space="preserve"> </v>
      </c>
      <c r="AA355" s="67" t="str">
        <f t="shared" si="156"/>
        <v xml:space="preserve"> </v>
      </c>
      <c r="AB355" s="68" t="str">
        <f t="shared" si="159"/>
        <v xml:space="preserve"> </v>
      </c>
      <c r="AC355" s="165">
        <f t="shared" si="160"/>
        <v>0</v>
      </c>
      <c r="AD355" s="166">
        <f t="shared" si="161"/>
        <v>0</v>
      </c>
      <c r="AE355" s="167">
        <f t="shared" si="162"/>
        <v>0</v>
      </c>
      <c r="AF355" s="151" t="str">
        <f t="shared" si="163"/>
        <v>190000</v>
      </c>
      <c r="AG355" s="151" t="str">
        <f t="shared" si="164"/>
        <v>190000</v>
      </c>
      <c r="AH355" s="151" t="str">
        <f t="shared" si="165"/>
        <v>190000</v>
      </c>
      <c r="AI355" s="151" t="str">
        <f t="shared" si="166"/>
        <v>190000</v>
      </c>
      <c r="AJ355" s="151" t="str">
        <f t="shared" si="146"/>
        <v>190000</v>
      </c>
      <c r="AK355" s="109"/>
      <c r="AL355" s="102"/>
      <c r="AM355" s="102"/>
      <c r="AN355" s="102"/>
      <c r="AO355" s="102"/>
      <c r="AP355" s="102"/>
      <c r="AQ355" s="102"/>
      <c r="AR355" s="102"/>
      <c r="AS355" s="102"/>
      <c r="AT355" s="102"/>
      <c r="AU355" s="110"/>
    </row>
    <row r="356" spans="1:47" s="81" customFormat="1">
      <c r="A356" s="75"/>
      <c r="B356" s="52"/>
      <c r="C356" s="53"/>
      <c r="D356" s="104"/>
      <c r="E356" s="34"/>
      <c r="F356" s="89"/>
      <c r="G356" s="54"/>
      <c r="H356" s="53"/>
      <c r="I356" s="83"/>
      <c r="J356" s="77"/>
      <c r="K356" s="54"/>
      <c r="L356" s="54"/>
      <c r="M356" s="54"/>
      <c r="N356" s="54"/>
      <c r="O356" s="54"/>
      <c r="P356" s="56"/>
      <c r="Q356" s="52"/>
      <c r="R356" s="60"/>
      <c r="S356" s="60"/>
      <c r="T356" s="60"/>
      <c r="U356" s="57"/>
      <c r="V356" s="58"/>
      <c r="W356" s="59"/>
      <c r="X356" s="67" t="str">
        <f t="shared" si="157"/>
        <v>190000</v>
      </c>
      <c r="Y356" s="54"/>
      <c r="Z356" s="66" t="str">
        <f t="shared" si="158"/>
        <v xml:space="preserve"> </v>
      </c>
      <c r="AA356" s="67" t="str">
        <f t="shared" si="156"/>
        <v xml:space="preserve"> </v>
      </c>
      <c r="AB356" s="68" t="str">
        <f t="shared" si="159"/>
        <v xml:space="preserve"> </v>
      </c>
      <c r="AC356" s="165">
        <f t="shared" si="160"/>
        <v>0</v>
      </c>
      <c r="AD356" s="166">
        <f t="shared" si="161"/>
        <v>0</v>
      </c>
      <c r="AE356" s="167">
        <f t="shared" si="162"/>
        <v>0</v>
      </c>
      <c r="AF356" s="151" t="str">
        <f t="shared" si="163"/>
        <v>190000</v>
      </c>
      <c r="AG356" s="151" t="str">
        <f t="shared" si="164"/>
        <v>190000</v>
      </c>
      <c r="AH356" s="151" t="str">
        <f t="shared" si="165"/>
        <v>190000</v>
      </c>
      <c r="AI356" s="151" t="str">
        <f t="shared" si="166"/>
        <v>190000</v>
      </c>
      <c r="AJ356" s="151" t="str">
        <f t="shared" si="146"/>
        <v>190000</v>
      </c>
      <c r="AK356" s="109"/>
      <c r="AL356" s="102"/>
      <c r="AM356" s="102"/>
      <c r="AN356" s="102"/>
      <c r="AO356" s="102"/>
      <c r="AP356" s="102"/>
      <c r="AQ356" s="102"/>
      <c r="AR356" s="102"/>
      <c r="AS356" s="102"/>
      <c r="AT356" s="102"/>
      <c r="AU356" s="110"/>
    </row>
    <row r="357" spans="1:47" s="81" customFormat="1">
      <c r="A357" s="75"/>
      <c r="B357" s="52"/>
      <c r="C357" s="53"/>
      <c r="D357" s="104"/>
      <c r="E357" s="90"/>
      <c r="F357" s="89"/>
      <c r="G357" s="54"/>
      <c r="H357" s="91"/>
      <c r="I357" s="83"/>
      <c r="J357" s="77"/>
      <c r="K357" s="92"/>
      <c r="L357" s="92"/>
      <c r="M357" s="92"/>
      <c r="N357" s="92"/>
      <c r="O357" s="54"/>
      <c r="P357" s="56"/>
      <c r="Q357" s="52"/>
      <c r="R357" s="60"/>
      <c r="S357" s="60"/>
      <c r="T357" s="60"/>
      <c r="U357" s="57"/>
      <c r="V357" s="58"/>
      <c r="W357" s="59"/>
      <c r="X357" s="67" t="str">
        <f t="shared" si="157"/>
        <v>190000</v>
      </c>
      <c r="Y357" s="54"/>
      <c r="Z357" s="66" t="str">
        <f t="shared" si="158"/>
        <v xml:space="preserve"> </v>
      </c>
      <c r="AA357" s="67" t="str">
        <f t="shared" si="156"/>
        <v xml:space="preserve"> </v>
      </c>
      <c r="AB357" s="68" t="str">
        <f t="shared" si="159"/>
        <v xml:space="preserve"> </v>
      </c>
      <c r="AC357" s="165">
        <f t="shared" si="160"/>
        <v>0</v>
      </c>
      <c r="AD357" s="166">
        <f t="shared" si="161"/>
        <v>0</v>
      </c>
      <c r="AE357" s="167">
        <f t="shared" si="162"/>
        <v>0</v>
      </c>
      <c r="AF357" s="151" t="str">
        <f t="shared" si="163"/>
        <v>190000</v>
      </c>
      <c r="AG357" s="151" t="str">
        <f t="shared" si="164"/>
        <v>190000</v>
      </c>
      <c r="AH357" s="151" t="str">
        <f t="shared" si="165"/>
        <v>190000</v>
      </c>
      <c r="AI357" s="151" t="str">
        <f t="shared" si="166"/>
        <v>190000</v>
      </c>
      <c r="AJ357" s="151" t="str">
        <f t="shared" si="146"/>
        <v>190000</v>
      </c>
      <c r="AK357" s="109"/>
      <c r="AL357" s="102"/>
      <c r="AM357" s="102"/>
      <c r="AN357" s="102"/>
      <c r="AO357" s="102"/>
      <c r="AP357" s="102"/>
      <c r="AQ357" s="102"/>
      <c r="AR357" s="102"/>
      <c r="AS357" s="102"/>
      <c r="AT357" s="102"/>
      <c r="AU357" s="110"/>
    </row>
    <row r="358" spans="1:47" s="81" customFormat="1">
      <c r="A358" s="75"/>
      <c r="B358" s="52"/>
      <c r="C358" s="53"/>
      <c r="D358" s="104"/>
      <c r="E358" s="34"/>
      <c r="F358" s="89"/>
      <c r="G358" s="54"/>
      <c r="H358" s="53"/>
      <c r="I358" s="83"/>
      <c r="J358" s="77"/>
      <c r="K358" s="54"/>
      <c r="L358" s="54"/>
      <c r="M358" s="54"/>
      <c r="N358" s="54"/>
      <c r="O358" s="54"/>
      <c r="P358" s="56"/>
      <c r="Q358" s="52"/>
      <c r="R358" s="60"/>
      <c r="S358" s="60"/>
      <c r="T358" s="60"/>
      <c r="U358" s="57"/>
      <c r="V358" s="58"/>
      <c r="W358" s="59"/>
      <c r="X358" s="67" t="str">
        <f t="shared" si="157"/>
        <v>190000</v>
      </c>
      <c r="Y358" s="54"/>
      <c r="Z358" s="66" t="str">
        <f t="shared" si="158"/>
        <v xml:space="preserve"> </v>
      </c>
      <c r="AA358" s="67" t="str">
        <f t="shared" si="156"/>
        <v xml:space="preserve"> </v>
      </c>
      <c r="AB358" s="68" t="str">
        <f t="shared" si="159"/>
        <v xml:space="preserve"> </v>
      </c>
      <c r="AC358" s="165">
        <f t="shared" si="160"/>
        <v>0</v>
      </c>
      <c r="AD358" s="166">
        <f t="shared" si="161"/>
        <v>0</v>
      </c>
      <c r="AE358" s="167">
        <f t="shared" si="162"/>
        <v>0</v>
      </c>
      <c r="AF358" s="151" t="str">
        <f t="shared" si="163"/>
        <v>190000</v>
      </c>
      <c r="AG358" s="151" t="str">
        <f t="shared" si="164"/>
        <v>190000</v>
      </c>
      <c r="AH358" s="151" t="str">
        <f t="shared" si="165"/>
        <v>190000</v>
      </c>
      <c r="AI358" s="151" t="str">
        <f t="shared" si="166"/>
        <v>190000</v>
      </c>
      <c r="AJ358" s="151" t="str">
        <f t="shared" si="146"/>
        <v>190000</v>
      </c>
      <c r="AK358" s="109"/>
      <c r="AL358" s="102"/>
      <c r="AM358" s="102"/>
      <c r="AN358" s="102"/>
      <c r="AO358" s="102"/>
      <c r="AP358" s="102"/>
      <c r="AQ358" s="102"/>
      <c r="AR358" s="102"/>
      <c r="AS358" s="102"/>
      <c r="AT358" s="102"/>
      <c r="AU358" s="110"/>
    </row>
    <row r="359" spans="1:47" s="81" customFormat="1">
      <c r="A359" s="75"/>
      <c r="B359" s="52"/>
      <c r="C359" s="53"/>
      <c r="D359" s="104"/>
      <c r="E359" s="34"/>
      <c r="F359" s="89"/>
      <c r="G359" s="54"/>
      <c r="H359" s="53"/>
      <c r="I359" s="83"/>
      <c r="J359" s="77"/>
      <c r="K359" s="54"/>
      <c r="L359" s="54"/>
      <c r="M359" s="54"/>
      <c r="N359" s="54"/>
      <c r="O359" s="54"/>
      <c r="P359" s="56"/>
      <c r="Q359" s="52"/>
      <c r="R359" s="60"/>
      <c r="S359" s="60"/>
      <c r="T359" s="60"/>
      <c r="U359" s="57"/>
      <c r="V359" s="58"/>
      <c r="W359" s="59"/>
      <c r="X359" s="67" t="str">
        <f t="shared" si="157"/>
        <v>190000</v>
      </c>
      <c r="Y359" s="54"/>
      <c r="Z359" s="66" t="str">
        <f t="shared" si="158"/>
        <v xml:space="preserve"> </v>
      </c>
      <c r="AA359" s="67" t="str">
        <f t="shared" si="156"/>
        <v xml:space="preserve"> </v>
      </c>
      <c r="AB359" s="68" t="str">
        <f t="shared" si="159"/>
        <v xml:space="preserve"> </v>
      </c>
      <c r="AC359" s="165">
        <f t="shared" si="160"/>
        <v>0</v>
      </c>
      <c r="AD359" s="166">
        <f t="shared" si="161"/>
        <v>0</v>
      </c>
      <c r="AE359" s="167">
        <f t="shared" si="162"/>
        <v>0</v>
      </c>
      <c r="AF359" s="151" t="str">
        <f t="shared" si="163"/>
        <v>190000</v>
      </c>
      <c r="AG359" s="151" t="str">
        <f t="shared" si="164"/>
        <v>190000</v>
      </c>
      <c r="AH359" s="151" t="str">
        <f t="shared" si="165"/>
        <v>190000</v>
      </c>
      <c r="AI359" s="151" t="str">
        <f t="shared" si="166"/>
        <v>190000</v>
      </c>
      <c r="AJ359" s="151" t="str">
        <f t="shared" si="146"/>
        <v>190000</v>
      </c>
      <c r="AK359" s="109"/>
      <c r="AL359" s="102"/>
      <c r="AM359" s="102"/>
      <c r="AN359" s="102"/>
      <c r="AO359" s="102"/>
      <c r="AP359" s="102"/>
      <c r="AQ359" s="102"/>
      <c r="AR359" s="102"/>
      <c r="AS359" s="102"/>
      <c r="AT359" s="102"/>
      <c r="AU359" s="110"/>
    </row>
    <row r="361" spans="1:47" s="81" customFormat="1">
      <c r="A361" s="233"/>
      <c r="B361" s="94"/>
      <c r="C361" s="95"/>
      <c r="D361" s="94"/>
      <c r="E361" s="96"/>
      <c r="F361" s="97"/>
      <c r="G361" s="94"/>
      <c r="H361" s="95"/>
      <c r="I361" s="98"/>
      <c r="J361" s="94"/>
      <c r="K361" s="94"/>
      <c r="L361" s="94"/>
      <c r="M361" s="94"/>
      <c r="N361" s="94"/>
      <c r="O361" s="94"/>
      <c r="P361" s="95"/>
      <c r="Q361" s="94"/>
      <c r="R361" s="94"/>
      <c r="S361" s="94"/>
      <c r="T361" s="94"/>
      <c r="U361" s="94"/>
      <c r="V361" s="99"/>
      <c r="W361" s="94"/>
      <c r="X361" s="98"/>
      <c r="Y361" s="94"/>
      <c r="Z361" s="98"/>
      <c r="AA361" s="98"/>
      <c r="AB361" s="98"/>
      <c r="AC361" s="100"/>
      <c r="AD361" s="100"/>
      <c r="AE361" s="100"/>
      <c r="AF361" s="152"/>
      <c r="AG361" s="152"/>
      <c r="AH361" s="152"/>
      <c r="AI361" s="152"/>
      <c r="AJ361" s="152"/>
      <c r="AK361" s="101"/>
      <c r="AL361" s="101"/>
      <c r="AM361" s="101"/>
    </row>
    <row r="362" spans="1:47" s="81" customFormat="1">
      <c r="A362" s="93"/>
      <c r="B362" s="94"/>
      <c r="C362" s="95"/>
      <c r="D362" s="94"/>
      <c r="E362" s="96"/>
      <c r="F362" s="97"/>
      <c r="G362" s="94"/>
      <c r="H362" s="95"/>
      <c r="I362" s="98"/>
      <c r="J362" s="94"/>
      <c r="K362" s="94"/>
      <c r="L362" s="94"/>
      <c r="M362" s="94"/>
      <c r="N362" s="94"/>
      <c r="O362" s="94"/>
      <c r="P362" s="95"/>
      <c r="Q362" s="94"/>
      <c r="R362" s="94"/>
      <c r="S362" s="94"/>
      <c r="T362" s="94"/>
      <c r="U362" s="94"/>
      <c r="V362" s="99"/>
      <c r="W362" s="94"/>
      <c r="X362" s="98"/>
      <c r="Y362" s="94"/>
      <c r="Z362" s="98"/>
      <c r="AA362" s="98"/>
      <c r="AB362" s="98"/>
      <c r="AC362" s="100"/>
      <c r="AD362" s="100"/>
      <c r="AE362" s="100"/>
      <c r="AF362" s="152"/>
      <c r="AG362" s="152"/>
      <c r="AH362" s="152"/>
      <c r="AI362" s="152"/>
      <c r="AJ362" s="152"/>
      <c r="AK362" s="294"/>
      <c r="AL362" s="101"/>
      <c r="AM362" s="101"/>
    </row>
    <row r="363" spans="1:47" s="81" customFormat="1">
      <c r="A363" s="93"/>
      <c r="B363" s="94"/>
      <c r="C363" s="95"/>
      <c r="D363" s="94"/>
      <c r="E363" s="96"/>
      <c r="F363" s="97"/>
      <c r="G363" s="94"/>
      <c r="H363" s="95"/>
      <c r="I363" s="98"/>
      <c r="J363" s="94"/>
      <c r="K363" s="94"/>
      <c r="L363" s="94"/>
      <c r="M363" s="94"/>
      <c r="N363" s="94"/>
      <c r="O363" s="94"/>
      <c r="P363" s="95"/>
      <c r="Q363" s="94"/>
      <c r="R363" s="94"/>
      <c r="S363" s="94"/>
      <c r="T363" s="94"/>
      <c r="U363" s="94"/>
      <c r="V363" s="99"/>
      <c r="W363" s="94"/>
      <c r="X363" s="98"/>
      <c r="Y363" s="94"/>
      <c r="Z363" s="98"/>
      <c r="AA363" s="98"/>
      <c r="AB363" s="98"/>
      <c r="AC363" s="100"/>
      <c r="AD363" s="100"/>
      <c r="AE363" s="100"/>
      <c r="AF363" s="152"/>
      <c r="AG363" s="152"/>
      <c r="AH363" s="152"/>
      <c r="AI363" s="152"/>
      <c r="AJ363" s="152"/>
      <c r="AK363" s="101"/>
      <c r="AL363" s="101"/>
      <c r="AM363" s="262"/>
    </row>
    <row r="364" spans="1:47" s="81" customFormat="1">
      <c r="A364" s="93"/>
      <c r="B364" s="94"/>
      <c r="C364" s="95"/>
      <c r="D364" s="94"/>
      <c r="E364" s="96"/>
      <c r="F364" s="97"/>
      <c r="G364" s="94"/>
      <c r="H364" s="95"/>
      <c r="I364" s="98"/>
      <c r="J364" s="94"/>
      <c r="K364" s="94"/>
      <c r="L364" s="94"/>
      <c r="M364" s="94"/>
      <c r="N364" s="94"/>
      <c r="O364" s="94"/>
      <c r="P364" s="95"/>
      <c r="Q364" s="94"/>
      <c r="R364" s="94"/>
      <c r="S364" s="94"/>
      <c r="T364" s="94"/>
      <c r="U364" s="94"/>
      <c r="V364" s="99"/>
      <c r="W364" s="94"/>
      <c r="X364" s="98"/>
      <c r="Y364" s="94"/>
      <c r="Z364" s="98"/>
      <c r="AA364" s="98"/>
      <c r="AB364" s="98"/>
      <c r="AC364" s="100"/>
      <c r="AD364" s="100"/>
      <c r="AE364" s="100"/>
      <c r="AF364" s="152"/>
      <c r="AG364" s="152"/>
      <c r="AH364" s="152"/>
      <c r="AI364" s="152"/>
      <c r="AJ364" s="152"/>
      <c r="AK364" s="101"/>
      <c r="AL364" s="101"/>
      <c r="AM364" s="101"/>
    </row>
    <row r="365" spans="1:47" s="81" customFormat="1">
      <c r="A365" s="93"/>
      <c r="B365" s="94"/>
      <c r="C365" s="95"/>
      <c r="D365" s="94"/>
      <c r="E365" s="96"/>
      <c r="F365" s="97"/>
      <c r="G365" s="94"/>
      <c r="H365" s="95"/>
      <c r="I365" s="98"/>
      <c r="J365" s="94"/>
      <c r="K365" s="94"/>
      <c r="L365" s="94"/>
      <c r="M365" s="94"/>
      <c r="N365" s="94"/>
      <c r="O365" s="94"/>
      <c r="P365" s="95"/>
      <c r="Q365" s="94"/>
      <c r="R365" s="94"/>
      <c r="S365" s="94"/>
      <c r="T365" s="94"/>
      <c r="U365" s="94"/>
      <c r="V365" s="99"/>
      <c r="W365" s="94"/>
      <c r="X365" s="98"/>
      <c r="Y365" s="94"/>
      <c r="Z365" s="98"/>
      <c r="AA365" s="98"/>
      <c r="AB365" s="98"/>
      <c r="AC365" s="100"/>
      <c r="AD365" s="100"/>
      <c r="AE365" s="100"/>
      <c r="AF365" s="152"/>
      <c r="AG365" s="152"/>
      <c r="AH365" s="152"/>
      <c r="AI365" s="152"/>
      <c r="AJ365" s="152"/>
      <c r="AL365" s="101"/>
      <c r="AM365" s="101"/>
    </row>
    <row r="366" spans="1:47" s="81" customFormat="1">
      <c r="A366" s="93"/>
      <c r="B366" s="94"/>
      <c r="C366" s="95"/>
      <c r="D366" s="94"/>
      <c r="E366" s="96"/>
      <c r="F366" s="97"/>
      <c r="G366" s="94"/>
      <c r="H366" s="95"/>
      <c r="I366" s="98"/>
      <c r="J366" s="94"/>
      <c r="K366" s="94"/>
      <c r="L366" s="94"/>
      <c r="M366" s="94"/>
      <c r="N366" s="94"/>
      <c r="O366" s="94"/>
      <c r="P366" s="95"/>
      <c r="Q366" s="94"/>
      <c r="R366" s="94"/>
      <c r="S366" s="94"/>
      <c r="T366" s="94"/>
      <c r="U366" s="94"/>
      <c r="V366" s="99"/>
      <c r="W366" s="94"/>
      <c r="X366" s="98"/>
      <c r="Y366" s="94"/>
      <c r="Z366" s="98"/>
      <c r="AA366" s="98"/>
      <c r="AB366" s="98"/>
      <c r="AC366" s="100"/>
      <c r="AD366" s="100"/>
      <c r="AE366" s="100"/>
      <c r="AF366" s="152"/>
      <c r="AG366" s="152"/>
      <c r="AH366" s="152"/>
      <c r="AI366" s="152"/>
      <c r="AJ366" s="152"/>
      <c r="AK366" s="101"/>
      <c r="AL366" s="101"/>
      <c r="AM366" s="101"/>
    </row>
    <row r="367" spans="1:47" s="81" customFormat="1">
      <c r="A367" s="93"/>
      <c r="B367" s="94"/>
      <c r="C367" s="95"/>
      <c r="D367" s="94"/>
      <c r="E367" s="96"/>
      <c r="F367" s="97"/>
      <c r="G367" s="94"/>
      <c r="H367" s="95"/>
      <c r="I367" s="98"/>
      <c r="J367" s="94"/>
      <c r="K367" s="94"/>
      <c r="L367" s="94"/>
      <c r="M367" s="94"/>
      <c r="N367" s="94"/>
      <c r="O367" s="94"/>
      <c r="P367" s="95"/>
      <c r="Q367" s="94"/>
      <c r="R367" s="94"/>
      <c r="S367" s="94"/>
      <c r="T367" s="94"/>
      <c r="U367" s="94"/>
      <c r="V367" s="99"/>
      <c r="W367" s="94"/>
      <c r="X367" s="98"/>
      <c r="Y367" s="94"/>
      <c r="Z367" s="98"/>
      <c r="AA367" s="98"/>
      <c r="AB367" s="98"/>
      <c r="AC367" s="100"/>
      <c r="AD367" s="100"/>
      <c r="AE367" s="100"/>
      <c r="AF367" s="152"/>
      <c r="AG367" s="152"/>
      <c r="AH367" s="152"/>
      <c r="AI367" s="152"/>
      <c r="AJ367" s="152"/>
      <c r="AK367" s="101"/>
      <c r="AL367" s="101"/>
      <c r="AM367" s="101"/>
    </row>
    <row r="368" spans="1:47" s="81" customFormat="1">
      <c r="A368" s="93"/>
      <c r="B368" s="94"/>
      <c r="C368" s="95"/>
      <c r="D368" s="94"/>
      <c r="E368" s="96"/>
      <c r="F368" s="97"/>
      <c r="G368" s="94"/>
      <c r="H368" s="95"/>
      <c r="I368" s="98"/>
      <c r="J368" s="94"/>
      <c r="K368" s="94"/>
      <c r="L368" s="94"/>
      <c r="M368" s="94"/>
      <c r="N368" s="94"/>
      <c r="O368" s="94"/>
      <c r="P368" s="95"/>
      <c r="Q368" s="94"/>
      <c r="R368" s="94"/>
      <c r="S368" s="94"/>
      <c r="T368" s="94"/>
      <c r="U368" s="94"/>
      <c r="V368" s="99"/>
      <c r="W368" s="94"/>
      <c r="X368" s="98"/>
      <c r="Y368" s="94"/>
      <c r="Z368" s="98"/>
      <c r="AA368" s="98"/>
      <c r="AB368" s="98"/>
      <c r="AC368" s="100"/>
      <c r="AD368" s="100"/>
      <c r="AE368" s="100"/>
      <c r="AF368" s="152"/>
      <c r="AG368" s="152"/>
      <c r="AH368" s="152"/>
      <c r="AI368" s="152"/>
      <c r="AJ368" s="152"/>
      <c r="AK368" s="101"/>
      <c r="AL368" s="101"/>
      <c r="AM368" s="101"/>
    </row>
    <row r="369" spans="1:39" s="81" customFormat="1">
      <c r="A369" s="93"/>
      <c r="B369" s="94"/>
      <c r="C369" s="95"/>
      <c r="D369" s="94"/>
      <c r="E369" s="96"/>
      <c r="F369" s="97"/>
      <c r="G369" s="94"/>
      <c r="H369" s="95"/>
      <c r="I369" s="98"/>
      <c r="J369" s="94"/>
      <c r="K369" s="94"/>
      <c r="L369" s="94"/>
      <c r="M369" s="94"/>
      <c r="N369" s="94"/>
      <c r="O369" s="94"/>
      <c r="P369" s="95"/>
      <c r="Q369" s="94"/>
      <c r="R369" s="276"/>
      <c r="S369" s="94"/>
      <c r="T369" s="94"/>
      <c r="U369" s="94"/>
      <c r="V369" s="99"/>
      <c r="W369" s="94"/>
      <c r="X369" s="98"/>
      <c r="Y369" s="94"/>
      <c r="Z369" s="98"/>
      <c r="AA369" s="98"/>
      <c r="AB369" s="98"/>
      <c r="AC369" s="100"/>
      <c r="AD369" s="100"/>
      <c r="AE369" s="100"/>
      <c r="AF369" s="152"/>
      <c r="AG369" s="152"/>
      <c r="AH369" s="152"/>
      <c r="AI369" s="152"/>
      <c r="AJ369" s="152"/>
      <c r="AK369" s="101"/>
      <c r="AL369" s="101"/>
      <c r="AM369" s="101"/>
    </row>
    <row r="370" spans="1:39" s="81" customFormat="1">
      <c r="A370" s="93"/>
      <c r="B370" s="94"/>
      <c r="C370" s="95"/>
      <c r="D370" s="94"/>
      <c r="E370" s="96"/>
      <c r="F370" s="97"/>
      <c r="G370" s="94"/>
      <c r="H370" s="95"/>
      <c r="I370" s="98"/>
      <c r="J370" s="94"/>
      <c r="K370" s="94"/>
      <c r="L370" s="94"/>
      <c r="M370" s="94"/>
      <c r="N370" s="94"/>
      <c r="O370" s="94"/>
      <c r="P370" s="95"/>
      <c r="Q370" s="94"/>
      <c r="R370" s="94"/>
      <c r="S370" s="94"/>
      <c r="T370" s="94"/>
      <c r="U370" s="94"/>
      <c r="V370" s="99"/>
      <c r="W370" s="94"/>
      <c r="X370" s="98"/>
      <c r="Y370" s="94"/>
      <c r="Z370" s="98"/>
      <c r="AA370" s="98"/>
      <c r="AB370" s="98"/>
      <c r="AC370" s="100"/>
      <c r="AD370" s="100"/>
      <c r="AE370" s="100"/>
      <c r="AF370" s="152"/>
      <c r="AG370" s="152"/>
      <c r="AH370" s="152"/>
      <c r="AI370" s="152"/>
      <c r="AJ370" s="152"/>
      <c r="AL370" s="101"/>
      <c r="AM370" s="101"/>
    </row>
    <row r="371" spans="1:39" s="81" customFormat="1">
      <c r="A371" s="93"/>
      <c r="B371" s="94"/>
      <c r="C371" s="95"/>
      <c r="D371" s="94"/>
      <c r="E371" s="96"/>
      <c r="F371" s="97"/>
      <c r="G371" s="94"/>
      <c r="H371" s="95"/>
      <c r="I371" s="98"/>
      <c r="J371" s="94"/>
      <c r="K371" s="94"/>
      <c r="L371" s="94"/>
      <c r="M371" s="94"/>
      <c r="N371" s="94"/>
      <c r="O371" s="94"/>
      <c r="P371" s="95"/>
      <c r="Q371" s="94"/>
      <c r="R371" s="94"/>
      <c r="S371" s="94"/>
      <c r="T371" s="94"/>
      <c r="U371" s="94"/>
      <c r="V371" s="99"/>
      <c r="W371" s="94"/>
      <c r="X371" s="98"/>
      <c r="Y371" s="94"/>
      <c r="Z371" s="98"/>
      <c r="AA371" s="98"/>
      <c r="AB371" s="98"/>
      <c r="AC371" s="100"/>
      <c r="AD371" s="100"/>
      <c r="AE371" s="100"/>
      <c r="AF371" s="152"/>
      <c r="AG371" s="152"/>
      <c r="AH371" s="152"/>
      <c r="AI371" s="152"/>
      <c r="AJ371" s="152"/>
      <c r="AL371" s="101"/>
      <c r="AM371" s="101"/>
    </row>
    <row r="372" spans="1:39" s="81" customFormat="1">
      <c r="A372" s="93"/>
      <c r="B372" s="94"/>
      <c r="C372" s="95"/>
      <c r="D372" s="94"/>
      <c r="E372" s="96"/>
      <c r="F372" s="97"/>
      <c r="G372" s="94"/>
      <c r="H372" s="95"/>
      <c r="I372" s="98"/>
      <c r="J372" s="94"/>
      <c r="K372" s="94"/>
      <c r="L372" s="94"/>
      <c r="M372" s="94"/>
      <c r="N372" s="94"/>
      <c r="O372" s="94"/>
      <c r="P372" s="95"/>
      <c r="Q372" s="94"/>
      <c r="R372" s="94"/>
      <c r="S372" s="94"/>
      <c r="T372" s="94"/>
      <c r="U372" s="94"/>
      <c r="V372" s="99"/>
      <c r="W372" s="94"/>
      <c r="X372" s="98"/>
      <c r="Y372" s="94"/>
      <c r="Z372" s="98"/>
      <c r="AA372" s="98"/>
      <c r="AB372" s="98"/>
      <c r="AC372" s="100"/>
      <c r="AD372" s="100"/>
      <c r="AE372" s="100"/>
      <c r="AF372" s="152"/>
      <c r="AG372" s="152"/>
      <c r="AH372" s="152"/>
      <c r="AI372" s="152"/>
      <c r="AJ372" s="152"/>
      <c r="AK372" s="101"/>
      <c r="AL372" s="101"/>
      <c r="AM372" s="101"/>
    </row>
    <row r="373" spans="1:39" s="81" customFormat="1">
      <c r="A373" s="93"/>
      <c r="B373" s="94"/>
      <c r="C373" s="95"/>
      <c r="D373" s="94"/>
      <c r="E373" s="96"/>
      <c r="F373" s="97"/>
      <c r="G373" s="94"/>
      <c r="H373" s="95"/>
      <c r="I373" s="98"/>
      <c r="J373" s="94"/>
      <c r="K373" s="94"/>
      <c r="L373" s="94"/>
      <c r="M373" s="94"/>
      <c r="N373" s="94"/>
      <c r="O373" s="94"/>
      <c r="P373" s="95"/>
      <c r="Q373" s="94"/>
      <c r="R373" s="94"/>
      <c r="S373" s="94"/>
      <c r="T373" s="94"/>
      <c r="U373" s="94"/>
      <c r="V373" s="99"/>
      <c r="W373" s="94"/>
      <c r="X373" s="98"/>
      <c r="Y373" s="94"/>
      <c r="Z373" s="98"/>
      <c r="AA373" s="98"/>
      <c r="AB373" s="98"/>
      <c r="AC373" s="100"/>
      <c r="AD373" s="100"/>
      <c r="AE373" s="100"/>
      <c r="AF373" s="152"/>
      <c r="AG373" s="152"/>
      <c r="AH373" s="152"/>
      <c r="AI373" s="152"/>
      <c r="AJ373" s="152"/>
      <c r="AK373" s="101"/>
      <c r="AL373" s="101"/>
      <c r="AM373" s="101"/>
    </row>
    <row r="374" spans="1:39" s="81" customFormat="1">
      <c r="A374" s="93"/>
      <c r="B374" s="94"/>
      <c r="C374" s="95"/>
      <c r="D374" s="94"/>
      <c r="E374" s="96"/>
      <c r="F374" s="97"/>
      <c r="G374" s="94"/>
      <c r="H374" s="95"/>
      <c r="I374" s="98"/>
      <c r="J374" s="94"/>
      <c r="K374" s="94"/>
      <c r="L374" s="94"/>
      <c r="M374" s="94"/>
      <c r="N374" s="94"/>
      <c r="O374" s="94"/>
      <c r="P374" s="95"/>
      <c r="Q374" s="94"/>
      <c r="R374" s="94"/>
      <c r="S374" s="94"/>
      <c r="T374" s="94"/>
      <c r="U374" s="94"/>
      <c r="V374" s="99"/>
      <c r="W374" s="94"/>
      <c r="X374" s="98"/>
      <c r="Y374" s="94"/>
      <c r="Z374" s="98"/>
      <c r="AA374" s="98"/>
      <c r="AB374" s="98"/>
      <c r="AC374" s="100"/>
      <c r="AD374" s="100"/>
      <c r="AE374" s="100"/>
      <c r="AF374" s="152"/>
      <c r="AG374" s="152"/>
      <c r="AH374" s="152"/>
      <c r="AI374" s="152"/>
      <c r="AJ374" s="152"/>
      <c r="AK374" s="101"/>
      <c r="AL374" s="101"/>
      <c r="AM374" s="101"/>
    </row>
    <row r="375" spans="1:39" s="81" customFormat="1">
      <c r="A375" s="93"/>
      <c r="B375" s="94"/>
      <c r="C375" s="95"/>
      <c r="D375" s="94"/>
      <c r="E375" s="96"/>
      <c r="F375" s="97"/>
      <c r="G375" s="94"/>
      <c r="H375" s="95"/>
      <c r="I375" s="98"/>
      <c r="J375" s="94"/>
      <c r="K375" s="94"/>
      <c r="L375" s="94"/>
      <c r="M375" s="94"/>
      <c r="N375" s="94"/>
      <c r="O375" s="94"/>
      <c r="P375" s="95"/>
      <c r="Q375" s="94"/>
      <c r="R375" s="94"/>
      <c r="S375" s="94"/>
      <c r="T375" s="94"/>
      <c r="U375" s="94"/>
      <c r="V375" s="99"/>
      <c r="W375" s="94"/>
      <c r="X375" s="98"/>
      <c r="Y375" s="94"/>
      <c r="Z375" s="98"/>
      <c r="AA375" s="98"/>
      <c r="AB375" s="98"/>
      <c r="AC375" s="100"/>
      <c r="AD375" s="100"/>
      <c r="AE375" s="100"/>
      <c r="AF375" s="152"/>
      <c r="AG375" s="152"/>
      <c r="AH375" s="152"/>
      <c r="AI375" s="152"/>
      <c r="AJ375" s="152"/>
      <c r="AK375" s="101"/>
      <c r="AL375" s="101"/>
      <c r="AM375" s="101"/>
    </row>
    <row r="376" spans="1:39" s="81" customFormat="1">
      <c r="A376" s="93"/>
      <c r="B376" s="94"/>
      <c r="C376" s="95"/>
      <c r="D376" s="94"/>
      <c r="E376" s="96"/>
      <c r="F376" s="97"/>
      <c r="G376" s="94"/>
      <c r="H376" s="95"/>
      <c r="I376" s="98"/>
      <c r="J376" s="94"/>
      <c r="K376" s="94"/>
      <c r="L376" s="94"/>
      <c r="M376" s="94"/>
      <c r="N376" s="94"/>
      <c r="O376" s="94"/>
      <c r="P376" s="95"/>
      <c r="Q376" s="94"/>
      <c r="R376" s="94"/>
      <c r="S376" s="94"/>
      <c r="T376" s="94"/>
      <c r="U376" s="94"/>
      <c r="V376" s="99"/>
      <c r="W376" s="94"/>
      <c r="X376" s="98"/>
      <c r="Y376" s="94"/>
      <c r="Z376" s="98"/>
      <c r="AA376" s="98"/>
      <c r="AB376" s="98"/>
      <c r="AC376" s="100"/>
      <c r="AD376" s="100"/>
      <c r="AE376" s="100"/>
      <c r="AF376" s="152"/>
      <c r="AG376" s="152"/>
      <c r="AH376" s="152"/>
      <c r="AI376" s="152"/>
      <c r="AJ376" s="152"/>
      <c r="AK376" s="101"/>
      <c r="AL376" s="101"/>
      <c r="AM376" s="101"/>
    </row>
    <row r="377" spans="1:39" s="81" customFormat="1">
      <c r="A377" s="93"/>
      <c r="B377" s="94"/>
      <c r="C377" s="95"/>
      <c r="D377" s="94"/>
      <c r="E377" s="96"/>
      <c r="F377" s="97"/>
      <c r="G377" s="94"/>
      <c r="H377" s="95"/>
      <c r="I377" s="98"/>
      <c r="J377" s="94"/>
      <c r="K377" s="94"/>
      <c r="L377" s="94"/>
      <c r="M377" s="94"/>
      <c r="N377" s="94"/>
      <c r="O377" s="94"/>
      <c r="P377" s="95"/>
      <c r="Q377" s="94"/>
      <c r="R377" s="94"/>
      <c r="S377" s="94"/>
      <c r="T377" s="94"/>
      <c r="U377" s="94"/>
      <c r="V377" s="99"/>
      <c r="W377" s="94"/>
      <c r="X377" s="98"/>
      <c r="Y377" s="94"/>
      <c r="Z377" s="98"/>
      <c r="AA377" s="98"/>
      <c r="AB377" s="98"/>
      <c r="AC377" s="100"/>
      <c r="AD377" s="100"/>
      <c r="AE377" s="100"/>
      <c r="AF377" s="152"/>
      <c r="AG377" s="152"/>
      <c r="AH377" s="152"/>
      <c r="AI377" s="152"/>
      <c r="AJ377" s="152"/>
      <c r="AK377" s="101"/>
      <c r="AL377" s="101"/>
      <c r="AM377" s="101"/>
    </row>
    <row r="378" spans="1:39" s="81" customFormat="1">
      <c r="A378" s="93"/>
      <c r="B378" s="94"/>
      <c r="C378" s="95"/>
      <c r="D378" s="94"/>
      <c r="E378" s="96"/>
      <c r="F378" s="97"/>
      <c r="G378" s="94"/>
      <c r="H378" s="95"/>
      <c r="I378" s="98"/>
      <c r="J378" s="94"/>
      <c r="K378" s="94"/>
      <c r="L378" s="94"/>
      <c r="M378" s="94"/>
      <c r="N378" s="94"/>
      <c r="O378" s="94"/>
      <c r="P378" s="95"/>
      <c r="Q378" s="94"/>
      <c r="R378" s="94"/>
      <c r="S378" s="94"/>
      <c r="T378" s="94"/>
      <c r="U378" s="94"/>
      <c r="V378" s="99"/>
      <c r="W378" s="94"/>
      <c r="X378" s="98"/>
      <c r="Y378" s="94"/>
      <c r="Z378" s="98"/>
      <c r="AA378" s="98"/>
      <c r="AB378" s="98"/>
      <c r="AC378" s="100"/>
      <c r="AD378" s="100"/>
      <c r="AE378" s="100"/>
      <c r="AF378" s="152"/>
      <c r="AG378" s="152"/>
      <c r="AH378" s="152"/>
      <c r="AI378" s="152"/>
      <c r="AJ378" s="152"/>
      <c r="AK378" s="101"/>
      <c r="AL378" s="101"/>
      <c r="AM378" s="101"/>
    </row>
    <row r="379" spans="1:39" s="81" customFormat="1">
      <c r="A379" s="93"/>
      <c r="B379" s="94"/>
      <c r="C379" s="95"/>
      <c r="D379" s="94"/>
      <c r="E379" s="96"/>
      <c r="F379" s="97"/>
      <c r="G379" s="94"/>
      <c r="H379" s="95"/>
      <c r="I379" s="98"/>
      <c r="J379" s="94"/>
      <c r="K379" s="94"/>
      <c r="L379" s="94"/>
      <c r="M379" s="94"/>
      <c r="N379" s="94"/>
      <c r="O379" s="94"/>
      <c r="P379" s="95"/>
      <c r="Q379" s="94"/>
      <c r="R379" s="94"/>
      <c r="S379" s="94"/>
      <c r="T379" s="94"/>
      <c r="U379" s="94"/>
      <c r="V379" s="99"/>
      <c r="W379" s="94"/>
      <c r="X379" s="98"/>
      <c r="Y379" s="94"/>
      <c r="Z379" s="98"/>
      <c r="AA379" s="98"/>
      <c r="AB379" s="98"/>
      <c r="AC379" s="100"/>
      <c r="AD379" s="100"/>
      <c r="AE379" s="100"/>
      <c r="AF379" s="152"/>
      <c r="AG379" s="152"/>
      <c r="AH379" s="152"/>
      <c r="AI379" s="152"/>
      <c r="AJ379" s="152"/>
      <c r="AK379" s="101"/>
      <c r="AL379" s="101"/>
      <c r="AM379" s="101"/>
    </row>
    <row r="380" spans="1:39" s="81" customFormat="1">
      <c r="A380" s="93"/>
      <c r="B380" s="94"/>
      <c r="C380" s="95"/>
      <c r="D380" s="94"/>
      <c r="E380" s="96"/>
      <c r="F380" s="97"/>
      <c r="G380" s="94"/>
      <c r="H380" s="95"/>
      <c r="I380" s="98"/>
      <c r="J380" s="94"/>
      <c r="K380" s="94"/>
      <c r="L380" s="94"/>
      <c r="M380" s="94"/>
      <c r="N380" s="94"/>
      <c r="O380" s="94"/>
      <c r="P380" s="95"/>
      <c r="Q380" s="94"/>
      <c r="R380" s="94"/>
      <c r="S380" s="94"/>
      <c r="T380" s="94"/>
      <c r="U380" s="94"/>
      <c r="V380" s="99"/>
      <c r="W380" s="94"/>
      <c r="X380" s="98"/>
      <c r="Y380" s="94"/>
      <c r="Z380" s="98"/>
      <c r="AA380" s="98"/>
      <c r="AB380" s="98"/>
      <c r="AC380" s="100"/>
      <c r="AD380" s="100"/>
      <c r="AE380" s="100"/>
      <c r="AF380" s="152"/>
      <c r="AG380" s="152"/>
      <c r="AH380" s="152"/>
      <c r="AI380" s="152"/>
      <c r="AJ380" s="152"/>
      <c r="AK380" s="101"/>
      <c r="AL380" s="101"/>
      <c r="AM380" s="101"/>
    </row>
    <row r="381" spans="1:39" s="81" customFormat="1">
      <c r="A381" s="93"/>
      <c r="B381" s="94"/>
      <c r="C381" s="95"/>
      <c r="D381" s="94"/>
      <c r="E381" s="96"/>
      <c r="F381" s="97"/>
      <c r="G381" s="94"/>
      <c r="H381" s="95"/>
      <c r="I381" s="98"/>
      <c r="J381" s="94"/>
      <c r="K381" s="94"/>
      <c r="L381" s="94"/>
      <c r="M381" s="94"/>
      <c r="N381" s="94"/>
      <c r="O381" s="94"/>
      <c r="P381" s="95"/>
      <c r="Q381" s="94"/>
      <c r="R381" s="94"/>
      <c r="S381" s="94"/>
      <c r="T381" s="94"/>
      <c r="U381" s="94"/>
      <c r="V381" s="99"/>
      <c r="W381" s="94"/>
      <c r="X381" s="98"/>
      <c r="Y381" s="94"/>
      <c r="Z381" s="98"/>
      <c r="AA381" s="98"/>
      <c r="AB381" s="98"/>
      <c r="AC381" s="100"/>
      <c r="AD381" s="100"/>
      <c r="AE381" s="100"/>
      <c r="AF381" s="152"/>
      <c r="AG381" s="152"/>
      <c r="AH381" s="152"/>
      <c r="AI381" s="152"/>
      <c r="AJ381" s="152"/>
      <c r="AK381" s="101"/>
      <c r="AL381" s="101"/>
      <c r="AM381" s="101"/>
    </row>
    <row r="382" spans="1:39" s="81" customFormat="1">
      <c r="A382" s="93"/>
      <c r="B382" s="94"/>
      <c r="C382" s="95"/>
      <c r="D382" s="94"/>
      <c r="E382" s="96"/>
      <c r="F382" s="97"/>
      <c r="G382" s="94"/>
      <c r="H382" s="95"/>
      <c r="I382" s="98"/>
      <c r="J382" s="94"/>
      <c r="K382" s="94"/>
      <c r="L382" s="94"/>
      <c r="M382" s="94"/>
      <c r="N382" s="94"/>
      <c r="O382" s="94"/>
      <c r="P382" s="95"/>
      <c r="Q382" s="94"/>
      <c r="R382" s="94"/>
      <c r="S382" s="94"/>
      <c r="T382" s="94"/>
      <c r="U382" s="94"/>
      <c r="V382" s="99"/>
      <c r="W382" s="94"/>
      <c r="X382" s="98"/>
      <c r="Y382" s="94"/>
      <c r="Z382" s="98"/>
      <c r="AA382" s="98"/>
      <c r="AB382" s="98"/>
      <c r="AC382" s="100"/>
      <c r="AD382" s="100"/>
      <c r="AE382" s="100"/>
      <c r="AF382" s="152"/>
      <c r="AG382" s="152"/>
      <c r="AH382" s="152"/>
      <c r="AI382" s="152"/>
      <c r="AJ382" s="152"/>
      <c r="AK382" s="101"/>
      <c r="AL382" s="101"/>
      <c r="AM382" s="101"/>
    </row>
    <row r="383" spans="1:39" s="81" customFormat="1">
      <c r="A383" s="93"/>
      <c r="B383" s="94"/>
      <c r="C383" s="95"/>
      <c r="D383" s="94"/>
      <c r="E383" s="96"/>
      <c r="F383" s="97"/>
      <c r="G383" s="94"/>
      <c r="H383" s="95"/>
      <c r="I383" s="98"/>
      <c r="J383" s="94"/>
      <c r="K383" s="94"/>
      <c r="L383" s="94"/>
      <c r="M383" s="94"/>
      <c r="N383" s="94"/>
      <c r="O383" s="94"/>
      <c r="P383" s="95"/>
      <c r="Q383" s="94"/>
      <c r="R383" s="94"/>
      <c r="S383" s="94"/>
      <c r="T383" s="94"/>
      <c r="U383" s="94"/>
      <c r="V383" s="99"/>
      <c r="W383" s="94"/>
      <c r="X383" s="98"/>
      <c r="Y383" s="94"/>
      <c r="Z383" s="98"/>
      <c r="AA383" s="98"/>
      <c r="AB383" s="98"/>
      <c r="AC383" s="100"/>
      <c r="AD383" s="100"/>
      <c r="AE383" s="100"/>
      <c r="AF383" s="152"/>
      <c r="AG383" s="152"/>
      <c r="AH383" s="152"/>
      <c r="AI383" s="152"/>
      <c r="AJ383" s="152"/>
      <c r="AK383" s="101"/>
      <c r="AL383" s="101"/>
      <c r="AM383" s="101"/>
    </row>
    <row r="384" spans="1:39" s="81" customFormat="1">
      <c r="A384" s="93"/>
      <c r="B384" s="94"/>
      <c r="C384" s="95"/>
      <c r="D384" s="94"/>
      <c r="E384" s="96"/>
      <c r="F384" s="97"/>
      <c r="G384" s="94"/>
      <c r="H384" s="95"/>
      <c r="I384" s="98"/>
      <c r="J384" s="94"/>
      <c r="K384" s="94"/>
      <c r="L384" s="94"/>
      <c r="M384" s="94"/>
      <c r="N384" s="94"/>
      <c r="O384" s="94"/>
      <c r="P384" s="95"/>
      <c r="Q384" s="94"/>
      <c r="R384" s="94"/>
      <c r="S384" s="94"/>
      <c r="T384" s="94"/>
      <c r="U384" s="94"/>
      <c r="V384" s="99"/>
      <c r="W384" s="94"/>
      <c r="X384" s="98"/>
      <c r="Y384" s="94"/>
      <c r="Z384" s="98"/>
      <c r="AA384" s="98"/>
      <c r="AB384" s="98"/>
      <c r="AC384" s="100"/>
      <c r="AD384" s="100"/>
      <c r="AE384" s="100"/>
      <c r="AF384" s="152"/>
      <c r="AG384" s="152"/>
      <c r="AH384" s="152"/>
      <c r="AI384" s="152"/>
      <c r="AJ384" s="152"/>
      <c r="AK384" s="101"/>
      <c r="AL384" s="101"/>
      <c r="AM384" s="101"/>
    </row>
    <row r="385" spans="1:39" s="81" customFormat="1">
      <c r="A385" s="93"/>
      <c r="B385" s="94"/>
      <c r="C385" s="95"/>
      <c r="D385" s="94"/>
      <c r="E385" s="96"/>
      <c r="F385" s="97"/>
      <c r="G385" s="94"/>
      <c r="H385" s="95"/>
      <c r="I385" s="98"/>
      <c r="J385" s="94"/>
      <c r="K385" s="94"/>
      <c r="L385" s="94"/>
      <c r="M385" s="94"/>
      <c r="N385" s="94"/>
      <c r="O385" s="94"/>
      <c r="P385" s="95"/>
      <c r="Q385" s="94"/>
      <c r="R385" s="94"/>
      <c r="S385" s="94"/>
      <c r="T385" s="94"/>
      <c r="U385" s="94"/>
      <c r="V385" s="99"/>
      <c r="W385" s="94"/>
      <c r="X385" s="98"/>
      <c r="Y385" s="94"/>
      <c r="Z385" s="98"/>
      <c r="AA385" s="98"/>
      <c r="AB385" s="98"/>
      <c r="AC385" s="100"/>
      <c r="AD385" s="100"/>
      <c r="AE385" s="100"/>
      <c r="AF385" s="152"/>
      <c r="AG385" s="152"/>
      <c r="AH385" s="152"/>
      <c r="AI385" s="152"/>
      <c r="AJ385" s="152"/>
      <c r="AK385" s="101"/>
      <c r="AL385" s="101"/>
      <c r="AM385" s="101"/>
    </row>
    <row r="386" spans="1:39" s="81" customFormat="1">
      <c r="A386" s="93"/>
      <c r="B386" s="94"/>
      <c r="C386" s="95"/>
      <c r="D386" s="94"/>
      <c r="E386" s="96"/>
      <c r="F386" s="97"/>
      <c r="G386" s="94"/>
      <c r="H386" s="95"/>
      <c r="I386" s="98"/>
      <c r="J386" s="94"/>
      <c r="K386" s="94"/>
      <c r="L386" s="94"/>
      <c r="M386" s="94"/>
      <c r="N386" s="94"/>
      <c r="O386" s="94"/>
      <c r="P386" s="95"/>
      <c r="Q386" s="94"/>
      <c r="R386" s="94"/>
      <c r="S386" s="94"/>
      <c r="T386" s="94"/>
      <c r="U386" s="94"/>
      <c r="V386" s="99"/>
      <c r="W386" s="94"/>
      <c r="X386" s="98"/>
      <c r="Y386" s="94"/>
      <c r="Z386" s="98"/>
      <c r="AA386" s="98"/>
      <c r="AB386" s="98"/>
      <c r="AC386" s="100"/>
      <c r="AD386" s="100"/>
      <c r="AE386" s="100"/>
      <c r="AF386" s="152"/>
      <c r="AG386" s="152"/>
      <c r="AH386" s="152"/>
      <c r="AI386" s="152"/>
      <c r="AJ386" s="152"/>
      <c r="AK386" s="101"/>
      <c r="AL386" s="101"/>
      <c r="AM386" s="101"/>
    </row>
    <row r="387" spans="1:39" s="81" customFormat="1">
      <c r="A387" s="93"/>
      <c r="B387" s="94"/>
      <c r="C387" s="95"/>
      <c r="D387" s="94"/>
      <c r="E387" s="96"/>
      <c r="F387" s="97"/>
      <c r="G387" s="94"/>
      <c r="H387" s="95"/>
      <c r="I387" s="98"/>
      <c r="J387" s="94"/>
      <c r="K387" s="94"/>
      <c r="L387" s="94"/>
      <c r="M387" s="94"/>
      <c r="N387" s="94"/>
      <c r="O387" s="94"/>
      <c r="P387" s="95"/>
      <c r="Q387" s="94"/>
      <c r="R387" s="94"/>
      <c r="S387" s="94"/>
      <c r="T387" s="94"/>
      <c r="U387" s="94"/>
      <c r="V387" s="99"/>
      <c r="W387" s="94"/>
      <c r="X387" s="98"/>
      <c r="Y387" s="94"/>
      <c r="Z387" s="98"/>
      <c r="AA387" s="98"/>
      <c r="AB387" s="98"/>
      <c r="AC387" s="100"/>
      <c r="AD387" s="100"/>
      <c r="AE387" s="100"/>
      <c r="AF387" s="152"/>
      <c r="AG387" s="152"/>
      <c r="AH387" s="152"/>
      <c r="AI387" s="152"/>
      <c r="AJ387" s="152"/>
      <c r="AK387" s="101"/>
      <c r="AL387" s="101"/>
      <c r="AM387" s="101"/>
    </row>
    <row r="388" spans="1:39" s="81" customFormat="1">
      <c r="A388" s="93"/>
      <c r="B388" s="94"/>
      <c r="C388" s="95"/>
      <c r="D388" s="94"/>
      <c r="E388" s="96"/>
      <c r="F388" s="97"/>
      <c r="G388" s="94"/>
      <c r="H388" s="95"/>
      <c r="I388" s="98"/>
      <c r="J388" s="94"/>
      <c r="K388" s="94"/>
      <c r="L388" s="94"/>
      <c r="M388" s="94"/>
      <c r="N388" s="94"/>
      <c r="O388" s="94"/>
      <c r="P388" s="95"/>
      <c r="Q388" s="94"/>
      <c r="R388" s="94"/>
      <c r="S388" s="94"/>
      <c r="T388" s="94"/>
      <c r="U388" s="94"/>
      <c r="V388" s="99"/>
      <c r="W388" s="94"/>
      <c r="X388" s="98"/>
      <c r="Y388" s="94"/>
      <c r="Z388" s="98"/>
      <c r="AA388" s="98"/>
      <c r="AB388" s="98"/>
      <c r="AC388" s="100"/>
      <c r="AD388" s="100"/>
      <c r="AE388" s="100"/>
      <c r="AF388" s="152"/>
      <c r="AG388" s="152"/>
      <c r="AH388" s="152"/>
      <c r="AI388" s="152"/>
      <c r="AJ388" s="152"/>
      <c r="AK388" s="101"/>
      <c r="AL388" s="101"/>
      <c r="AM388" s="101"/>
    </row>
    <row r="389" spans="1:39" s="81" customFormat="1">
      <c r="A389" s="93"/>
      <c r="B389" s="94"/>
      <c r="C389" s="95"/>
      <c r="D389" s="94"/>
      <c r="E389" s="96"/>
      <c r="F389" s="97"/>
      <c r="G389" s="94"/>
      <c r="H389" s="95"/>
      <c r="I389" s="98"/>
      <c r="J389" s="94"/>
      <c r="K389" s="94"/>
      <c r="L389" s="94"/>
      <c r="M389" s="94"/>
      <c r="N389" s="94"/>
      <c r="O389" s="94"/>
      <c r="P389" s="95"/>
      <c r="Q389" s="94"/>
      <c r="R389" s="94"/>
      <c r="S389" s="94"/>
      <c r="T389" s="94"/>
      <c r="U389" s="94"/>
      <c r="V389" s="99"/>
      <c r="W389" s="94"/>
      <c r="X389" s="98"/>
      <c r="Y389" s="94"/>
      <c r="Z389" s="98"/>
      <c r="AA389" s="98"/>
      <c r="AB389" s="98"/>
      <c r="AC389" s="100"/>
      <c r="AD389" s="100"/>
      <c r="AE389" s="100"/>
      <c r="AF389" s="152"/>
      <c r="AG389" s="152"/>
      <c r="AH389" s="152"/>
      <c r="AI389" s="152"/>
      <c r="AJ389" s="152"/>
      <c r="AK389" s="101"/>
      <c r="AL389" s="101"/>
      <c r="AM389" s="101"/>
    </row>
    <row r="390" spans="1:39" s="81" customFormat="1">
      <c r="A390" s="93"/>
      <c r="B390" s="94"/>
      <c r="C390" s="95"/>
      <c r="D390" s="94"/>
      <c r="E390" s="96"/>
      <c r="F390" s="97"/>
      <c r="G390" s="94"/>
      <c r="H390" s="95"/>
      <c r="I390" s="98"/>
      <c r="J390" s="94"/>
      <c r="K390" s="94"/>
      <c r="L390" s="94"/>
      <c r="M390" s="94"/>
      <c r="N390" s="94"/>
      <c r="O390" s="94"/>
      <c r="P390" s="95"/>
      <c r="Q390" s="94"/>
      <c r="R390" s="94"/>
      <c r="S390" s="94"/>
      <c r="T390" s="94"/>
      <c r="U390" s="94"/>
      <c r="V390" s="99"/>
      <c r="W390" s="94"/>
      <c r="X390" s="98"/>
      <c r="Y390" s="94"/>
      <c r="Z390" s="98"/>
      <c r="AA390" s="98"/>
      <c r="AB390" s="98"/>
      <c r="AC390" s="100"/>
      <c r="AD390" s="100"/>
      <c r="AE390" s="100"/>
      <c r="AF390" s="152"/>
      <c r="AG390" s="152"/>
      <c r="AH390" s="152"/>
      <c r="AI390" s="152"/>
      <c r="AJ390" s="152"/>
      <c r="AK390" s="101"/>
      <c r="AL390" s="101"/>
      <c r="AM390" s="101"/>
    </row>
    <row r="391" spans="1:39" s="81" customFormat="1">
      <c r="A391" s="93"/>
      <c r="B391" s="94"/>
      <c r="C391" s="95"/>
      <c r="D391" s="94"/>
      <c r="E391" s="96"/>
      <c r="F391" s="97"/>
      <c r="G391" s="94"/>
      <c r="H391" s="95"/>
      <c r="I391" s="98"/>
      <c r="J391" s="94"/>
      <c r="K391" s="94"/>
      <c r="L391" s="94"/>
      <c r="M391" s="94"/>
      <c r="N391" s="94"/>
      <c r="O391" s="94"/>
      <c r="P391" s="95"/>
      <c r="Q391" s="94"/>
      <c r="R391" s="94"/>
      <c r="S391" s="94"/>
      <c r="T391" s="94"/>
      <c r="U391" s="94"/>
      <c r="V391" s="99"/>
      <c r="W391" s="94"/>
      <c r="X391" s="98"/>
      <c r="Y391" s="94"/>
      <c r="Z391" s="98"/>
      <c r="AA391" s="98"/>
      <c r="AB391" s="98"/>
      <c r="AC391" s="100"/>
      <c r="AD391" s="100"/>
      <c r="AE391" s="100"/>
      <c r="AF391" s="152"/>
      <c r="AG391" s="152"/>
      <c r="AH391" s="152"/>
      <c r="AI391" s="152"/>
      <c r="AJ391" s="152"/>
      <c r="AK391" s="101"/>
      <c r="AL391" s="101"/>
      <c r="AM391" s="101"/>
    </row>
    <row r="392" spans="1:39" s="81" customFormat="1">
      <c r="A392" s="93"/>
      <c r="B392" s="94"/>
      <c r="C392" s="95"/>
      <c r="D392" s="94"/>
      <c r="E392" s="96"/>
      <c r="F392" s="97"/>
      <c r="G392" s="94"/>
      <c r="H392" s="95"/>
      <c r="I392" s="98"/>
      <c r="J392" s="94"/>
      <c r="K392" s="94"/>
      <c r="L392" s="94"/>
      <c r="M392" s="94"/>
      <c r="N392" s="94"/>
      <c r="O392" s="94"/>
      <c r="P392" s="95"/>
      <c r="Q392" s="94"/>
      <c r="R392" s="94"/>
      <c r="S392" s="94"/>
      <c r="T392" s="94"/>
      <c r="U392" s="94"/>
      <c r="V392" s="99"/>
      <c r="W392" s="94"/>
      <c r="X392" s="98"/>
      <c r="Y392" s="94"/>
      <c r="Z392" s="98"/>
      <c r="AA392" s="98"/>
      <c r="AB392" s="98"/>
      <c r="AC392" s="100"/>
      <c r="AD392" s="100"/>
      <c r="AE392" s="100"/>
      <c r="AF392" s="152"/>
      <c r="AG392" s="152"/>
      <c r="AH392" s="152"/>
      <c r="AI392" s="152"/>
      <c r="AJ392" s="152"/>
      <c r="AK392" s="101"/>
      <c r="AL392" s="101"/>
      <c r="AM392" s="101"/>
    </row>
    <row r="393" spans="1:39" s="81" customFormat="1">
      <c r="A393" s="93"/>
      <c r="B393" s="94"/>
      <c r="C393" s="95"/>
      <c r="D393" s="94"/>
      <c r="E393" s="96"/>
      <c r="F393" s="97"/>
      <c r="G393" s="94"/>
      <c r="H393" s="95"/>
      <c r="I393" s="98"/>
      <c r="J393" s="94"/>
      <c r="K393" s="94"/>
      <c r="L393" s="94"/>
      <c r="M393" s="94"/>
      <c r="N393" s="94"/>
      <c r="O393" s="94"/>
      <c r="P393" s="95"/>
      <c r="Q393" s="94"/>
      <c r="R393" s="94"/>
      <c r="S393" s="94"/>
      <c r="T393" s="94"/>
      <c r="U393" s="94"/>
      <c r="V393" s="99"/>
      <c r="W393" s="94"/>
      <c r="X393" s="98"/>
      <c r="Y393" s="94"/>
      <c r="Z393" s="98"/>
      <c r="AA393" s="98"/>
      <c r="AB393" s="98"/>
      <c r="AC393" s="100"/>
      <c r="AD393" s="100"/>
      <c r="AE393" s="100"/>
      <c r="AF393" s="152"/>
      <c r="AG393" s="152"/>
      <c r="AH393" s="152"/>
      <c r="AI393" s="152"/>
      <c r="AJ393" s="152"/>
      <c r="AK393" s="101"/>
      <c r="AL393" s="101"/>
      <c r="AM393" s="101"/>
    </row>
    <row r="394" spans="1:39" s="81" customFormat="1">
      <c r="A394" s="93"/>
      <c r="B394" s="94"/>
      <c r="C394" s="95"/>
      <c r="D394" s="94"/>
      <c r="E394" s="96"/>
      <c r="F394" s="97"/>
      <c r="G394" s="94"/>
      <c r="H394" s="95"/>
      <c r="I394" s="98"/>
      <c r="J394" s="94"/>
      <c r="K394" s="94"/>
      <c r="L394" s="94"/>
      <c r="M394" s="94"/>
      <c r="N394" s="94"/>
      <c r="O394" s="94"/>
      <c r="P394" s="95"/>
      <c r="Q394" s="94"/>
      <c r="R394" s="94"/>
      <c r="S394" s="94"/>
      <c r="T394" s="94"/>
      <c r="U394" s="94"/>
      <c r="V394" s="99"/>
      <c r="W394" s="94"/>
      <c r="X394" s="98"/>
      <c r="Y394" s="94"/>
      <c r="Z394" s="98"/>
      <c r="AA394" s="98"/>
      <c r="AB394" s="98"/>
      <c r="AC394" s="100"/>
      <c r="AD394" s="100"/>
      <c r="AE394" s="100"/>
      <c r="AF394" s="152"/>
      <c r="AG394" s="152"/>
      <c r="AH394" s="152"/>
      <c r="AI394" s="152"/>
      <c r="AJ394" s="152"/>
      <c r="AK394" s="101"/>
      <c r="AL394" s="101"/>
      <c r="AM394" s="101"/>
    </row>
    <row r="395" spans="1:39" s="81" customFormat="1">
      <c r="A395" s="93"/>
      <c r="B395" s="94"/>
      <c r="C395" s="95"/>
      <c r="D395" s="94"/>
      <c r="E395" s="96"/>
      <c r="F395" s="97"/>
      <c r="G395" s="94"/>
      <c r="H395" s="95"/>
      <c r="I395" s="98"/>
      <c r="J395" s="94"/>
      <c r="K395" s="94"/>
      <c r="L395" s="94"/>
      <c r="M395" s="94"/>
      <c r="N395" s="94"/>
      <c r="O395" s="94"/>
      <c r="P395" s="95"/>
      <c r="Q395" s="94"/>
      <c r="R395" s="94"/>
      <c r="S395" s="94"/>
      <c r="T395" s="94"/>
      <c r="U395" s="94"/>
      <c r="V395" s="99"/>
      <c r="W395" s="94"/>
      <c r="X395" s="98"/>
      <c r="Y395" s="94"/>
      <c r="Z395" s="98"/>
      <c r="AA395" s="98"/>
      <c r="AB395" s="98"/>
      <c r="AC395" s="100"/>
      <c r="AD395" s="100"/>
      <c r="AE395" s="100"/>
      <c r="AF395" s="152"/>
      <c r="AG395" s="152"/>
      <c r="AH395" s="152"/>
      <c r="AI395" s="152"/>
      <c r="AJ395" s="152"/>
      <c r="AK395" s="101"/>
      <c r="AL395" s="101"/>
      <c r="AM395" s="101"/>
    </row>
    <row r="396" spans="1:39" s="81" customFormat="1">
      <c r="A396" s="93"/>
      <c r="B396" s="94"/>
      <c r="C396" s="95"/>
      <c r="D396" s="94"/>
      <c r="E396" s="96"/>
      <c r="F396" s="97"/>
      <c r="G396" s="94"/>
      <c r="H396" s="95"/>
      <c r="I396" s="98"/>
      <c r="J396" s="94"/>
      <c r="K396" s="94"/>
      <c r="L396" s="94"/>
      <c r="M396" s="94"/>
      <c r="N396" s="94"/>
      <c r="O396" s="94"/>
      <c r="P396" s="95"/>
      <c r="Q396" s="94"/>
      <c r="R396" s="94"/>
      <c r="S396" s="94"/>
      <c r="T396" s="94"/>
      <c r="U396" s="94"/>
      <c r="V396" s="99"/>
      <c r="W396" s="94"/>
      <c r="X396" s="98"/>
      <c r="Y396" s="94"/>
      <c r="Z396" s="98"/>
      <c r="AA396" s="98"/>
      <c r="AB396" s="98"/>
      <c r="AC396" s="100"/>
      <c r="AD396" s="100"/>
      <c r="AE396" s="100"/>
      <c r="AF396" s="152"/>
      <c r="AG396" s="152"/>
      <c r="AH396" s="152"/>
      <c r="AI396" s="152"/>
      <c r="AJ396" s="152"/>
      <c r="AK396" s="101"/>
      <c r="AL396" s="101"/>
      <c r="AM396" s="101"/>
    </row>
    <row r="397" spans="1:39" s="81" customFormat="1">
      <c r="A397" s="93"/>
      <c r="B397" s="94"/>
      <c r="C397" s="95"/>
      <c r="D397" s="94"/>
      <c r="E397" s="96"/>
      <c r="F397" s="97"/>
      <c r="G397" s="94"/>
      <c r="H397" s="95"/>
      <c r="I397" s="98"/>
      <c r="J397" s="94"/>
      <c r="K397" s="94"/>
      <c r="L397" s="94"/>
      <c r="M397" s="94"/>
      <c r="N397" s="94"/>
      <c r="O397" s="94"/>
      <c r="P397" s="95"/>
      <c r="Q397" s="94"/>
      <c r="R397" s="94"/>
      <c r="S397" s="94"/>
      <c r="T397" s="94"/>
      <c r="U397" s="94"/>
      <c r="V397" s="99"/>
      <c r="W397" s="94"/>
      <c r="X397" s="98"/>
      <c r="Y397" s="94"/>
      <c r="Z397" s="98"/>
      <c r="AA397" s="98"/>
      <c r="AB397" s="98"/>
      <c r="AC397" s="100"/>
      <c r="AD397" s="100"/>
      <c r="AE397" s="100"/>
      <c r="AF397" s="152"/>
      <c r="AG397" s="152"/>
      <c r="AH397" s="152"/>
      <c r="AI397" s="152"/>
      <c r="AJ397" s="152"/>
      <c r="AK397" s="101"/>
      <c r="AL397" s="101"/>
      <c r="AM397" s="101"/>
    </row>
    <row r="398" spans="1:39" s="81" customFormat="1">
      <c r="A398" s="93"/>
      <c r="B398" s="94"/>
      <c r="C398" s="95"/>
      <c r="D398" s="94"/>
      <c r="E398" s="96"/>
      <c r="F398" s="97"/>
      <c r="G398" s="94"/>
      <c r="H398" s="95"/>
      <c r="I398" s="98"/>
      <c r="J398" s="94"/>
      <c r="K398" s="94"/>
      <c r="L398" s="94"/>
      <c r="M398" s="94"/>
      <c r="N398" s="94"/>
      <c r="O398" s="94"/>
      <c r="P398" s="95"/>
      <c r="Q398" s="94"/>
      <c r="R398" s="94"/>
      <c r="S398" s="94"/>
      <c r="T398" s="94"/>
      <c r="U398" s="94"/>
      <c r="V398" s="99"/>
      <c r="W398" s="94"/>
      <c r="X398" s="98"/>
      <c r="Y398" s="94"/>
      <c r="Z398" s="98"/>
      <c r="AA398" s="98"/>
      <c r="AB398" s="98"/>
      <c r="AC398" s="100"/>
      <c r="AD398" s="100"/>
      <c r="AE398" s="100"/>
      <c r="AF398" s="152"/>
      <c r="AG398" s="152"/>
      <c r="AH398" s="152"/>
      <c r="AI398" s="152"/>
      <c r="AJ398" s="152"/>
      <c r="AK398" s="101"/>
      <c r="AL398" s="101"/>
      <c r="AM398" s="101"/>
    </row>
    <row r="399" spans="1:39" s="81" customFormat="1">
      <c r="A399" s="93"/>
      <c r="B399" s="94"/>
      <c r="C399" s="95"/>
      <c r="D399" s="94"/>
      <c r="E399" s="96"/>
      <c r="F399" s="97"/>
      <c r="G399" s="94"/>
      <c r="H399" s="95"/>
      <c r="I399" s="98"/>
      <c r="J399" s="94"/>
      <c r="K399" s="94"/>
      <c r="L399" s="94"/>
      <c r="M399" s="94"/>
      <c r="N399" s="94"/>
      <c r="O399" s="94"/>
      <c r="P399" s="95"/>
      <c r="Q399" s="94"/>
      <c r="R399" s="94"/>
      <c r="S399" s="94"/>
      <c r="T399" s="94"/>
      <c r="U399" s="94"/>
      <c r="V399" s="99"/>
      <c r="W399" s="94"/>
      <c r="X399" s="98"/>
      <c r="Y399" s="94"/>
      <c r="Z399" s="98"/>
      <c r="AA399" s="98"/>
      <c r="AB399" s="98"/>
      <c r="AC399" s="100"/>
      <c r="AD399" s="100"/>
      <c r="AE399" s="100"/>
      <c r="AF399" s="152"/>
      <c r="AG399" s="152"/>
      <c r="AH399" s="152"/>
      <c r="AI399" s="152"/>
      <c r="AJ399" s="152"/>
      <c r="AK399" s="101"/>
      <c r="AL399" s="101"/>
      <c r="AM399" s="101"/>
    </row>
    <row r="400" spans="1:39" s="81" customFormat="1">
      <c r="A400" s="93"/>
      <c r="B400" s="94"/>
      <c r="C400" s="95"/>
      <c r="D400" s="94"/>
      <c r="E400" s="96"/>
      <c r="F400" s="97"/>
      <c r="G400" s="94"/>
      <c r="H400" s="95"/>
      <c r="I400" s="98"/>
      <c r="J400" s="94"/>
      <c r="K400" s="94"/>
      <c r="L400" s="94"/>
      <c r="M400" s="94"/>
      <c r="N400" s="94"/>
      <c r="O400" s="94"/>
      <c r="P400" s="95"/>
      <c r="Q400" s="94"/>
      <c r="R400" s="94"/>
      <c r="S400" s="94"/>
      <c r="T400" s="94"/>
      <c r="U400" s="94"/>
      <c r="V400" s="99"/>
      <c r="W400" s="94"/>
      <c r="X400" s="98"/>
      <c r="Y400" s="94"/>
      <c r="Z400" s="98"/>
      <c r="AA400" s="98"/>
      <c r="AB400" s="98"/>
      <c r="AC400" s="100"/>
      <c r="AD400" s="100"/>
      <c r="AE400" s="100"/>
      <c r="AF400" s="152"/>
      <c r="AG400" s="152"/>
      <c r="AH400" s="152"/>
      <c r="AI400" s="152"/>
      <c r="AJ400" s="152"/>
      <c r="AK400" s="101"/>
      <c r="AL400" s="101"/>
      <c r="AM400" s="101"/>
    </row>
    <row r="401" spans="1:47" s="81" customFormat="1" ht="18">
      <c r="A401" s="93"/>
      <c r="B401" s="94"/>
      <c r="C401" s="95"/>
      <c r="D401" s="94"/>
      <c r="E401" s="96"/>
      <c r="F401" s="97"/>
      <c r="G401" s="94"/>
      <c r="H401" s="95"/>
      <c r="I401" s="98"/>
      <c r="J401" s="94"/>
      <c r="K401" s="94"/>
      <c r="L401" s="94"/>
      <c r="M401" s="94"/>
      <c r="N401" s="94"/>
      <c r="O401" s="94"/>
      <c r="P401" s="95"/>
      <c r="Q401" s="94"/>
      <c r="R401" s="94"/>
      <c r="S401" s="94"/>
      <c r="T401" s="94"/>
      <c r="U401" s="94"/>
      <c r="V401" s="99"/>
      <c r="W401" s="94"/>
      <c r="X401" s="98"/>
      <c r="Y401" s="94"/>
      <c r="Z401" s="98"/>
      <c r="AA401" s="98"/>
      <c r="AB401" s="98"/>
      <c r="AC401" s="100"/>
      <c r="AD401" s="100"/>
      <c r="AE401" s="100"/>
      <c r="AF401" s="152"/>
      <c r="AG401" s="152"/>
      <c r="AH401" s="152"/>
      <c r="AI401" s="152"/>
      <c r="AJ401" s="152"/>
      <c r="AK401" s="101"/>
      <c r="AL401" s="94"/>
      <c r="AM401" s="289" t="s">
        <v>225</v>
      </c>
      <c r="AN401" s="292">
        <v>43</v>
      </c>
      <c r="AO401" s="98"/>
    </row>
    <row r="402" spans="1:47" s="81" customFormat="1" ht="18">
      <c r="A402" s="93"/>
      <c r="B402" s="94"/>
      <c r="C402" s="95"/>
      <c r="D402" s="94"/>
      <c r="E402" s="96"/>
      <c r="F402" s="97"/>
      <c r="G402" s="94"/>
      <c r="H402" s="95"/>
      <c r="I402" s="98"/>
      <c r="J402" s="94"/>
      <c r="K402" s="94"/>
      <c r="L402" s="94"/>
      <c r="M402" s="94"/>
      <c r="N402" s="94"/>
      <c r="O402" s="94"/>
      <c r="P402" s="95"/>
      <c r="Q402" s="94"/>
      <c r="R402" s="94"/>
      <c r="S402" s="94"/>
      <c r="T402" s="94"/>
      <c r="U402" s="94"/>
      <c r="V402" s="99"/>
      <c r="W402" s="94"/>
      <c r="X402" s="98"/>
      <c r="Y402" s="94"/>
      <c r="Z402" s="98"/>
      <c r="AA402" s="98"/>
      <c r="AB402" s="98"/>
      <c r="AC402" s="100"/>
      <c r="AD402" s="100"/>
      <c r="AE402" s="100"/>
      <c r="AF402" s="152"/>
      <c r="AG402" s="152"/>
      <c r="AH402" s="152"/>
      <c r="AI402" s="152"/>
      <c r="AJ402" s="152"/>
      <c r="AK402" s="101"/>
      <c r="AL402" s="94"/>
      <c r="AM402" s="289" t="s">
        <v>226</v>
      </c>
      <c r="AN402" s="292">
        <v>48</v>
      </c>
      <c r="AO402" s="98"/>
    </row>
    <row r="403" spans="1:47" s="81" customFormat="1" ht="18">
      <c r="A403" s="93"/>
      <c r="B403" s="94"/>
      <c r="C403" s="95"/>
      <c r="D403" s="94"/>
      <c r="E403" s="96"/>
      <c r="F403" s="97"/>
      <c r="G403" s="94"/>
      <c r="H403" s="95"/>
      <c r="I403" s="98"/>
      <c r="J403" s="94"/>
      <c r="K403" s="94"/>
      <c r="L403" s="94"/>
      <c r="M403" s="94"/>
      <c r="N403" s="94"/>
      <c r="O403" s="94"/>
      <c r="P403" s="95"/>
      <c r="Q403" s="94"/>
      <c r="R403" s="94"/>
      <c r="S403" s="94"/>
      <c r="T403" s="94"/>
      <c r="U403" s="94"/>
      <c r="V403" s="99"/>
      <c r="W403" s="94"/>
      <c r="X403" s="98"/>
      <c r="Y403" s="94"/>
      <c r="Z403" s="98"/>
      <c r="AA403" s="98"/>
      <c r="AB403" s="98"/>
      <c r="AC403" s="100"/>
      <c r="AD403" s="100"/>
      <c r="AE403" s="100"/>
      <c r="AF403" s="152"/>
      <c r="AG403" s="152"/>
      <c r="AH403" s="152"/>
      <c r="AI403" s="152"/>
      <c r="AJ403" s="152"/>
      <c r="AK403" s="101"/>
      <c r="AL403" s="94"/>
      <c r="AM403" s="289" t="s">
        <v>227</v>
      </c>
      <c r="AN403" s="292">
        <v>-4142</v>
      </c>
      <c r="AO403" s="98"/>
    </row>
    <row r="404" spans="1:47" s="81" customFormat="1" ht="18">
      <c r="A404" s="93"/>
      <c r="B404" s="94"/>
      <c r="C404" s="95"/>
      <c r="D404" s="94"/>
      <c r="E404" s="96"/>
      <c r="F404" s="97"/>
      <c r="G404" s="94"/>
      <c r="H404" s="95"/>
      <c r="I404" s="98"/>
      <c r="J404" s="94"/>
      <c r="K404" s="94"/>
      <c r="L404" s="94"/>
      <c r="M404" s="94"/>
      <c r="N404" s="94"/>
      <c r="O404" s="94"/>
      <c r="P404" s="95"/>
      <c r="Q404" s="94"/>
      <c r="R404" s="94"/>
      <c r="S404" s="94"/>
      <c r="T404" s="94"/>
      <c r="U404" s="94"/>
      <c r="V404" s="99"/>
      <c r="W404" s="94"/>
      <c r="X404" s="98"/>
      <c r="Y404" s="94"/>
      <c r="Z404" s="98"/>
      <c r="AA404" s="98"/>
      <c r="AB404" s="98"/>
      <c r="AC404" s="100"/>
      <c r="AD404" s="100"/>
      <c r="AE404" s="100"/>
      <c r="AF404" s="152"/>
      <c r="AG404" s="152"/>
      <c r="AH404" s="152"/>
      <c r="AI404" s="152"/>
      <c r="AJ404" s="152"/>
      <c r="AK404" s="101"/>
      <c r="AL404" s="94"/>
      <c r="AM404" s="291" t="s">
        <v>228</v>
      </c>
      <c r="AN404" s="292">
        <v>35</v>
      </c>
      <c r="AO404" s="98"/>
    </row>
    <row r="405" spans="1:47" s="81" customFormat="1" ht="18">
      <c r="A405" s="93"/>
      <c r="B405" s="94"/>
      <c r="C405" s="95"/>
      <c r="D405" s="94"/>
      <c r="E405" s="96"/>
      <c r="F405" s="97"/>
      <c r="G405" s="94"/>
      <c r="H405" s="95"/>
      <c r="I405" s="98"/>
      <c r="J405" s="94"/>
      <c r="K405" s="94"/>
      <c r="L405" s="94"/>
      <c r="M405" s="94"/>
      <c r="N405" s="94"/>
      <c r="O405" s="94"/>
      <c r="P405" s="95"/>
      <c r="Q405" s="94"/>
      <c r="R405" s="94"/>
      <c r="S405" s="94"/>
      <c r="T405" s="94"/>
      <c r="U405" s="94"/>
      <c r="V405" s="99"/>
      <c r="W405" s="94"/>
      <c r="X405" s="98"/>
      <c r="Y405" s="94"/>
      <c r="Z405" s="98"/>
      <c r="AA405" s="98"/>
      <c r="AB405" s="98"/>
      <c r="AC405" s="100"/>
      <c r="AD405" s="100"/>
      <c r="AE405" s="100"/>
      <c r="AF405" s="152"/>
      <c r="AG405" s="152"/>
      <c r="AH405" s="152"/>
      <c r="AI405" s="152"/>
      <c r="AJ405" s="152"/>
      <c r="AK405" s="101"/>
      <c r="AL405" s="94"/>
      <c r="AM405" s="291"/>
      <c r="AN405" s="290"/>
      <c r="AO405" s="98"/>
    </row>
    <row r="406" spans="1:47" s="81" customFormat="1">
      <c r="A406" s="93"/>
      <c r="B406" s="94"/>
      <c r="C406" s="95"/>
      <c r="D406" s="94"/>
      <c r="E406" s="96"/>
      <c r="F406" s="97"/>
      <c r="G406" s="94"/>
      <c r="H406" s="95"/>
      <c r="I406" s="98"/>
      <c r="J406" s="94"/>
      <c r="K406" s="94"/>
      <c r="L406" s="94"/>
      <c r="M406" s="94"/>
      <c r="N406" s="94"/>
      <c r="O406" s="94"/>
      <c r="P406" s="95"/>
      <c r="Q406" s="94"/>
      <c r="R406" s="94"/>
      <c r="S406" s="94"/>
      <c r="T406" s="94"/>
      <c r="U406" s="94"/>
      <c r="V406" s="99"/>
      <c r="W406" s="94"/>
      <c r="X406" s="98"/>
      <c r="Y406" s="94"/>
      <c r="Z406" s="98"/>
      <c r="AA406" s="98"/>
      <c r="AB406" s="98"/>
      <c r="AC406" s="100"/>
      <c r="AD406" s="100"/>
      <c r="AE406" s="100"/>
      <c r="AF406" s="152"/>
      <c r="AG406" s="152"/>
      <c r="AH406" s="152"/>
      <c r="AI406" s="152"/>
      <c r="AJ406" s="152"/>
      <c r="AK406" s="101"/>
      <c r="AL406" s="101"/>
      <c r="AM406" s="101"/>
    </row>
    <row r="407" spans="1:47" s="81" customFormat="1">
      <c r="A407" s="93"/>
      <c r="B407" s="94"/>
      <c r="C407" s="95"/>
      <c r="D407" s="94"/>
      <c r="E407" s="96"/>
      <c r="F407" s="97"/>
      <c r="G407" s="94"/>
      <c r="H407" s="95"/>
      <c r="I407" s="98"/>
      <c r="J407" s="94"/>
      <c r="K407" s="94"/>
      <c r="L407" s="94"/>
      <c r="M407" s="94"/>
      <c r="N407" s="94"/>
      <c r="O407" s="94"/>
      <c r="P407" s="95"/>
      <c r="Q407" s="94"/>
      <c r="R407" s="94"/>
      <c r="S407" s="94"/>
      <c r="T407" s="94"/>
      <c r="U407" s="94"/>
      <c r="V407" s="99"/>
      <c r="W407" s="94"/>
      <c r="X407" s="98"/>
      <c r="Y407" s="94"/>
      <c r="Z407" s="98"/>
      <c r="AA407" s="98"/>
      <c r="AB407" s="98"/>
      <c r="AC407" s="100"/>
      <c r="AD407" s="100"/>
      <c r="AE407" s="100"/>
      <c r="AF407" s="152"/>
      <c r="AG407" s="152"/>
      <c r="AH407" s="152"/>
      <c r="AI407" s="152"/>
      <c r="AJ407" s="152"/>
      <c r="AK407" s="101"/>
      <c r="AL407" s="101"/>
      <c r="AM407" s="101"/>
    </row>
    <row r="408" spans="1:47" s="81" customFormat="1">
      <c r="A408" s="93"/>
      <c r="B408" s="94"/>
      <c r="C408" s="95"/>
      <c r="D408" s="94"/>
      <c r="E408" s="96"/>
      <c r="F408" s="97"/>
      <c r="G408" s="94"/>
      <c r="H408" s="95"/>
      <c r="I408" s="98"/>
      <c r="J408" s="94"/>
      <c r="K408" s="94"/>
      <c r="L408" s="94"/>
      <c r="M408" s="94"/>
      <c r="N408" s="94"/>
      <c r="O408" s="94"/>
      <c r="P408" s="95"/>
      <c r="Q408" s="94"/>
      <c r="R408" s="94"/>
      <c r="S408" s="94"/>
      <c r="T408" s="94"/>
      <c r="U408" s="94"/>
      <c r="V408" s="99"/>
      <c r="W408" s="94"/>
      <c r="X408" s="98"/>
      <c r="Y408" s="94"/>
      <c r="Z408" s="98"/>
      <c r="AA408" s="98"/>
      <c r="AB408" s="98"/>
      <c r="AC408" s="100"/>
      <c r="AD408" s="100"/>
      <c r="AE408" s="100"/>
      <c r="AF408" s="152"/>
      <c r="AG408" s="152"/>
      <c r="AH408" s="152"/>
      <c r="AI408" s="152"/>
      <c r="AJ408" s="152"/>
      <c r="AK408" s="101"/>
      <c r="AL408" s="101"/>
      <c r="AM408" s="101"/>
    </row>
    <row r="409" spans="1:47" s="81" customFormat="1">
      <c r="A409" s="93"/>
      <c r="B409" s="94"/>
      <c r="C409" s="95"/>
      <c r="D409" s="94"/>
      <c r="E409" s="96"/>
      <c r="F409" s="97"/>
      <c r="G409" s="94"/>
      <c r="H409" s="95"/>
      <c r="I409" s="98"/>
      <c r="J409" s="94"/>
      <c r="K409" s="94"/>
      <c r="L409" s="94"/>
      <c r="M409" s="94"/>
      <c r="N409" s="94"/>
      <c r="O409" s="94"/>
      <c r="P409" s="95"/>
      <c r="Q409" s="94"/>
      <c r="R409" s="94"/>
      <c r="S409" s="94"/>
      <c r="T409" s="94"/>
      <c r="U409" s="94"/>
      <c r="V409" s="99"/>
      <c r="W409" s="94"/>
      <c r="X409" s="98"/>
      <c r="Y409" s="94"/>
      <c r="Z409" s="98"/>
      <c r="AA409" s="98"/>
      <c r="AB409" s="98"/>
      <c r="AC409" s="100"/>
      <c r="AD409" s="100"/>
      <c r="AE409" s="100"/>
      <c r="AF409" s="152"/>
      <c r="AG409" s="152"/>
      <c r="AH409" s="152"/>
      <c r="AI409" s="152"/>
      <c r="AJ409" s="152"/>
      <c r="AK409" s="101"/>
      <c r="AL409" s="101"/>
      <c r="AM409" s="101"/>
    </row>
    <row r="410" spans="1:47" s="81" customFormat="1">
      <c r="A410" s="93"/>
      <c r="B410" s="94"/>
      <c r="C410" s="95"/>
      <c r="D410" s="94"/>
      <c r="E410" s="96"/>
      <c r="F410" s="97"/>
      <c r="G410" s="94"/>
      <c r="H410" s="95"/>
      <c r="I410" s="98"/>
      <c r="J410" s="94"/>
      <c r="K410" s="94"/>
      <c r="L410" s="94"/>
      <c r="M410" s="94"/>
      <c r="N410" s="94"/>
      <c r="O410" s="94"/>
      <c r="P410" s="95"/>
      <c r="Q410" s="94"/>
      <c r="R410" s="94"/>
      <c r="S410" s="94"/>
      <c r="T410" s="94"/>
      <c r="U410" s="94"/>
      <c r="V410" s="99"/>
      <c r="W410" s="94"/>
      <c r="X410" s="98"/>
      <c r="Y410" s="94"/>
      <c r="Z410" s="98"/>
      <c r="AA410" s="98"/>
      <c r="AB410" s="98"/>
      <c r="AC410" s="100"/>
      <c r="AD410" s="100"/>
      <c r="AE410" s="100"/>
      <c r="AF410" s="152"/>
      <c r="AG410" s="152"/>
      <c r="AH410" s="152"/>
      <c r="AI410" s="152"/>
      <c r="AJ410" s="152"/>
      <c r="AK410" s="101"/>
      <c r="AL410" s="101"/>
      <c r="AM410" s="101"/>
    </row>
    <row r="411" spans="1:47" s="81" customFormat="1">
      <c r="A411" s="93"/>
      <c r="B411" s="94"/>
      <c r="C411" s="95"/>
      <c r="D411" s="94"/>
      <c r="E411" s="96"/>
      <c r="F411" s="97"/>
      <c r="G411" s="94"/>
      <c r="H411" s="95"/>
      <c r="I411" s="98"/>
      <c r="J411" s="94"/>
      <c r="K411" s="94"/>
      <c r="L411" s="94"/>
      <c r="M411" s="94"/>
      <c r="N411" s="94"/>
      <c r="O411" s="94"/>
      <c r="P411" s="95"/>
      <c r="Q411" s="94"/>
      <c r="R411" s="94"/>
      <c r="S411" s="94"/>
      <c r="T411" s="94"/>
      <c r="Y411" s="94"/>
      <c r="Z411" s="98"/>
      <c r="AA411" s="98"/>
      <c r="AB411" s="98"/>
      <c r="AC411" s="100"/>
      <c r="AD411" s="100"/>
      <c r="AE411" s="100"/>
      <c r="AF411" s="152"/>
      <c r="AG411" s="152"/>
      <c r="AH411" s="152"/>
      <c r="AI411" s="152"/>
      <c r="AJ411" s="152"/>
      <c r="AK411" s="94"/>
      <c r="AL411" s="101"/>
      <c r="AM411" s="101"/>
    </row>
    <row r="412" spans="1:47" s="81" customFormat="1">
      <c r="A412" s="93"/>
      <c r="B412" s="94"/>
      <c r="C412" s="95"/>
      <c r="D412" s="94"/>
      <c r="E412" s="96"/>
      <c r="F412" s="97"/>
      <c r="G412" s="94"/>
      <c r="H412" s="95"/>
      <c r="I412" s="98">
        <f t="shared" ref="I412:O412" si="167">I9</f>
        <v>0</v>
      </c>
      <c r="J412" s="98">
        <f t="shared" si="167"/>
        <v>0</v>
      </c>
      <c r="K412" s="98">
        <f t="shared" si="167"/>
        <v>0</v>
      </c>
      <c r="L412" s="98">
        <f t="shared" si="167"/>
        <v>0</v>
      </c>
      <c r="M412" s="98">
        <f t="shared" si="167"/>
        <v>0</v>
      </c>
      <c r="N412" s="98">
        <f t="shared" si="167"/>
        <v>0</v>
      </c>
      <c r="O412" s="98">
        <f t="shared" si="167"/>
        <v>0</v>
      </c>
      <c r="P412" s="95"/>
      <c r="Q412" s="94"/>
      <c r="R412" s="94"/>
      <c r="S412" s="94"/>
      <c r="T412" s="94"/>
      <c r="Z412" s="98"/>
      <c r="AA412" s="98"/>
      <c r="AB412" s="98"/>
      <c r="AC412" s="100"/>
      <c r="AD412" s="100"/>
      <c r="AE412" s="100"/>
      <c r="AF412" s="152"/>
      <c r="AG412" s="152"/>
      <c r="AH412" s="152"/>
      <c r="AI412" s="152"/>
      <c r="AJ412" s="152"/>
      <c r="AK412" s="81" t="e" cm="1">
        <f t="array" aca="1" ref="AK412" ca="1">couleur(AK9)</f>
        <v>#NAME?</v>
      </c>
      <c r="AL412" s="81" t="e" cm="1">
        <f t="array" aca="1" ref="AL412" ca="1">couleur(AL9)</f>
        <v>#NAME?</v>
      </c>
      <c r="AM412" s="81" t="e" cm="1">
        <f t="array" aca="1" ref="AM412" ca="1">couleur(AM9)</f>
        <v>#NAME?</v>
      </c>
      <c r="AN412" s="81" t="e" cm="1">
        <f t="array" aca="1" ref="AN412" ca="1">couleur(AN9)</f>
        <v>#NAME?</v>
      </c>
      <c r="AO412" s="81" t="e" cm="1">
        <f t="array" aca="1" ref="AO412" ca="1">couleur(AO9)</f>
        <v>#NAME?</v>
      </c>
      <c r="AP412" s="81" t="e" cm="1">
        <f t="array" aca="1" ref="AP412" ca="1">couleur(AP9)</f>
        <v>#NAME?</v>
      </c>
      <c r="AQ412" s="81" t="e" cm="1">
        <f t="array" aca="1" ref="AQ412" ca="1">couleur(AQ9)</f>
        <v>#NAME?</v>
      </c>
      <c r="AR412" s="81" t="e" cm="1">
        <f t="array" aca="1" ref="AR412" ca="1">couleur(AR9)</f>
        <v>#NAME?</v>
      </c>
      <c r="AS412" s="81" t="e" cm="1">
        <f t="array" aca="1" ref="AS412" ca="1">couleur(AS9)</f>
        <v>#NAME?</v>
      </c>
      <c r="AT412" s="81" t="e" cm="1">
        <f t="array" aca="1" ref="AT412" ca="1">couleur(AT9)</f>
        <v>#NAME?</v>
      </c>
      <c r="AU412" s="81" t="e" cm="1">
        <f t="array" aca="1" ref="AU412" ca="1">couleur(AU9)</f>
        <v>#NAME?</v>
      </c>
    </row>
    <row r="413" spans="1:47" s="81" customFormat="1">
      <c r="A413" s="93"/>
      <c r="B413" s="94"/>
      <c r="C413" s="95"/>
      <c r="D413" s="94"/>
      <c r="E413" s="96"/>
      <c r="F413" s="97"/>
      <c r="G413" s="94"/>
      <c r="H413" s="95"/>
      <c r="I413" s="98" t="e">
        <f>#REF!</f>
        <v>#REF!</v>
      </c>
      <c r="J413" s="98" t="e">
        <f>#REF!</f>
        <v>#REF!</v>
      </c>
      <c r="K413" s="98" t="e">
        <f>#REF!</f>
        <v>#REF!</v>
      </c>
      <c r="L413" s="98" t="e">
        <f>#REF!</f>
        <v>#REF!</v>
      </c>
      <c r="M413" s="98" t="e">
        <f>#REF!</f>
        <v>#REF!</v>
      </c>
      <c r="N413" s="98" t="e">
        <f>#REF!</f>
        <v>#REF!</v>
      </c>
      <c r="O413" s="98" t="e">
        <f>#REF!</f>
        <v>#REF!</v>
      </c>
      <c r="P413" s="95"/>
      <c r="Q413" s="94"/>
      <c r="R413" s="94"/>
      <c r="S413" s="94"/>
      <c r="T413" s="94"/>
      <c r="Z413" s="81" t="e" cm="1">
        <f t="array" aca="1" ref="Z413" ca="1">couleur(Z9)</f>
        <v>#NAME?</v>
      </c>
      <c r="AA413" s="81" t="e" cm="1">
        <f t="array" aca="1" ref="AA413" ca="1">couleur(AA9)</f>
        <v>#NAME?</v>
      </c>
      <c r="AB413" s="81" t="e" cm="1">
        <f t="array" aca="1" ref="AB413" ca="1">couleur(AB9)</f>
        <v>#NAME?</v>
      </c>
      <c r="AC413" s="81" t="e" cm="1">
        <f t="array" aca="1" ref="AC413" ca="1">couleur(AC9)</f>
        <v>#NAME?</v>
      </c>
      <c r="AD413" s="81" t="e" cm="1">
        <f t="array" aca="1" ref="AD413" ca="1">couleur(AD9)</f>
        <v>#NAME?</v>
      </c>
      <c r="AE413" s="81" t="e" cm="1">
        <f t="array" aca="1" ref="AE413" ca="1">couleur(AE9)</f>
        <v>#NAME?</v>
      </c>
      <c r="AF413" s="81" t="e" cm="1">
        <f t="array" aca="1" ref="AF413" ca="1">couleur(AF9)</f>
        <v>#NAME?</v>
      </c>
      <c r="AG413" s="81" t="e" cm="1">
        <f t="array" aca="1" ref="AG413" ca="1">couleur(AG9)</f>
        <v>#NAME?</v>
      </c>
      <c r="AH413" s="81" t="e" cm="1">
        <f t="array" aca="1" ref="AH413" ca="1">couleur(AH9)</f>
        <v>#NAME?</v>
      </c>
      <c r="AI413" s="81" t="e" cm="1">
        <f t="array" aca="1" ref="AI413" ca="1">couleur(AI9)</f>
        <v>#NAME?</v>
      </c>
      <c r="AK413" s="81" t="e" cm="1">
        <f t="array" ref="AK413">couleur(#REF!)</f>
        <v>#VALUE!</v>
      </c>
      <c r="AL413" s="81" t="e" cm="1">
        <f t="array" ref="AL413">couleur(#REF!)</f>
        <v>#VALUE!</v>
      </c>
      <c r="AM413" s="81" t="e" cm="1">
        <f t="array" ref="AM413">couleur(#REF!)</f>
        <v>#VALUE!</v>
      </c>
      <c r="AN413" s="81" t="e" cm="1">
        <f t="array" ref="AN413">couleur(#REF!)</f>
        <v>#VALUE!</v>
      </c>
      <c r="AO413" s="81" t="e" cm="1">
        <f t="array" ref="AO413">couleur(#REF!)</f>
        <v>#VALUE!</v>
      </c>
      <c r="AP413" s="81" t="e" cm="1">
        <f t="array" ref="AP413">couleur(#REF!)</f>
        <v>#VALUE!</v>
      </c>
      <c r="AQ413" s="81" t="e" cm="1">
        <f t="array" ref="AQ413">couleur(#REF!)</f>
        <v>#VALUE!</v>
      </c>
      <c r="AR413" s="81" t="e" cm="1">
        <f t="array" ref="AR413">couleur(#REF!)</f>
        <v>#VALUE!</v>
      </c>
      <c r="AS413" s="81" t="e" cm="1">
        <f t="array" ref="AS413">couleur(#REF!)</f>
        <v>#VALUE!</v>
      </c>
      <c r="AT413" s="81" t="e" cm="1">
        <f t="array" ref="AT413">couleur(#REF!)</f>
        <v>#VALUE!</v>
      </c>
      <c r="AU413" s="81" t="e" cm="1">
        <f t="array" ref="AU413">couleur(#REF!)</f>
        <v>#VALUE!</v>
      </c>
    </row>
    <row r="414" spans="1:47" s="81" customFormat="1">
      <c r="A414" s="93"/>
      <c r="B414" s="94"/>
      <c r="C414" s="95"/>
      <c r="D414" s="94"/>
      <c r="E414" s="96"/>
      <c r="F414" s="97"/>
      <c r="G414" s="94"/>
      <c r="H414" s="95"/>
      <c r="I414" s="98">
        <f t="shared" ref="I414:O414" si="168">I12</f>
        <v>1</v>
      </c>
      <c r="J414" s="98">
        <f t="shared" si="168"/>
        <v>1</v>
      </c>
      <c r="K414" s="98">
        <f t="shared" si="168"/>
        <v>0</v>
      </c>
      <c r="L414" s="98">
        <f t="shared" si="168"/>
        <v>0</v>
      </c>
      <c r="M414" s="98">
        <f t="shared" si="168"/>
        <v>0</v>
      </c>
      <c r="N414" s="98">
        <f t="shared" si="168"/>
        <v>0</v>
      </c>
      <c r="O414" s="98">
        <f t="shared" si="168"/>
        <v>0</v>
      </c>
      <c r="P414" s="95"/>
      <c r="Q414" s="94"/>
      <c r="R414" s="94"/>
      <c r="S414" s="94"/>
      <c r="T414" s="94"/>
      <c r="Z414" s="81" t="e" cm="1">
        <f t="array" aca="1" ref="Z414" ca="1">couleur(Z12)</f>
        <v>#NAME?</v>
      </c>
      <c r="AA414" s="81" t="e" cm="1">
        <f t="array" aca="1" ref="AA414" ca="1">couleur(AA12)</f>
        <v>#NAME?</v>
      </c>
      <c r="AB414" s="81" t="e" cm="1">
        <f t="array" aca="1" ref="AB414" ca="1">couleur(AB12)</f>
        <v>#NAME?</v>
      </c>
      <c r="AC414" s="81" t="e" cm="1">
        <f t="array" aca="1" ref="AC414" ca="1">couleur(AC12)</f>
        <v>#NAME?</v>
      </c>
      <c r="AD414" s="81" t="e" cm="1">
        <f t="array" aca="1" ref="AD414" ca="1">couleur(AD12)</f>
        <v>#NAME?</v>
      </c>
      <c r="AE414" s="81" t="e" cm="1">
        <f t="array" aca="1" ref="AE414" ca="1">couleur(AE12)</f>
        <v>#NAME?</v>
      </c>
      <c r="AF414" s="81" t="e" cm="1">
        <f t="array" aca="1" ref="AF414" ca="1">couleur(AF12)</f>
        <v>#NAME?</v>
      </c>
      <c r="AG414" s="81" t="e" cm="1">
        <f t="array" aca="1" ref="AG414" ca="1">couleur(AG12)</f>
        <v>#NAME?</v>
      </c>
      <c r="AH414" s="81" t="e" cm="1">
        <f t="array" aca="1" ref="AH414" ca="1">couleur(AH12)</f>
        <v>#NAME?</v>
      </c>
      <c r="AI414" s="81" t="e" cm="1">
        <f t="array" aca="1" ref="AI414" ca="1">couleur(AI12)</f>
        <v>#NAME?</v>
      </c>
      <c r="AK414" s="81" t="e" cm="1">
        <f t="array" aca="1" ref="AK414" ca="1">couleur(AK12)</f>
        <v>#NAME?</v>
      </c>
      <c r="AL414" s="81" t="e" cm="1">
        <f t="array" aca="1" ref="AL414" ca="1">couleur(AL12)</f>
        <v>#NAME?</v>
      </c>
      <c r="AM414" s="81" t="e" cm="1">
        <f t="array" aca="1" ref="AM414" ca="1">couleur(AM12)</f>
        <v>#NAME?</v>
      </c>
      <c r="AN414" s="81" t="e" cm="1">
        <f t="array" aca="1" ref="AN414" ca="1">couleur(AN12)</f>
        <v>#NAME?</v>
      </c>
      <c r="AO414" s="81" t="e" cm="1">
        <f t="array" aca="1" ref="AO414" ca="1">couleur(AO12)</f>
        <v>#NAME?</v>
      </c>
      <c r="AP414" s="81" t="e" cm="1">
        <f t="array" aca="1" ref="AP414" ca="1">couleur(AP12)</f>
        <v>#NAME?</v>
      </c>
      <c r="AQ414" s="81" t="e" cm="1">
        <f t="array" aca="1" ref="AQ414" ca="1">couleur(AQ12)</f>
        <v>#NAME?</v>
      </c>
      <c r="AR414" s="81" t="e" cm="1">
        <f t="array" aca="1" ref="AR414" ca="1">couleur(AR12)</f>
        <v>#NAME?</v>
      </c>
      <c r="AS414" s="81" t="e" cm="1">
        <f t="array" aca="1" ref="AS414" ca="1">couleur(AS12)</f>
        <v>#NAME?</v>
      </c>
      <c r="AT414" s="81" t="e" cm="1">
        <f t="array" aca="1" ref="AT414" ca="1">couleur(AT12)</f>
        <v>#NAME?</v>
      </c>
      <c r="AU414" s="81" t="e" cm="1">
        <f t="array" aca="1" ref="AU414" ca="1">couleur(AU12)</f>
        <v>#NAME?</v>
      </c>
    </row>
    <row r="415" spans="1:47" s="81" customFormat="1">
      <c r="A415" s="93"/>
      <c r="B415" s="94"/>
      <c r="C415" s="95"/>
      <c r="D415" s="94"/>
      <c r="E415" s="96"/>
      <c r="F415" s="97"/>
      <c r="G415" s="94"/>
      <c r="H415" s="95"/>
      <c r="I415" s="98">
        <f t="shared" ref="I415:O415" si="169">I13</f>
        <v>1</v>
      </c>
      <c r="J415" s="98">
        <f t="shared" si="169"/>
        <v>1</v>
      </c>
      <c r="K415" s="98">
        <f t="shared" si="169"/>
        <v>0</v>
      </c>
      <c r="L415" s="98">
        <f t="shared" si="169"/>
        <v>0</v>
      </c>
      <c r="M415" s="98">
        <f t="shared" si="169"/>
        <v>0</v>
      </c>
      <c r="N415" s="98">
        <f t="shared" si="169"/>
        <v>0</v>
      </c>
      <c r="O415" s="98">
        <f t="shared" si="169"/>
        <v>0</v>
      </c>
      <c r="P415" s="95"/>
      <c r="Q415" s="94"/>
      <c r="R415" s="94"/>
      <c r="S415" s="94"/>
      <c r="T415" s="94"/>
      <c r="Z415" s="81" t="e" cm="1">
        <f t="array" aca="1" ref="Z415" ca="1">couleur(Z13)</f>
        <v>#NAME?</v>
      </c>
      <c r="AA415" s="81" t="e" cm="1">
        <f t="array" aca="1" ref="AA415" ca="1">couleur(AA13)</f>
        <v>#NAME?</v>
      </c>
      <c r="AB415" s="81" t="e" cm="1">
        <f t="array" aca="1" ref="AB415" ca="1">couleur(AB13)</f>
        <v>#NAME?</v>
      </c>
      <c r="AC415" s="81" t="e" cm="1">
        <f t="array" aca="1" ref="AC415" ca="1">couleur(AC13)</f>
        <v>#NAME?</v>
      </c>
      <c r="AD415" s="81" t="e" cm="1">
        <f t="array" aca="1" ref="AD415" ca="1">couleur(AD13)</f>
        <v>#NAME?</v>
      </c>
      <c r="AE415" s="81" t="e" cm="1">
        <f t="array" aca="1" ref="AE415" ca="1">couleur(AE13)</f>
        <v>#NAME?</v>
      </c>
      <c r="AF415" s="81" t="e" cm="1">
        <f t="array" aca="1" ref="AF415" ca="1">couleur(AF13)</f>
        <v>#NAME?</v>
      </c>
      <c r="AG415" s="81" t="e" cm="1">
        <f t="array" aca="1" ref="AG415" ca="1">couleur(AG13)</f>
        <v>#NAME?</v>
      </c>
      <c r="AH415" s="81" t="e" cm="1">
        <f t="array" aca="1" ref="AH415" ca="1">couleur(AH13)</f>
        <v>#NAME?</v>
      </c>
      <c r="AI415" s="81" t="e" cm="1">
        <f t="array" aca="1" ref="AI415" ca="1">couleur(AI13)</f>
        <v>#NAME?</v>
      </c>
      <c r="AK415" s="81" t="e" cm="1">
        <f t="array" aca="1" ref="AK415" ca="1">couleur(AK13)</f>
        <v>#NAME?</v>
      </c>
      <c r="AL415" s="81" t="e" cm="1">
        <f t="array" aca="1" ref="AL415" ca="1">couleur(AL13)</f>
        <v>#NAME?</v>
      </c>
      <c r="AM415" s="81" t="e" cm="1">
        <f t="array" aca="1" ref="AM415" ca="1">couleur(AM13)</f>
        <v>#NAME?</v>
      </c>
      <c r="AN415" s="81" t="e" cm="1">
        <f t="array" aca="1" ref="AN415" ca="1">couleur(AN13)</f>
        <v>#NAME?</v>
      </c>
      <c r="AO415" s="81" t="e" cm="1">
        <f t="array" aca="1" ref="AO415" ca="1">couleur(AO13)</f>
        <v>#NAME?</v>
      </c>
      <c r="AP415" s="81" t="e" cm="1">
        <f t="array" aca="1" ref="AP415" ca="1">couleur(AP13)</f>
        <v>#NAME?</v>
      </c>
      <c r="AQ415" s="81" t="e" cm="1">
        <f t="array" aca="1" ref="AQ415" ca="1">couleur(AQ13)</f>
        <v>#NAME?</v>
      </c>
      <c r="AR415" s="81" t="e" cm="1">
        <f t="array" aca="1" ref="AR415" ca="1">couleur(AR13)</f>
        <v>#NAME?</v>
      </c>
      <c r="AS415" s="81" t="e" cm="1">
        <f t="array" aca="1" ref="AS415" ca="1">couleur(AS13)</f>
        <v>#NAME?</v>
      </c>
      <c r="AT415" s="81" t="e" cm="1">
        <f t="array" aca="1" ref="AT415" ca="1">couleur(AT13)</f>
        <v>#NAME?</v>
      </c>
      <c r="AU415" s="81" t="e" cm="1">
        <f t="array" aca="1" ref="AU415" ca="1">couleur(AU13)</f>
        <v>#NAME?</v>
      </c>
    </row>
    <row r="416" spans="1:47" s="81" customFormat="1">
      <c r="A416" s="93"/>
      <c r="B416" s="94"/>
      <c r="C416" s="95"/>
      <c r="D416" s="94"/>
      <c r="E416" s="96"/>
      <c r="F416" s="97"/>
      <c r="G416" s="94"/>
      <c r="H416" s="95"/>
      <c r="I416" s="98">
        <f t="shared" ref="I416:O416" si="170">I14</f>
        <v>1</v>
      </c>
      <c r="J416" s="98">
        <f t="shared" si="170"/>
        <v>1</v>
      </c>
      <c r="K416" s="98">
        <f t="shared" si="170"/>
        <v>0</v>
      </c>
      <c r="L416" s="98">
        <f t="shared" si="170"/>
        <v>0</v>
      </c>
      <c r="M416" s="98">
        <f t="shared" si="170"/>
        <v>0</v>
      </c>
      <c r="N416" s="98">
        <f t="shared" si="170"/>
        <v>0</v>
      </c>
      <c r="O416" s="98">
        <f t="shared" si="170"/>
        <v>0</v>
      </c>
      <c r="P416" s="95"/>
      <c r="Q416" s="94"/>
      <c r="R416" s="94"/>
      <c r="S416" s="94"/>
      <c r="T416" s="94"/>
      <c r="U416" s="94"/>
      <c r="V416" s="99"/>
      <c r="X416" s="98"/>
      <c r="Z416" s="81" t="e" cm="1">
        <f t="array" aca="1" ref="Z416" ca="1">couleur(Z14)</f>
        <v>#NAME?</v>
      </c>
      <c r="AA416" s="81" t="e" cm="1">
        <f t="array" aca="1" ref="AA416" ca="1">couleur(AA14)</f>
        <v>#NAME?</v>
      </c>
      <c r="AB416" s="81" t="e" cm="1">
        <f t="array" aca="1" ref="AB416" ca="1">couleur(AB14)</f>
        <v>#NAME?</v>
      </c>
      <c r="AC416" s="81" t="e" cm="1">
        <f t="array" aca="1" ref="AC416" ca="1">couleur(AC14)</f>
        <v>#NAME?</v>
      </c>
      <c r="AD416" s="81" t="e" cm="1">
        <f t="array" aca="1" ref="AD416" ca="1">couleur(AD14)</f>
        <v>#NAME?</v>
      </c>
      <c r="AE416" s="81" t="e" cm="1">
        <f t="array" aca="1" ref="AE416" ca="1">couleur(AE14)</f>
        <v>#NAME?</v>
      </c>
      <c r="AF416" s="81" t="e" cm="1">
        <f t="array" aca="1" ref="AF416" ca="1">couleur(AF14)</f>
        <v>#NAME?</v>
      </c>
      <c r="AG416" s="81" t="e" cm="1">
        <f t="array" aca="1" ref="AG416" ca="1">couleur(AG14)</f>
        <v>#NAME?</v>
      </c>
      <c r="AH416" s="81" t="e" cm="1">
        <f t="array" aca="1" ref="AH416" ca="1">couleur(AH14)</f>
        <v>#NAME?</v>
      </c>
      <c r="AI416" s="81" t="e" cm="1">
        <f t="array" aca="1" ref="AI416" ca="1">couleur(AI14)</f>
        <v>#NAME?</v>
      </c>
      <c r="AK416" s="81" t="e" cm="1">
        <f t="array" aca="1" ref="AK416" ca="1">couleur(AK14)</f>
        <v>#NAME?</v>
      </c>
      <c r="AL416" s="81" t="e" cm="1">
        <f t="array" aca="1" ref="AL416" ca="1">couleur(AL14)</f>
        <v>#NAME?</v>
      </c>
      <c r="AM416" s="81" t="e" cm="1">
        <f t="array" aca="1" ref="AM416" ca="1">couleur(AM14)</f>
        <v>#NAME?</v>
      </c>
      <c r="AN416" s="81" t="e" cm="1">
        <f t="array" aca="1" ref="AN416" ca="1">couleur(AN14)</f>
        <v>#NAME?</v>
      </c>
      <c r="AO416" s="81" t="e" cm="1">
        <f t="array" aca="1" ref="AO416" ca="1">couleur(AO14)</f>
        <v>#NAME?</v>
      </c>
      <c r="AP416" s="81" t="e" cm="1">
        <f t="array" aca="1" ref="AP416" ca="1">couleur(AP14)</f>
        <v>#NAME?</v>
      </c>
      <c r="AQ416" s="81" t="e" cm="1">
        <f t="array" aca="1" ref="AQ416" ca="1">couleur(AQ14)</f>
        <v>#NAME?</v>
      </c>
      <c r="AR416" s="81" t="e" cm="1">
        <f t="array" aca="1" ref="AR416" ca="1">couleur(AR14)</f>
        <v>#NAME?</v>
      </c>
      <c r="AS416" s="81" t="e" cm="1">
        <f t="array" aca="1" ref="AS416" ca="1">couleur(AS14)</f>
        <v>#NAME?</v>
      </c>
      <c r="AT416" s="81" t="e" cm="1">
        <f t="array" aca="1" ref="AT416" ca="1">couleur(AT14)</f>
        <v>#NAME?</v>
      </c>
      <c r="AU416" s="81" t="e" cm="1">
        <f t="array" aca="1" ref="AU416" ca="1">couleur(AU14)</f>
        <v>#NAME?</v>
      </c>
    </row>
    <row r="417" spans="1:47" s="81" customFormat="1">
      <c r="A417" s="93"/>
      <c r="B417" s="94"/>
      <c r="C417" s="95"/>
      <c r="D417" s="94"/>
      <c r="E417" s="96"/>
      <c r="F417" s="97"/>
      <c r="G417" s="94"/>
      <c r="H417" s="95"/>
      <c r="I417" s="98">
        <f t="shared" ref="I417:O417" si="171">I15</f>
        <v>1</v>
      </c>
      <c r="J417" s="98">
        <f t="shared" si="171"/>
        <v>1</v>
      </c>
      <c r="K417" s="98">
        <f t="shared" si="171"/>
        <v>0</v>
      </c>
      <c r="L417" s="98">
        <f t="shared" si="171"/>
        <v>0</v>
      </c>
      <c r="M417" s="98">
        <f t="shared" si="171"/>
        <v>0</v>
      </c>
      <c r="N417" s="98">
        <f t="shared" si="171"/>
        <v>0</v>
      </c>
      <c r="O417" s="98">
        <f t="shared" si="171"/>
        <v>0</v>
      </c>
      <c r="P417" s="95"/>
      <c r="Q417" s="94"/>
      <c r="R417" s="94"/>
      <c r="S417" s="94"/>
      <c r="T417" s="94"/>
      <c r="U417" s="94"/>
      <c r="V417" s="99"/>
      <c r="X417" s="98"/>
      <c r="Z417" s="81" t="e" cm="1">
        <f t="array" aca="1" ref="Z417" ca="1">couleur(Z15)</f>
        <v>#NAME?</v>
      </c>
      <c r="AA417" s="81" t="e" cm="1">
        <f t="array" aca="1" ref="AA417" ca="1">couleur(AA15)</f>
        <v>#NAME?</v>
      </c>
      <c r="AB417" s="81" t="e" cm="1">
        <f t="array" aca="1" ref="AB417" ca="1">couleur(AB15)</f>
        <v>#NAME?</v>
      </c>
      <c r="AC417" s="81" t="e" cm="1">
        <f t="array" aca="1" ref="AC417" ca="1">couleur(AC15)</f>
        <v>#NAME?</v>
      </c>
      <c r="AD417" s="81" t="e" cm="1">
        <f t="array" aca="1" ref="AD417" ca="1">couleur(AD15)</f>
        <v>#NAME?</v>
      </c>
      <c r="AE417" s="81" t="e" cm="1">
        <f t="array" aca="1" ref="AE417" ca="1">couleur(AE15)</f>
        <v>#NAME?</v>
      </c>
      <c r="AF417" s="81" t="e" cm="1">
        <f t="array" aca="1" ref="AF417" ca="1">couleur(AF15)</f>
        <v>#NAME?</v>
      </c>
      <c r="AG417" s="81" t="e" cm="1">
        <f t="array" aca="1" ref="AG417" ca="1">couleur(AG15)</f>
        <v>#NAME?</v>
      </c>
      <c r="AH417" s="81" t="e" cm="1">
        <f t="array" aca="1" ref="AH417" ca="1">couleur(AH15)</f>
        <v>#NAME?</v>
      </c>
      <c r="AI417" s="81" t="e" cm="1">
        <f t="array" aca="1" ref="AI417" ca="1">couleur(AI15)</f>
        <v>#NAME?</v>
      </c>
      <c r="AK417" s="81" t="e" cm="1">
        <f t="array" aca="1" ref="AK417" ca="1">couleur(AK15)</f>
        <v>#NAME?</v>
      </c>
      <c r="AL417" s="81" t="e" cm="1">
        <f t="array" aca="1" ref="AL417" ca="1">couleur(AL15)</f>
        <v>#NAME?</v>
      </c>
      <c r="AM417" s="81" t="e" cm="1">
        <f t="array" aca="1" ref="AM417" ca="1">couleur(AM15)</f>
        <v>#NAME?</v>
      </c>
      <c r="AN417" s="81" t="e" cm="1">
        <f t="array" aca="1" ref="AN417" ca="1">couleur(AN15)</f>
        <v>#NAME?</v>
      </c>
      <c r="AO417" s="81" t="e" cm="1">
        <f t="array" aca="1" ref="AO417" ca="1">couleur(AO15)</f>
        <v>#NAME?</v>
      </c>
      <c r="AP417" s="81" t="e" cm="1">
        <f t="array" aca="1" ref="AP417" ca="1">couleur(AP15)</f>
        <v>#NAME?</v>
      </c>
      <c r="AQ417" s="81" t="e" cm="1">
        <f t="array" aca="1" ref="AQ417" ca="1">couleur(AQ15)</f>
        <v>#NAME?</v>
      </c>
      <c r="AR417" s="81" t="e" cm="1">
        <f t="array" aca="1" ref="AR417" ca="1">couleur(AR15)</f>
        <v>#NAME?</v>
      </c>
      <c r="AS417" s="81" t="e" cm="1">
        <f t="array" aca="1" ref="AS417" ca="1">couleur(AS15)</f>
        <v>#NAME?</v>
      </c>
      <c r="AT417" s="81" t="e" cm="1">
        <f t="array" aca="1" ref="AT417" ca="1">couleur(AT15)</f>
        <v>#NAME?</v>
      </c>
      <c r="AU417" s="81" t="e" cm="1">
        <f t="array" aca="1" ref="AU417" ca="1">couleur(AU15)</f>
        <v>#NAME?</v>
      </c>
    </row>
    <row r="418" spans="1:47" s="81" customFormat="1">
      <c r="A418" s="93"/>
      <c r="B418" s="94"/>
      <c r="C418" s="95"/>
      <c r="D418" s="94"/>
      <c r="E418" s="96"/>
      <c r="F418" s="97"/>
      <c r="G418" s="94"/>
      <c r="H418" s="95"/>
      <c r="I418" s="98">
        <f t="shared" ref="I418:O418" si="172">I16</f>
        <v>1</v>
      </c>
      <c r="J418" s="98">
        <f t="shared" si="172"/>
        <v>1</v>
      </c>
      <c r="K418" s="98">
        <f t="shared" si="172"/>
        <v>0</v>
      </c>
      <c r="L418" s="98">
        <f t="shared" si="172"/>
        <v>0</v>
      </c>
      <c r="M418" s="98">
        <f t="shared" si="172"/>
        <v>0</v>
      </c>
      <c r="N418" s="98">
        <f t="shared" si="172"/>
        <v>0</v>
      </c>
      <c r="O418" s="98">
        <f t="shared" si="172"/>
        <v>0</v>
      </c>
      <c r="P418" s="95"/>
      <c r="Q418" s="94"/>
      <c r="R418" s="94"/>
      <c r="S418" s="94"/>
      <c r="T418" s="94"/>
      <c r="U418" s="94"/>
      <c r="V418" s="99"/>
      <c r="X418" s="98"/>
      <c r="Z418" s="81" t="e" cm="1">
        <f t="array" aca="1" ref="Z418" ca="1">couleur(Z16)</f>
        <v>#NAME?</v>
      </c>
      <c r="AA418" s="81" t="e" cm="1">
        <f t="array" aca="1" ref="AA418" ca="1">couleur(AA16)</f>
        <v>#NAME?</v>
      </c>
      <c r="AB418" s="81" t="e" cm="1">
        <f t="array" aca="1" ref="AB418" ca="1">couleur(AB16)</f>
        <v>#NAME?</v>
      </c>
      <c r="AC418" s="81" t="e" cm="1">
        <f t="array" aca="1" ref="AC418" ca="1">couleur(AC16)</f>
        <v>#NAME?</v>
      </c>
      <c r="AD418" s="81" t="e" cm="1">
        <f t="array" aca="1" ref="AD418" ca="1">couleur(AD16)</f>
        <v>#NAME?</v>
      </c>
      <c r="AE418" s="81" t="e" cm="1">
        <f t="array" aca="1" ref="AE418" ca="1">couleur(AE16)</f>
        <v>#NAME?</v>
      </c>
      <c r="AF418" s="81" t="e" cm="1">
        <f t="array" aca="1" ref="AF418" ca="1">couleur(AF16)</f>
        <v>#NAME?</v>
      </c>
      <c r="AG418" s="81" t="e" cm="1">
        <f t="array" aca="1" ref="AG418" ca="1">couleur(AG16)</f>
        <v>#NAME?</v>
      </c>
      <c r="AH418" s="81" t="e" cm="1">
        <f t="array" aca="1" ref="AH418" ca="1">couleur(AH16)</f>
        <v>#NAME?</v>
      </c>
      <c r="AI418" s="81" t="e" cm="1">
        <f t="array" aca="1" ref="AI418" ca="1">couleur(AI16)</f>
        <v>#NAME?</v>
      </c>
      <c r="AK418" s="81" t="e" cm="1">
        <f t="array" aca="1" ref="AK418" ca="1">couleur(AK16)</f>
        <v>#NAME?</v>
      </c>
      <c r="AL418" s="81" t="e" cm="1">
        <f t="array" aca="1" ref="AL418" ca="1">couleur(AL16)</f>
        <v>#NAME?</v>
      </c>
      <c r="AM418" s="81" t="e" cm="1">
        <f t="array" aca="1" ref="AM418" ca="1">couleur(AM16)</f>
        <v>#NAME?</v>
      </c>
      <c r="AN418" s="81" t="e" cm="1">
        <f t="array" aca="1" ref="AN418" ca="1">couleur(AN16)</f>
        <v>#NAME?</v>
      </c>
      <c r="AO418" s="81" t="e" cm="1">
        <f t="array" aca="1" ref="AO418" ca="1">couleur(AO16)</f>
        <v>#NAME?</v>
      </c>
      <c r="AP418" s="81" t="e" cm="1">
        <f t="array" aca="1" ref="AP418" ca="1">couleur(AP16)</f>
        <v>#NAME?</v>
      </c>
      <c r="AQ418" s="81" t="e" cm="1">
        <f t="array" aca="1" ref="AQ418" ca="1">couleur(AQ16)</f>
        <v>#NAME?</v>
      </c>
      <c r="AR418" s="81" t="e" cm="1">
        <f t="array" aca="1" ref="AR418" ca="1">couleur(AR16)</f>
        <v>#NAME?</v>
      </c>
      <c r="AS418" s="81" t="e" cm="1">
        <f t="array" aca="1" ref="AS418" ca="1">couleur(AS16)</f>
        <v>#NAME?</v>
      </c>
      <c r="AT418" s="81" t="e" cm="1">
        <f t="array" aca="1" ref="AT418" ca="1">couleur(AT16)</f>
        <v>#NAME?</v>
      </c>
      <c r="AU418" s="81" t="e" cm="1">
        <f t="array" aca="1" ref="AU418" ca="1">couleur(AU16)</f>
        <v>#NAME?</v>
      </c>
    </row>
    <row r="419" spans="1:47" s="81" customFormat="1">
      <c r="A419" s="93"/>
      <c r="B419" s="94"/>
      <c r="C419" s="95"/>
      <c r="D419" s="94"/>
      <c r="E419" s="96"/>
      <c r="F419" s="97"/>
      <c r="G419" s="94"/>
      <c r="H419" s="95"/>
      <c r="I419" s="98">
        <f t="shared" ref="I419:O419" si="173">I17</f>
        <v>1</v>
      </c>
      <c r="J419" s="98">
        <f t="shared" si="173"/>
        <v>1</v>
      </c>
      <c r="K419" s="98">
        <f t="shared" si="173"/>
        <v>0</v>
      </c>
      <c r="L419" s="98">
        <f t="shared" si="173"/>
        <v>0</v>
      </c>
      <c r="M419" s="98">
        <f t="shared" si="173"/>
        <v>0</v>
      </c>
      <c r="N419" s="98">
        <f t="shared" si="173"/>
        <v>0</v>
      </c>
      <c r="O419" s="98">
        <f t="shared" si="173"/>
        <v>0</v>
      </c>
      <c r="P419" s="95"/>
      <c r="Q419" s="94"/>
      <c r="R419" s="94"/>
      <c r="S419" s="94"/>
      <c r="T419" s="94"/>
      <c r="U419" s="94"/>
      <c r="V419" s="99"/>
      <c r="W419" s="94"/>
      <c r="X419" s="98"/>
      <c r="Z419" s="81" t="e" cm="1">
        <f t="array" aca="1" ref="Z419" ca="1">couleur(Z17)</f>
        <v>#NAME?</v>
      </c>
      <c r="AA419" s="81" t="e" cm="1">
        <f t="array" aca="1" ref="AA419" ca="1">couleur(AA17)</f>
        <v>#NAME?</v>
      </c>
      <c r="AB419" s="81" t="e" cm="1">
        <f t="array" aca="1" ref="AB419" ca="1">couleur(AB17)</f>
        <v>#NAME?</v>
      </c>
      <c r="AC419" s="81" t="e" cm="1">
        <f t="array" aca="1" ref="AC419" ca="1">couleur(AC17)</f>
        <v>#NAME?</v>
      </c>
      <c r="AD419" s="81" t="e" cm="1">
        <f t="array" aca="1" ref="AD419" ca="1">couleur(AD17)</f>
        <v>#NAME?</v>
      </c>
      <c r="AE419" s="81" t="e" cm="1">
        <f t="array" aca="1" ref="AE419" ca="1">couleur(AE17)</f>
        <v>#NAME?</v>
      </c>
      <c r="AF419" s="81" t="e" cm="1">
        <f t="array" aca="1" ref="AF419" ca="1">couleur(AF17)</f>
        <v>#NAME?</v>
      </c>
      <c r="AG419" s="81" t="e" cm="1">
        <f t="array" aca="1" ref="AG419" ca="1">couleur(AG17)</f>
        <v>#NAME?</v>
      </c>
      <c r="AH419" s="81" t="e" cm="1">
        <f t="array" aca="1" ref="AH419" ca="1">couleur(AH17)</f>
        <v>#NAME?</v>
      </c>
      <c r="AI419" s="81" t="e" cm="1">
        <f t="array" aca="1" ref="AI419" ca="1">couleur(AI17)</f>
        <v>#NAME?</v>
      </c>
      <c r="AK419" s="81" t="e" cm="1">
        <f t="array" aca="1" ref="AK419" ca="1">couleur(AK17)</f>
        <v>#NAME?</v>
      </c>
      <c r="AL419" s="81" t="e" cm="1">
        <f t="array" aca="1" ref="AL419" ca="1">couleur(AL17)</f>
        <v>#NAME?</v>
      </c>
      <c r="AM419" s="81" t="e" cm="1">
        <f t="array" aca="1" ref="AM419" ca="1">couleur(AM17)</f>
        <v>#NAME?</v>
      </c>
      <c r="AN419" s="81" t="e" cm="1">
        <f t="array" aca="1" ref="AN419" ca="1">couleur(AN17)</f>
        <v>#NAME?</v>
      </c>
      <c r="AO419" s="81" t="e" cm="1">
        <f t="array" aca="1" ref="AO419" ca="1">couleur(AO17)</f>
        <v>#NAME?</v>
      </c>
      <c r="AP419" s="81" t="e" cm="1">
        <f t="array" aca="1" ref="AP419" ca="1">couleur(AP17)</f>
        <v>#NAME?</v>
      </c>
      <c r="AQ419" s="81" t="e" cm="1">
        <f t="array" aca="1" ref="AQ419" ca="1">couleur(AQ17)</f>
        <v>#NAME?</v>
      </c>
      <c r="AR419" s="81" t="e" cm="1">
        <f t="array" aca="1" ref="AR419" ca="1">couleur(AR17)</f>
        <v>#NAME?</v>
      </c>
      <c r="AS419" s="81" t="e" cm="1">
        <f t="array" aca="1" ref="AS419" ca="1">couleur(AS17)</f>
        <v>#NAME?</v>
      </c>
      <c r="AT419" s="81" t="e" cm="1">
        <f t="array" aca="1" ref="AT419" ca="1">couleur(AT17)</f>
        <v>#NAME?</v>
      </c>
      <c r="AU419" s="81" t="e" cm="1">
        <f t="array" aca="1" ref="AU419" ca="1">couleur(AU17)</f>
        <v>#NAME?</v>
      </c>
    </row>
    <row r="420" spans="1:47" s="81" customFormat="1">
      <c r="A420" s="93"/>
      <c r="B420" s="94"/>
      <c r="C420" s="95"/>
      <c r="D420" s="94"/>
      <c r="E420" s="96"/>
      <c r="F420" s="97"/>
      <c r="G420" s="94"/>
      <c r="H420" s="95"/>
      <c r="I420" s="98">
        <f t="shared" ref="I420:O420" si="174">I18</f>
        <v>1</v>
      </c>
      <c r="J420" s="98">
        <f t="shared" si="174"/>
        <v>1</v>
      </c>
      <c r="K420" s="98">
        <f t="shared" si="174"/>
        <v>0</v>
      </c>
      <c r="L420" s="98">
        <f t="shared" si="174"/>
        <v>0</v>
      </c>
      <c r="M420" s="98">
        <f t="shared" si="174"/>
        <v>0</v>
      </c>
      <c r="N420" s="98">
        <f t="shared" si="174"/>
        <v>0</v>
      </c>
      <c r="O420" s="98">
        <f t="shared" si="174"/>
        <v>0</v>
      </c>
      <c r="P420" s="95"/>
      <c r="Q420" s="94"/>
      <c r="R420" s="94"/>
      <c r="S420" s="94"/>
      <c r="T420" s="94"/>
      <c r="U420" s="94"/>
      <c r="V420" s="99"/>
      <c r="W420" s="94"/>
      <c r="X420" s="98"/>
      <c r="Z420" s="81" t="e" cm="1">
        <f t="array" aca="1" ref="Z420" ca="1">couleur(Z18)</f>
        <v>#NAME?</v>
      </c>
      <c r="AA420" s="81" t="e" cm="1">
        <f t="array" aca="1" ref="AA420" ca="1">couleur(AA18)</f>
        <v>#NAME?</v>
      </c>
      <c r="AB420" s="81" t="e" cm="1">
        <f t="array" aca="1" ref="AB420" ca="1">couleur(AB18)</f>
        <v>#NAME?</v>
      </c>
      <c r="AC420" s="81" t="e" cm="1">
        <f t="array" aca="1" ref="AC420" ca="1">couleur(AC18)</f>
        <v>#NAME?</v>
      </c>
      <c r="AD420" s="81" t="e" cm="1">
        <f t="array" aca="1" ref="AD420" ca="1">couleur(AD18)</f>
        <v>#NAME?</v>
      </c>
      <c r="AE420" s="81" t="e" cm="1">
        <f t="array" aca="1" ref="AE420" ca="1">couleur(AE18)</f>
        <v>#NAME?</v>
      </c>
      <c r="AF420" s="81" t="e" cm="1">
        <f t="array" aca="1" ref="AF420" ca="1">couleur(AF18)</f>
        <v>#NAME?</v>
      </c>
      <c r="AG420" s="81" t="e" cm="1">
        <f t="array" aca="1" ref="AG420" ca="1">couleur(AG18)</f>
        <v>#NAME?</v>
      </c>
      <c r="AH420" s="81" t="e" cm="1">
        <f t="array" aca="1" ref="AH420" ca="1">couleur(AH18)</f>
        <v>#NAME?</v>
      </c>
      <c r="AI420" s="81" t="e" cm="1">
        <f t="array" aca="1" ref="AI420" ca="1">couleur(AI18)</f>
        <v>#NAME?</v>
      </c>
      <c r="AK420" s="81" t="e" cm="1">
        <f t="array" aca="1" ref="AK420" ca="1">couleur(AK18)</f>
        <v>#NAME?</v>
      </c>
      <c r="AL420" s="81" t="e" cm="1">
        <f t="array" aca="1" ref="AL420" ca="1">couleur(AL18)</f>
        <v>#NAME?</v>
      </c>
      <c r="AM420" s="81" t="e" cm="1">
        <f t="array" aca="1" ref="AM420" ca="1">couleur(AM18)</f>
        <v>#NAME?</v>
      </c>
      <c r="AN420" s="81" t="e" cm="1">
        <f t="array" aca="1" ref="AN420" ca="1">couleur(AN18)</f>
        <v>#NAME?</v>
      </c>
      <c r="AO420" s="81" t="e" cm="1">
        <f t="array" aca="1" ref="AO420" ca="1">couleur(AO18)</f>
        <v>#NAME?</v>
      </c>
      <c r="AP420" s="81" t="e" cm="1">
        <f t="array" aca="1" ref="AP420" ca="1">couleur(AP18)</f>
        <v>#NAME?</v>
      </c>
      <c r="AQ420" s="81" t="e" cm="1">
        <f t="array" aca="1" ref="AQ420" ca="1">couleur(AQ18)</f>
        <v>#NAME?</v>
      </c>
      <c r="AR420" s="81" t="e" cm="1">
        <f t="array" aca="1" ref="AR420" ca="1">couleur(AR18)</f>
        <v>#NAME?</v>
      </c>
      <c r="AS420" s="81" t="e" cm="1">
        <f t="array" aca="1" ref="AS420" ca="1">couleur(AS18)</f>
        <v>#NAME?</v>
      </c>
      <c r="AT420" s="81" t="e" cm="1">
        <f t="array" aca="1" ref="AT420" ca="1">couleur(AT18)</f>
        <v>#NAME?</v>
      </c>
      <c r="AU420" s="81" t="e" cm="1">
        <f t="array" aca="1" ref="AU420" ca="1">couleur(AU18)</f>
        <v>#NAME?</v>
      </c>
    </row>
    <row r="421" spans="1:47" s="81" customFormat="1">
      <c r="A421" s="93"/>
      <c r="B421" s="94"/>
      <c r="C421" s="95"/>
      <c r="D421" s="94"/>
      <c r="E421" s="96"/>
      <c r="F421" s="97"/>
      <c r="G421" s="94"/>
      <c r="H421" s="95"/>
      <c r="I421" s="98">
        <f t="shared" ref="I421:O421" si="175">I19</f>
        <v>1</v>
      </c>
      <c r="J421" s="98">
        <f t="shared" si="175"/>
        <v>1</v>
      </c>
      <c r="K421" s="98">
        <f t="shared" si="175"/>
        <v>0</v>
      </c>
      <c r="L421" s="98">
        <f t="shared" si="175"/>
        <v>0</v>
      </c>
      <c r="M421" s="98">
        <f t="shared" si="175"/>
        <v>0</v>
      </c>
      <c r="N421" s="98">
        <f t="shared" si="175"/>
        <v>0</v>
      </c>
      <c r="O421" s="98">
        <f t="shared" si="175"/>
        <v>0</v>
      </c>
      <c r="P421" s="95"/>
      <c r="Q421" s="94"/>
      <c r="R421" s="94"/>
      <c r="S421" s="94"/>
      <c r="T421" s="94"/>
      <c r="U421" s="94"/>
      <c r="V421" s="99"/>
      <c r="W421" s="94"/>
      <c r="X421" s="98"/>
      <c r="Z421" s="81" t="e" cm="1">
        <f t="array" aca="1" ref="Z421" ca="1">couleur(Z19)</f>
        <v>#NAME?</v>
      </c>
      <c r="AA421" s="81" t="e" cm="1">
        <f t="array" aca="1" ref="AA421" ca="1">couleur(AA19)</f>
        <v>#NAME?</v>
      </c>
      <c r="AB421" s="81" t="e" cm="1">
        <f t="array" aca="1" ref="AB421" ca="1">couleur(AB19)</f>
        <v>#NAME?</v>
      </c>
      <c r="AC421" s="81" t="e" cm="1">
        <f t="array" aca="1" ref="AC421" ca="1">couleur(AC19)</f>
        <v>#NAME?</v>
      </c>
      <c r="AD421" s="81" t="e" cm="1">
        <f t="array" aca="1" ref="AD421" ca="1">couleur(AD19)</f>
        <v>#NAME?</v>
      </c>
      <c r="AE421" s="81" t="e" cm="1">
        <f t="array" aca="1" ref="AE421" ca="1">couleur(AE19)</f>
        <v>#NAME?</v>
      </c>
      <c r="AF421" s="81" t="e" cm="1">
        <f t="array" aca="1" ref="AF421" ca="1">couleur(AF19)</f>
        <v>#NAME?</v>
      </c>
      <c r="AG421" s="81" t="e" cm="1">
        <f t="array" aca="1" ref="AG421" ca="1">couleur(AG19)</f>
        <v>#NAME?</v>
      </c>
      <c r="AH421" s="81" t="e" cm="1">
        <f t="array" aca="1" ref="AH421" ca="1">couleur(AH19)</f>
        <v>#NAME?</v>
      </c>
      <c r="AI421" s="81" t="e" cm="1">
        <f t="array" aca="1" ref="AI421" ca="1">couleur(AI19)</f>
        <v>#NAME?</v>
      </c>
      <c r="AK421" s="81" t="e" cm="1">
        <f t="array" aca="1" ref="AK421" ca="1">couleur(AK19)</f>
        <v>#NAME?</v>
      </c>
      <c r="AL421" s="81" t="e" cm="1">
        <f t="array" aca="1" ref="AL421" ca="1">couleur(AL19)</f>
        <v>#NAME?</v>
      </c>
      <c r="AM421" s="81" t="e" cm="1">
        <f t="array" aca="1" ref="AM421" ca="1">couleur(AM19)</f>
        <v>#NAME?</v>
      </c>
      <c r="AN421" s="81" t="e" cm="1">
        <f t="array" aca="1" ref="AN421" ca="1">couleur(AN19)</f>
        <v>#NAME?</v>
      </c>
      <c r="AO421" s="81" t="e" cm="1">
        <f t="array" aca="1" ref="AO421" ca="1">couleur(AO19)</f>
        <v>#NAME?</v>
      </c>
      <c r="AP421" s="81" t="e" cm="1">
        <f t="array" aca="1" ref="AP421" ca="1">couleur(AP19)</f>
        <v>#NAME?</v>
      </c>
      <c r="AQ421" s="81" t="e" cm="1">
        <f t="array" aca="1" ref="AQ421" ca="1">couleur(AQ19)</f>
        <v>#NAME?</v>
      </c>
      <c r="AR421" s="81" t="e" cm="1">
        <f t="array" aca="1" ref="AR421" ca="1">couleur(AR19)</f>
        <v>#NAME?</v>
      </c>
      <c r="AS421" s="81" t="e" cm="1">
        <f t="array" aca="1" ref="AS421" ca="1">couleur(AS19)</f>
        <v>#NAME?</v>
      </c>
      <c r="AT421" s="81" t="e" cm="1">
        <f t="array" aca="1" ref="AT421" ca="1">couleur(AT19)</f>
        <v>#NAME?</v>
      </c>
      <c r="AU421" s="81" t="e" cm="1">
        <f t="array" aca="1" ref="AU421" ca="1">couleur(AU19)</f>
        <v>#NAME?</v>
      </c>
    </row>
    <row r="422" spans="1:47" s="81" customFormat="1">
      <c r="A422" s="93"/>
      <c r="B422" s="94"/>
      <c r="C422" s="95"/>
      <c r="D422" s="94"/>
      <c r="E422" s="96"/>
      <c r="F422" s="97"/>
      <c r="G422" s="94"/>
      <c r="H422" s="95"/>
      <c r="I422" s="98">
        <f t="shared" ref="I422:O422" si="176">I20</f>
        <v>1</v>
      </c>
      <c r="J422" s="98">
        <f t="shared" si="176"/>
        <v>1</v>
      </c>
      <c r="K422" s="98">
        <f t="shared" si="176"/>
        <v>0</v>
      </c>
      <c r="L422" s="98">
        <f t="shared" si="176"/>
        <v>0</v>
      </c>
      <c r="M422" s="98">
        <f t="shared" si="176"/>
        <v>0</v>
      </c>
      <c r="N422" s="98">
        <f t="shared" si="176"/>
        <v>0</v>
      </c>
      <c r="O422" s="98">
        <f t="shared" si="176"/>
        <v>0</v>
      </c>
      <c r="P422" s="95"/>
      <c r="Q422" s="94"/>
      <c r="R422" s="94"/>
      <c r="S422" s="94"/>
      <c r="T422" s="94"/>
      <c r="U422" s="94"/>
      <c r="V422" s="99"/>
      <c r="W422" s="94"/>
      <c r="X422" s="98" t="s">
        <v>225</v>
      </c>
      <c r="Z422" s="81" t="e" cm="1">
        <f t="array" aca="1" ref="Z422" ca="1">couleur(Z20)</f>
        <v>#NAME?</v>
      </c>
      <c r="AA422" s="81" t="e" cm="1">
        <f t="array" aca="1" ref="AA422" ca="1">couleur(AA20)</f>
        <v>#NAME?</v>
      </c>
      <c r="AB422" s="81" t="e" cm="1">
        <f t="array" aca="1" ref="AB422" ca="1">couleur(AB20)</f>
        <v>#NAME?</v>
      </c>
      <c r="AC422" s="81" t="e" cm="1">
        <f t="array" aca="1" ref="AC422" ca="1">couleur(AC20)</f>
        <v>#NAME?</v>
      </c>
      <c r="AD422" s="81" t="e" cm="1">
        <f t="array" aca="1" ref="AD422" ca="1">couleur(AD20)</f>
        <v>#NAME?</v>
      </c>
      <c r="AE422" s="81" t="e" cm="1">
        <f t="array" aca="1" ref="AE422" ca="1">couleur(AE20)</f>
        <v>#NAME?</v>
      </c>
      <c r="AF422" s="81" t="e" cm="1">
        <f t="array" aca="1" ref="AF422" ca="1">couleur(AF20)</f>
        <v>#NAME?</v>
      </c>
      <c r="AG422" s="81" t="e" cm="1">
        <f t="array" aca="1" ref="AG422" ca="1">couleur(AG20)</f>
        <v>#NAME?</v>
      </c>
      <c r="AH422" s="81" t="e" cm="1">
        <f t="array" aca="1" ref="AH422" ca="1">couleur(AH20)</f>
        <v>#NAME?</v>
      </c>
      <c r="AI422" s="81" t="e" cm="1">
        <f t="array" aca="1" ref="AI422" ca="1">couleur(AI20)</f>
        <v>#NAME?</v>
      </c>
      <c r="AK422" s="81" t="e" cm="1">
        <f t="array" aca="1" ref="AK422" ca="1">couleur(AK20)</f>
        <v>#NAME?</v>
      </c>
      <c r="AL422" s="81" t="e" cm="1">
        <f t="array" aca="1" ref="AL422" ca="1">couleur(AL20)</f>
        <v>#NAME?</v>
      </c>
      <c r="AM422" s="81" t="e" cm="1">
        <f t="array" aca="1" ref="AM422" ca="1">couleur(AM20)</f>
        <v>#NAME?</v>
      </c>
      <c r="AN422" s="81" t="e" cm="1">
        <f t="array" aca="1" ref="AN422" ca="1">couleur(AN20)</f>
        <v>#NAME?</v>
      </c>
      <c r="AO422" s="81" t="e" cm="1">
        <f t="array" aca="1" ref="AO422" ca="1">couleur(AO20)</f>
        <v>#NAME?</v>
      </c>
      <c r="AP422" s="81" t="e" cm="1">
        <f t="array" aca="1" ref="AP422" ca="1">couleur(AP20)</f>
        <v>#NAME?</v>
      </c>
      <c r="AQ422" s="81" t="e" cm="1">
        <f t="array" aca="1" ref="AQ422" ca="1">couleur(AQ20)</f>
        <v>#NAME?</v>
      </c>
      <c r="AR422" s="81" t="e" cm="1">
        <f t="array" aca="1" ref="AR422" ca="1">couleur(AR20)</f>
        <v>#NAME?</v>
      </c>
      <c r="AS422" s="81" t="e" cm="1">
        <f t="array" aca="1" ref="AS422" ca="1">couleur(AS20)</f>
        <v>#NAME?</v>
      </c>
      <c r="AT422" s="81" t="e" cm="1">
        <f t="array" aca="1" ref="AT422" ca="1">couleur(AT20)</f>
        <v>#NAME?</v>
      </c>
      <c r="AU422" s="81" t="e" cm="1">
        <f t="array" aca="1" ref="AU422" ca="1">couleur(AU20)</f>
        <v>#NAME?</v>
      </c>
    </row>
    <row r="423" spans="1:47" s="81" customFormat="1">
      <c r="A423" s="93"/>
      <c r="B423" s="94"/>
      <c r="C423" s="95"/>
      <c r="D423" s="94"/>
      <c r="E423" s="96"/>
      <c r="F423" s="97"/>
      <c r="G423" s="94"/>
      <c r="H423" s="95"/>
      <c r="I423" s="98">
        <f t="shared" ref="I423:O423" si="177">I21</f>
        <v>1</v>
      </c>
      <c r="J423" s="98">
        <f t="shared" si="177"/>
        <v>1</v>
      </c>
      <c r="K423" s="98">
        <f t="shared" si="177"/>
        <v>0</v>
      </c>
      <c r="L423" s="98">
        <f t="shared" si="177"/>
        <v>0</v>
      </c>
      <c r="M423" s="98">
        <f t="shared" si="177"/>
        <v>0</v>
      </c>
      <c r="N423" s="98">
        <f t="shared" si="177"/>
        <v>0</v>
      </c>
      <c r="O423" s="98">
        <f t="shared" si="177"/>
        <v>0</v>
      </c>
      <c r="P423" s="95"/>
      <c r="Q423" s="94"/>
      <c r="R423" s="94"/>
      <c r="S423" s="94"/>
      <c r="T423" s="94"/>
      <c r="U423" s="94"/>
      <c r="V423" s="99"/>
      <c r="W423" s="94"/>
      <c r="X423" s="98" t="s">
        <v>226</v>
      </c>
      <c r="Z423" s="81" t="e" cm="1">
        <f t="array" aca="1" ref="Z423" ca="1">couleur(Z29)</f>
        <v>#NAME?</v>
      </c>
      <c r="AA423" s="81" t="e" cm="1">
        <f t="array" aca="1" ref="AA423" ca="1">couleur(AA29)</f>
        <v>#NAME?</v>
      </c>
      <c r="AB423" s="81" t="e" cm="1">
        <f t="array" aca="1" ref="AB423" ca="1">couleur(AB29)</f>
        <v>#NAME?</v>
      </c>
      <c r="AC423" s="81" t="e" cm="1">
        <f t="array" aca="1" ref="AC423" ca="1">couleur(AC29)</f>
        <v>#NAME?</v>
      </c>
      <c r="AD423" s="81" t="e" cm="1">
        <f t="array" aca="1" ref="AD423" ca="1">couleur(AD29)</f>
        <v>#NAME?</v>
      </c>
      <c r="AE423" s="81" t="e" cm="1">
        <f t="array" aca="1" ref="AE423" ca="1">couleur(AE29)</f>
        <v>#NAME?</v>
      </c>
      <c r="AF423" s="81" t="e" cm="1">
        <f t="array" aca="1" ref="AF423" ca="1">couleur(AF29)</f>
        <v>#NAME?</v>
      </c>
      <c r="AG423" s="81" t="e" cm="1">
        <f t="array" aca="1" ref="AG423" ca="1">couleur(AG29)</f>
        <v>#NAME?</v>
      </c>
      <c r="AH423" s="81" t="e" cm="1">
        <f t="array" aca="1" ref="AH423" ca="1">couleur(AH29)</f>
        <v>#NAME?</v>
      </c>
      <c r="AI423" s="81" t="e" cm="1">
        <f t="array" aca="1" ref="AI423" ca="1">couleur(AI29)</f>
        <v>#NAME?</v>
      </c>
      <c r="AK423" s="81" t="e" cm="1">
        <f t="array" aca="1" ref="AK423" ca="1">couleur(AK21)</f>
        <v>#NAME?</v>
      </c>
      <c r="AL423" s="81" t="e" cm="1">
        <f t="array" aca="1" ref="AL423" ca="1">couleur(AL21)</f>
        <v>#NAME?</v>
      </c>
      <c r="AM423" s="81" t="e" cm="1">
        <f t="array" aca="1" ref="AM423" ca="1">couleur(AM21)</f>
        <v>#NAME?</v>
      </c>
      <c r="AN423" s="81" t="e" cm="1">
        <f t="array" aca="1" ref="AN423" ca="1">couleur(AN21)</f>
        <v>#NAME?</v>
      </c>
      <c r="AO423" s="81" t="e" cm="1">
        <f t="array" aca="1" ref="AO423" ca="1">couleur(AO21)</f>
        <v>#NAME?</v>
      </c>
      <c r="AP423" s="81" t="e" cm="1">
        <f t="array" aca="1" ref="AP423" ca="1">couleur(AP21)</f>
        <v>#NAME?</v>
      </c>
      <c r="AQ423" s="81" t="e" cm="1">
        <f t="array" aca="1" ref="AQ423" ca="1">couleur(AQ21)</f>
        <v>#NAME?</v>
      </c>
      <c r="AR423" s="81" t="e" cm="1">
        <f t="array" aca="1" ref="AR423" ca="1">couleur(AR21)</f>
        <v>#NAME?</v>
      </c>
      <c r="AS423" s="81" t="e" cm="1">
        <f t="array" aca="1" ref="AS423" ca="1">couleur(AS21)</f>
        <v>#NAME?</v>
      </c>
      <c r="AT423" s="81" t="e" cm="1">
        <f t="array" aca="1" ref="AT423" ca="1">couleur(AT21)</f>
        <v>#NAME?</v>
      </c>
      <c r="AU423" s="81" t="e" cm="1">
        <f t="array" aca="1" ref="AU423" ca="1">couleur(AU21)</f>
        <v>#NAME?</v>
      </c>
    </row>
    <row r="424" spans="1:47" s="81" customFormat="1">
      <c r="A424" s="93"/>
      <c r="B424" s="94"/>
      <c r="C424" s="95"/>
      <c r="D424" s="94"/>
      <c r="E424" s="96"/>
      <c r="F424" s="97"/>
      <c r="G424" s="94"/>
      <c r="H424" s="95"/>
      <c r="I424" s="98">
        <f t="shared" ref="I424:O424" si="178">I22</f>
        <v>1</v>
      </c>
      <c r="J424" s="98">
        <f t="shared" si="178"/>
        <v>1</v>
      </c>
      <c r="K424" s="98">
        <f t="shared" si="178"/>
        <v>0</v>
      </c>
      <c r="L424" s="98">
        <f t="shared" si="178"/>
        <v>0</v>
      </c>
      <c r="M424" s="98">
        <f t="shared" si="178"/>
        <v>0</v>
      </c>
      <c r="N424" s="98">
        <f t="shared" si="178"/>
        <v>0</v>
      </c>
      <c r="O424" s="98">
        <f t="shared" si="178"/>
        <v>0</v>
      </c>
      <c r="P424" s="95"/>
      <c r="Q424" s="94"/>
      <c r="R424" s="94"/>
      <c r="S424" s="94"/>
      <c r="T424" s="94"/>
      <c r="U424" s="94"/>
      <c r="V424" s="99"/>
      <c r="W424" s="94"/>
      <c r="X424" s="98" t="s">
        <v>227</v>
      </c>
      <c r="Z424" s="81" t="e" cm="1">
        <f t="array" aca="1" ref="Z424" ca="1">couleur(Z30)</f>
        <v>#NAME?</v>
      </c>
      <c r="AA424" s="81" t="e" cm="1">
        <f t="array" aca="1" ref="AA424" ca="1">couleur(AA30)</f>
        <v>#NAME?</v>
      </c>
      <c r="AB424" s="81" t="e" cm="1">
        <f t="array" aca="1" ref="AB424" ca="1">couleur(AB30)</f>
        <v>#NAME?</v>
      </c>
      <c r="AC424" s="81" t="e" cm="1">
        <f t="array" aca="1" ref="AC424" ca="1">couleur(AC30)</f>
        <v>#NAME?</v>
      </c>
      <c r="AD424" s="81" t="e" cm="1">
        <f t="array" aca="1" ref="AD424" ca="1">couleur(AD30)</f>
        <v>#NAME?</v>
      </c>
      <c r="AE424" s="81" t="e" cm="1">
        <f t="array" aca="1" ref="AE424" ca="1">couleur(AE30)</f>
        <v>#NAME?</v>
      </c>
      <c r="AF424" s="81" t="e" cm="1">
        <f t="array" aca="1" ref="AF424" ca="1">couleur(AF30)</f>
        <v>#NAME?</v>
      </c>
      <c r="AG424" s="81" t="e" cm="1">
        <f t="array" aca="1" ref="AG424" ca="1">couleur(AG30)</f>
        <v>#NAME?</v>
      </c>
      <c r="AH424" s="81" t="e" cm="1">
        <f t="array" aca="1" ref="AH424" ca="1">couleur(AH30)</f>
        <v>#NAME?</v>
      </c>
      <c r="AI424" s="81" t="e" cm="1">
        <f t="array" aca="1" ref="AI424" ca="1">couleur(AI30)</f>
        <v>#NAME?</v>
      </c>
      <c r="AK424" s="81" t="e" cm="1">
        <f t="array" aca="1" ref="AK424" ca="1">couleur(AK22)</f>
        <v>#NAME?</v>
      </c>
      <c r="AL424" s="81" t="e" cm="1">
        <f t="array" aca="1" ref="AL424" ca="1">couleur(AL22)</f>
        <v>#NAME?</v>
      </c>
      <c r="AM424" s="81" t="e" cm="1">
        <f t="array" aca="1" ref="AM424" ca="1">couleur(AM22)</f>
        <v>#NAME?</v>
      </c>
      <c r="AN424" s="81" t="e" cm="1">
        <f t="array" aca="1" ref="AN424" ca="1">couleur(AN22)</f>
        <v>#NAME?</v>
      </c>
      <c r="AO424" s="81" t="e" cm="1">
        <f t="array" aca="1" ref="AO424" ca="1">couleur(AO22)</f>
        <v>#NAME?</v>
      </c>
      <c r="AP424" s="81" t="e" cm="1">
        <f t="array" aca="1" ref="AP424" ca="1">couleur(AP22)</f>
        <v>#NAME?</v>
      </c>
      <c r="AQ424" s="81" t="e" cm="1">
        <f t="array" aca="1" ref="AQ424" ca="1">couleur(AQ22)</f>
        <v>#NAME?</v>
      </c>
      <c r="AR424" s="81" t="e" cm="1">
        <f t="array" aca="1" ref="AR424" ca="1">couleur(AR22)</f>
        <v>#NAME?</v>
      </c>
      <c r="AS424" s="81" t="e" cm="1">
        <f t="array" aca="1" ref="AS424" ca="1">couleur(AS22)</f>
        <v>#NAME?</v>
      </c>
      <c r="AT424" s="81" t="e" cm="1">
        <f t="array" aca="1" ref="AT424" ca="1">couleur(AT22)</f>
        <v>#NAME?</v>
      </c>
      <c r="AU424" s="81" t="e" cm="1">
        <f t="array" aca="1" ref="AU424" ca="1">couleur(AU22)</f>
        <v>#NAME?</v>
      </c>
    </row>
    <row r="425" spans="1:47" s="81" customFormat="1">
      <c r="A425" s="93"/>
      <c r="B425" s="94"/>
      <c r="C425" s="95"/>
      <c r="D425" s="94"/>
      <c r="E425" s="96"/>
      <c r="F425" s="97"/>
      <c r="G425" s="94"/>
      <c r="H425" s="95"/>
      <c r="I425" s="98">
        <f t="shared" ref="I425:O425" si="179">I23</f>
        <v>1</v>
      </c>
      <c r="J425" s="98">
        <f t="shared" si="179"/>
        <v>1</v>
      </c>
      <c r="K425" s="98">
        <f t="shared" si="179"/>
        <v>0</v>
      </c>
      <c r="L425" s="98">
        <f t="shared" si="179"/>
        <v>0</v>
      </c>
      <c r="M425" s="98">
        <f t="shared" si="179"/>
        <v>0</v>
      </c>
      <c r="N425" s="98">
        <f t="shared" si="179"/>
        <v>0</v>
      </c>
      <c r="O425" s="98">
        <f t="shared" si="179"/>
        <v>0</v>
      </c>
      <c r="P425" s="95"/>
      <c r="Q425" s="94"/>
      <c r="R425" s="94"/>
      <c r="S425" s="94"/>
      <c r="T425" s="94"/>
      <c r="U425" s="94"/>
      <c r="V425" s="99"/>
      <c r="W425" s="94"/>
      <c r="X425" s="98"/>
      <c r="Z425" s="81" t="e" cm="1">
        <f t="array" aca="1" ref="Z425" ca="1">couleur(Z46)</f>
        <v>#NAME?</v>
      </c>
      <c r="AA425" s="81" t="e" cm="1">
        <f t="array" aca="1" ref="AA425" ca="1">couleur(AA46)</f>
        <v>#NAME?</v>
      </c>
      <c r="AB425" s="81" t="e" cm="1">
        <f t="array" aca="1" ref="AB425" ca="1">couleur(AB46)</f>
        <v>#NAME?</v>
      </c>
      <c r="AC425" s="81" t="e" cm="1">
        <f t="array" aca="1" ref="AC425" ca="1">couleur(AC46)</f>
        <v>#NAME?</v>
      </c>
      <c r="AD425" s="81" t="e" cm="1">
        <f t="array" aca="1" ref="AD425" ca="1">couleur(AD46)</f>
        <v>#NAME?</v>
      </c>
      <c r="AE425" s="81" t="e" cm="1">
        <f t="array" aca="1" ref="AE425" ca="1">couleur(AE46)</f>
        <v>#NAME?</v>
      </c>
      <c r="AF425" s="81" t="e" cm="1">
        <f t="array" aca="1" ref="AF425" ca="1">couleur(AF46)</f>
        <v>#NAME?</v>
      </c>
      <c r="AG425" s="81" t="e" cm="1">
        <f t="array" aca="1" ref="AG425" ca="1">couleur(AG46)</f>
        <v>#NAME?</v>
      </c>
      <c r="AH425" s="81" t="e" cm="1">
        <f t="array" aca="1" ref="AH425" ca="1">couleur(AH46)</f>
        <v>#NAME?</v>
      </c>
      <c r="AI425" s="81" t="e" cm="1">
        <f t="array" aca="1" ref="AI425" ca="1">couleur(AI46)</f>
        <v>#NAME?</v>
      </c>
      <c r="AK425" s="81" t="e" cm="1">
        <f t="array" aca="1" ref="AK425" ca="1">couleur(AK23)</f>
        <v>#NAME?</v>
      </c>
      <c r="AL425" s="81" t="e" cm="1">
        <f t="array" aca="1" ref="AL425" ca="1">couleur(AL23)</f>
        <v>#NAME?</v>
      </c>
      <c r="AM425" s="81" t="e" cm="1">
        <f t="array" aca="1" ref="AM425" ca="1">couleur(AM23)</f>
        <v>#NAME?</v>
      </c>
      <c r="AN425" s="81" t="e" cm="1">
        <f t="array" aca="1" ref="AN425" ca="1">couleur(AN23)</f>
        <v>#NAME?</v>
      </c>
      <c r="AO425" s="81" t="e" cm="1">
        <f t="array" aca="1" ref="AO425" ca="1">couleur(AO23)</f>
        <v>#NAME?</v>
      </c>
      <c r="AP425" s="81" t="e" cm="1">
        <f t="array" aca="1" ref="AP425" ca="1">couleur(AP23)</f>
        <v>#NAME?</v>
      </c>
      <c r="AQ425" s="81" t="e" cm="1">
        <f t="array" aca="1" ref="AQ425" ca="1">couleur(AQ23)</f>
        <v>#NAME?</v>
      </c>
      <c r="AR425" s="81" t="e" cm="1">
        <f t="array" aca="1" ref="AR425" ca="1">couleur(AR23)</f>
        <v>#NAME?</v>
      </c>
      <c r="AS425" s="81" t="e" cm="1">
        <f t="array" aca="1" ref="AS425" ca="1">couleur(AS23)</f>
        <v>#NAME?</v>
      </c>
      <c r="AT425" s="81" t="e" cm="1">
        <f t="array" aca="1" ref="AT425" ca="1">couleur(AT23)</f>
        <v>#NAME?</v>
      </c>
      <c r="AU425" s="81" t="e" cm="1">
        <f t="array" aca="1" ref="AU425" ca="1">couleur(AU23)</f>
        <v>#NAME?</v>
      </c>
    </row>
    <row r="426" spans="1:47" s="81" customFormat="1">
      <c r="A426" s="93"/>
      <c r="B426" s="94"/>
      <c r="C426" s="95"/>
      <c r="D426" s="94"/>
      <c r="E426" s="96"/>
      <c r="F426" s="97"/>
      <c r="G426" s="94"/>
      <c r="H426" s="95"/>
      <c r="I426" s="98">
        <f t="shared" ref="I426:O426" si="180">I24</f>
        <v>1</v>
      </c>
      <c r="J426" s="98">
        <f t="shared" si="180"/>
        <v>1</v>
      </c>
      <c r="K426" s="98">
        <f t="shared" si="180"/>
        <v>0</v>
      </c>
      <c r="L426" s="98">
        <f t="shared" si="180"/>
        <v>0</v>
      </c>
      <c r="M426" s="98">
        <f t="shared" si="180"/>
        <v>0</v>
      </c>
      <c r="N426" s="98">
        <f t="shared" si="180"/>
        <v>0</v>
      </c>
      <c r="O426" s="98">
        <f t="shared" si="180"/>
        <v>0</v>
      </c>
      <c r="P426" s="95"/>
      <c r="Q426" s="94"/>
      <c r="R426" s="94"/>
      <c r="S426" s="94"/>
      <c r="T426" s="94"/>
      <c r="U426" s="94"/>
      <c r="V426" s="99"/>
      <c r="W426" s="94"/>
      <c r="X426" s="98"/>
      <c r="Z426" s="81" t="e" cm="1">
        <f t="array" aca="1" ref="Z426" ca="1">couleur(Z47)</f>
        <v>#NAME?</v>
      </c>
      <c r="AA426" s="81" t="e" cm="1">
        <f t="array" aca="1" ref="AA426" ca="1">couleur(AA47)</f>
        <v>#NAME?</v>
      </c>
      <c r="AB426" s="81" t="e" cm="1">
        <f t="array" aca="1" ref="AB426" ca="1">couleur(AB47)</f>
        <v>#NAME?</v>
      </c>
      <c r="AC426" s="81" t="e" cm="1">
        <f t="array" aca="1" ref="AC426" ca="1">couleur(AC47)</f>
        <v>#NAME?</v>
      </c>
      <c r="AD426" s="81" t="e" cm="1">
        <f t="array" aca="1" ref="AD426" ca="1">couleur(AD47)</f>
        <v>#NAME?</v>
      </c>
      <c r="AE426" s="81" t="e" cm="1">
        <f t="array" aca="1" ref="AE426" ca="1">couleur(AE47)</f>
        <v>#NAME?</v>
      </c>
      <c r="AF426" s="81" t="e" cm="1">
        <f t="array" aca="1" ref="AF426" ca="1">couleur(AF47)</f>
        <v>#NAME?</v>
      </c>
      <c r="AG426" s="81" t="e" cm="1">
        <f t="array" aca="1" ref="AG426" ca="1">couleur(AG47)</f>
        <v>#NAME?</v>
      </c>
      <c r="AH426" s="81" t="e" cm="1">
        <f t="array" aca="1" ref="AH426" ca="1">couleur(AH47)</f>
        <v>#NAME?</v>
      </c>
      <c r="AI426" s="81" t="e" cm="1">
        <f t="array" aca="1" ref="AI426" ca="1">couleur(AI47)</f>
        <v>#NAME?</v>
      </c>
      <c r="AK426" s="81" t="e" cm="1">
        <f t="array" aca="1" ref="AK426" ca="1">couleur(AK24)</f>
        <v>#NAME?</v>
      </c>
      <c r="AL426" s="81" t="e" cm="1">
        <f t="array" aca="1" ref="AL426" ca="1">couleur(AL24)</f>
        <v>#NAME?</v>
      </c>
      <c r="AM426" s="81" t="e" cm="1">
        <f t="array" aca="1" ref="AM426" ca="1">couleur(AM24)</f>
        <v>#NAME?</v>
      </c>
      <c r="AN426" s="81" t="e" cm="1">
        <f t="array" aca="1" ref="AN426" ca="1">couleur(AN24)</f>
        <v>#NAME?</v>
      </c>
      <c r="AO426" s="81" t="e" cm="1">
        <f t="array" aca="1" ref="AO426" ca="1">couleur(AO24)</f>
        <v>#NAME?</v>
      </c>
      <c r="AP426" s="81" t="e" cm="1">
        <f t="array" aca="1" ref="AP426" ca="1">couleur(AP24)</f>
        <v>#NAME?</v>
      </c>
      <c r="AQ426" s="81" t="e" cm="1">
        <f t="array" aca="1" ref="AQ426" ca="1">couleur(AQ24)</f>
        <v>#NAME?</v>
      </c>
      <c r="AR426" s="81" t="e" cm="1">
        <f t="array" aca="1" ref="AR426" ca="1">couleur(AR24)</f>
        <v>#NAME?</v>
      </c>
      <c r="AS426" s="81" t="e" cm="1">
        <f t="array" aca="1" ref="AS426" ca="1">couleur(AS24)</f>
        <v>#NAME?</v>
      </c>
      <c r="AT426" s="81" t="e" cm="1">
        <f t="array" aca="1" ref="AT426" ca="1">couleur(AT24)</f>
        <v>#NAME?</v>
      </c>
      <c r="AU426" s="81" t="e" cm="1">
        <f t="array" aca="1" ref="AU426" ca="1">couleur(AU24)</f>
        <v>#NAME?</v>
      </c>
    </row>
    <row r="427" spans="1:47" s="81" customFormat="1">
      <c r="A427" s="93"/>
      <c r="B427" s="94"/>
      <c r="C427" s="95"/>
      <c r="D427" s="94"/>
      <c r="E427" s="96"/>
      <c r="F427" s="97"/>
      <c r="G427" s="94"/>
      <c r="H427" s="95"/>
      <c r="I427" s="98">
        <f t="shared" ref="I427:O427" si="181">I25</f>
        <v>0</v>
      </c>
      <c r="J427" s="98">
        <f t="shared" si="181"/>
        <v>0</v>
      </c>
      <c r="K427" s="98">
        <f t="shared" si="181"/>
        <v>0</v>
      </c>
      <c r="L427" s="98">
        <f t="shared" si="181"/>
        <v>0</v>
      </c>
      <c r="M427" s="98">
        <f t="shared" si="181"/>
        <v>0</v>
      </c>
      <c r="N427" s="98">
        <f t="shared" si="181"/>
        <v>0</v>
      </c>
      <c r="O427" s="98">
        <f t="shared" si="181"/>
        <v>0</v>
      </c>
      <c r="P427" s="95"/>
      <c r="Q427" s="94"/>
      <c r="R427" s="94"/>
      <c r="S427" s="94"/>
      <c r="T427" s="94"/>
      <c r="U427" s="94"/>
      <c r="V427" s="99"/>
      <c r="W427" s="94"/>
      <c r="X427" s="98"/>
      <c r="Z427" s="81" t="e" cm="1">
        <f t="array" aca="1" ref="Z427" ca="1">couleur(Z48)</f>
        <v>#NAME?</v>
      </c>
      <c r="AA427" s="81" t="e" cm="1">
        <f t="array" aca="1" ref="AA427" ca="1">couleur(AA48)</f>
        <v>#NAME?</v>
      </c>
      <c r="AB427" s="81" t="e" cm="1">
        <f t="array" aca="1" ref="AB427" ca="1">couleur(AB48)</f>
        <v>#NAME?</v>
      </c>
      <c r="AC427" s="81" t="e" cm="1">
        <f t="array" aca="1" ref="AC427" ca="1">couleur(AC48)</f>
        <v>#NAME?</v>
      </c>
      <c r="AD427" s="81" t="e" cm="1">
        <f t="array" aca="1" ref="AD427" ca="1">couleur(AD48)</f>
        <v>#NAME?</v>
      </c>
      <c r="AE427" s="81" t="e" cm="1">
        <f t="array" aca="1" ref="AE427" ca="1">couleur(AE48)</f>
        <v>#NAME?</v>
      </c>
      <c r="AF427" s="81" t="e" cm="1">
        <f t="array" aca="1" ref="AF427" ca="1">couleur(AF48)</f>
        <v>#NAME?</v>
      </c>
      <c r="AG427" s="81" t="e" cm="1">
        <f t="array" aca="1" ref="AG427" ca="1">couleur(AG48)</f>
        <v>#NAME?</v>
      </c>
      <c r="AH427" s="81" t="e" cm="1">
        <f t="array" aca="1" ref="AH427" ca="1">couleur(AH48)</f>
        <v>#NAME?</v>
      </c>
      <c r="AI427" s="81" t="e" cm="1">
        <f t="array" aca="1" ref="AI427" ca="1">couleur(AI48)</f>
        <v>#NAME?</v>
      </c>
      <c r="AK427" s="81" t="e" cm="1">
        <f t="array" aca="1" ref="AK427" ca="1">couleur(AK25)</f>
        <v>#NAME?</v>
      </c>
      <c r="AL427" s="81" t="e" cm="1">
        <f t="array" aca="1" ref="AL427" ca="1">couleur(AL25)</f>
        <v>#NAME?</v>
      </c>
      <c r="AM427" s="81" t="e" cm="1">
        <f t="array" aca="1" ref="AM427" ca="1">couleur(AM25)</f>
        <v>#NAME?</v>
      </c>
      <c r="AN427" s="81" t="e" cm="1">
        <f t="array" aca="1" ref="AN427" ca="1">couleur(AN25)</f>
        <v>#NAME?</v>
      </c>
      <c r="AO427" s="81" t="e" cm="1">
        <f t="array" aca="1" ref="AO427" ca="1">couleur(AO25)</f>
        <v>#NAME?</v>
      </c>
      <c r="AP427" s="81" t="e" cm="1">
        <f t="array" aca="1" ref="AP427" ca="1">couleur(AP25)</f>
        <v>#NAME?</v>
      </c>
      <c r="AQ427" s="81" t="e" cm="1">
        <f t="array" aca="1" ref="AQ427" ca="1">couleur(AQ25)</f>
        <v>#NAME?</v>
      </c>
      <c r="AR427" s="81" t="e" cm="1">
        <f t="array" aca="1" ref="AR427" ca="1">couleur(AR25)</f>
        <v>#NAME?</v>
      </c>
      <c r="AS427" s="81" t="e" cm="1">
        <f t="array" aca="1" ref="AS427" ca="1">couleur(AS25)</f>
        <v>#NAME?</v>
      </c>
      <c r="AT427" s="81" t="e" cm="1">
        <f t="array" aca="1" ref="AT427" ca="1">couleur(AT25)</f>
        <v>#NAME?</v>
      </c>
      <c r="AU427" s="81" t="e" cm="1">
        <f t="array" aca="1" ref="AU427" ca="1">couleur(AU25)</f>
        <v>#NAME?</v>
      </c>
    </row>
    <row r="428" spans="1:47" s="81" customFormat="1">
      <c r="A428" s="93"/>
      <c r="B428" s="94"/>
      <c r="C428" s="95"/>
      <c r="D428" s="94"/>
      <c r="E428" s="96"/>
      <c r="F428" s="97"/>
      <c r="G428" s="94"/>
      <c r="H428" s="95"/>
      <c r="I428" s="98">
        <f t="shared" ref="I428:O428" si="182">I26</f>
        <v>1</v>
      </c>
      <c r="J428" s="98">
        <f t="shared" si="182"/>
        <v>1</v>
      </c>
      <c r="K428" s="98">
        <f t="shared" si="182"/>
        <v>0</v>
      </c>
      <c r="L428" s="98">
        <f t="shared" si="182"/>
        <v>0</v>
      </c>
      <c r="M428" s="98">
        <f t="shared" si="182"/>
        <v>0</v>
      </c>
      <c r="N428" s="98">
        <f t="shared" si="182"/>
        <v>0</v>
      </c>
      <c r="O428" s="98">
        <f t="shared" si="182"/>
        <v>0</v>
      </c>
      <c r="P428" s="95"/>
      <c r="Q428" s="94"/>
      <c r="R428" s="94"/>
      <c r="S428" s="94"/>
      <c r="T428" s="94"/>
      <c r="U428" s="94"/>
      <c r="V428" s="99"/>
      <c r="W428" s="94"/>
      <c r="X428" s="98"/>
      <c r="Z428" s="81" t="e" cm="1">
        <f t="array" aca="1" ref="Z428" ca="1">couleur(Z49)</f>
        <v>#NAME?</v>
      </c>
      <c r="AA428" s="81" t="e" cm="1">
        <f t="array" aca="1" ref="AA428" ca="1">couleur(AA49)</f>
        <v>#NAME?</v>
      </c>
      <c r="AB428" s="81" t="e" cm="1">
        <f t="array" aca="1" ref="AB428" ca="1">couleur(AB49)</f>
        <v>#NAME?</v>
      </c>
      <c r="AC428" s="81" t="e" cm="1">
        <f t="array" aca="1" ref="AC428" ca="1">couleur(AC49)</f>
        <v>#NAME?</v>
      </c>
      <c r="AD428" s="81" t="e" cm="1">
        <f t="array" aca="1" ref="AD428" ca="1">couleur(AD49)</f>
        <v>#NAME?</v>
      </c>
      <c r="AE428" s="81" t="e" cm="1">
        <f t="array" aca="1" ref="AE428" ca="1">couleur(AE49)</f>
        <v>#NAME?</v>
      </c>
      <c r="AF428" s="81" t="e" cm="1">
        <f t="array" aca="1" ref="AF428" ca="1">couleur(AF49)</f>
        <v>#NAME?</v>
      </c>
      <c r="AG428" s="81" t="e" cm="1">
        <f t="array" aca="1" ref="AG428" ca="1">couleur(AG49)</f>
        <v>#NAME?</v>
      </c>
      <c r="AH428" s="81" t="e" cm="1">
        <f t="array" aca="1" ref="AH428" ca="1">couleur(AH49)</f>
        <v>#NAME?</v>
      </c>
      <c r="AI428" s="81" t="e" cm="1">
        <f t="array" aca="1" ref="AI428" ca="1">couleur(AI49)</f>
        <v>#NAME?</v>
      </c>
      <c r="AK428" s="81" t="e" cm="1">
        <f t="array" aca="1" ref="AK428" ca="1">couleur(AK26)</f>
        <v>#NAME?</v>
      </c>
      <c r="AL428" s="81" t="e" cm="1">
        <f t="array" aca="1" ref="AL428" ca="1">couleur(AL26)</f>
        <v>#NAME?</v>
      </c>
      <c r="AM428" s="81" t="e" cm="1">
        <f t="array" aca="1" ref="AM428" ca="1">couleur(AM26)</f>
        <v>#NAME?</v>
      </c>
      <c r="AN428" s="81" t="e" cm="1">
        <f t="array" aca="1" ref="AN428" ca="1">couleur(AN26)</f>
        <v>#NAME?</v>
      </c>
      <c r="AO428" s="81" t="e" cm="1">
        <f t="array" aca="1" ref="AO428" ca="1">couleur(AO26)</f>
        <v>#NAME?</v>
      </c>
      <c r="AP428" s="81" t="e" cm="1">
        <f t="array" aca="1" ref="AP428" ca="1">couleur(AP26)</f>
        <v>#NAME?</v>
      </c>
      <c r="AQ428" s="81" t="e" cm="1">
        <f t="array" aca="1" ref="AQ428" ca="1">couleur(AQ26)</f>
        <v>#NAME?</v>
      </c>
      <c r="AR428" s="81" t="e" cm="1">
        <f t="array" aca="1" ref="AR428" ca="1">couleur(AR26)</f>
        <v>#NAME?</v>
      </c>
      <c r="AS428" s="81" t="e" cm="1">
        <f t="array" aca="1" ref="AS428" ca="1">couleur(AS26)</f>
        <v>#NAME?</v>
      </c>
      <c r="AT428" s="81" t="e" cm="1">
        <f t="array" aca="1" ref="AT428" ca="1">couleur(AT26)</f>
        <v>#NAME?</v>
      </c>
      <c r="AU428" s="81" t="e" cm="1">
        <f t="array" aca="1" ref="AU428" ca="1">couleur(AU26)</f>
        <v>#NAME?</v>
      </c>
    </row>
    <row r="429" spans="1:47" s="81" customFormat="1">
      <c r="A429" s="93"/>
      <c r="B429" s="94"/>
      <c r="C429" s="95"/>
      <c r="D429" s="94"/>
      <c r="E429" s="96"/>
      <c r="F429" s="97"/>
      <c r="G429" s="94"/>
      <c r="H429" s="95"/>
      <c r="I429" s="98">
        <f t="shared" ref="I429:O429" si="183">I27</f>
        <v>1</v>
      </c>
      <c r="J429" s="98">
        <f t="shared" si="183"/>
        <v>1</v>
      </c>
      <c r="K429" s="98">
        <f t="shared" si="183"/>
        <v>0</v>
      </c>
      <c r="L429" s="98">
        <f t="shared" si="183"/>
        <v>0</v>
      </c>
      <c r="M429" s="98">
        <f t="shared" si="183"/>
        <v>0</v>
      </c>
      <c r="N429" s="98">
        <f t="shared" si="183"/>
        <v>0</v>
      </c>
      <c r="O429" s="98">
        <f t="shared" si="183"/>
        <v>0</v>
      </c>
      <c r="P429" s="95"/>
      <c r="Q429" s="94"/>
      <c r="R429" s="94"/>
      <c r="S429" s="94"/>
      <c r="T429" s="94"/>
      <c r="U429" s="94"/>
      <c r="V429" s="99"/>
      <c r="W429" s="94"/>
      <c r="X429" s="98"/>
      <c r="Z429" s="81" t="e" cm="1">
        <f t="array" aca="1" ref="Z429" ca="1">couleur(Z52)</f>
        <v>#NAME?</v>
      </c>
      <c r="AA429" s="81" t="e" cm="1">
        <f t="array" aca="1" ref="AA429" ca="1">couleur(AA52)</f>
        <v>#NAME?</v>
      </c>
      <c r="AB429" s="81" t="e" cm="1">
        <f t="array" aca="1" ref="AB429" ca="1">couleur(AB52)</f>
        <v>#NAME?</v>
      </c>
      <c r="AC429" s="81" t="e" cm="1">
        <f t="array" aca="1" ref="AC429" ca="1">couleur(AC52)</f>
        <v>#NAME?</v>
      </c>
      <c r="AD429" s="81" t="e" cm="1">
        <f t="array" aca="1" ref="AD429" ca="1">couleur(AD52)</f>
        <v>#NAME?</v>
      </c>
      <c r="AE429" s="81" t="e" cm="1">
        <f t="array" aca="1" ref="AE429" ca="1">couleur(AE52)</f>
        <v>#NAME?</v>
      </c>
      <c r="AF429" s="81" t="e" cm="1">
        <f t="array" aca="1" ref="AF429" ca="1">couleur(AF52)</f>
        <v>#NAME?</v>
      </c>
      <c r="AG429" s="81" t="e" cm="1">
        <f t="array" aca="1" ref="AG429" ca="1">couleur(AG52)</f>
        <v>#NAME?</v>
      </c>
      <c r="AH429" s="81" t="e" cm="1">
        <f t="array" aca="1" ref="AH429" ca="1">couleur(AH52)</f>
        <v>#NAME?</v>
      </c>
      <c r="AI429" s="81" t="e" cm="1">
        <f t="array" aca="1" ref="AI429" ca="1">couleur(AI52)</f>
        <v>#NAME?</v>
      </c>
      <c r="AK429" s="81" t="e" cm="1">
        <f t="array" aca="1" ref="AK429" ca="1">couleur(AK27)</f>
        <v>#NAME?</v>
      </c>
      <c r="AL429" s="81" t="e" cm="1">
        <f t="array" aca="1" ref="AL429" ca="1">couleur(AL27)</f>
        <v>#NAME?</v>
      </c>
      <c r="AM429" s="81" t="e" cm="1">
        <f t="array" aca="1" ref="AM429" ca="1">couleur(AM27)</f>
        <v>#NAME?</v>
      </c>
      <c r="AN429" s="81" t="e" cm="1">
        <f t="array" aca="1" ref="AN429" ca="1">couleur(AN27)</f>
        <v>#NAME?</v>
      </c>
      <c r="AO429" s="81" t="e" cm="1">
        <f t="array" aca="1" ref="AO429" ca="1">couleur(AO27)</f>
        <v>#NAME?</v>
      </c>
      <c r="AP429" s="81" t="e" cm="1">
        <f t="array" aca="1" ref="AP429" ca="1">couleur(AP27)</f>
        <v>#NAME?</v>
      </c>
      <c r="AQ429" s="81" t="e" cm="1">
        <f t="array" aca="1" ref="AQ429" ca="1">couleur(AQ27)</f>
        <v>#NAME?</v>
      </c>
      <c r="AR429" s="81" t="e" cm="1">
        <f t="array" aca="1" ref="AR429" ca="1">couleur(AR27)</f>
        <v>#NAME?</v>
      </c>
      <c r="AS429" s="81" t="e" cm="1">
        <f t="array" aca="1" ref="AS429" ca="1">couleur(AS27)</f>
        <v>#NAME?</v>
      </c>
      <c r="AT429" s="81" t="e" cm="1">
        <f t="array" aca="1" ref="AT429" ca="1">couleur(AT27)</f>
        <v>#NAME?</v>
      </c>
      <c r="AU429" s="81" t="e" cm="1">
        <f t="array" aca="1" ref="AU429" ca="1">couleur(AU27)</f>
        <v>#NAME?</v>
      </c>
    </row>
    <row r="430" spans="1:47" s="81" customFormat="1">
      <c r="A430" s="93"/>
      <c r="B430" s="94"/>
      <c r="C430" s="95"/>
      <c r="D430" s="94"/>
      <c r="E430" s="96"/>
      <c r="F430" s="97"/>
      <c r="G430" s="94"/>
      <c r="H430" s="95"/>
      <c r="I430" s="98">
        <f t="shared" ref="I430:O430" si="184">I28</f>
        <v>1</v>
      </c>
      <c r="J430" s="98">
        <f t="shared" si="184"/>
        <v>1</v>
      </c>
      <c r="K430" s="98">
        <f t="shared" si="184"/>
        <v>0</v>
      </c>
      <c r="L430" s="98">
        <f t="shared" si="184"/>
        <v>0</v>
      </c>
      <c r="M430" s="98">
        <f t="shared" si="184"/>
        <v>0</v>
      </c>
      <c r="N430" s="98">
        <f t="shared" si="184"/>
        <v>0</v>
      </c>
      <c r="O430" s="98">
        <f t="shared" si="184"/>
        <v>0</v>
      </c>
      <c r="P430" s="95"/>
      <c r="Q430" s="94"/>
      <c r="R430" s="94"/>
      <c r="S430" s="94"/>
      <c r="T430" s="94"/>
      <c r="U430" s="94"/>
      <c r="V430" s="99"/>
      <c r="W430" s="94"/>
      <c r="X430" s="98"/>
      <c r="Z430" s="81" t="e" cm="1">
        <f t="array" aca="1" ref="Z430" ca="1">couleur(Z53)</f>
        <v>#NAME?</v>
      </c>
      <c r="AA430" s="81" t="e" cm="1">
        <f t="array" aca="1" ref="AA430" ca="1">couleur(AA53)</f>
        <v>#NAME?</v>
      </c>
      <c r="AB430" s="81" t="e" cm="1">
        <f t="array" aca="1" ref="AB430" ca="1">couleur(AB53)</f>
        <v>#NAME?</v>
      </c>
      <c r="AC430" s="81" t="e" cm="1">
        <f t="array" aca="1" ref="AC430" ca="1">couleur(AC53)</f>
        <v>#NAME?</v>
      </c>
      <c r="AD430" s="81" t="e" cm="1">
        <f t="array" aca="1" ref="AD430" ca="1">couleur(AD53)</f>
        <v>#NAME?</v>
      </c>
      <c r="AE430" s="81" t="e" cm="1">
        <f t="array" aca="1" ref="AE430" ca="1">couleur(AE53)</f>
        <v>#NAME?</v>
      </c>
      <c r="AF430" s="81" t="e" cm="1">
        <f t="array" aca="1" ref="AF430" ca="1">couleur(AF53)</f>
        <v>#NAME?</v>
      </c>
      <c r="AG430" s="81" t="e" cm="1">
        <f t="array" aca="1" ref="AG430" ca="1">couleur(AG53)</f>
        <v>#NAME?</v>
      </c>
      <c r="AH430" s="81" t="e" cm="1">
        <f t="array" aca="1" ref="AH430" ca="1">couleur(AH53)</f>
        <v>#NAME?</v>
      </c>
      <c r="AI430" s="81" t="e" cm="1">
        <f t="array" aca="1" ref="AI430" ca="1">couleur(AI53)</f>
        <v>#NAME?</v>
      </c>
      <c r="AK430" s="81" t="e" cm="1">
        <f t="array" aca="1" ref="AK430" ca="1">couleur(AK28)</f>
        <v>#NAME?</v>
      </c>
      <c r="AL430" s="81" t="e" cm="1">
        <f t="array" aca="1" ref="AL430" ca="1">couleur(AL28)</f>
        <v>#NAME?</v>
      </c>
      <c r="AM430" s="81" t="e" cm="1">
        <f t="array" aca="1" ref="AM430" ca="1">couleur(AM28)</f>
        <v>#NAME?</v>
      </c>
      <c r="AN430" s="81" t="e" cm="1">
        <f t="array" aca="1" ref="AN430" ca="1">couleur(AN28)</f>
        <v>#NAME?</v>
      </c>
      <c r="AO430" s="81" t="e" cm="1">
        <f t="array" aca="1" ref="AO430" ca="1">couleur(AO28)</f>
        <v>#NAME?</v>
      </c>
      <c r="AP430" s="81" t="e" cm="1">
        <f t="array" aca="1" ref="AP430" ca="1">couleur(AP28)</f>
        <v>#NAME?</v>
      </c>
      <c r="AQ430" s="81" t="e" cm="1">
        <f t="array" aca="1" ref="AQ430" ca="1">couleur(AQ28)</f>
        <v>#NAME?</v>
      </c>
      <c r="AR430" s="81" t="e" cm="1">
        <f t="array" aca="1" ref="AR430" ca="1">couleur(AR28)</f>
        <v>#NAME?</v>
      </c>
      <c r="AS430" s="81" t="e" cm="1">
        <f t="array" aca="1" ref="AS430" ca="1">couleur(AS28)</f>
        <v>#NAME?</v>
      </c>
      <c r="AT430" s="81" t="e" cm="1">
        <f t="array" ref="AT430">couleur(#REF!)</f>
        <v>#VALUE!</v>
      </c>
      <c r="AU430" s="81" t="e" cm="1">
        <f t="array" aca="1" ref="AU430" ca="1">couleur(AU28)</f>
        <v>#NAME?</v>
      </c>
    </row>
    <row r="431" spans="1:47" s="81" customFormat="1">
      <c r="A431" s="93"/>
      <c r="B431" s="94"/>
      <c r="C431" s="95"/>
      <c r="D431" s="94"/>
      <c r="E431" s="96"/>
      <c r="F431" s="97"/>
      <c r="G431" s="94"/>
      <c r="H431" s="95"/>
      <c r="I431" s="98">
        <f t="shared" ref="I431:O431" si="185">I29</f>
        <v>1</v>
      </c>
      <c r="J431" s="98">
        <f t="shared" si="185"/>
        <v>1</v>
      </c>
      <c r="K431" s="98">
        <f t="shared" si="185"/>
        <v>0</v>
      </c>
      <c r="L431" s="98">
        <f t="shared" si="185"/>
        <v>0</v>
      </c>
      <c r="M431" s="98">
        <f t="shared" si="185"/>
        <v>0</v>
      </c>
      <c r="N431" s="98">
        <f t="shared" si="185"/>
        <v>0</v>
      </c>
      <c r="O431" s="98">
        <f t="shared" si="185"/>
        <v>0</v>
      </c>
      <c r="P431" s="95"/>
      <c r="Q431" s="94"/>
      <c r="R431" s="94"/>
      <c r="S431" s="94"/>
      <c r="T431" s="94"/>
      <c r="U431" s="94"/>
      <c r="V431" s="99"/>
      <c r="W431" s="94"/>
      <c r="X431" s="98"/>
      <c r="Z431" s="81" t="e" cm="1">
        <f t="array" aca="1" ref="Z431" ca="1">couleur(Z54)</f>
        <v>#NAME?</v>
      </c>
      <c r="AA431" s="81" t="e" cm="1">
        <f t="array" aca="1" ref="AA431" ca="1">couleur(AA54)</f>
        <v>#NAME?</v>
      </c>
      <c r="AB431" s="81" t="e" cm="1">
        <f t="array" aca="1" ref="AB431" ca="1">couleur(AB54)</f>
        <v>#NAME?</v>
      </c>
      <c r="AC431" s="81" t="e" cm="1">
        <f t="array" aca="1" ref="AC431" ca="1">couleur(AC54)</f>
        <v>#NAME?</v>
      </c>
      <c r="AD431" s="81" t="e" cm="1">
        <f t="array" aca="1" ref="AD431" ca="1">couleur(AD54)</f>
        <v>#NAME?</v>
      </c>
      <c r="AE431" s="81" t="e" cm="1">
        <f t="array" aca="1" ref="AE431" ca="1">couleur(AE54)</f>
        <v>#NAME?</v>
      </c>
      <c r="AF431" s="81" t="e" cm="1">
        <f t="array" aca="1" ref="AF431" ca="1">couleur(AF54)</f>
        <v>#NAME?</v>
      </c>
      <c r="AG431" s="81" t="e" cm="1">
        <f t="array" aca="1" ref="AG431" ca="1">couleur(AG54)</f>
        <v>#NAME?</v>
      </c>
      <c r="AH431" s="81" t="e" cm="1">
        <f t="array" aca="1" ref="AH431" ca="1">couleur(AH54)</f>
        <v>#NAME?</v>
      </c>
      <c r="AI431" s="81" t="e" cm="1">
        <f t="array" aca="1" ref="AI431" ca="1">couleur(AI54)</f>
        <v>#NAME?</v>
      </c>
      <c r="AK431" s="81" t="e" cm="1">
        <f t="array" aca="1" ref="AK431" ca="1">couleur(AK29)</f>
        <v>#NAME?</v>
      </c>
      <c r="AL431" s="81" t="e" cm="1">
        <f t="array" aca="1" ref="AL431" ca="1">couleur(AL29)</f>
        <v>#NAME?</v>
      </c>
      <c r="AM431" s="81" t="e" cm="1">
        <f t="array" aca="1" ref="AM431" ca="1">couleur(AM29)</f>
        <v>#NAME?</v>
      </c>
      <c r="AN431" s="81" t="e" cm="1">
        <f t="array" aca="1" ref="AN431" ca="1">couleur(AN29)</f>
        <v>#NAME?</v>
      </c>
      <c r="AO431" s="81" t="e" cm="1">
        <f t="array" aca="1" ref="AO431" ca="1">couleur(AO29)</f>
        <v>#NAME?</v>
      </c>
      <c r="AP431" s="81" t="e" cm="1">
        <f t="array" aca="1" ref="AP431" ca="1">couleur(AP29)</f>
        <v>#NAME?</v>
      </c>
      <c r="AQ431" s="81" t="e" cm="1">
        <f t="array" aca="1" ref="AQ431" ca="1">couleur(AQ29)</f>
        <v>#NAME?</v>
      </c>
      <c r="AR431" s="81" t="e" cm="1">
        <f t="array" aca="1" ref="AR431" ca="1">couleur(AR29)</f>
        <v>#NAME?</v>
      </c>
      <c r="AS431" s="81" t="e" cm="1">
        <f t="array" aca="1" ref="AS431" ca="1">couleur(AS29)</f>
        <v>#NAME?</v>
      </c>
      <c r="AT431" s="81" t="e" cm="1">
        <f t="array" aca="1" ref="AT431" ca="1">couleur(AT28)</f>
        <v>#NAME?</v>
      </c>
      <c r="AU431" s="81" t="e" cm="1">
        <f t="array" aca="1" ref="AU431" ca="1">couleur(AU29)</f>
        <v>#NAME?</v>
      </c>
    </row>
    <row r="432" spans="1:47" s="81" customFormat="1">
      <c r="A432" s="93"/>
      <c r="B432" s="94"/>
      <c r="C432" s="95"/>
      <c r="D432" s="94"/>
      <c r="E432" s="96"/>
      <c r="F432" s="97"/>
      <c r="G432" s="94"/>
      <c r="H432" s="95"/>
      <c r="I432" s="98">
        <f t="shared" ref="I432:O432" si="186">I30</f>
        <v>1</v>
      </c>
      <c r="J432" s="98">
        <f t="shared" si="186"/>
        <v>1</v>
      </c>
      <c r="K432" s="98">
        <f t="shared" si="186"/>
        <v>0</v>
      </c>
      <c r="L432" s="98">
        <f t="shared" si="186"/>
        <v>0</v>
      </c>
      <c r="M432" s="98">
        <f t="shared" si="186"/>
        <v>0</v>
      </c>
      <c r="N432" s="98">
        <f t="shared" si="186"/>
        <v>0</v>
      </c>
      <c r="O432" s="98">
        <f t="shared" si="186"/>
        <v>0</v>
      </c>
      <c r="P432" s="95"/>
      <c r="Q432" s="94"/>
      <c r="R432" s="94"/>
      <c r="S432" s="94"/>
      <c r="T432" s="94"/>
      <c r="U432" s="94"/>
      <c r="V432" s="99"/>
      <c r="W432" s="94"/>
      <c r="X432" s="98"/>
      <c r="Z432" s="81" t="e" cm="1">
        <f t="array" aca="1" ref="Z432" ca="1">couleur(Z56)</f>
        <v>#NAME?</v>
      </c>
      <c r="AA432" s="81" t="e" cm="1">
        <f t="array" aca="1" ref="AA432" ca="1">couleur(AA56)</f>
        <v>#NAME?</v>
      </c>
      <c r="AB432" s="81" t="e" cm="1">
        <f t="array" aca="1" ref="AB432" ca="1">couleur(AB56)</f>
        <v>#NAME?</v>
      </c>
      <c r="AC432" s="81" t="e" cm="1">
        <f t="array" aca="1" ref="AC432" ca="1">couleur(AC56)</f>
        <v>#NAME?</v>
      </c>
      <c r="AD432" s="81" t="e" cm="1">
        <f t="array" aca="1" ref="AD432" ca="1">couleur(AD56)</f>
        <v>#NAME?</v>
      </c>
      <c r="AE432" s="81" t="e" cm="1">
        <f t="array" aca="1" ref="AE432" ca="1">couleur(AE56)</f>
        <v>#NAME?</v>
      </c>
      <c r="AF432" s="81" t="e" cm="1">
        <f t="array" aca="1" ref="AF432" ca="1">couleur(AF56)</f>
        <v>#NAME?</v>
      </c>
      <c r="AG432" s="81" t="e" cm="1">
        <f t="array" aca="1" ref="AG432" ca="1">couleur(AG56)</f>
        <v>#NAME?</v>
      </c>
      <c r="AH432" s="81" t="e" cm="1">
        <f t="array" aca="1" ref="AH432" ca="1">couleur(AH56)</f>
        <v>#NAME?</v>
      </c>
      <c r="AI432" s="81" t="e" cm="1">
        <f t="array" aca="1" ref="AI432" ca="1">couleur(AI56)</f>
        <v>#NAME?</v>
      </c>
      <c r="AK432" s="81" t="e" cm="1">
        <f t="array" aca="1" ref="AK432" ca="1">couleur(AK30)</f>
        <v>#NAME?</v>
      </c>
      <c r="AL432" s="81" t="e" cm="1">
        <f t="array" aca="1" ref="AL432" ca="1">couleur(AL30)</f>
        <v>#NAME?</v>
      </c>
      <c r="AM432" s="81" t="e" cm="1">
        <f t="array" aca="1" ref="AM432" ca="1">couleur(AM30)</f>
        <v>#NAME?</v>
      </c>
      <c r="AN432" s="81" t="e" cm="1">
        <f t="array" aca="1" ref="AN432" ca="1">couleur(AN30)</f>
        <v>#NAME?</v>
      </c>
      <c r="AO432" s="81" t="e" cm="1">
        <f t="array" aca="1" ref="AO432" ca="1">couleur(AO30)</f>
        <v>#NAME?</v>
      </c>
      <c r="AP432" s="81" t="e" cm="1">
        <f t="array" aca="1" ref="AP432" ca="1">couleur(AP30)</f>
        <v>#NAME?</v>
      </c>
      <c r="AQ432" s="81" t="e" cm="1">
        <f t="array" aca="1" ref="AQ432" ca="1">couleur(AQ30)</f>
        <v>#NAME?</v>
      </c>
      <c r="AR432" s="81" t="e" cm="1">
        <f t="array" aca="1" ref="AR432" ca="1">couleur(AR30)</f>
        <v>#NAME?</v>
      </c>
      <c r="AS432" s="81" t="e" cm="1">
        <f t="array" aca="1" ref="AS432" ca="1">couleur(AS30)</f>
        <v>#NAME?</v>
      </c>
      <c r="AT432" s="81" t="e" cm="1">
        <f t="array" aca="1" ref="AT432" ca="1">couleur(AT30)</f>
        <v>#NAME?</v>
      </c>
      <c r="AU432" s="81" t="e" cm="1">
        <f t="array" aca="1" ref="AU432" ca="1">couleur(AU30)</f>
        <v>#NAME?</v>
      </c>
    </row>
    <row r="433" spans="1:47" s="81" customFormat="1">
      <c r="A433" s="93"/>
      <c r="B433" s="94"/>
      <c r="C433" s="95"/>
      <c r="D433" s="94"/>
      <c r="E433" s="96"/>
      <c r="F433" s="97"/>
      <c r="G433" s="94"/>
      <c r="H433" s="95"/>
      <c r="I433" s="98">
        <f t="shared" ref="I433:O433" si="187">I31</f>
        <v>1</v>
      </c>
      <c r="J433" s="98">
        <f t="shared" si="187"/>
        <v>1</v>
      </c>
      <c r="K433" s="98">
        <f t="shared" si="187"/>
        <v>0</v>
      </c>
      <c r="L433" s="98">
        <f t="shared" si="187"/>
        <v>0</v>
      </c>
      <c r="M433" s="98">
        <f t="shared" si="187"/>
        <v>0</v>
      </c>
      <c r="N433" s="98">
        <f t="shared" si="187"/>
        <v>0</v>
      </c>
      <c r="O433" s="98">
        <f t="shared" si="187"/>
        <v>0</v>
      </c>
      <c r="P433" s="95"/>
      <c r="Q433" s="94"/>
      <c r="R433" s="94"/>
      <c r="S433" s="94"/>
      <c r="T433" s="94"/>
      <c r="U433" s="94"/>
      <c r="V433" s="99"/>
      <c r="W433" s="94"/>
      <c r="X433" s="98"/>
      <c r="Z433" s="81" t="e" cm="1">
        <f t="array" aca="1" ref="Z433" ca="1">couleur(Z57)</f>
        <v>#NAME?</v>
      </c>
      <c r="AA433" s="81" t="e" cm="1">
        <f t="array" aca="1" ref="AA433" ca="1">couleur(AA57)</f>
        <v>#NAME?</v>
      </c>
      <c r="AB433" s="81" t="e" cm="1">
        <f t="array" aca="1" ref="AB433" ca="1">couleur(AB57)</f>
        <v>#NAME?</v>
      </c>
      <c r="AC433" s="81" t="e" cm="1">
        <f t="array" aca="1" ref="AC433" ca="1">couleur(AC57)</f>
        <v>#NAME?</v>
      </c>
      <c r="AD433" s="81" t="e" cm="1">
        <f t="array" aca="1" ref="AD433" ca="1">couleur(AD57)</f>
        <v>#NAME?</v>
      </c>
      <c r="AE433" s="81" t="e" cm="1">
        <f t="array" aca="1" ref="AE433" ca="1">couleur(AE57)</f>
        <v>#NAME?</v>
      </c>
      <c r="AF433" s="81" t="e" cm="1">
        <f t="array" aca="1" ref="AF433" ca="1">couleur(AF57)</f>
        <v>#NAME?</v>
      </c>
      <c r="AG433" s="81" t="e" cm="1">
        <f t="array" aca="1" ref="AG433" ca="1">couleur(AG57)</f>
        <v>#NAME?</v>
      </c>
      <c r="AH433" s="81" t="e" cm="1">
        <f t="array" aca="1" ref="AH433" ca="1">couleur(AH57)</f>
        <v>#NAME?</v>
      </c>
      <c r="AI433" s="81" t="e" cm="1">
        <f t="array" aca="1" ref="AI433" ca="1">couleur(AI57)</f>
        <v>#NAME?</v>
      </c>
      <c r="AK433" s="81" t="e" cm="1">
        <f t="array" aca="1" ref="AK433" ca="1">couleur(AK31)</f>
        <v>#NAME?</v>
      </c>
      <c r="AL433" s="81" t="e" cm="1">
        <f t="array" aca="1" ref="AL433" ca="1">couleur(AL31)</f>
        <v>#NAME?</v>
      </c>
      <c r="AM433" s="81" t="e" cm="1">
        <f t="array" aca="1" ref="AM433" ca="1">couleur(AM31)</f>
        <v>#NAME?</v>
      </c>
      <c r="AN433" s="81" t="e" cm="1">
        <f t="array" aca="1" ref="AN433" ca="1">couleur(AN31)</f>
        <v>#NAME?</v>
      </c>
      <c r="AO433" s="81" t="e" cm="1">
        <f t="array" aca="1" ref="AO433" ca="1">couleur(AO31)</f>
        <v>#NAME?</v>
      </c>
      <c r="AP433" s="81" t="e" cm="1">
        <f t="array" aca="1" ref="AP433" ca="1">couleur(AP31)</f>
        <v>#NAME?</v>
      </c>
      <c r="AQ433" s="81" t="e" cm="1">
        <f t="array" aca="1" ref="AQ433" ca="1">couleur(AQ31)</f>
        <v>#NAME?</v>
      </c>
      <c r="AR433" s="81" t="e" cm="1">
        <f t="array" aca="1" ref="AR433" ca="1">couleur(AR31)</f>
        <v>#NAME?</v>
      </c>
      <c r="AS433" s="81" t="e" cm="1">
        <f t="array" aca="1" ref="AS433" ca="1">couleur(AS31)</f>
        <v>#NAME?</v>
      </c>
      <c r="AT433" s="81" t="e" cm="1">
        <f t="array" aca="1" ref="AT433" ca="1">couleur(AT31)</f>
        <v>#NAME?</v>
      </c>
      <c r="AU433" s="81" t="e" cm="1">
        <f t="array" aca="1" ref="AU433" ca="1">couleur(AU31)</f>
        <v>#NAME?</v>
      </c>
    </row>
    <row r="434" spans="1:47">
      <c r="E434" s="36"/>
      <c r="F434" s="63"/>
      <c r="I434" s="98">
        <f t="shared" ref="I434:O434" si="188">I32</f>
        <v>1</v>
      </c>
      <c r="J434" s="98">
        <f t="shared" si="188"/>
        <v>1</v>
      </c>
      <c r="K434" s="98">
        <f t="shared" si="188"/>
        <v>0</v>
      </c>
      <c r="L434" s="98">
        <f t="shared" si="188"/>
        <v>0</v>
      </c>
      <c r="M434" s="98">
        <f t="shared" si="188"/>
        <v>0</v>
      </c>
      <c r="N434" s="98">
        <f t="shared" si="188"/>
        <v>0</v>
      </c>
      <c r="O434" s="98">
        <f t="shared" si="188"/>
        <v>0</v>
      </c>
      <c r="Z434" s="81" t="e" cm="1">
        <f t="array" aca="1" ref="Z434" ca="1">couleur(Z58)</f>
        <v>#NAME?</v>
      </c>
      <c r="AA434" s="81" t="e" cm="1">
        <f t="array" aca="1" ref="AA434" ca="1">couleur(AA58)</f>
        <v>#NAME?</v>
      </c>
      <c r="AB434" s="81" t="e" cm="1">
        <f t="array" aca="1" ref="AB434" ca="1">couleur(AB58)</f>
        <v>#NAME?</v>
      </c>
      <c r="AC434" s="81" t="e" cm="1">
        <f t="array" aca="1" ref="AC434" ca="1">couleur(AC58)</f>
        <v>#NAME?</v>
      </c>
      <c r="AD434" s="81" t="e" cm="1">
        <f t="array" aca="1" ref="AD434" ca="1">couleur(AD58)</f>
        <v>#NAME?</v>
      </c>
      <c r="AE434" s="81" t="e" cm="1">
        <f t="array" aca="1" ref="AE434" ca="1">couleur(AE58)</f>
        <v>#NAME?</v>
      </c>
      <c r="AF434" s="81" t="e" cm="1">
        <f t="array" aca="1" ref="AF434" ca="1">couleur(AF58)</f>
        <v>#NAME?</v>
      </c>
      <c r="AG434" s="81" t="e" cm="1">
        <f t="array" aca="1" ref="AG434" ca="1">couleur(AG58)</f>
        <v>#NAME?</v>
      </c>
      <c r="AH434" s="81" t="e" cm="1">
        <f t="array" aca="1" ref="AH434" ca="1">couleur(AH58)</f>
        <v>#NAME?</v>
      </c>
      <c r="AI434" s="81" t="e" cm="1">
        <f t="array" aca="1" ref="AI434" ca="1">couleur(AI58)</f>
        <v>#NAME?</v>
      </c>
      <c r="AJ434" s="43"/>
      <c r="AK434" s="81" t="e" cm="1">
        <f t="array" aca="1" ref="AK434" ca="1">couleur(AK32)</f>
        <v>#NAME?</v>
      </c>
      <c r="AL434" s="81" t="e" cm="1">
        <f t="array" aca="1" ref="AL434" ca="1">couleur(AL32)</f>
        <v>#NAME?</v>
      </c>
      <c r="AM434" s="81" t="e" cm="1">
        <f t="array" aca="1" ref="AM434" ca="1">couleur(AM32)</f>
        <v>#NAME?</v>
      </c>
      <c r="AN434" s="81" t="e" cm="1">
        <f t="array" aca="1" ref="AN434" ca="1">couleur(AN32)</f>
        <v>#NAME?</v>
      </c>
      <c r="AO434" s="81" t="e" cm="1">
        <f t="array" aca="1" ref="AO434" ca="1">couleur(AO32)</f>
        <v>#NAME?</v>
      </c>
      <c r="AP434" s="81" t="e" cm="1">
        <f t="array" aca="1" ref="AP434" ca="1">couleur(AP32)</f>
        <v>#NAME?</v>
      </c>
      <c r="AQ434" s="81" t="e" cm="1">
        <f t="array" aca="1" ref="AQ434" ca="1">couleur(AQ32)</f>
        <v>#NAME?</v>
      </c>
      <c r="AR434" s="81" t="e" cm="1">
        <f t="array" aca="1" ref="AR434" ca="1">couleur(AR32)</f>
        <v>#NAME?</v>
      </c>
      <c r="AS434" s="81" t="e" cm="1">
        <f t="array" aca="1" ref="AS434" ca="1">couleur(AS32)</f>
        <v>#NAME?</v>
      </c>
      <c r="AT434" s="81" t="e" cm="1">
        <f t="array" aca="1" ref="AT434" ca="1">couleur(AT32)</f>
        <v>#NAME?</v>
      </c>
      <c r="AU434" s="81" t="e" cm="1">
        <f t="array" aca="1" ref="AU434" ca="1">couleur(AU32)</f>
        <v>#NAME?</v>
      </c>
    </row>
    <row r="435" spans="1:47">
      <c r="E435" s="36"/>
      <c r="F435" s="63"/>
      <c r="I435" s="98">
        <f t="shared" ref="I435:O435" si="189">I33</f>
        <v>1</v>
      </c>
      <c r="J435" s="98">
        <f t="shared" si="189"/>
        <v>1</v>
      </c>
      <c r="K435" s="98">
        <f t="shared" si="189"/>
        <v>0</v>
      </c>
      <c r="L435" s="98">
        <f t="shared" si="189"/>
        <v>0</v>
      </c>
      <c r="M435" s="98">
        <f t="shared" si="189"/>
        <v>0</v>
      </c>
      <c r="N435" s="98">
        <f t="shared" si="189"/>
        <v>0</v>
      </c>
      <c r="O435" s="98">
        <f t="shared" si="189"/>
        <v>0</v>
      </c>
      <c r="Z435" s="81" t="e" cm="1">
        <f t="array" aca="1" ref="Z435" ca="1">couleur(Z60)</f>
        <v>#NAME?</v>
      </c>
      <c r="AA435" s="81" t="e" cm="1">
        <f t="array" aca="1" ref="AA435" ca="1">couleur(AA60)</f>
        <v>#NAME?</v>
      </c>
      <c r="AB435" s="81" t="e" cm="1">
        <f t="array" aca="1" ref="AB435" ca="1">couleur(AB60)</f>
        <v>#NAME?</v>
      </c>
      <c r="AC435" s="81" t="e" cm="1">
        <f t="array" aca="1" ref="AC435" ca="1">couleur(AC60)</f>
        <v>#NAME?</v>
      </c>
      <c r="AD435" s="81" t="e" cm="1">
        <f t="array" aca="1" ref="AD435" ca="1">couleur(AD60)</f>
        <v>#NAME?</v>
      </c>
      <c r="AE435" s="81" t="e" cm="1">
        <f t="array" aca="1" ref="AE435" ca="1">couleur(AE60)</f>
        <v>#NAME?</v>
      </c>
      <c r="AF435" s="81" t="e" cm="1">
        <f t="array" aca="1" ref="AF435" ca="1">couleur(AF60)</f>
        <v>#NAME?</v>
      </c>
      <c r="AG435" s="81" t="e" cm="1">
        <f t="array" aca="1" ref="AG435" ca="1">couleur(AG60)</f>
        <v>#NAME?</v>
      </c>
      <c r="AH435" s="81" t="e" cm="1">
        <f t="array" aca="1" ref="AH435" ca="1">couleur(AH60)</f>
        <v>#NAME?</v>
      </c>
      <c r="AI435" s="81" t="e" cm="1">
        <f t="array" aca="1" ref="AI435" ca="1">couleur(AI60)</f>
        <v>#NAME?</v>
      </c>
      <c r="AJ435" s="43"/>
      <c r="AK435" s="81" t="e" cm="1">
        <f t="array" aca="1" ref="AK435" ca="1">couleur(AK33)</f>
        <v>#NAME?</v>
      </c>
      <c r="AL435" s="81" t="e" cm="1">
        <f t="array" aca="1" ref="AL435" ca="1">couleur(AL33)</f>
        <v>#NAME?</v>
      </c>
      <c r="AM435" s="81" t="e" cm="1">
        <f t="array" aca="1" ref="AM435" ca="1">couleur(AM33)</f>
        <v>#NAME?</v>
      </c>
      <c r="AN435" s="81" t="e" cm="1">
        <f t="array" aca="1" ref="AN435" ca="1">couleur(AN33)</f>
        <v>#NAME?</v>
      </c>
      <c r="AO435" s="81" t="e" cm="1">
        <f t="array" aca="1" ref="AO435" ca="1">couleur(AO34)</f>
        <v>#NAME?</v>
      </c>
      <c r="AP435" s="81" t="e" cm="1">
        <f t="array" aca="1" ref="AP435" ca="1">couleur(AP33)</f>
        <v>#NAME?</v>
      </c>
      <c r="AQ435" s="81" t="e" cm="1">
        <f t="array" aca="1" ref="AQ435" ca="1">couleur(AQ33)</f>
        <v>#NAME?</v>
      </c>
      <c r="AR435" s="81" t="e" cm="1">
        <f t="array" aca="1" ref="AR435" ca="1">couleur(AR33)</f>
        <v>#NAME?</v>
      </c>
      <c r="AS435" s="81" t="e" cm="1">
        <f t="array" aca="1" ref="AS435" ca="1">couleur(AS33)</f>
        <v>#NAME?</v>
      </c>
      <c r="AT435" s="81" t="e" cm="1">
        <f t="array" aca="1" ref="AT435" ca="1">couleur(AT33)</f>
        <v>#NAME?</v>
      </c>
      <c r="AU435" s="81" t="e" cm="1">
        <f t="array" aca="1" ref="AU435" ca="1">couleur(AU33)</f>
        <v>#NAME?</v>
      </c>
    </row>
    <row r="436" spans="1:47">
      <c r="E436" s="36"/>
      <c r="F436" s="63"/>
      <c r="I436" s="98">
        <f t="shared" ref="I436:O436" si="190">I34</f>
        <v>1</v>
      </c>
      <c r="J436" s="98">
        <f t="shared" si="190"/>
        <v>1</v>
      </c>
      <c r="K436" s="98">
        <f t="shared" si="190"/>
        <v>0</v>
      </c>
      <c r="L436" s="98">
        <f t="shared" si="190"/>
        <v>0</v>
      </c>
      <c r="M436" s="98">
        <f t="shared" si="190"/>
        <v>0</v>
      </c>
      <c r="N436" s="98">
        <f t="shared" si="190"/>
        <v>0</v>
      </c>
      <c r="O436" s="98">
        <f t="shared" si="190"/>
        <v>0</v>
      </c>
      <c r="Z436" s="81" t="e" cm="1">
        <f t="array" aca="1" ref="Z436" ca="1">couleur(Z61)</f>
        <v>#NAME?</v>
      </c>
      <c r="AA436" s="81" t="e" cm="1">
        <f t="array" aca="1" ref="AA436" ca="1">couleur(AA61)</f>
        <v>#NAME?</v>
      </c>
      <c r="AB436" s="81" t="e" cm="1">
        <f t="array" aca="1" ref="AB436" ca="1">couleur(AB61)</f>
        <v>#NAME?</v>
      </c>
      <c r="AC436" s="81" t="e" cm="1">
        <f t="array" aca="1" ref="AC436" ca="1">couleur(AC61)</f>
        <v>#NAME?</v>
      </c>
      <c r="AD436" s="81" t="e" cm="1">
        <f t="array" aca="1" ref="AD436" ca="1">couleur(AD61)</f>
        <v>#NAME?</v>
      </c>
      <c r="AE436" s="81" t="e" cm="1">
        <f t="array" aca="1" ref="AE436" ca="1">couleur(AE61)</f>
        <v>#NAME?</v>
      </c>
      <c r="AF436" s="81" t="e" cm="1">
        <f t="array" aca="1" ref="AF436" ca="1">couleur(AF61)</f>
        <v>#NAME?</v>
      </c>
      <c r="AG436" s="81" t="e" cm="1">
        <f t="array" aca="1" ref="AG436" ca="1">couleur(AG61)</f>
        <v>#NAME?</v>
      </c>
      <c r="AH436" s="81" t="e" cm="1">
        <f t="array" aca="1" ref="AH436" ca="1">couleur(AH61)</f>
        <v>#NAME?</v>
      </c>
      <c r="AI436" s="81" t="e" cm="1">
        <f t="array" aca="1" ref="AI436" ca="1">couleur(AI61)</f>
        <v>#NAME?</v>
      </c>
      <c r="AJ436" s="43"/>
      <c r="AK436" s="81" t="e" cm="1">
        <f t="array" aca="1" ref="AK436" ca="1">couleur(AK34)</f>
        <v>#NAME?</v>
      </c>
      <c r="AL436" s="81" t="e" cm="1">
        <f t="array" aca="1" ref="AL436" ca="1">couleur(AL34)</f>
        <v>#NAME?</v>
      </c>
      <c r="AM436" s="81" t="e" cm="1">
        <f t="array" aca="1" ref="AM436" ca="1">couleur(AM34)</f>
        <v>#NAME?</v>
      </c>
      <c r="AN436" s="81" t="e" cm="1">
        <f t="array" aca="1" ref="AN436" ca="1">couleur(AN34)</f>
        <v>#NAME?</v>
      </c>
      <c r="AO436" s="81" t="e" cm="1">
        <f t="array" ref="AO436">couleur(#REF!)</f>
        <v>#VALUE!</v>
      </c>
      <c r="AP436" s="81" t="e" cm="1">
        <f t="array" aca="1" ref="AP436" ca="1">couleur(AP34)</f>
        <v>#NAME?</v>
      </c>
      <c r="AQ436" s="81" t="e" cm="1">
        <f t="array" aca="1" ref="AQ436" ca="1">couleur(AQ34)</f>
        <v>#NAME?</v>
      </c>
      <c r="AR436" s="81" t="e" cm="1">
        <f t="array" aca="1" ref="AR436" ca="1">couleur(AR34)</f>
        <v>#NAME?</v>
      </c>
      <c r="AS436" s="81" t="e" cm="1">
        <f t="array" aca="1" ref="AS436" ca="1">couleur(AS34)</f>
        <v>#NAME?</v>
      </c>
      <c r="AT436" s="81" t="e" cm="1">
        <f t="array" aca="1" ref="AT436" ca="1">couleur(AT34)</f>
        <v>#NAME?</v>
      </c>
      <c r="AU436" s="81" t="e" cm="1">
        <f t="array" aca="1" ref="AU436" ca="1">couleur(AU34)</f>
        <v>#NAME?</v>
      </c>
    </row>
    <row r="437" spans="1:47">
      <c r="E437" s="36"/>
      <c r="F437" s="63"/>
      <c r="I437" s="98">
        <f t="shared" ref="I437:O437" si="191">I35</f>
        <v>1</v>
      </c>
      <c r="J437" s="98">
        <f t="shared" si="191"/>
        <v>1</v>
      </c>
      <c r="K437" s="98">
        <f t="shared" si="191"/>
        <v>0</v>
      </c>
      <c r="L437" s="98">
        <f t="shared" si="191"/>
        <v>0</v>
      </c>
      <c r="M437" s="98">
        <f t="shared" si="191"/>
        <v>0</v>
      </c>
      <c r="N437" s="98">
        <f t="shared" si="191"/>
        <v>0</v>
      </c>
      <c r="O437" s="98">
        <f t="shared" si="191"/>
        <v>0</v>
      </c>
      <c r="Z437" s="81" t="e" cm="1">
        <f t="array" aca="1" ref="Z437" ca="1">couleur(Z65)</f>
        <v>#NAME?</v>
      </c>
      <c r="AA437" s="81" t="e" cm="1">
        <f t="array" aca="1" ref="AA437" ca="1">couleur(AA65)</f>
        <v>#NAME?</v>
      </c>
      <c r="AB437" s="81" t="e" cm="1">
        <f t="array" aca="1" ref="AB437" ca="1">couleur(AB65)</f>
        <v>#NAME?</v>
      </c>
      <c r="AC437" s="81" t="e" cm="1">
        <f t="array" aca="1" ref="AC437" ca="1">couleur(AC65)</f>
        <v>#NAME?</v>
      </c>
      <c r="AD437" s="81" t="e" cm="1">
        <f t="array" aca="1" ref="AD437" ca="1">couleur(AD65)</f>
        <v>#NAME?</v>
      </c>
      <c r="AE437" s="81" t="e" cm="1">
        <f t="array" aca="1" ref="AE437" ca="1">couleur(AE65)</f>
        <v>#NAME?</v>
      </c>
      <c r="AF437" s="81" t="e" cm="1">
        <f t="array" aca="1" ref="AF437" ca="1">couleur(AF65)</f>
        <v>#NAME?</v>
      </c>
      <c r="AG437" s="81" t="e" cm="1">
        <f t="array" aca="1" ref="AG437" ca="1">couleur(AG65)</f>
        <v>#NAME?</v>
      </c>
      <c r="AH437" s="81" t="e" cm="1">
        <f t="array" aca="1" ref="AH437" ca="1">couleur(AH65)</f>
        <v>#NAME?</v>
      </c>
      <c r="AI437" s="81" t="e" cm="1">
        <f t="array" aca="1" ref="AI437" ca="1">couleur(AI65)</f>
        <v>#NAME?</v>
      </c>
      <c r="AJ437" s="43"/>
      <c r="AK437" s="81" t="e" cm="1">
        <f t="array" aca="1" ref="AK437" ca="1">couleur(AK35)</f>
        <v>#NAME?</v>
      </c>
      <c r="AL437" s="81" t="e" cm="1">
        <f t="array" aca="1" ref="AL437" ca="1">couleur(AL35)</f>
        <v>#NAME?</v>
      </c>
      <c r="AM437" s="81" t="e" cm="1">
        <f t="array" aca="1" ref="AM437" ca="1">couleur(AM35)</f>
        <v>#NAME?</v>
      </c>
      <c r="AN437" s="81" t="e" cm="1">
        <f t="array" ref="AN437">couleur(#REF!)</f>
        <v>#VALUE!</v>
      </c>
      <c r="AO437" s="81" t="e" cm="1">
        <f t="array" aca="1" ref="AO437" ca="1">couleur(AO35)</f>
        <v>#NAME?</v>
      </c>
      <c r="AP437" s="81" t="e" cm="1">
        <f t="array" aca="1" ref="AP437" ca="1">couleur(AP35)</f>
        <v>#NAME?</v>
      </c>
      <c r="AQ437" s="81" t="e" cm="1">
        <f t="array" aca="1" ref="AQ437" ca="1">couleur(AQ35)</f>
        <v>#NAME?</v>
      </c>
      <c r="AR437" s="81" t="e" cm="1">
        <f t="array" aca="1" ref="AR437" ca="1">couleur(AR35)</f>
        <v>#NAME?</v>
      </c>
      <c r="AS437" s="81" t="e" cm="1">
        <f t="array" aca="1" ref="AS437" ca="1">couleur(AS35)</f>
        <v>#NAME?</v>
      </c>
      <c r="AT437" s="81" t="e" cm="1">
        <f t="array" aca="1" ref="AT437" ca="1">couleur(AT35)</f>
        <v>#NAME?</v>
      </c>
      <c r="AU437" s="81" t="e" cm="1">
        <f t="array" aca="1" ref="AU437" ca="1">couleur(AU35)</f>
        <v>#NAME?</v>
      </c>
    </row>
    <row r="438" spans="1:47">
      <c r="E438" s="36"/>
      <c r="F438" s="63"/>
      <c r="I438" s="98">
        <f t="shared" ref="I438:O438" si="192">I36</f>
        <v>1</v>
      </c>
      <c r="J438" s="98">
        <f t="shared" si="192"/>
        <v>1</v>
      </c>
      <c r="K438" s="98">
        <f t="shared" si="192"/>
        <v>0</v>
      </c>
      <c r="L438" s="98">
        <f t="shared" si="192"/>
        <v>0</v>
      </c>
      <c r="M438" s="98">
        <f t="shared" si="192"/>
        <v>0</v>
      </c>
      <c r="N438" s="98">
        <f t="shared" si="192"/>
        <v>0</v>
      </c>
      <c r="O438" s="98">
        <f t="shared" si="192"/>
        <v>0</v>
      </c>
      <c r="Z438" s="81" t="e" cm="1">
        <f t="array" aca="1" ref="Z438" ca="1">couleur(Z66)</f>
        <v>#NAME?</v>
      </c>
      <c r="AA438" s="81" t="e" cm="1">
        <f t="array" aca="1" ref="AA438" ca="1">couleur(AA66)</f>
        <v>#NAME?</v>
      </c>
      <c r="AB438" s="81" t="e" cm="1">
        <f t="array" aca="1" ref="AB438" ca="1">couleur(AB66)</f>
        <v>#NAME?</v>
      </c>
      <c r="AC438" s="81" t="e" cm="1">
        <f t="array" aca="1" ref="AC438" ca="1">couleur(AC66)</f>
        <v>#NAME?</v>
      </c>
      <c r="AD438" s="81" t="e" cm="1">
        <f t="array" aca="1" ref="AD438" ca="1">couleur(AD66)</f>
        <v>#NAME?</v>
      </c>
      <c r="AE438" s="81" t="e" cm="1">
        <f t="array" aca="1" ref="AE438" ca="1">couleur(AE66)</f>
        <v>#NAME?</v>
      </c>
      <c r="AF438" s="81" t="e" cm="1">
        <f t="array" aca="1" ref="AF438" ca="1">couleur(AF66)</f>
        <v>#NAME?</v>
      </c>
      <c r="AG438" s="81" t="e" cm="1">
        <f t="array" aca="1" ref="AG438" ca="1">couleur(AG66)</f>
        <v>#NAME?</v>
      </c>
      <c r="AH438" s="81" t="e" cm="1">
        <f t="array" aca="1" ref="AH438" ca="1">couleur(AH66)</f>
        <v>#NAME?</v>
      </c>
      <c r="AI438" s="81" t="e" cm="1">
        <f t="array" aca="1" ref="AI438" ca="1">couleur(AI66)</f>
        <v>#NAME?</v>
      </c>
      <c r="AJ438" s="43"/>
      <c r="AK438" s="81" t="e" cm="1">
        <f t="array" aca="1" ref="AK438" ca="1">couleur(AK36)</f>
        <v>#NAME?</v>
      </c>
      <c r="AL438" s="81" t="e" cm="1">
        <f t="array" aca="1" ref="AL438" ca="1">couleur(AL36)</f>
        <v>#NAME?</v>
      </c>
      <c r="AM438" s="81" t="e" cm="1">
        <f t="array" aca="1" ref="AM438" ca="1">couleur(AM36)</f>
        <v>#NAME?</v>
      </c>
      <c r="AN438" s="81" t="e" cm="1">
        <f t="array" aca="1" ref="AN438" ca="1">couleur(AN35)</f>
        <v>#NAME?</v>
      </c>
      <c r="AO438" s="81" t="e" cm="1">
        <f t="array" aca="1" ref="AO438" ca="1">couleur(AO36)</f>
        <v>#NAME?</v>
      </c>
      <c r="AP438" s="81" t="e" cm="1">
        <f t="array" aca="1" ref="AP438" ca="1">couleur(AP36)</f>
        <v>#NAME?</v>
      </c>
      <c r="AQ438" s="81" t="e" cm="1">
        <f t="array" aca="1" ref="AQ438" ca="1">couleur(AQ36)</f>
        <v>#NAME?</v>
      </c>
      <c r="AR438" s="81" t="e" cm="1">
        <f t="array" aca="1" ref="AR438" ca="1">couleur(AR36)</f>
        <v>#NAME?</v>
      </c>
      <c r="AS438" s="81" t="e" cm="1">
        <f t="array" aca="1" ref="AS438" ca="1">couleur(AS36)</f>
        <v>#NAME?</v>
      </c>
      <c r="AT438" s="81" t="e" cm="1">
        <f t="array" aca="1" ref="AT438" ca="1">couleur(AT36)</f>
        <v>#NAME?</v>
      </c>
      <c r="AU438" s="81" t="e" cm="1">
        <f t="array" aca="1" ref="AU438" ca="1">couleur(AU36)</f>
        <v>#NAME?</v>
      </c>
    </row>
    <row r="439" spans="1:47">
      <c r="E439" s="36"/>
      <c r="F439" s="63"/>
      <c r="I439" s="98">
        <f t="shared" ref="I439:O439" si="193">I37</f>
        <v>1</v>
      </c>
      <c r="J439" s="98">
        <f t="shared" si="193"/>
        <v>1</v>
      </c>
      <c r="K439" s="98">
        <f t="shared" si="193"/>
        <v>0</v>
      </c>
      <c r="L439" s="98">
        <f t="shared" si="193"/>
        <v>0</v>
      </c>
      <c r="M439" s="98">
        <f t="shared" si="193"/>
        <v>0</v>
      </c>
      <c r="N439" s="98">
        <f t="shared" si="193"/>
        <v>0</v>
      </c>
      <c r="O439" s="98">
        <f t="shared" si="193"/>
        <v>0</v>
      </c>
      <c r="Z439" s="81" t="e" cm="1">
        <f t="array" aca="1" ref="Z439" ca="1">couleur(Z67)</f>
        <v>#NAME?</v>
      </c>
      <c r="AA439" s="81" t="e" cm="1">
        <f t="array" aca="1" ref="AA439" ca="1">couleur(AA67)</f>
        <v>#NAME?</v>
      </c>
      <c r="AB439" s="81" t="e" cm="1">
        <f t="array" aca="1" ref="AB439" ca="1">couleur(AB67)</f>
        <v>#NAME?</v>
      </c>
      <c r="AC439" s="81" t="e" cm="1">
        <f t="array" aca="1" ref="AC439" ca="1">couleur(AC67)</f>
        <v>#NAME?</v>
      </c>
      <c r="AD439" s="81" t="e" cm="1">
        <f t="array" aca="1" ref="AD439" ca="1">couleur(AD67)</f>
        <v>#NAME?</v>
      </c>
      <c r="AE439" s="81" t="e" cm="1">
        <f t="array" aca="1" ref="AE439" ca="1">couleur(AE67)</f>
        <v>#NAME?</v>
      </c>
      <c r="AF439" s="81" t="e" cm="1">
        <f t="array" aca="1" ref="AF439" ca="1">couleur(AF67)</f>
        <v>#NAME?</v>
      </c>
      <c r="AG439" s="81" t="e" cm="1">
        <f t="array" aca="1" ref="AG439" ca="1">couleur(AG67)</f>
        <v>#NAME?</v>
      </c>
      <c r="AH439" s="81" t="e" cm="1">
        <f t="array" aca="1" ref="AH439" ca="1">couleur(AH67)</f>
        <v>#NAME?</v>
      </c>
      <c r="AI439" s="81" t="e" cm="1">
        <f t="array" aca="1" ref="AI439" ca="1">couleur(AI67)</f>
        <v>#NAME?</v>
      </c>
      <c r="AJ439" s="43"/>
      <c r="AK439" s="81" t="e" cm="1">
        <f t="array" aca="1" ref="AK439" ca="1">couleur(AK37)</f>
        <v>#NAME?</v>
      </c>
      <c r="AL439" s="81" t="e" cm="1">
        <f t="array" aca="1" ref="AL439" ca="1">couleur(AL37)</f>
        <v>#NAME?</v>
      </c>
      <c r="AM439" s="81" t="e" cm="1">
        <f t="array" aca="1" ref="AM439" ca="1">couleur(AM37)</f>
        <v>#NAME?</v>
      </c>
      <c r="AN439" s="81" t="e" cm="1">
        <f t="array" aca="1" ref="AN439" ca="1">couleur(AN37)</f>
        <v>#NAME?</v>
      </c>
      <c r="AO439" s="81" t="e" cm="1">
        <f t="array" aca="1" ref="AO439" ca="1">couleur(AO37)</f>
        <v>#NAME?</v>
      </c>
      <c r="AP439" s="81" t="e" cm="1">
        <f t="array" aca="1" ref="AP439" ca="1">couleur(AP37)</f>
        <v>#NAME?</v>
      </c>
      <c r="AQ439" s="81" t="e" cm="1">
        <f t="array" aca="1" ref="AQ439" ca="1">couleur(AQ37)</f>
        <v>#NAME?</v>
      </c>
      <c r="AR439" s="81" t="e" cm="1">
        <f t="array" aca="1" ref="AR439" ca="1">couleur(AR37)</f>
        <v>#NAME?</v>
      </c>
      <c r="AS439" s="81" t="e" cm="1">
        <f t="array" aca="1" ref="AS439" ca="1">couleur(AS37)</f>
        <v>#NAME?</v>
      </c>
      <c r="AT439" s="81" t="e" cm="1">
        <f t="array" aca="1" ref="AT439" ca="1">couleur(AT37)</f>
        <v>#NAME?</v>
      </c>
      <c r="AU439" s="81" t="e" cm="1">
        <f t="array" aca="1" ref="AU439" ca="1">couleur(AU37)</f>
        <v>#NAME?</v>
      </c>
    </row>
    <row r="440" spans="1:47">
      <c r="E440" s="36"/>
      <c r="F440" s="63"/>
      <c r="I440" s="98">
        <f t="shared" ref="I440:O440" si="194">I38</f>
        <v>0</v>
      </c>
      <c r="J440" s="98">
        <f t="shared" si="194"/>
        <v>0</v>
      </c>
      <c r="K440" s="98">
        <f t="shared" si="194"/>
        <v>0</v>
      </c>
      <c r="L440" s="98">
        <f t="shared" si="194"/>
        <v>0</v>
      </c>
      <c r="M440" s="98">
        <f t="shared" si="194"/>
        <v>0</v>
      </c>
      <c r="N440" s="98">
        <f t="shared" si="194"/>
        <v>0</v>
      </c>
      <c r="O440" s="98">
        <f t="shared" si="194"/>
        <v>0</v>
      </c>
      <c r="Z440" s="81" t="e" cm="1">
        <f t="array" aca="1" ref="Z440" ca="1">couleur(Z68)</f>
        <v>#NAME?</v>
      </c>
      <c r="AA440" s="81" t="e" cm="1">
        <f t="array" aca="1" ref="AA440" ca="1">couleur(AA68)</f>
        <v>#NAME?</v>
      </c>
      <c r="AB440" s="81" t="e" cm="1">
        <f t="array" aca="1" ref="AB440" ca="1">couleur(AB68)</f>
        <v>#NAME?</v>
      </c>
      <c r="AC440" s="81" t="e" cm="1">
        <f t="array" aca="1" ref="AC440" ca="1">couleur(AC68)</f>
        <v>#NAME?</v>
      </c>
      <c r="AD440" s="81" t="e" cm="1">
        <f t="array" aca="1" ref="AD440" ca="1">couleur(AD68)</f>
        <v>#NAME?</v>
      </c>
      <c r="AE440" s="81" t="e" cm="1">
        <f t="array" aca="1" ref="AE440" ca="1">couleur(AE68)</f>
        <v>#NAME?</v>
      </c>
      <c r="AF440" s="81" t="e" cm="1">
        <f t="array" aca="1" ref="AF440" ca="1">couleur(AF68)</f>
        <v>#NAME?</v>
      </c>
      <c r="AG440" s="81" t="e" cm="1">
        <f t="array" aca="1" ref="AG440" ca="1">couleur(AG68)</f>
        <v>#NAME?</v>
      </c>
      <c r="AH440" s="81" t="e" cm="1">
        <f t="array" aca="1" ref="AH440" ca="1">couleur(AH68)</f>
        <v>#NAME?</v>
      </c>
      <c r="AI440" s="81" t="e" cm="1">
        <f t="array" aca="1" ref="AI440" ca="1">couleur(AI68)</f>
        <v>#NAME?</v>
      </c>
      <c r="AJ440" s="43"/>
      <c r="AK440" s="81" t="e" cm="1">
        <f t="array" aca="1" ref="AK440" ca="1">couleur(AK38)</f>
        <v>#NAME?</v>
      </c>
      <c r="AL440" s="81" t="e" cm="1">
        <f t="array" aca="1" ref="AL440" ca="1">couleur(AL38)</f>
        <v>#NAME?</v>
      </c>
      <c r="AM440" s="81" t="e" cm="1">
        <f t="array" aca="1" ref="AM440" ca="1">couleur(AM38)</f>
        <v>#NAME?</v>
      </c>
      <c r="AN440" s="81" t="e" cm="1">
        <f t="array" aca="1" ref="AN440" ca="1">couleur(AN38)</f>
        <v>#NAME?</v>
      </c>
      <c r="AO440" s="81" t="e" cm="1">
        <f t="array" aca="1" ref="AO440" ca="1">couleur(AO38)</f>
        <v>#NAME?</v>
      </c>
      <c r="AP440" s="81" t="e" cm="1">
        <f t="array" aca="1" ref="AP440" ca="1">couleur(AP38)</f>
        <v>#NAME?</v>
      </c>
      <c r="AQ440" s="81" t="e" cm="1">
        <f t="array" aca="1" ref="AQ440" ca="1">couleur(AQ38)</f>
        <v>#NAME?</v>
      </c>
      <c r="AR440" s="81" t="e" cm="1">
        <f t="array" aca="1" ref="AR440" ca="1">couleur(AR38)</f>
        <v>#NAME?</v>
      </c>
      <c r="AS440" s="81" t="e" cm="1">
        <f t="array" aca="1" ref="AS440" ca="1">couleur(AS38)</f>
        <v>#NAME?</v>
      </c>
      <c r="AT440" s="81" t="e" cm="1">
        <f t="array" aca="1" ref="AT440" ca="1">couleur(AT38)</f>
        <v>#NAME?</v>
      </c>
      <c r="AU440" s="81" t="e" cm="1">
        <f t="array" aca="1" ref="AU440" ca="1">couleur(AU38)</f>
        <v>#NAME?</v>
      </c>
    </row>
    <row r="441" spans="1:47">
      <c r="E441" s="36"/>
      <c r="F441" s="63"/>
      <c r="I441" s="98">
        <f t="shared" ref="I441:O441" si="195">I39</f>
        <v>0</v>
      </c>
      <c r="J441" s="98">
        <f t="shared" si="195"/>
        <v>0</v>
      </c>
      <c r="K441" s="98">
        <f t="shared" si="195"/>
        <v>0</v>
      </c>
      <c r="L441" s="98">
        <f t="shared" si="195"/>
        <v>0</v>
      </c>
      <c r="M441" s="98">
        <f t="shared" si="195"/>
        <v>0</v>
      </c>
      <c r="N441" s="98">
        <f t="shared" si="195"/>
        <v>0</v>
      </c>
      <c r="O441" s="98">
        <f t="shared" si="195"/>
        <v>0</v>
      </c>
      <c r="Z441" s="81" t="e" cm="1">
        <f t="array" aca="1" ref="Z441" ca="1">couleur(Z69)</f>
        <v>#NAME?</v>
      </c>
      <c r="AA441" s="81" t="e" cm="1">
        <f t="array" aca="1" ref="AA441" ca="1">couleur(AA69)</f>
        <v>#NAME?</v>
      </c>
      <c r="AB441" s="81" t="e" cm="1">
        <f t="array" aca="1" ref="AB441" ca="1">couleur(AB69)</f>
        <v>#NAME?</v>
      </c>
      <c r="AC441" s="81" t="e" cm="1">
        <f t="array" aca="1" ref="AC441" ca="1">couleur(AC69)</f>
        <v>#NAME?</v>
      </c>
      <c r="AD441" s="81" t="e" cm="1">
        <f t="array" aca="1" ref="AD441" ca="1">couleur(AD69)</f>
        <v>#NAME?</v>
      </c>
      <c r="AE441" s="81" t="e" cm="1">
        <f t="array" aca="1" ref="AE441" ca="1">couleur(AE69)</f>
        <v>#NAME?</v>
      </c>
      <c r="AF441" s="81" t="e" cm="1">
        <f t="array" aca="1" ref="AF441" ca="1">couleur(AF69)</f>
        <v>#NAME?</v>
      </c>
      <c r="AG441" s="81" t="e" cm="1">
        <f t="array" aca="1" ref="AG441" ca="1">couleur(AG69)</f>
        <v>#NAME?</v>
      </c>
      <c r="AH441" s="81" t="e" cm="1">
        <f t="array" aca="1" ref="AH441" ca="1">couleur(AH69)</f>
        <v>#NAME?</v>
      </c>
      <c r="AI441" s="81" t="e" cm="1">
        <f t="array" aca="1" ref="AI441" ca="1">couleur(AI69)</f>
        <v>#NAME?</v>
      </c>
      <c r="AJ441" s="43"/>
      <c r="AK441" s="81" t="e" cm="1">
        <f t="array" aca="1" ref="AK441" ca="1">couleur(AK39)</f>
        <v>#NAME?</v>
      </c>
      <c r="AL441" s="81" t="e" cm="1">
        <f t="array" aca="1" ref="AL441" ca="1">couleur(AL39)</f>
        <v>#NAME?</v>
      </c>
      <c r="AM441" s="81" t="e" cm="1">
        <f t="array" aca="1" ref="AM441" ca="1">couleur(AM39)</f>
        <v>#NAME?</v>
      </c>
      <c r="AN441" s="81" t="e" cm="1">
        <f t="array" aca="1" ref="AN441" ca="1">couleur(AN39)</f>
        <v>#NAME?</v>
      </c>
      <c r="AO441" s="81" t="e" cm="1">
        <f t="array" aca="1" ref="AO441" ca="1">couleur(AO39)</f>
        <v>#NAME?</v>
      </c>
      <c r="AP441" s="81" t="e" cm="1">
        <f t="array" aca="1" ref="AP441" ca="1">couleur(AP39)</f>
        <v>#NAME?</v>
      </c>
      <c r="AQ441" s="81" t="e" cm="1">
        <f t="array" aca="1" ref="AQ441" ca="1">couleur(AQ39)</f>
        <v>#NAME?</v>
      </c>
      <c r="AR441" s="81" t="e" cm="1">
        <f t="array" aca="1" ref="AR441" ca="1">couleur(AR39)</f>
        <v>#NAME?</v>
      </c>
      <c r="AS441" s="81" t="e" cm="1">
        <f t="array" aca="1" ref="AS441" ca="1">couleur(AS39)</f>
        <v>#NAME?</v>
      </c>
      <c r="AT441" s="81" t="e" cm="1">
        <f t="array" aca="1" ref="AT441" ca="1">couleur(AT39)</f>
        <v>#NAME?</v>
      </c>
      <c r="AU441" s="81" t="e" cm="1">
        <f t="array" aca="1" ref="AU441" ca="1">couleur(AU39)</f>
        <v>#NAME?</v>
      </c>
    </row>
    <row r="442" spans="1:47">
      <c r="E442" s="36"/>
      <c r="F442" s="63"/>
      <c r="I442" s="98">
        <f t="shared" ref="I442:O442" si="196">I40</f>
        <v>0</v>
      </c>
      <c r="J442" s="98">
        <f t="shared" si="196"/>
        <v>0</v>
      </c>
      <c r="K442" s="98">
        <f t="shared" si="196"/>
        <v>0</v>
      </c>
      <c r="L442" s="98">
        <f t="shared" si="196"/>
        <v>0</v>
      </c>
      <c r="M442" s="98">
        <f t="shared" si="196"/>
        <v>0</v>
      </c>
      <c r="N442" s="98">
        <f t="shared" si="196"/>
        <v>0</v>
      </c>
      <c r="O442" s="98">
        <f t="shared" si="196"/>
        <v>0</v>
      </c>
      <c r="Z442" s="81" t="e" cm="1">
        <f t="array" aca="1" ref="Z442" ca="1">couleur(Z70)</f>
        <v>#NAME?</v>
      </c>
      <c r="AA442" s="81" t="e" cm="1">
        <f t="array" aca="1" ref="AA442" ca="1">couleur(AA70)</f>
        <v>#NAME?</v>
      </c>
      <c r="AB442" s="81" t="e" cm="1">
        <f t="array" aca="1" ref="AB442" ca="1">couleur(AB70)</f>
        <v>#NAME?</v>
      </c>
      <c r="AC442" s="81" t="e" cm="1">
        <f t="array" aca="1" ref="AC442" ca="1">couleur(AC70)</f>
        <v>#NAME?</v>
      </c>
      <c r="AD442" s="81" t="e" cm="1">
        <f t="array" aca="1" ref="AD442" ca="1">couleur(AD70)</f>
        <v>#NAME?</v>
      </c>
      <c r="AE442" s="81" t="e" cm="1">
        <f t="array" aca="1" ref="AE442" ca="1">couleur(AE70)</f>
        <v>#NAME?</v>
      </c>
      <c r="AF442" s="81" t="e" cm="1">
        <f t="array" aca="1" ref="AF442" ca="1">couleur(AF70)</f>
        <v>#NAME?</v>
      </c>
      <c r="AG442" s="81" t="e" cm="1">
        <f t="array" aca="1" ref="AG442" ca="1">couleur(AG70)</f>
        <v>#NAME?</v>
      </c>
      <c r="AH442" s="81" t="e" cm="1">
        <f t="array" aca="1" ref="AH442" ca="1">couleur(AH70)</f>
        <v>#NAME?</v>
      </c>
      <c r="AI442" s="81" t="e" cm="1">
        <f t="array" aca="1" ref="AI442" ca="1">couleur(AI70)</f>
        <v>#NAME?</v>
      </c>
      <c r="AJ442" s="43"/>
      <c r="AK442" s="81" t="e" cm="1">
        <f t="array" aca="1" ref="AK442" ca="1">couleur(AK40)</f>
        <v>#NAME?</v>
      </c>
      <c r="AL442" s="81" t="e" cm="1">
        <f t="array" aca="1" ref="AL442" ca="1">couleur(AL40)</f>
        <v>#NAME?</v>
      </c>
      <c r="AM442" s="81" t="e" cm="1">
        <f t="array" aca="1" ref="AM442" ca="1">couleur(AM40)</f>
        <v>#NAME?</v>
      </c>
      <c r="AN442" s="81" t="e" cm="1">
        <f t="array" aca="1" ref="AN442" ca="1">couleur(AN40)</f>
        <v>#NAME?</v>
      </c>
      <c r="AO442" s="81" t="e" cm="1">
        <f t="array" aca="1" ref="AO442" ca="1">couleur(AO40)</f>
        <v>#NAME?</v>
      </c>
      <c r="AP442" s="81" t="e" cm="1">
        <f t="array" aca="1" ref="AP442" ca="1">couleur(AP40)</f>
        <v>#NAME?</v>
      </c>
      <c r="AQ442" s="81" t="e" cm="1">
        <f t="array" aca="1" ref="AQ442" ca="1">couleur(AQ40)</f>
        <v>#NAME?</v>
      </c>
      <c r="AR442" s="81" t="e" cm="1">
        <f t="array" aca="1" ref="AR442" ca="1">couleur(AR40)</f>
        <v>#NAME?</v>
      </c>
      <c r="AS442" s="81" t="e" cm="1">
        <f t="array" aca="1" ref="AS442" ca="1">couleur(AS40)</f>
        <v>#NAME?</v>
      </c>
      <c r="AT442" s="81" t="e" cm="1">
        <f t="array" aca="1" ref="AT442" ca="1">couleur(AT40)</f>
        <v>#NAME?</v>
      </c>
      <c r="AU442" s="81" t="e" cm="1">
        <f t="array" aca="1" ref="AU442" ca="1">couleur(AU40)</f>
        <v>#NAME?</v>
      </c>
    </row>
    <row r="443" spans="1:47">
      <c r="E443" s="36"/>
      <c r="F443" s="63"/>
      <c r="I443" s="98">
        <f t="shared" ref="I443:O443" si="197">I41</f>
        <v>0</v>
      </c>
      <c r="J443" s="98">
        <f t="shared" si="197"/>
        <v>0</v>
      </c>
      <c r="K443" s="98">
        <f t="shared" si="197"/>
        <v>0</v>
      </c>
      <c r="L443" s="98">
        <f t="shared" si="197"/>
        <v>0</v>
      </c>
      <c r="M443" s="98">
        <f t="shared" si="197"/>
        <v>0</v>
      </c>
      <c r="N443" s="98">
        <f t="shared" si="197"/>
        <v>0</v>
      </c>
      <c r="O443" s="98">
        <f t="shared" si="197"/>
        <v>0</v>
      </c>
      <c r="Z443" s="81" t="e" cm="1">
        <f t="array" aca="1" ref="Z443" ca="1">couleur(Z71)</f>
        <v>#NAME?</v>
      </c>
      <c r="AA443" s="81" t="e" cm="1">
        <f t="array" aca="1" ref="AA443" ca="1">couleur(AA71)</f>
        <v>#NAME?</v>
      </c>
      <c r="AB443" s="81" t="e" cm="1">
        <f t="array" aca="1" ref="AB443" ca="1">couleur(AB71)</f>
        <v>#NAME?</v>
      </c>
      <c r="AC443" s="81" t="e" cm="1">
        <f t="array" aca="1" ref="AC443" ca="1">couleur(AC71)</f>
        <v>#NAME?</v>
      </c>
      <c r="AD443" s="81" t="e" cm="1">
        <f t="array" aca="1" ref="AD443" ca="1">couleur(AD71)</f>
        <v>#NAME?</v>
      </c>
      <c r="AE443" s="81" t="e" cm="1">
        <f t="array" aca="1" ref="AE443" ca="1">couleur(AE71)</f>
        <v>#NAME?</v>
      </c>
      <c r="AF443" s="81" t="e" cm="1">
        <f t="array" aca="1" ref="AF443" ca="1">couleur(AF71)</f>
        <v>#NAME?</v>
      </c>
      <c r="AG443" s="81" t="e" cm="1">
        <f t="array" aca="1" ref="AG443" ca="1">couleur(AG71)</f>
        <v>#NAME?</v>
      </c>
      <c r="AH443" s="81" t="e" cm="1">
        <f t="array" aca="1" ref="AH443" ca="1">couleur(AH71)</f>
        <v>#NAME?</v>
      </c>
      <c r="AI443" s="81" t="e" cm="1">
        <f t="array" aca="1" ref="AI443" ca="1">couleur(AI71)</f>
        <v>#NAME?</v>
      </c>
      <c r="AJ443" s="43"/>
      <c r="AK443" s="81" t="e" cm="1">
        <f t="array" aca="1" ref="AK443" ca="1">couleur(AK41)</f>
        <v>#NAME?</v>
      </c>
      <c r="AL443" s="81" t="e" cm="1">
        <f t="array" aca="1" ref="AL443" ca="1">couleur(AL41)</f>
        <v>#NAME?</v>
      </c>
      <c r="AM443" s="81" t="e" cm="1">
        <f t="array" aca="1" ref="AM443" ca="1">couleur(AM41)</f>
        <v>#NAME?</v>
      </c>
      <c r="AN443" s="81" t="e" cm="1">
        <f t="array" aca="1" ref="AN443" ca="1">couleur(AN41)</f>
        <v>#NAME?</v>
      </c>
      <c r="AO443" s="81" t="e" cm="1">
        <f t="array" aca="1" ref="AO443" ca="1">couleur(AO41)</f>
        <v>#NAME?</v>
      </c>
      <c r="AP443" s="81" t="e" cm="1">
        <f t="array" aca="1" ref="AP443" ca="1">couleur(AP41)</f>
        <v>#NAME?</v>
      </c>
      <c r="AQ443" s="81" t="e" cm="1">
        <f t="array" aca="1" ref="AQ443" ca="1">couleur(AQ41)</f>
        <v>#NAME?</v>
      </c>
      <c r="AR443" s="81" t="e" cm="1">
        <f t="array" aca="1" ref="AR443" ca="1">couleur(AR41)</f>
        <v>#NAME?</v>
      </c>
      <c r="AS443" s="81" t="e" cm="1">
        <f t="array" aca="1" ref="AS443" ca="1">couleur(AS41)</f>
        <v>#NAME?</v>
      </c>
      <c r="AT443" s="81" t="e" cm="1">
        <f t="array" aca="1" ref="AT443" ca="1">couleur(AT41)</f>
        <v>#NAME?</v>
      </c>
      <c r="AU443" s="81" t="e" cm="1">
        <f t="array" aca="1" ref="AU443" ca="1">couleur(AU41)</f>
        <v>#NAME?</v>
      </c>
    </row>
    <row r="444" spans="1:47">
      <c r="E444" s="36"/>
      <c r="F444" s="63"/>
      <c r="I444" s="98">
        <f t="shared" ref="I444:O444" si="198">I42</f>
        <v>0</v>
      </c>
      <c r="J444" s="98">
        <f t="shared" si="198"/>
        <v>0</v>
      </c>
      <c r="K444" s="98">
        <f t="shared" si="198"/>
        <v>0</v>
      </c>
      <c r="L444" s="98">
        <f t="shared" si="198"/>
        <v>0</v>
      </c>
      <c r="M444" s="98">
        <f t="shared" si="198"/>
        <v>0</v>
      </c>
      <c r="N444" s="98">
        <f t="shared" si="198"/>
        <v>0</v>
      </c>
      <c r="O444" s="98">
        <f t="shared" si="198"/>
        <v>0</v>
      </c>
      <c r="Z444" s="81" t="e" cm="1">
        <f t="array" aca="1" ref="Z444" ca="1">couleur(Z72)</f>
        <v>#NAME?</v>
      </c>
      <c r="AA444" s="81" t="e" cm="1">
        <f t="array" aca="1" ref="AA444" ca="1">couleur(AA72)</f>
        <v>#NAME?</v>
      </c>
      <c r="AB444" s="81" t="e" cm="1">
        <f t="array" aca="1" ref="AB444" ca="1">couleur(AB72)</f>
        <v>#NAME?</v>
      </c>
      <c r="AC444" s="81" t="e" cm="1">
        <f t="array" aca="1" ref="AC444" ca="1">couleur(AC72)</f>
        <v>#NAME?</v>
      </c>
      <c r="AD444" s="81" t="e" cm="1">
        <f t="array" aca="1" ref="AD444" ca="1">couleur(AD72)</f>
        <v>#NAME?</v>
      </c>
      <c r="AE444" s="81" t="e" cm="1">
        <f t="array" aca="1" ref="AE444" ca="1">couleur(AE72)</f>
        <v>#NAME?</v>
      </c>
      <c r="AF444" s="81" t="e" cm="1">
        <f t="array" aca="1" ref="AF444" ca="1">couleur(AF72)</f>
        <v>#NAME?</v>
      </c>
      <c r="AG444" s="81" t="e" cm="1">
        <f t="array" aca="1" ref="AG444" ca="1">couleur(AG72)</f>
        <v>#NAME?</v>
      </c>
      <c r="AH444" s="81" t="e" cm="1">
        <f t="array" aca="1" ref="AH444" ca="1">couleur(AH72)</f>
        <v>#NAME?</v>
      </c>
      <c r="AI444" s="81" t="e" cm="1">
        <f t="array" aca="1" ref="AI444" ca="1">couleur(AI72)</f>
        <v>#NAME?</v>
      </c>
      <c r="AJ444" s="43"/>
      <c r="AK444" s="81" t="e" cm="1">
        <f t="array" aca="1" ref="AK444" ca="1">couleur(AK42)</f>
        <v>#NAME?</v>
      </c>
      <c r="AL444" s="81" t="e" cm="1">
        <f t="array" aca="1" ref="AL444" ca="1">couleur(AL42)</f>
        <v>#NAME?</v>
      </c>
      <c r="AM444" s="81" t="e" cm="1">
        <f t="array" aca="1" ref="AM444" ca="1">couleur(AM42)</f>
        <v>#NAME?</v>
      </c>
      <c r="AN444" s="81" t="e" cm="1">
        <f t="array" aca="1" ref="AN444" ca="1">couleur(AN42)</f>
        <v>#NAME?</v>
      </c>
      <c r="AO444" s="81" t="e" cm="1">
        <f t="array" aca="1" ref="AO444" ca="1">couleur(AO42)</f>
        <v>#NAME?</v>
      </c>
      <c r="AP444" s="81" t="e" cm="1">
        <f t="array" aca="1" ref="AP444" ca="1">couleur(AP42)</f>
        <v>#NAME?</v>
      </c>
      <c r="AQ444" s="81" t="e" cm="1">
        <f t="array" aca="1" ref="AQ444" ca="1">couleur(AQ42)</f>
        <v>#NAME?</v>
      </c>
      <c r="AR444" s="81" t="e" cm="1">
        <f t="array" aca="1" ref="AR444" ca="1">couleur(AR42)</f>
        <v>#NAME?</v>
      </c>
      <c r="AS444" s="81" t="e" cm="1">
        <f t="array" aca="1" ref="AS444" ca="1">couleur(AS42)</f>
        <v>#NAME?</v>
      </c>
      <c r="AT444" s="81" t="e" cm="1">
        <f t="array" aca="1" ref="AT444" ca="1">couleur(AT42)</f>
        <v>#NAME?</v>
      </c>
      <c r="AU444" s="81" t="e" cm="1">
        <f t="array" aca="1" ref="AU444" ca="1">couleur(AU42)</f>
        <v>#NAME?</v>
      </c>
    </row>
    <row r="445" spans="1:47">
      <c r="E445" s="36"/>
      <c r="F445" s="63"/>
      <c r="I445" s="98">
        <f t="shared" ref="I445:O445" si="199">I43</f>
        <v>0</v>
      </c>
      <c r="J445" s="98">
        <f t="shared" si="199"/>
        <v>0</v>
      </c>
      <c r="K445" s="98">
        <f t="shared" si="199"/>
        <v>0</v>
      </c>
      <c r="L445" s="98">
        <f t="shared" si="199"/>
        <v>0</v>
      </c>
      <c r="M445" s="98">
        <f t="shared" si="199"/>
        <v>0</v>
      </c>
      <c r="N445" s="98">
        <f t="shared" si="199"/>
        <v>0</v>
      </c>
      <c r="O445" s="98">
        <f t="shared" si="199"/>
        <v>0</v>
      </c>
      <c r="Z445" s="81" t="e" cm="1">
        <f t="array" aca="1" ref="Z445" ca="1">couleur(Z73)</f>
        <v>#NAME?</v>
      </c>
      <c r="AA445" s="81" t="e" cm="1">
        <f t="array" aca="1" ref="AA445" ca="1">couleur(AA73)</f>
        <v>#NAME?</v>
      </c>
      <c r="AB445" s="81" t="e" cm="1">
        <f t="array" aca="1" ref="AB445" ca="1">couleur(AB73)</f>
        <v>#NAME?</v>
      </c>
      <c r="AC445" s="81" t="e" cm="1">
        <f t="array" aca="1" ref="AC445" ca="1">couleur(AC73)</f>
        <v>#NAME?</v>
      </c>
      <c r="AD445" s="81" t="e" cm="1">
        <f t="array" aca="1" ref="AD445" ca="1">couleur(AD73)</f>
        <v>#NAME?</v>
      </c>
      <c r="AE445" s="81" t="e" cm="1">
        <f t="array" aca="1" ref="AE445" ca="1">couleur(AE73)</f>
        <v>#NAME?</v>
      </c>
      <c r="AF445" s="81" t="e" cm="1">
        <f t="array" aca="1" ref="AF445" ca="1">couleur(AF73)</f>
        <v>#NAME?</v>
      </c>
      <c r="AG445" s="81" t="e" cm="1">
        <f t="array" aca="1" ref="AG445" ca="1">couleur(AG73)</f>
        <v>#NAME?</v>
      </c>
      <c r="AH445" s="81" t="e" cm="1">
        <f t="array" aca="1" ref="AH445" ca="1">couleur(AH73)</f>
        <v>#NAME?</v>
      </c>
      <c r="AI445" s="81" t="e" cm="1">
        <f t="array" aca="1" ref="AI445" ca="1">couleur(AI73)</f>
        <v>#NAME?</v>
      </c>
      <c r="AJ445" s="43"/>
      <c r="AK445" s="81" t="e" cm="1">
        <f t="array" aca="1" ref="AK445" ca="1">couleur(AK43)</f>
        <v>#NAME?</v>
      </c>
      <c r="AL445" s="81" t="e" cm="1">
        <f t="array" aca="1" ref="AL445" ca="1">couleur(AL43)</f>
        <v>#NAME?</v>
      </c>
      <c r="AM445" s="81" t="e" cm="1">
        <f t="array" aca="1" ref="AM445" ca="1">couleur(AM43)</f>
        <v>#NAME?</v>
      </c>
      <c r="AN445" s="81" t="e" cm="1">
        <f t="array" aca="1" ref="AN445" ca="1">couleur(AN43)</f>
        <v>#NAME?</v>
      </c>
      <c r="AO445" s="81" t="e" cm="1">
        <f t="array" aca="1" ref="AO445" ca="1">couleur(AO43)</f>
        <v>#NAME?</v>
      </c>
      <c r="AP445" s="81" t="e" cm="1">
        <f t="array" aca="1" ref="AP445" ca="1">couleur(AP43)</f>
        <v>#NAME?</v>
      </c>
      <c r="AQ445" s="81" t="e" cm="1">
        <f t="array" aca="1" ref="AQ445" ca="1">couleur(AQ43)</f>
        <v>#NAME?</v>
      </c>
      <c r="AR445" s="81" t="e" cm="1">
        <f t="array" aca="1" ref="AR445" ca="1">couleur(AR43)</f>
        <v>#NAME?</v>
      </c>
      <c r="AS445" s="81" t="e" cm="1">
        <f t="array" aca="1" ref="AS445" ca="1">couleur(AS43)</f>
        <v>#NAME?</v>
      </c>
      <c r="AT445" s="81" t="e" cm="1">
        <f t="array" aca="1" ref="AT445" ca="1">couleur(AT43)</f>
        <v>#NAME?</v>
      </c>
      <c r="AU445" s="81" t="e" cm="1">
        <f t="array" aca="1" ref="AU445" ca="1">couleur(AU43)</f>
        <v>#NAME?</v>
      </c>
    </row>
    <row r="446" spans="1:47">
      <c r="E446" s="36"/>
      <c r="F446" s="63"/>
      <c r="I446" s="98">
        <f t="shared" ref="I446:O446" si="200">I44</f>
        <v>0</v>
      </c>
      <c r="J446" s="98">
        <f t="shared" si="200"/>
        <v>0</v>
      </c>
      <c r="K446" s="98">
        <f t="shared" si="200"/>
        <v>0</v>
      </c>
      <c r="L446" s="98">
        <f t="shared" si="200"/>
        <v>0</v>
      </c>
      <c r="M446" s="98">
        <f t="shared" si="200"/>
        <v>0</v>
      </c>
      <c r="N446" s="98">
        <f t="shared" si="200"/>
        <v>0</v>
      </c>
      <c r="O446" s="98">
        <f t="shared" si="200"/>
        <v>0</v>
      </c>
      <c r="Z446" s="81" t="e" cm="1">
        <f t="array" aca="1" ref="Z446" ca="1">couleur(Z77)</f>
        <v>#NAME?</v>
      </c>
      <c r="AA446" s="81" t="e" cm="1">
        <f t="array" aca="1" ref="AA446" ca="1">couleur(AA77)</f>
        <v>#NAME?</v>
      </c>
      <c r="AB446" s="81" t="e" cm="1">
        <f t="array" aca="1" ref="AB446" ca="1">couleur(AB77)</f>
        <v>#NAME?</v>
      </c>
      <c r="AC446" s="81" t="e" cm="1">
        <f t="array" aca="1" ref="AC446" ca="1">couleur(AC77)</f>
        <v>#NAME?</v>
      </c>
      <c r="AD446" s="81" t="e" cm="1">
        <f t="array" aca="1" ref="AD446" ca="1">couleur(AD77)</f>
        <v>#NAME?</v>
      </c>
      <c r="AE446" s="81" t="e" cm="1">
        <f t="array" aca="1" ref="AE446" ca="1">couleur(AE77)</f>
        <v>#NAME?</v>
      </c>
      <c r="AF446" s="81" t="e" cm="1">
        <f t="array" aca="1" ref="AF446" ca="1">couleur(AF77)</f>
        <v>#NAME?</v>
      </c>
      <c r="AG446" s="81" t="e" cm="1">
        <f t="array" aca="1" ref="AG446" ca="1">couleur(AG77)</f>
        <v>#NAME?</v>
      </c>
      <c r="AH446" s="81" t="e" cm="1">
        <f t="array" aca="1" ref="AH446" ca="1">couleur(AH77)</f>
        <v>#NAME?</v>
      </c>
      <c r="AI446" s="81" t="e" cm="1">
        <f t="array" aca="1" ref="AI446" ca="1">couleur(AI77)</f>
        <v>#NAME?</v>
      </c>
      <c r="AJ446" s="43"/>
      <c r="AK446" s="81" t="e" cm="1">
        <f t="array" aca="1" ref="AK446" ca="1">couleur(AK44)</f>
        <v>#NAME?</v>
      </c>
      <c r="AL446" s="81" t="e" cm="1">
        <f t="array" aca="1" ref="AL446" ca="1">couleur(AL44)</f>
        <v>#NAME?</v>
      </c>
      <c r="AM446" s="81" t="e" cm="1">
        <f t="array" aca="1" ref="AM446" ca="1">couleur(AM44)</f>
        <v>#NAME?</v>
      </c>
      <c r="AN446" s="81" t="e" cm="1">
        <f t="array" aca="1" ref="AN446" ca="1">couleur(AN44)</f>
        <v>#NAME?</v>
      </c>
      <c r="AO446" s="81" t="e" cm="1">
        <f t="array" aca="1" ref="AO446" ca="1">couleur(AO44)</f>
        <v>#NAME?</v>
      </c>
      <c r="AP446" s="81" t="e" cm="1">
        <f t="array" aca="1" ref="AP446" ca="1">couleur(AP44)</f>
        <v>#NAME?</v>
      </c>
      <c r="AQ446" s="81" t="e" cm="1">
        <f t="array" aca="1" ref="AQ446" ca="1">couleur(AQ44)</f>
        <v>#NAME?</v>
      </c>
      <c r="AR446" s="81" t="e" cm="1">
        <f t="array" aca="1" ref="AR446" ca="1">couleur(AR44)</f>
        <v>#NAME?</v>
      </c>
      <c r="AS446" s="81" t="e" cm="1">
        <f t="array" aca="1" ref="AS446" ca="1">couleur(AS44)</f>
        <v>#NAME?</v>
      </c>
      <c r="AT446" s="81" t="e" cm="1">
        <f t="array" aca="1" ref="AT446" ca="1">couleur(AT44)</f>
        <v>#NAME?</v>
      </c>
      <c r="AU446" s="81" t="e" cm="1">
        <f t="array" aca="1" ref="AU446" ca="1">couleur(AU44)</f>
        <v>#NAME?</v>
      </c>
    </row>
    <row r="447" spans="1:47">
      <c r="E447" s="36"/>
      <c r="F447" s="63"/>
      <c r="I447" s="98">
        <f t="shared" ref="I447:O447" si="201">I45</f>
        <v>0</v>
      </c>
      <c r="J447" s="98">
        <f t="shared" si="201"/>
        <v>0</v>
      </c>
      <c r="K447" s="98">
        <f t="shared" si="201"/>
        <v>0</v>
      </c>
      <c r="L447" s="98">
        <f t="shared" si="201"/>
        <v>0</v>
      </c>
      <c r="M447" s="98">
        <f t="shared" si="201"/>
        <v>0</v>
      </c>
      <c r="N447" s="98">
        <f t="shared" si="201"/>
        <v>0</v>
      </c>
      <c r="O447" s="98">
        <f t="shared" si="201"/>
        <v>0</v>
      </c>
      <c r="Z447" s="81" t="e" cm="1">
        <f t="array" aca="1" ref="Z447" ca="1">couleur(Z78)</f>
        <v>#NAME?</v>
      </c>
      <c r="AA447" s="81" t="e" cm="1">
        <f t="array" aca="1" ref="AA447" ca="1">couleur(AA78)</f>
        <v>#NAME?</v>
      </c>
      <c r="AB447" s="81" t="e" cm="1">
        <f t="array" aca="1" ref="AB447" ca="1">couleur(AB78)</f>
        <v>#NAME?</v>
      </c>
      <c r="AC447" s="81" t="e" cm="1">
        <f t="array" aca="1" ref="AC447" ca="1">couleur(AC78)</f>
        <v>#NAME?</v>
      </c>
      <c r="AD447" s="81" t="e" cm="1">
        <f t="array" aca="1" ref="AD447" ca="1">couleur(AD78)</f>
        <v>#NAME?</v>
      </c>
      <c r="AE447" s="81" t="e" cm="1">
        <f t="array" aca="1" ref="AE447" ca="1">couleur(AE78)</f>
        <v>#NAME?</v>
      </c>
      <c r="AF447" s="81" t="e" cm="1">
        <f t="array" aca="1" ref="AF447" ca="1">couleur(AF78)</f>
        <v>#NAME?</v>
      </c>
      <c r="AG447" s="81" t="e" cm="1">
        <f t="array" aca="1" ref="AG447" ca="1">couleur(AG78)</f>
        <v>#NAME?</v>
      </c>
      <c r="AH447" s="81" t="e" cm="1">
        <f t="array" aca="1" ref="AH447" ca="1">couleur(AH78)</f>
        <v>#NAME?</v>
      </c>
      <c r="AI447" s="81" t="e" cm="1">
        <f t="array" aca="1" ref="AI447" ca="1">couleur(AI78)</f>
        <v>#NAME?</v>
      </c>
      <c r="AJ447" s="43"/>
      <c r="AK447" s="81" t="e" cm="1">
        <f t="array" aca="1" ref="AK447" ca="1">couleur(AK45)</f>
        <v>#NAME?</v>
      </c>
      <c r="AL447" s="81" t="e" cm="1">
        <f t="array" aca="1" ref="AL447" ca="1">couleur(AL45)</f>
        <v>#NAME?</v>
      </c>
      <c r="AM447" s="81" t="e" cm="1">
        <f t="array" aca="1" ref="AM447" ca="1">couleur(AM45)</f>
        <v>#NAME?</v>
      </c>
      <c r="AN447" s="81" t="e" cm="1">
        <f t="array" aca="1" ref="AN447" ca="1">couleur(AN45)</f>
        <v>#NAME?</v>
      </c>
      <c r="AO447" s="81" t="e" cm="1">
        <f t="array" aca="1" ref="AO447" ca="1">couleur(AO45)</f>
        <v>#NAME?</v>
      </c>
      <c r="AP447" s="81" t="e" cm="1">
        <f t="array" aca="1" ref="AP447" ca="1">couleur(AP45)</f>
        <v>#NAME?</v>
      </c>
      <c r="AQ447" s="81" t="e" cm="1">
        <f t="array" aca="1" ref="AQ447" ca="1">couleur(AQ45)</f>
        <v>#NAME?</v>
      </c>
      <c r="AR447" s="81" t="e" cm="1">
        <f t="array" aca="1" ref="AR447" ca="1">couleur(AR45)</f>
        <v>#NAME?</v>
      </c>
      <c r="AS447" s="81" t="e" cm="1">
        <f t="array" aca="1" ref="AS447" ca="1">couleur(AS45)</f>
        <v>#NAME?</v>
      </c>
      <c r="AT447" s="81" t="e" cm="1">
        <f t="array" aca="1" ref="AT447" ca="1">couleur(AT45)</f>
        <v>#NAME?</v>
      </c>
      <c r="AU447" s="81" t="e" cm="1">
        <f t="array" aca="1" ref="AU447" ca="1">couleur(AU45)</f>
        <v>#NAME?</v>
      </c>
    </row>
    <row r="448" spans="1:47">
      <c r="E448" s="36"/>
      <c r="F448" s="63"/>
      <c r="I448" s="98">
        <f t="shared" ref="I448:O448" si="202">I46</f>
        <v>0</v>
      </c>
      <c r="J448" s="98">
        <f t="shared" si="202"/>
        <v>0</v>
      </c>
      <c r="K448" s="98">
        <f t="shared" si="202"/>
        <v>0</v>
      </c>
      <c r="L448" s="98">
        <f t="shared" si="202"/>
        <v>0</v>
      </c>
      <c r="M448" s="98">
        <f t="shared" si="202"/>
        <v>0</v>
      </c>
      <c r="N448" s="98">
        <f t="shared" si="202"/>
        <v>0</v>
      </c>
      <c r="O448" s="98">
        <f t="shared" si="202"/>
        <v>0</v>
      </c>
      <c r="Z448" s="81" t="e" cm="1">
        <f t="array" aca="1" ref="Z448" ca="1">couleur(Z79)</f>
        <v>#NAME?</v>
      </c>
      <c r="AA448" s="81" t="e" cm="1">
        <f t="array" aca="1" ref="AA448" ca="1">couleur(AA79)</f>
        <v>#NAME?</v>
      </c>
      <c r="AB448" s="81" t="e" cm="1">
        <f t="array" aca="1" ref="AB448" ca="1">couleur(AB79)</f>
        <v>#NAME?</v>
      </c>
      <c r="AC448" s="81" t="e" cm="1">
        <f t="array" aca="1" ref="AC448" ca="1">couleur(AC79)</f>
        <v>#NAME?</v>
      </c>
      <c r="AD448" s="81" t="e" cm="1">
        <f t="array" aca="1" ref="AD448" ca="1">couleur(AD79)</f>
        <v>#NAME?</v>
      </c>
      <c r="AE448" s="81" t="e" cm="1">
        <f t="array" aca="1" ref="AE448" ca="1">couleur(AE79)</f>
        <v>#NAME?</v>
      </c>
      <c r="AF448" s="81" t="e" cm="1">
        <f t="array" aca="1" ref="AF448" ca="1">couleur(AF79)</f>
        <v>#NAME?</v>
      </c>
      <c r="AG448" s="81" t="e" cm="1">
        <f t="array" aca="1" ref="AG448" ca="1">couleur(AG79)</f>
        <v>#NAME?</v>
      </c>
      <c r="AH448" s="81" t="e" cm="1">
        <f t="array" aca="1" ref="AH448" ca="1">couleur(AH79)</f>
        <v>#NAME?</v>
      </c>
      <c r="AI448" s="81" t="e" cm="1">
        <f t="array" aca="1" ref="AI448" ca="1">couleur(AI79)</f>
        <v>#NAME?</v>
      </c>
      <c r="AJ448" s="43"/>
      <c r="AK448" s="81" t="e" cm="1">
        <f t="array" aca="1" ref="AK448" ca="1">couleur(AK46)</f>
        <v>#NAME?</v>
      </c>
      <c r="AL448" s="81" t="e" cm="1">
        <f t="array" aca="1" ref="AL448" ca="1">couleur(AL46)</f>
        <v>#NAME?</v>
      </c>
      <c r="AM448" s="81" t="e" cm="1">
        <f t="array" aca="1" ref="AM448" ca="1">couleur(AM46)</f>
        <v>#NAME?</v>
      </c>
      <c r="AN448" s="81" t="e" cm="1">
        <f t="array" aca="1" ref="AN448" ca="1">couleur(AN46)</f>
        <v>#NAME?</v>
      </c>
      <c r="AO448" s="81" t="e" cm="1">
        <f t="array" aca="1" ref="AO448" ca="1">couleur(AO46)</f>
        <v>#NAME?</v>
      </c>
      <c r="AP448" s="81" t="e" cm="1">
        <f t="array" aca="1" ref="AP448" ca="1">couleur(AP46)</f>
        <v>#NAME?</v>
      </c>
      <c r="AQ448" s="81" t="e" cm="1">
        <f t="array" aca="1" ref="AQ448" ca="1">couleur(AQ46)</f>
        <v>#NAME?</v>
      </c>
      <c r="AR448" s="81" t="e" cm="1">
        <f t="array" aca="1" ref="AR448" ca="1">couleur(AR46)</f>
        <v>#NAME?</v>
      </c>
      <c r="AS448" s="81" t="e" cm="1">
        <f t="array" aca="1" ref="AS448" ca="1">couleur(AS46)</f>
        <v>#NAME?</v>
      </c>
      <c r="AT448" s="81" t="e" cm="1">
        <f t="array" aca="1" ref="AT448" ca="1">couleur(AT46)</f>
        <v>#NAME?</v>
      </c>
      <c r="AU448" s="81" t="e" cm="1">
        <f t="array" aca="1" ref="AU448" ca="1">couleur(AU46)</f>
        <v>#NAME?</v>
      </c>
    </row>
    <row r="449" spans="5:47">
      <c r="E449" s="36"/>
      <c r="F449" s="63"/>
      <c r="I449" s="98">
        <f t="shared" ref="I449:O449" si="203">I47</f>
        <v>0</v>
      </c>
      <c r="J449" s="98">
        <f t="shared" si="203"/>
        <v>0</v>
      </c>
      <c r="K449" s="98">
        <f t="shared" si="203"/>
        <v>0</v>
      </c>
      <c r="L449" s="98">
        <f t="shared" si="203"/>
        <v>0</v>
      </c>
      <c r="M449" s="98">
        <f t="shared" si="203"/>
        <v>0</v>
      </c>
      <c r="N449" s="98">
        <f t="shared" si="203"/>
        <v>0</v>
      </c>
      <c r="O449" s="98">
        <f t="shared" si="203"/>
        <v>0</v>
      </c>
      <c r="Z449" s="81" t="e" cm="1">
        <f t="array" aca="1" ref="Z449" ca="1">couleur(Z80)</f>
        <v>#NAME?</v>
      </c>
      <c r="AA449" s="81" t="e" cm="1">
        <f t="array" aca="1" ref="AA449" ca="1">couleur(AA80)</f>
        <v>#NAME?</v>
      </c>
      <c r="AB449" s="81" t="e" cm="1">
        <f t="array" aca="1" ref="AB449" ca="1">couleur(AB80)</f>
        <v>#NAME?</v>
      </c>
      <c r="AC449" s="81" t="e" cm="1">
        <f t="array" aca="1" ref="AC449" ca="1">couleur(AC80)</f>
        <v>#NAME?</v>
      </c>
      <c r="AD449" s="81" t="e" cm="1">
        <f t="array" aca="1" ref="AD449" ca="1">couleur(AD80)</f>
        <v>#NAME?</v>
      </c>
      <c r="AE449" s="81" t="e" cm="1">
        <f t="array" aca="1" ref="AE449" ca="1">couleur(AE80)</f>
        <v>#NAME?</v>
      </c>
      <c r="AF449" s="81" t="e" cm="1">
        <f t="array" aca="1" ref="AF449" ca="1">couleur(AF80)</f>
        <v>#NAME?</v>
      </c>
      <c r="AG449" s="81" t="e" cm="1">
        <f t="array" aca="1" ref="AG449" ca="1">couleur(AG80)</f>
        <v>#NAME?</v>
      </c>
      <c r="AH449" s="81" t="e" cm="1">
        <f t="array" aca="1" ref="AH449" ca="1">couleur(AH80)</f>
        <v>#NAME?</v>
      </c>
      <c r="AI449" s="81" t="e" cm="1">
        <f t="array" aca="1" ref="AI449" ca="1">couleur(AI80)</f>
        <v>#NAME?</v>
      </c>
      <c r="AJ449" s="43"/>
      <c r="AK449" s="81" t="e" cm="1">
        <f t="array" aca="1" ref="AK449" ca="1">couleur(AK47)</f>
        <v>#NAME?</v>
      </c>
      <c r="AL449" s="81" t="e" cm="1">
        <f t="array" aca="1" ref="AL449" ca="1">couleur(AL47)</f>
        <v>#NAME?</v>
      </c>
      <c r="AM449" s="81" t="e" cm="1">
        <f t="array" aca="1" ref="AM449" ca="1">couleur(AM47)</f>
        <v>#NAME?</v>
      </c>
      <c r="AN449" s="81" t="e" cm="1">
        <f t="array" aca="1" ref="AN449" ca="1">couleur(AN47)</f>
        <v>#NAME?</v>
      </c>
      <c r="AO449" s="81" t="e" cm="1">
        <f t="array" aca="1" ref="AO449" ca="1">couleur(AO47)</f>
        <v>#NAME?</v>
      </c>
      <c r="AP449" s="81" t="e" cm="1">
        <f t="array" aca="1" ref="AP449" ca="1">couleur(AP47)</f>
        <v>#NAME?</v>
      </c>
      <c r="AQ449" s="81" t="e" cm="1">
        <f t="array" aca="1" ref="AQ449" ca="1">couleur(AQ47)</f>
        <v>#NAME?</v>
      </c>
      <c r="AR449" s="81" t="e" cm="1">
        <f t="array" aca="1" ref="AR449" ca="1">couleur(AR47)</f>
        <v>#NAME?</v>
      </c>
      <c r="AS449" s="81" t="e" cm="1">
        <f t="array" aca="1" ref="AS449" ca="1">couleur(AS47)</f>
        <v>#NAME?</v>
      </c>
      <c r="AT449" s="81" t="e" cm="1">
        <f t="array" aca="1" ref="AT449" ca="1">couleur(AT47)</f>
        <v>#NAME?</v>
      </c>
      <c r="AU449" s="81" t="e" cm="1">
        <f t="array" aca="1" ref="AU449" ca="1">couleur(AU47)</f>
        <v>#NAME?</v>
      </c>
    </row>
    <row r="450" spans="5:47">
      <c r="E450" s="36"/>
      <c r="F450" s="63"/>
      <c r="I450" s="98">
        <f t="shared" ref="I450:O450" si="204">I48</f>
        <v>0</v>
      </c>
      <c r="J450" s="98">
        <f t="shared" si="204"/>
        <v>0</v>
      </c>
      <c r="K450" s="98">
        <f t="shared" si="204"/>
        <v>0</v>
      </c>
      <c r="L450" s="98">
        <f t="shared" si="204"/>
        <v>0</v>
      </c>
      <c r="M450" s="98">
        <f t="shared" si="204"/>
        <v>0</v>
      </c>
      <c r="N450" s="98">
        <f t="shared" si="204"/>
        <v>0</v>
      </c>
      <c r="O450" s="98">
        <f t="shared" si="204"/>
        <v>0</v>
      </c>
      <c r="Z450" s="81" t="e" cm="1">
        <f t="array" aca="1" ref="Z450" ca="1">couleur(Z81)</f>
        <v>#NAME?</v>
      </c>
      <c r="AA450" s="81" t="e" cm="1">
        <f t="array" aca="1" ref="AA450" ca="1">couleur(AA81)</f>
        <v>#NAME?</v>
      </c>
      <c r="AB450" s="81" t="e" cm="1">
        <f t="array" aca="1" ref="AB450" ca="1">couleur(AB81)</f>
        <v>#NAME?</v>
      </c>
      <c r="AC450" s="81" t="e" cm="1">
        <f t="array" aca="1" ref="AC450" ca="1">couleur(AC81)</f>
        <v>#NAME?</v>
      </c>
      <c r="AD450" s="81" t="e" cm="1">
        <f t="array" aca="1" ref="AD450" ca="1">couleur(AD81)</f>
        <v>#NAME?</v>
      </c>
      <c r="AE450" s="81" t="e" cm="1">
        <f t="array" aca="1" ref="AE450" ca="1">couleur(AE81)</f>
        <v>#NAME?</v>
      </c>
      <c r="AF450" s="81" t="e" cm="1">
        <f t="array" aca="1" ref="AF450" ca="1">couleur(AF81)</f>
        <v>#NAME?</v>
      </c>
      <c r="AG450" s="81" t="e" cm="1">
        <f t="array" aca="1" ref="AG450" ca="1">couleur(AG81)</f>
        <v>#NAME?</v>
      </c>
      <c r="AH450" s="81" t="e" cm="1">
        <f t="array" aca="1" ref="AH450" ca="1">couleur(AH81)</f>
        <v>#NAME?</v>
      </c>
      <c r="AI450" s="81" t="e" cm="1">
        <f t="array" aca="1" ref="AI450" ca="1">couleur(AI81)</f>
        <v>#NAME?</v>
      </c>
      <c r="AJ450" s="43"/>
      <c r="AK450" s="81" t="e" cm="1">
        <f t="array" aca="1" ref="AK450" ca="1">couleur(AK48)</f>
        <v>#NAME?</v>
      </c>
      <c r="AL450" s="81" t="e" cm="1">
        <f t="array" aca="1" ref="AL450" ca="1">couleur(AL48)</f>
        <v>#NAME?</v>
      </c>
      <c r="AM450" s="81" t="e" cm="1">
        <f t="array" aca="1" ref="AM450" ca="1">couleur(AM48)</f>
        <v>#NAME?</v>
      </c>
      <c r="AN450" s="81" t="e" cm="1">
        <f t="array" aca="1" ref="AN450" ca="1">couleur(AN48)</f>
        <v>#NAME?</v>
      </c>
      <c r="AO450" s="81" t="e" cm="1">
        <f t="array" aca="1" ref="AO450" ca="1">couleur(AO48)</f>
        <v>#NAME?</v>
      </c>
      <c r="AP450" s="81" t="e" cm="1">
        <f t="array" aca="1" ref="AP450" ca="1">couleur(AP48)</f>
        <v>#NAME?</v>
      </c>
      <c r="AQ450" s="81" t="e" cm="1">
        <f t="array" aca="1" ref="AQ450" ca="1">couleur(AQ48)</f>
        <v>#NAME?</v>
      </c>
      <c r="AR450" s="81" t="e" cm="1">
        <f t="array" aca="1" ref="AR450" ca="1">couleur(AR48)</f>
        <v>#NAME?</v>
      </c>
      <c r="AS450" s="81" t="e" cm="1">
        <f t="array" aca="1" ref="AS450" ca="1">couleur(AS48)</f>
        <v>#NAME?</v>
      </c>
      <c r="AT450" s="81" t="e" cm="1">
        <f t="array" aca="1" ref="AT450" ca="1">couleur(AT48)</f>
        <v>#NAME?</v>
      </c>
      <c r="AU450" s="81" t="e" cm="1">
        <f t="array" aca="1" ref="AU450" ca="1">couleur(AU48)</f>
        <v>#NAME?</v>
      </c>
    </row>
    <row r="451" spans="5:47">
      <c r="E451" s="36"/>
      <c r="F451" s="63"/>
      <c r="I451" s="98">
        <f t="shared" ref="I451:O451" si="205">I49</f>
        <v>0</v>
      </c>
      <c r="J451" s="98">
        <f t="shared" si="205"/>
        <v>0</v>
      </c>
      <c r="K451" s="98">
        <f t="shared" si="205"/>
        <v>0</v>
      </c>
      <c r="L451" s="98">
        <f t="shared" si="205"/>
        <v>0</v>
      </c>
      <c r="M451" s="98">
        <f t="shared" si="205"/>
        <v>0</v>
      </c>
      <c r="N451" s="98">
        <f t="shared" si="205"/>
        <v>0</v>
      </c>
      <c r="O451" s="98">
        <f t="shared" si="205"/>
        <v>0</v>
      </c>
      <c r="Z451" s="81" t="e" cm="1">
        <f t="array" aca="1" ref="Z451" ca="1">couleur(Z82)</f>
        <v>#NAME?</v>
      </c>
      <c r="AA451" s="81" t="e" cm="1">
        <f t="array" aca="1" ref="AA451" ca="1">couleur(AA82)</f>
        <v>#NAME?</v>
      </c>
      <c r="AB451" s="81" t="e" cm="1">
        <f t="array" aca="1" ref="AB451" ca="1">couleur(AB82)</f>
        <v>#NAME?</v>
      </c>
      <c r="AC451" s="81" t="e" cm="1">
        <f t="array" aca="1" ref="AC451" ca="1">couleur(AC82)</f>
        <v>#NAME?</v>
      </c>
      <c r="AD451" s="81" t="e" cm="1">
        <f t="array" aca="1" ref="AD451" ca="1">couleur(AD82)</f>
        <v>#NAME?</v>
      </c>
      <c r="AE451" s="81" t="e" cm="1">
        <f t="array" aca="1" ref="AE451" ca="1">couleur(AE82)</f>
        <v>#NAME?</v>
      </c>
      <c r="AF451" s="81" t="e" cm="1">
        <f t="array" aca="1" ref="AF451" ca="1">couleur(AF82)</f>
        <v>#NAME?</v>
      </c>
      <c r="AG451" s="81" t="e" cm="1">
        <f t="array" aca="1" ref="AG451" ca="1">couleur(AG82)</f>
        <v>#NAME?</v>
      </c>
      <c r="AH451" s="81" t="e" cm="1">
        <f t="array" aca="1" ref="AH451" ca="1">couleur(AH82)</f>
        <v>#NAME?</v>
      </c>
      <c r="AI451" s="81" t="e" cm="1">
        <f t="array" aca="1" ref="AI451" ca="1">couleur(AI82)</f>
        <v>#NAME?</v>
      </c>
      <c r="AJ451" s="43"/>
      <c r="AK451" s="81" t="e" cm="1">
        <f t="array" aca="1" ref="AK451" ca="1">couleur(AK49)</f>
        <v>#NAME?</v>
      </c>
      <c r="AL451" s="81" t="e" cm="1">
        <f t="array" aca="1" ref="AL451" ca="1">couleur(AL49)</f>
        <v>#NAME?</v>
      </c>
      <c r="AM451" s="81" t="e" cm="1">
        <f t="array" aca="1" ref="AM451" ca="1">couleur(AM49)</f>
        <v>#NAME?</v>
      </c>
      <c r="AN451" s="81" t="e" cm="1">
        <f t="array" aca="1" ref="AN451" ca="1">couleur(AN49)</f>
        <v>#NAME?</v>
      </c>
      <c r="AO451" s="81" t="e" cm="1">
        <f t="array" aca="1" ref="AO451" ca="1">couleur(AO49)</f>
        <v>#NAME?</v>
      </c>
      <c r="AP451" s="81" t="e" cm="1">
        <f t="array" aca="1" ref="AP451" ca="1">couleur(AP49)</f>
        <v>#NAME?</v>
      </c>
      <c r="AQ451" s="81" t="e" cm="1">
        <f t="array" aca="1" ref="AQ451" ca="1">couleur(AQ49)</f>
        <v>#NAME?</v>
      </c>
      <c r="AR451" s="81" t="e" cm="1">
        <f t="array" aca="1" ref="AR451" ca="1">couleur(AR49)</f>
        <v>#NAME?</v>
      </c>
      <c r="AS451" s="81" t="e" cm="1">
        <f t="array" aca="1" ref="AS451" ca="1">couleur(AS49)</f>
        <v>#NAME?</v>
      </c>
      <c r="AT451" s="81" t="e" cm="1">
        <f t="array" aca="1" ref="AT451" ca="1">couleur(AT49)</f>
        <v>#NAME?</v>
      </c>
      <c r="AU451" s="81" t="e" cm="1">
        <f t="array" aca="1" ref="AU451" ca="1">couleur(AU49)</f>
        <v>#NAME?</v>
      </c>
    </row>
    <row r="452" spans="5:47">
      <c r="E452" s="36"/>
      <c r="F452" s="63"/>
      <c r="I452" s="98">
        <f t="shared" ref="I452:O452" si="206">I50</f>
        <v>0</v>
      </c>
      <c r="J452" s="98">
        <f t="shared" si="206"/>
        <v>0</v>
      </c>
      <c r="K452" s="98">
        <f t="shared" si="206"/>
        <v>0</v>
      </c>
      <c r="L452" s="98">
        <f t="shared" si="206"/>
        <v>0</v>
      </c>
      <c r="M452" s="98">
        <f t="shared" si="206"/>
        <v>0</v>
      </c>
      <c r="N452" s="98">
        <f t="shared" si="206"/>
        <v>0</v>
      </c>
      <c r="O452" s="98">
        <f t="shared" si="206"/>
        <v>0</v>
      </c>
      <c r="Z452" s="81" t="e" cm="1">
        <f t="array" aca="1" ref="Z452" ca="1">couleur(Z83)</f>
        <v>#NAME?</v>
      </c>
      <c r="AA452" s="81" t="e" cm="1">
        <f t="array" aca="1" ref="AA452" ca="1">couleur(AA83)</f>
        <v>#NAME?</v>
      </c>
      <c r="AB452" s="81" t="e" cm="1">
        <f t="array" aca="1" ref="AB452" ca="1">couleur(AB83)</f>
        <v>#NAME?</v>
      </c>
      <c r="AC452" s="81" t="e" cm="1">
        <f t="array" aca="1" ref="AC452" ca="1">couleur(AC83)</f>
        <v>#NAME?</v>
      </c>
      <c r="AD452" s="81" t="e" cm="1">
        <f t="array" aca="1" ref="AD452" ca="1">couleur(AD83)</f>
        <v>#NAME?</v>
      </c>
      <c r="AE452" s="81" t="e" cm="1">
        <f t="array" aca="1" ref="AE452" ca="1">couleur(AE83)</f>
        <v>#NAME?</v>
      </c>
      <c r="AF452" s="81" t="e" cm="1">
        <f t="array" aca="1" ref="AF452" ca="1">couleur(AF83)</f>
        <v>#NAME?</v>
      </c>
      <c r="AG452" s="81" t="e" cm="1">
        <f t="array" aca="1" ref="AG452" ca="1">couleur(AG83)</f>
        <v>#NAME?</v>
      </c>
      <c r="AH452" s="81" t="e" cm="1">
        <f t="array" aca="1" ref="AH452" ca="1">couleur(AH83)</f>
        <v>#NAME?</v>
      </c>
      <c r="AI452" s="81" t="e" cm="1">
        <f t="array" aca="1" ref="AI452" ca="1">couleur(AI83)</f>
        <v>#NAME?</v>
      </c>
      <c r="AJ452" s="43"/>
      <c r="AK452" s="81" t="e" cm="1">
        <f t="array" aca="1" ref="AK452" ca="1">couleur(AK50)</f>
        <v>#NAME?</v>
      </c>
      <c r="AL452" s="81" t="e" cm="1">
        <f t="array" aca="1" ref="AL452" ca="1">couleur(AL50)</f>
        <v>#NAME?</v>
      </c>
      <c r="AM452" s="81" t="e" cm="1">
        <f t="array" aca="1" ref="AM452" ca="1">couleur(AM50)</f>
        <v>#NAME?</v>
      </c>
      <c r="AN452" s="81" t="e" cm="1">
        <f t="array" aca="1" ref="AN452" ca="1">couleur(AN50)</f>
        <v>#NAME?</v>
      </c>
      <c r="AO452" s="81" t="e" cm="1">
        <f t="array" aca="1" ref="AO452" ca="1">couleur(AO50)</f>
        <v>#NAME?</v>
      </c>
      <c r="AP452" s="81" t="e" cm="1">
        <f t="array" aca="1" ref="AP452" ca="1">couleur(AP50)</f>
        <v>#NAME?</v>
      </c>
      <c r="AQ452" s="81" t="e" cm="1">
        <f t="array" aca="1" ref="AQ452" ca="1">couleur(AQ50)</f>
        <v>#NAME?</v>
      </c>
      <c r="AR452" s="81" t="e" cm="1">
        <f t="array" aca="1" ref="AR452" ca="1">couleur(AR50)</f>
        <v>#NAME?</v>
      </c>
      <c r="AS452" s="81" t="e" cm="1">
        <f t="array" aca="1" ref="AS452" ca="1">couleur(AS50)</f>
        <v>#NAME?</v>
      </c>
      <c r="AT452" s="81" t="e" cm="1">
        <f t="array" aca="1" ref="AT452" ca="1">couleur(AT50)</f>
        <v>#NAME?</v>
      </c>
      <c r="AU452" s="81" t="e" cm="1">
        <f t="array" aca="1" ref="AU452" ca="1">couleur(AU50)</f>
        <v>#NAME?</v>
      </c>
    </row>
    <row r="453" spans="5:47">
      <c r="E453" s="36"/>
      <c r="F453" s="63"/>
      <c r="I453" s="98">
        <f t="shared" ref="I453:O453" si="207">I51</f>
        <v>0</v>
      </c>
      <c r="J453" s="98">
        <f t="shared" si="207"/>
        <v>0</v>
      </c>
      <c r="K453" s="98">
        <f t="shared" si="207"/>
        <v>0</v>
      </c>
      <c r="L453" s="98">
        <f t="shared" si="207"/>
        <v>0</v>
      </c>
      <c r="M453" s="98">
        <f t="shared" si="207"/>
        <v>0</v>
      </c>
      <c r="N453" s="98">
        <f t="shared" si="207"/>
        <v>0</v>
      </c>
      <c r="O453" s="98">
        <f t="shared" si="207"/>
        <v>0</v>
      </c>
      <c r="Z453" s="81" t="e" cm="1">
        <f t="array" aca="1" ref="Z453" ca="1">couleur(Z85)</f>
        <v>#NAME?</v>
      </c>
      <c r="AA453" s="81" t="e" cm="1">
        <f t="array" aca="1" ref="AA453" ca="1">couleur(AA85)</f>
        <v>#NAME?</v>
      </c>
      <c r="AB453" s="81" t="e" cm="1">
        <f t="array" aca="1" ref="AB453" ca="1">couleur(AB85)</f>
        <v>#NAME?</v>
      </c>
      <c r="AC453" s="81" t="e" cm="1">
        <f t="array" aca="1" ref="AC453" ca="1">couleur(AC85)</f>
        <v>#NAME?</v>
      </c>
      <c r="AD453" s="81" t="e" cm="1">
        <f t="array" aca="1" ref="AD453" ca="1">couleur(AD85)</f>
        <v>#NAME?</v>
      </c>
      <c r="AE453" s="81" t="e" cm="1">
        <f t="array" aca="1" ref="AE453" ca="1">couleur(AE85)</f>
        <v>#NAME?</v>
      </c>
      <c r="AF453" s="81" t="e" cm="1">
        <f t="array" aca="1" ref="AF453" ca="1">couleur(AF85)</f>
        <v>#NAME?</v>
      </c>
      <c r="AG453" s="81" t="e" cm="1">
        <f t="array" aca="1" ref="AG453" ca="1">couleur(AG85)</f>
        <v>#NAME?</v>
      </c>
      <c r="AH453" s="81" t="e" cm="1">
        <f t="array" aca="1" ref="AH453" ca="1">couleur(AH85)</f>
        <v>#NAME?</v>
      </c>
      <c r="AI453" s="81" t="e" cm="1">
        <f t="array" aca="1" ref="AI453" ca="1">couleur(AI85)</f>
        <v>#NAME?</v>
      </c>
      <c r="AJ453" s="43"/>
      <c r="AK453" s="81" t="e" cm="1">
        <f t="array" aca="1" ref="AK453" ca="1">couleur(AK51)</f>
        <v>#NAME?</v>
      </c>
      <c r="AL453" s="81" t="e" cm="1">
        <f t="array" aca="1" ref="AL453" ca="1">couleur(AL51)</f>
        <v>#NAME?</v>
      </c>
      <c r="AM453" s="81" t="e" cm="1">
        <f t="array" aca="1" ref="AM453" ca="1">couleur(AM51)</f>
        <v>#NAME?</v>
      </c>
      <c r="AN453" s="81" t="e" cm="1">
        <f t="array" aca="1" ref="AN453" ca="1">couleur(AN51)</f>
        <v>#NAME?</v>
      </c>
      <c r="AO453" s="81" t="e" cm="1">
        <f t="array" aca="1" ref="AO453" ca="1">couleur(AO51)</f>
        <v>#NAME?</v>
      </c>
      <c r="AP453" s="81" t="e" cm="1">
        <f t="array" aca="1" ref="AP453" ca="1">couleur(AP51)</f>
        <v>#NAME?</v>
      </c>
      <c r="AQ453" s="81" t="e" cm="1">
        <f t="array" aca="1" ref="AQ453" ca="1">couleur(AQ51)</f>
        <v>#NAME?</v>
      </c>
      <c r="AR453" s="81" t="e" cm="1">
        <f t="array" aca="1" ref="AR453" ca="1">couleur(AR51)</f>
        <v>#NAME?</v>
      </c>
      <c r="AS453" s="81" t="e" cm="1">
        <f t="array" aca="1" ref="AS453" ca="1">couleur(AS51)</f>
        <v>#NAME?</v>
      </c>
      <c r="AT453" s="81" t="e" cm="1">
        <f t="array" aca="1" ref="AT453" ca="1">couleur(AT51)</f>
        <v>#NAME?</v>
      </c>
      <c r="AU453" s="81" t="e" cm="1">
        <f t="array" aca="1" ref="AU453" ca="1">couleur(AU51)</f>
        <v>#NAME?</v>
      </c>
    </row>
    <row r="454" spans="5:47">
      <c r="E454" s="36"/>
      <c r="F454" s="63"/>
      <c r="I454" s="98">
        <f t="shared" ref="I454:O454" si="208">I52</f>
        <v>0</v>
      </c>
      <c r="J454" s="98">
        <f t="shared" si="208"/>
        <v>0</v>
      </c>
      <c r="K454" s="98">
        <f t="shared" si="208"/>
        <v>0</v>
      </c>
      <c r="L454" s="98">
        <f t="shared" si="208"/>
        <v>0</v>
      </c>
      <c r="M454" s="98">
        <f t="shared" si="208"/>
        <v>0</v>
      </c>
      <c r="N454" s="98">
        <f t="shared" si="208"/>
        <v>0</v>
      </c>
      <c r="O454" s="98">
        <f t="shared" si="208"/>
        <v>0</v>
      </c>
      <c r="Z454" s="81" t="e" cm="1">
        <f t="array" aca="1" ref="Z454" ca="1">couleur(Z86)</f>
        <v>#NAME?</v>
      </c>
      <c r="AA454" s="81" t="e" cm="1">
        <f t="array" aca="1" ref="AA454" ca="1">couleur(AA86)</f>
        <v>#NAME?</v>
      </c>
      <c r="AB454" s="81" t="e" cm="1">
        <f t="array" aca="1" ref="AB454" ca="1">couleur(AB86)</f>
        <v>#NAME?</v>
      </c>
      <c r="AC454" s="81" t="e" cm="1">
        <f t="array" aca="1" ref="AC454" ca="1">couleur(AC86)</f>
        <v>#NAME?</v>
      </c>
      <c r="AD454" s="81" t="e" cm="1">
        <f t="array" aca="1" ref="AD454" ca="1">couleur(AD86)</f>
        <v>#NAME?</v>
      </c>
      <c r="AE454" s="81" t="e" cm="1">
        <f t="array" aca="1" ref="AE454" ca="1">couleur(AE86)</f>
        <v>#NAME?</v>
      </c>
      <c r="AF454" s="81" t="e" cm="1">
        <f t="array" aca="1" ref="AF454" ca="1">couleur(AF86)</f>
        <v>#NAME?</v>
      </c>
      <c r="AG454" s="81" t="e" cm="1">
        <f t="array" aca="1" ref="AG454" ca="1">couleur(AG86)</f>
        <v>#NAME?</v>
      </c>
      <c r="AH454" s="81" t="e" cm="1">
        <f t="array" aca="1" ref="AH454" ca="1">couleur(AH86)</f>
        <v>#NAME?</v>
      </c>
      <c r="AI454" s="81" t="e" cm="1">
        <f t="array" aca="1" ref="AI454" ca="1">couleur(AI86)</f>
        <v>#NAME?</v>
      </c>
      <c r="AJ454" s="43"/>
      <c r="AK454" s="81" t="e" cm="1">
        <f t="array" aca="1" ref="AK454" ca="1">couleur(AK52)</f>
        <v>#NAME?</v>
      </c>
      <c r="AL454" s="81" t="e" cm="1">
        <f t="array" aca="1" ref="AL454" ca="1">couleur(AL52)</f>
        <v>#NAME?</v>
      </c>
      <c r="AM454" s="81" t="e" cm="1">
        <f t="array" aca="1" ref="AM454" ca="1">couleur(AM52)</f>
        <v>#NAME?</v>
      </c>
      <c r="AN454" s="81" t="e" cm="1">
        <f t="array" aca="1" ref="AN454" ca="1">couleur(AN52)</f>
        <v>#NAME?</v>
      </c>
      <c r="AO454" s="81" t="e" cm="1">
        <f t="array" aca="1" ref="AO454" ca="1">couleur(AO52)</f>
        <v>#NAME?</v>
      </c>
      <c r="AP454" s="81" t="e" cm="1">
        <f t="array" aca="1" ref="AP454" ca="1">couleur(AP52)</f>
        <v>#NAME?</v>
      </c>
      <c r="AQ454" s="81" t="e" cm="1">
        <f t="array" aca="1" ref="AQ454" ca="1">couleur(AQ52)</f>
        <v>#NAME?</v>
      </c>
      <c r="AR454" s="81" t="e" cm="1">
        <f t="array" aca="1" ref="AR454" ca="1">couleur(AR52)</f>
        <v>#NAME?</v>
      </c>
      <c r="AS454" s="81" t="e" cm="1">
        <f t="array" aca="1" ref="AS454" ca="1">couleur(AS52)</f>
        <v>#NAME?</v>
      </c>
      <c r="AT454" s="81" t="e" cm="1">
        <f t="array" aca="1" ref="AT454" ca="1">couleur(AT52)</f>
        <v>#NAME?</v>
      </c>
      <c r="AU454" s="81" t="e" cm="1">
        <f t="array" aca="1" ref="AU454" ca="1">couleur(AU52)</f>
        <v>#NAME?</v>
      </c>
    </row>
    <row r="455" spans="5:47">
      <c r="E455" s="36"/>
      <c r="F455" s="63"/>
      <c r="I455" s="98">
        <f t="shared" ref="I455:O455" si="209">I53</f>
        <v>0</v>
      </c>
      <c r="J455" s="98">
        <f t="shared" si="209"/>
        <v>0</v>
      </c>
      <c r="K455" s="98">
        <f t="shared" si="209"/>
        <v>0</v>
      </c>
      <c r="L455" s="98">
        <f t="shared" si="209"/>
        <v>0</v>
      </c>
      <c r="M455" s="98">
        <f t="shared" si="209"/>
        <v>0</v>
      </c>
      <c r="N455" s="98">
        <f t="shared" si="209"/>
        <v>0</v>
      </c>
      <c r="O455" s="98">
        <f t="shared" si="209"/>
        <v>0</v>
      </c>
      <c r="Z455" s="81" t="e" cm="1">
        <f t="array" aca="1" ref="Z455" ca="1">couleur(Z94)</f>
        <v>#NAME?</v>
      </c>
      <c r="AA455" s="81" t="e" cm="1">
        <f t="array" aca="1" ref="AA455" ca="1">couleur(AA94)</f>
        <v>#NAME?</v>
      </c>
      <c r="AB455" s="81" t="e" cm="1">
        <f t="array" aca="1" ref="AB455" ca="1">couleur(AB94)</f>
        <v>#NAME?</v>
      </c>
      <c r="AC455" s="81" t="e" cm="1">
        <f t="array" aca="1" ref="AC455" ca="1">couleur(AC94)</f>
        <v>#NAME?</v>
      </c>
      <c r="AD455" s="81" t="e" cm="1">
        <f t="array" aca="1" ref="AD455" ca="1">couleur(AD94)</f>
        <v>#NAME?</v>
      </c>
      <c r="AE455" s="81" t="e" cm="1">
        <f t="array" aca="1" ref="AE455" ca="1">couleur(AE94)</f>
        <v>#NAME?</v>
      </c>
      <c r="AF455" s="81" t="e" cm="1">
        <f t="array" aca="1" ref="AF455" ca="1">couleur(AF94)</f>
        <v>#NAME?</v>
      </c>
      <c r="AG455" s="81" t="e" cm="1">
        <f t="array" aca="1" ref="AG455" ca="1">couleur(AG94)</f>
        <v>#NAME?</v>
      </c>
      <c r="AH455" s="81" t="e" cm="1">
        <f t="array" aca="1" ref="AH455" ca="1">couleur(AH94)</f>
        <v>#NAME?</v>
      </c>
      <c r="AI455" s="81" t="e" cm="1">
        <f t="array" aca="1" ref="AI455" ca="1">couleur(AI94)</f>
        <v>#NAME?</v>
      </c>
      <c r="AJ455" s="43"/>
      <c r="AK455" s="81" t="e" cm="1">
        <f t="array" aca="1" ref="AK455" ca="1">couleur(AK53)</f>
        <v>#NAME?</v>
      </c>
      <c r="AL455" s="81" t="e" cm="1">
        <f t="array" aca="1" ref="AL455" ca="1">couleur(AL53)</f>
        <v>#NAME?</v>
      </c>
      <c r="AM455" s="81" t="e" cm="1">
        <f t="array" aca="1" ref="AM455" ca="1">couleur(AM53)</f>
        <v>#NAME?</v>
      </c>
      <c r="AN455" s="81" t="e" cm="1">
        <f t="array" aca="1" ref="AN455" ca="1">couleur(AN53)</f>
        <v>#NAME?</v>
      </c>
      <c r="AO455" s="81" t="e" cm="1">
        <f t="array" aca="1" ref="AO455" ca="1">couleur(AO53)</f>
        <v>#NAME?</v>
      </c>
      <c r="AP455" s="81" t="e" cm="1">
        <f t="array" aca="1" ref="AP455" ca="1">couleur(AP53)</f>
        <v>#NAME?</v>
      </c>
      <c r="AQ455" s="81" t="e" cm="1">
        <f t="array" aca="1" ref="AQ455" ca="1">couleur(AQ53)</f>
        <v>#NAME?</v>
      </c>
      <c r="AR455" s="81" t="e" cm="1">
        <f t="array" aca="1" ref="AR455" ca="1">couleur(AR53)</f>
        <v>#NAME?</v>
      </c>
      <c r="AS455" s="81" t="e" cm="1">
        <f t="array" aca="1" ref="AS455" ca="1">couleur(AS53)</f>
        <v>#NAME?</v>
      </c>
      <c r="AT455" s="81" t="e" cm="1">
        <f t="array" aca="1" ref="AT455" ca="1">couleur(AT53)</f>
        <v>#NAME?</v>
      </c>
      <c r="AU455" s="81" t="e" cm="1">
        <f t="array" aca="1" ref="AU455" ca="1">couleur(AU53)</f>
        <v>#NAME?</v>
      </c>
    </row>
    <row r="456" spans="5:47">
      <c r="E456" s="36"/>
      <c r="F456" s="63"/>
      <c r="I456" s="98">
        <f t="shared" ref="I456:O456" si="210">I54</f>
        <v>0</v>
      </c>
      <c r="J456" s="98">
        <f t="shared" si="210"/>
        <v>0</v>
      </c>
      <c r="K456" s="98">
        <f t="shared" si="210"/>
        <v>0</v>
      </c>
      <c r="L456" s="98">
        <f t="shared" si="210"/>
        <v>0</v>
      </c>
      <c r="M456" s="98">
        <f t="shared" si="210"/>
        <v>0</v>
      </c>
      <c r="N456" s="98">
        <f t="shared" si="210"/>
        <v>0</v>
      </c>
      <c r="O456" s="98">
        <f t="shared" si="210"/>
        <v>0</v>
      </c>
      <c r="Z456" s="81" t="e" cm="1">
        <f t="array" aca="1" ref="Z456" ca="1">couleur(Z95)</f>
        <v>#NAME?</v>
      </c>
      <c r="AA456" s="81" t="e" cm="1">
        <f t="array" aca="1" ref="AA456" ca="1">couleur(AA95)</f>
        <v>#NAME?</v>
      </c>
      <c r="AB456" s="81" t="e" cm="1">
        <f t="array" aca="1" ref="AB456" ca="1">couleur(AB95)</f>
        <v>#NAME?</v>
      </c>
      <c r="AC456" s="81" t="e" cm="1">
        <f t="array" aca="1" ref="AC456" ca="1">couleur(AC95)</f>
        <v>#NAME?</v>
      </c>
      <c r="AD456" s="81" t="e" cm="1">
        <f t="array" aca="1" ref="AD456" ca="1">couleur(AD95)</f>
        <v>#NAME?</v>
      </c>
      <c r="AE456" s="81" t="e" cm="1">
        <f t="array" aca="1" ref="AE456" ca="1">couleur(AE95)</f>
        <v>#NAME?</v>
      </c>
      <c r="AF456" s="81" t="e" cm="1">
        <f t="array" aca="1" ref="AF456" ca="1">couleur(AF95)</f>
        <v>#NAME?</v>
      </c>
      <c r="AG456" s="81" t="e" cm="1">
        <f t="array" aca="1" ref="AG456" ca="1">couleur(AG95)</f>
        <v>#NAME?</v>
      </c>
      <c r="AH456" s="81" t="e" cm="1">
        <f t="array" aca="1" ref="AH456" ca="1">couleur(AH95)</f>
        <v>#NAME?</v>
      </c>
      <c r="AI456" s="81" t="e" cm="1">
        <f t="array" aca="1" ref="AI456" ca="1">couleur(AI95)</f>
        <v>#NAME?</v>
      </c>
      <c r="AJ456" s="43"/>
      <c r="AK456" s="81" t="e" cm="1">
        <f t="array" aca="1" ref="AK456" ca="1">couleur(AK54)</f>
        <v>#NAME?</v>
      </c>
      <c r="AL456" s="81" t="e" cm="1">
        <f t="array" aca="1" ref="AL456" ca="1">couleur(AL54)</f>
        <v>#NAME?</v>
      </c>
      <c r="AM456" s="81" t="e" cm="1">
        <f t="array" aca="1" ref="AM456" ca="1">couleur(AM54)</f>
        <v>#NAME?</v>
      </c>
      <c r="AN456" s="81" t="e" cm="1">
        <f t="array" aca="1" ref="AN456" ca="1">couleur(AN54)</f>
        <v>#NAME?</v>
      </c>
      <c r="AO456" s="81" t="e" cm="1">
        <f t="array" aca="1" ref="AO456" ca="1">couleur(AO54)</f>
        <v>#NAME?</v>
      </c>
      <c r="AP456" s="81" t="e" cm="1">
        <f t="array" aca="1" ref="AP456" ca="1">couleur(AP54)</f>
        <v>#NAME?</v>
      </c>
      <c r="AQ456" s="81" t="e" cm="1">
        <f t="array" aca="1" ref="AQ456" ca="1">couleur(AQ54)</f>
        <v>#NAME?</v>
      </c>
      <c r="AR456" s="81" t="e" cm="1">
        <f t="array" aca="1" ref="AR456" ca="1">couleur(AR54)</f>
        <v>#NAME?</v>
      </c>
      <c r="AS456" s="81" t="e" cm="1">
        <f t="array" aca="1" ref="AS456" ca="1">couleur(AS54)</f>
        <v>#NAME?</v>
      </c>
      <c r="AT456" s="81" t="e" cm="1">
        <f t="array" aca="1" ref="AT456" ca="1">couleur(AT54)</f>
        <v>#NAME?</v>
      </c>
      <c r="AU456" s="81" t="e" cm="1">
        <f t="array" aca="1" ref="AU456" ca="1">couleur(AU54)</f>
        <v>#NAME?</v>
      </c>
    </row>
    <row r="457" spans="5:47">
      <c r="E457" s="36"/>
      <c r="F457" s="63"/>
      <c r="I457" s="98">
        <f t="shared" ref="I457:O457" si="211">I55</f>
        <v>0</v>
      </c>
      <c r="J457" s="98">
        <f t="shared" si="211"/>
        <v>0</v>
      </c>
      <c r="K457" s="98">
        <f t="shared" si="211"/>
        <v>0</v>
      </c>
      <c r="L457" s="98">
        <f t="shared" si="211"/>
        <v>0</v>
      </c>
      <c r="M457" s="98">
        <f t="shared" si="211"/>
        <v>0</v>
      </c>
      <c r="N457" s="98">
        <f t="shared" si="211"/>
        <v>0</v>
      </c>
      <c r="O457" s="98">
        <f t="shared" si="211"/>
        <v>0</v>
      </c>
      <c r="Z457" s="81" t="e" cm="1">
        <f t="array" aca="1" ref="Z457" ca="1">couleur(Z103)</f>
        <v>#NAME?</v>
      </c>
      <c r="AA457" s="81" t="e" cm="1">
        <f t="array" aca="1" ref="AA457" ca="1">couleur(AA103)</f>
        <v>#NAME?</v>
      </c>
      <c r="AB457" s="81" t="e" cm="1">
        <f t="array" aca="1" ref="AB457" ca="1">couleur(AB103)</f>
        <v>#NAME?</v>
      </c>
      <c r="AC457" s="81" t="e" cm="1">
        <f t="array" aca="1" ref="AC457" ca="1">couleur(AC103)</f>
        <v>#NAME?</v>
      </c>
      <c r="AD457" s="81" t="e" cm="1">
        <f t="array" aca="1" ref="AD457" ca="1">couleur(AD103)</f>
        <v>#NAME?</v>
      </c>
      <c r="AE457" s="81" t="e" cm="1">
        <f t="array" aca="1" ref="AE457" ca="1">couleur(AE103)</f>
        <v>#NAME?</v>
      </c>
      <c r="AF457" s="81" t="e" cm="1">
        <f t="array" aca="1" ref="AF457" ca="1">couleur(AF103)</f>
        <v>#NAME?</v>
      </c>
      <c r="AG457" s="81" t="e" cm="1">
        <f t="array" aca="1" ref="AG457" ca="1">couleur(AG103)</f>
        <v>#NAME?</v>
      </c>
      <c r="AH457" s="81" t="e" cm="1">
        <f t="array" aca="1" ref="AH457" ca="1">couleur(AH103)</f>
        <v>#NAME?</v>
      </c>
      <c r="AI457" s="81" t="e" cm="1">
        <f t="array" aca="1" ref="AI457" ca="1">couleur(AI103)</f>
        <v>#NAME?</v>
      </c>
      <c r="AJ457" s="43"/>
      <c r="AK457" s="81" t="e" cm="1">
        <f t="array" aca="1" ref="AK457" ca="1">couleur(AK55)</f>
        <v>#NAME?</v>
      </c>
      <c r="AL457" s="81" t="e" cm="1">
        <f t="array" aca="1" ref="AL457" ca="1">couleur(AL55)</f>
        <v>#NAME?</v>
      </c>
      <c r="AM457" s="81" t="e" cm="1">
        <f t="array" aca="1" ref="AM457" ca="1">couleur(AM55)</f>
        <v>#NAME?</v>
      </c>
      <c r="AN457" s="81" t="e" cm="1">
        <f t="array" aca="1" ref="AN457" ca="1">couleur(AN55)</f>
        <v>#NAME?</v>
      </c>
      <c r="AO457" s="81" t="e" cm="1">
        <f t="array" aca="1" ref="AO457" ca="1">couleur(AO55)</f>
        <v>#NAME?</v>
      </c>
      <c r="AP457" s="81" t="e" cm="1">
        <f t="array" aca="1" ref="AP457" ca="1">couleur(AP55)</f>
        <v>#NAME?</v>
      </c>
      <c r="AQ457" s="81" t="e" cm="1">
        <f t="array" aca="1" ref="AQ457" ca="1">couleur(AQ55)</f>
        <v>#NAME?</v>
      </c>
      <c r="AR457" s="81" t="e" cm="1">
        <f t="array" aca="1" ref="AR457" ca="1">couleur(AR55)</f>
        <v>#NAME?</v>
      </c>
      <c r="AS457" s="81" t="e" cm="1">
        <f t="array" aca="1" ref="AS457" ca="1">couleur(AS55)</f>
        <v>#NAME?</v>
      </c>
      <c r="AT457" s="81" t="e" cm="1">
        <f t="array" aca="1" ref="AT457" ca="1">couleur(AT55)</f>
        <v>#NAME?</v>
      </c>
      <c r="AU457" s="81" t="e" cm="1">
        <f t="array" aca="1" ref="AU457" ca="1">couleur(AU55)</f>
        <v>#NAME?</v>
      </c>
    </row>
    <row r="458" spans="5:47">
      <c r="E458" s="36"/>
      <c r="F458" s="63"/>
      <c r="I458" s="98">
        <f t="shared" ref="I458:O458" si="212">I56</f>
        <v>0</v>
      </c>
      <c r="J458" s="98">
        <f t="shared" si="212"/>
        <v>0</v>
      </c>
      <c r="K458" s="98">
        <f t="shared" si="212"/>
        <v>0</v>
      </c>
      <c r="L458" s="98">
        <f t="shared" si="212"/>
        <v>0</v>
      </c>
      <c r="M458" s="98">
        <f t="shared" si="212"/>
        <v>0</v>
      </c>
      <c r="N458" s="98">
        <f t="shared" si="212"/>
        <v>0</v>
      </c>
      <c r="O458" s="98">
        <f t="shared" si="212"/>
        <v>0</v>
      </c>
      <c r="Z458" s="81" t="e" cm="1">
        <f t="array" aca="1" ref="Z458" ca="1">couleur(Z104)</f>
        <v>#NAME?</v>
      </c>
      <c r="AA458" s="81" t="e" cm="1">
        <f t="array" aca="1" ref="AA458" ca="1">couleur(AA104)</f>
        <v>#NAME?</v>
      </c>
      <c r="AB458" s="81" t="e" cm="1">
        <f t="array" aca="1" ref="AB458" ca="1">couleur(AB104)</f>
        <v>#NAME?</v>
      </c>
      <c r="AC458" s="81" t="e" cm="1">
        <f t="array" aca="1" ref="AC458" ca="1">couleur(AC104)</f>
        <v>#NAME?</v>
      </c>
      <c r="AD458" s="81" t="e" cm="1">
        <f t="array" aca="1" ref="AD458" ca="1">couleur(AD104)</f>
        <v>#NAME?</v>
      </c>
      <c r="AE458" s="81" t="e" cm="1">
        <f t="array" aca="1" ref="AE458" ca="1">couleur(AE104)</f>
        <v>#NAME?</v>
      </c>
      <c r="AF458" s="81" t="e" cm="1">
        <f t="array" aca="1" ref="AF458" ca="1">couleur(AF104)</f>
        <v>#NAME?</v>
      </c>
      <c r="AG458" s="81" t="e" cm="1">
        <f t="array" aca="1" ref="AG458" ca="1">couleur(AG104)</f>
        <v>#NAME?</v>
      </c>
      <c r="AH458" s="81" t="e" cm="1">
        <f t="array" aca="1" ref="AH458" ca="1">couleur(AH104)</f>
        <v>#NAME?</v>
      </c>
      <c r="AI458" s="81" t="e" cm="1">
        <f t="array" aca="1" ref="AI458" ca="1">couleur(AI104)</f>
        <v>#NAME?</v>
      </c>
      <c r="AJ458" s="43"/>
      <c r="AK458" s="81" t="e" cm="1">
        <f t="array" aca="1" ref="AK458" ca="1">couleur(AK56)</f>
        <v>#NAME?</v>
      </c>
      <c r="AL458" s="81" t="e" cm="1">
        <f t="array" aca="1" ref="AL458" ca="1">couleur(AL56)</f>
        <v>#NAME?</v>
      </c>
      <c r="AM458" s="81" t="e" cm="1">
        <f t="array" aca="1" ref="AM458" ca="1">couleur(AM56)</f>
        <v>#NAME?</v>
      </c>
      <c r="AN458" s="81" t="e" cm="1">
        <f t="array" aca="1" ref="AN458" ca="1">couleur(AN56)</f>
        <v>#NAME?</v>
      </c>
      <c r="AO458" s="81" t="e" cm="1">
        <f t="array" aca="1" ref="AO458" ca="1">couleur(AO56)</f>
        <v>#NAME?</v>
      </c>
      <c r="AP458" s="81" t="e" cm="1">
        <f t="array" aca="1" ref="AP458" ca="1">couleur(AP56)</f>
        <v>#NAME?</v>
      </c>
      <c r="AQ458" s="81" t="e" cm="1">
        <f t="array" aca="1" ref="AQ458" ca="1">couleur(AQ56)</f>
        <v>#NAME?</v>
      </c>
      <c r="AR458" s="81" t="e" cm="1">
        <f t="array" aca="1" ref="AR458" ca="1">couleur(AR56)</f>
        <v>#NAME?</v>
      </c>
      <c r="AS458" s="81" t="e" cm="1">
        <f t="array" aca="1" ref="AS458" ca="1">couleur(AS56)</f>
        <v>#NAME?</v>
      </c>
      <c r="AT458" s="81" t="e" cm="1">
        <f t="array" aca="1" ref="AT458" ca="1">couleur(AT56)</f>
        <v>#NAME?</v>
      </c>
      <c r="AU458" s="81" t="e" cm="1">
        <f t="array" aca="1" ref="AU458" ca="1">couleur(AU56)</f>
        <v>#NAME?</v>
      </c>
    </row>
    <row r="459" spans="5:47">
      <c r="E459" s="36"/>
      <c r="F459" s="63"/>
      <c r="I459" s="98">
        <f t="shared" ref="I459:O459" si="213">I57</f>
        <v>0</v>
      </c>
      <c r="J459" s="98">
        <f t="shared" si="213"/>
        <v>0</v>
      </c>
      <c r="K459" s="98">
        <f t="shared" si="213"/>
        <v>0</v>
      </c>
      <c r="L459" s="98">
        <f t="shared" si="213"/>
        <v>0</v>
      </c>
      <c r="M459" s="98">
        <f t="shared" si="213"/>
        <v>0</v>
      </c>
      <c r="N459" s="98">
        <f t="shared" si="213"/>
        <v>0</v>
      </c>
      <c r="O459" s="98">
        <f t="shared" si="213"/>
        <v>0</v>
      </c>
      <c r="Z459" s="81" t="e" cm="1">
        <f t="array" aca="1" ref="Z459" ca="1">couleur(Z105)</f>
        <v>#NAME?</v>
      </c>
      <c r="AA459" s="81" t="e" cm="1">
        <f t="array" aca="1" ref="AA459" ca="1">couleur(AA105)</f>
        <v>#NAME?</v>
      </c>
      <c r="AB459" s="81" t="e" cm="1">
        <f t="array" aca="1" ref="AB459" ca="1">couleur(AB105)</f>
        <v>#NAME?</v>
      </c>
      <c r="AC459" s="81" t="e" cm="1">
        <f t="array" aca="1" ref="AC459" ca="1">couleur(AC105)</f>
        <v>#NAME?</v>
      </c>
      <c r="AD459" s="81" t="e" cm="1">
        <f t="array" aca="1" ref="AD459" ca="1">couleur(AD105)</f>
        <v>#NAME?</v>
      </c>
      <c r="AE459" s="81" t="e" cm="1">
        <f t="array" aca="1" ref="AE459" ca="1">couleur(AE105)</f>
        <v>#NAME?</v>
      </c>
      <c r="AF459" s="81" t="e" cm="1">
        <f t="array" aca="1" ref="AF459" ca="1">couleur(AF105)</f>
        <v>#NAME?</v>
      </c>
      <c r="AG459" s="81" t="e" cm="1">
        <f t="array" aca="1" ref="AG459" ca="1">couleur(AG105)</f>
        <v>#NAME?</v>
      </c>
      <c r="AH459" s="81" t="e" cm="1">
        <f t="array" aca="1" ref="AH459" ca="1">couleur(AH105)</f>
        <v>#NAME?</v>
      </c>
      <c r="AI459" s="81" t="e" cm="1">
        <f t="array" aca="1" ref="AI459" ca="1">couleur(AI105)</f>
        <v>#NAME?</v>
      </c>
      <c r="AJ459" s="43"/>
      <c r="AK459" s="81" t="e" cm="1">
        <f t="array" aca="1" ref="AK459" ca="1">couleur(AK57)</f>
        <v>#NAME?</v>
      </c>
      <c r="AL459" s="81" t="e" cm="1">
        <f t="array" aca="1" ref="AL459" ca="1">couleur(AL57)</f>
        <v>#NAME?</v>
      </c>
      <c r="AM459" s="81" t="e" cm="1">
        <f t="array" aca="1" ref="AM459" ca="1">couleur(AM57)</f>
        <v>#NAME?</v>
      </c>
      <c r="AN459" s="81" t="e" cm="1">
        <f t="array" aca="1" ref="AN459" ca="1">couleur(AN57)</f>
        <v>#NAME?</v>
      </c>
      <c r="AO459" s="81" t="e" cm="1">
        <f t="array" aca="1" ref="AO459" ca="1">couleur(AO57)</f>
        <v>#NAME?</v>
      </c>
      <c r="AP459" s="81" t="e" cm="1">
        <f t="array" aca="1" ref="AP459" ca="1">couleur(AP57)</f>
        <v>#NAME?</v>
      </c>
      <c r="AQ459" s="81" t="e" cm="1">
        <f t="array" aca="1" ref="AQ459" ca="1">couleur(AQ57)</f>
        <v>#NAME?</v>
      </c>
      <c r="AR459" s="81" t="e" cm="1">
        <f t="array" aca="1" ref="AR459" ca="1">couleur(AR57)</f>
        <v>#NAME?</v>
      </c>
      <c r="AS459" s="81" t="e" cm="1">
        <f t="array" aca="1" ref="AS459" ca="1">couleur(AS57)</f>
        <v>#NAME?</v>
      </c>
      <c r="AT459" s="81" t="e" cm="1">
        <f t="array" aca="1" ref="AT459" ca="1">couleur(AT57)</f>
        <v>#NAME?</v>
      </c>
      <c r="AU459" s="81" t="e" cm="1">
        <f t="array" aca="1" ref="AU459" ca="1">couleur(AU57)</f>
        <v>#NAME?</v>
      </c>
    </row>
    <row r="460" spans="5:47">
      <c r="E460" s="36"/>
      <c r="F460" s="63"/>
      <c r="I460" s="98">
        <f t="shared" ref="I460:O460" si="214">I58</f>
        <v>0</v>
      </c>
      <c r="J460" s="98">
        <f t="shared" si="214"/>
        <v>0</v>
      </c>
      <c r="K460" s="98">
        <f t="shared" si="214"/>
        <v>0</v>
      </c>
      <c r="L460" s="98">
        <f t="shared" si="214"/>
        <v>0</v>
      </c>
      <c r="M460" s="98">
        <f t="shared" si="214"/>
        <v>0</v>
      </c>
      <c r="N460" s="98">
        <f t="shared" si="214"/>
        <v>0</v>
      </c>
      <c r="O460" s="98">
        <f t="shared" si="214"/>
        <v>0</v>
      </c>
      <c r="Z460" s="81" t="e" cm="1">
        <f t="array" aca="1" ref="Z460" ca="1">couleur(Z106)</f>
        <v>#NAME?</v>
      </c>
      <c r="AA460" s="81" t="e" cm="1">
        <f t="array" aca="1" ref="AA460" ca="1">couleur(AA106)</f>
        <v>#NAME?</v>
      </c>
      <c r="AB460" s="81" t="e" cm="1">
        <f t="array" aca="1" ref="AB460" ca="1">couleur(AB106)</f>
        <v>#NAME?</v>
      </c>
      <c r="AC460" s="81" t="e" cm="1">
        <f t="array" aca="1" ref="AC460" ca="1">couleur(AC106)</f>
        <v>#NAME?</v>
      </c>
      <c r="AD460" s="81" t="e" cm="1">
        <f t="array" aca="1" ref="AD460" ca="1">couleur(AD106)</f>
        <v>#NAME?</v>
      </c>
      <c r="AE460" s="81" t="e" cm="1">
        <f t="array" aca="1" ref="AE460" ca="1">couleur(AE106)</f>
        <v>#NAME?</v>
      </c>
      <c r="AF460" s="81" t="e" cm="1">
        <f t="array" aca="1" ref="AF460" ca="1">couleur(AF106)</f>
        <v>#NAME?</v>
      </c>
      <c r="AG460" s="81" t="e" cm="1">
        <f t="array" aca="1" ref="AG460" ca="1">couleur(AG106)</f>
        <v>#NAME?</v>
      </c>
      <c r="AH460" s="81" t="e" cm="1">
        <f t="array" aca="1" ref="AH460" ca="1">couleur(AH106)</f>
        <v>#NAME?</v>
      </c>
      <c r="AI460" s="81" t="e" cm="1">
        <f t="array" aca="1" ref="AI460" ca="1">couleur(AI106)</f>
        <v>#NAME?</v>
      </c>
      <c r="AJ460" s="43"/>
      <c r="AK460" s="81" t="e" cm="1">
        <f t="array" aca="1" ref="AK460" ca="1">couleur(AK58)</f>
        <v>#NAME?</v>
      </c>
      <c r="AL460" s="81" t="e" cm="1">
        <f t="array" aca="1" ref="AL460" ca="1">couleur(AL58)</f>
        <v>#NAME?</v>
      </c>
      <c r="AM460" s="81" t="e" cm="1">
        <f t="array" aca="1" ref="AM460" ca="1">couleur(AM58)</f>
        <v>#NAME?</v>
      </c>
      <c r="AN460" s="81" t="e" cm="1">
        <f t="array" aca="1" ref="AN460" ca="1">couleur(AN58)</f>
        <v>#NAME?</v>
      </c>
      <c r="AO460" s="81" t="e" cm="1">
        <f t="array" aca="1" ref="AO460" ca="1">couleur(AO58)</f>
        <v>#NAME?</v>
      </c>
      <c r="AP460" s="81" t="e" cm="1">
        <f t="array" aca="1" ref="AP460" ca="1">couleur(AP58)</f>
        <v>#NAME?</v>
      </c>
      <c r="AQ460" s="81" t="e" cm="1">
        <f t="array" aca="1" ref="AQ460" ca="1">couleur(AQ58)</f>
        <v>#NAME?</v>
      </c>
      <c r="AR460" s="81" t="e" cm="1">
        <f t="array" aca="1" ref="AR460" ca="1">couleur(AR58)</f>
        <v>#NAME?</v>
      </c>
      <c r="AS460" s="81" t="e" cm="1">
        <f t="array" aca="1" ref="AS460" ca="1">couleur(AS58)</f>
        <v>#NAME?</v>
      </c>
      <c r="AT460" s="81" t="e" cm="1">
        <f t="array" aca="1" ref="AT460" ca="1">couleur(AT58)</f>
        <v>#NAME?</v>
      </c>
      <c r="AU460" s="81" t="e" cm="1">
        <f t="array" aca="1" ref="AU460" ca="1">couleur(AU58)</f>
        <v>#NAME?</v>
      </c>
    </row>
    <row r="461" spans="5:47">
      <c r="E461" s="36"/>
      <c r="F461" s="63"/>
      <c r="I461" s="98">
        <f t="shared" ref="I461:O461" si="215">I59</f>
        <v>0</v>
      </c>
      <c r="J461" s="98">
        <f t="shared" si="215"/>
        <v>0</v>
      </c>
      <c r="K461" s="98">
        <f t="shared" si="215"/>
        <v>0</v>
      </c>
      <c r="L461" s="98">
        <f t="shared" si="215"/>
        <v>0</v>
      </c>
      <c r="M461" s="98">
        <f t="shared" si="215"/>
        <v>0</v>
      </c>
      <c r="N461" s="98">
        <f t="shared" si="215"/>
        <v>0</v>
      </c>
      <c r="O461" s="98">
        <f t="shared" si="215"/>
        <v>0</v>
      </c>
      <c r="Z461" s="81" t="e" cm="1">
        <f t="array" aca="1" ref="Z461" ca="1">couleur(Z107)</f>
        <v>#NAME?</v>
      </c>
      <c r="AA461" s="81" t="e" cm="1">
        <f t="array" aca="1" ref="AA461" ca="1">couleur(AA107)</f>
        <v>#NAME?</v>
      </c>
      <c r="AB461" s="81" t="e" cm="1">
        <f t="array" aca="1" ref="AB461" ca="1">couleur(AB107)</f>
        <v>#NAME?</v>
      </c>
      <c r="AC461" s="81" t="e" cm="1">
        <f t="array" aca="1" ref="AC461" ca="1">couleur(AC107)</f>
        <v>#NAME?</v>
      </c>
      <c r="AD461" s="81" t="e" cm="1">
        <f t="array" aca="1" ref="AD461" ca="1">couleur(AD107)</f>
        <v>#NAME?</v>
      </c>
      <c r="AE461" s="81" t="e" cm="1">
        <f t="array" aca="1" ref="AE461" ca="1">couleur(AE107)</f>
        <v>#NAME?</v>
      </c>
      <c r="AF461" s="81" t="e" cm="1">
        <f t="array" aca="1" ref="AF461" ca="1">couleur(AF107)</f>
        <v>#NAME?</v>
      </c>
      <c r="AG461" s="81" t="e" cm="1">
        <f t="array" aca="1" ref="AG461" ca="1">couleur(AG107)</f>
        <v>#NAME?</v>
      </c>
      <c r="AH461" s="81" t="e" cm="1">
        <f t="array" aca="1" ref="AH461" ca="1">couleur(AH107)</f>
        <v>#NAME?</v>
      </c>
      <c r="AI461" s="81" t="e" cm="1">
        <f t="array" aca="1" ref="AI461" ca="1">couleur(AI107)</f>
        <v>#NAME?</v>
      </c>
      <c r="AJ461" s="43"/>
      <c r="AK461" s="81" t="e" cm="1">
        <f t="array" aca="1" ref="AK461" ca="1">couleur(AK59)</f>
        <v>#NAME?</v>
      </c>
      <c r="AL461" s="81" t="e" cm="1">
        <f t="array" aca="1" ref="AL461" ca="1">couleur(AL59)</f>
        <v>#NAME?</v>
      </c>
      <c r="AM461" s="81" t="e" cm="1">
        <f t="array" aca="1" ref="AM461" ca="1">couleur(AM59)</f>
        <v>#NAME?</v>
      </c>
      <c r="AN461" s="81" t="e" cm="1">
        <f t="array" aca="1" ref="AN461" ca="1">couleur(AN59)</f>
        <v>#NAME?</v>
      </c>
      <c r="AO461" s="81" t="e" cm="1">
        <f t="array" aca="1" ref="AO461" ca="1">couleur(AO59)</f>
        <v>#NAME?</v>
      </c>
      <c r="AP461" s="81" t="e" cm="1">
        <f t="array" aca="1" ref="AP461" ca="1">couleur(AP59)</f>
        <v>#NAME?</v>
      </c>
      <c r="AQ461" s="81" t="e" cm="1">
        <f t="array" aca="1" ref="AQ461" ca="1">couleur(AQ59)</f>
        <v>#NAME?</v>
      </c>
      <c r="AR461" s="81" t="e" cm="1">
        <f t="array" aca="1" ref="AR461" ca="1">couleur(AR59)</f>
        <v>#NAME?</v>
      </c>
      <c r="AS461" s="81" t="e" cm="1">
        <f t="array" aca="1" ref="AS461" ca="1">couleur(AS59)</f>
        <v>#NAME?</v>
      </c>
      <c r="AT461" s="81" t="e" cm="1">
        <f t="array" aca="1" ref="AT461" ca="1">couleur(AT59)</f>
        <v>#NAME?</v>
      </c>
      <c r="AU461" s="81" t="e" cm="1">
        <f t="array" aca="1" ref="AU461" ca="1">couleur(AU59)</f>
        <v>#NAME?</v>
      </c>
    </row>
    <row r="462" spans="5:47">
      <c r="E462" s="36"/>
      <c r="F462" s="63"/>
      <c r="I462" s="98">
        <f t="shared" ref="I462:O462" si="216">I60</f>
        <v>0</v>
      </c>
      <c r="J462" s="98">
        <f t="shared" si="216"/>
        <v>0</v>
      </c>
      <c r="K462" s="98">
        <f t="shared" si="216"/>
        <v>0</v>
      </c>
      <c r="L462" s="98">
        <f t="shared" si="216"/>
        <v>0</v>
      </c>
      <c r="M462" s="98">
        <f t="shared" si="216"/>
        <v>0</v>
      </c>
      <c r="N462" s="98">
        <f t="shared" si="216"/>
        <v>0</v>
      </c>
      <c r="O462" s="98">
        <f t="shared" si="216"/>
        <v>0</v>
      </c>
      <c r="Z462" s="81" t="e" cm="1">
        <f t="array" aca="1" ref="Z462" ca="1">couleur(Z108)</f>
        <v>#NAME?</v>
      </c>
      <c r="AA462" s="81" t="e" cm="1">
        <f t="array" aca="1" ref="AA462" ca="1">couleur(AA108)</f>
        <v>#NAME?</v>
      </c>
      <c r="AB462" s="81" t="e" cm="1">
        <f t="array" aca="1" ref="AB462" ca="1">couleur(AB108)</f>
        <v>#NAME?</v>
      </c>
      <c r="AC462" s="81" t="e" cm="1">
        <f t="array" aca="1" ref="AC462" ca="1">couleur(AC108)</f>
        <v>#NAME?</v>
      </c>
      <c r="AD462" s="81" t="e" cm="1">
        <f t="array" aca="1" ref="AD462" ca="1">couleur(AD108)</f>
        <v>#NAME?</v>
      </c>
      <c r="AE462" s="81" t="e" cm="1">
        <f t="array" aca="1" ref="AE462" ca="1">couleur(AE108)</f>
        <v>#NAME?</v>
      </c>
      <c r="AF462" s="81" t="e" cm="1">
        <f t="array" aca="1" ref="AF462" ca="1">couleur(AF108)</f>
        <v>#NAME?</v>
      </c>
      <c r="AG462" s="81" t="e" cm="1">
        <f t="array" aca="1" ref="AG462" ca="1">couleur(AG108)</f>
        <v>#NAME?</v>
      </c>
      <c r="AH462" s="81" t="e" cm="1">
        <f t="array" aca="1" ref="AH462" ca="1">couleur(AH108)</f>
        <v>#NAME?</v>
      </c>
      <c r="AI462" s="81" t="e" cm="1">
        <f t="array" aca="1" ref="AI462" ca="1">couleur(AI108)</f>
        <v>#NAME?</v>
      </c>
      <c r="AJ462" s="43"/>
      <c r="AK462" s="81" t="e" cm="1">
        <f t="array" aca="1" ref="AK462" ca="1">couleur(AK60)</f>
        <v>#NAME?</v>
      </c>
      <c r="AL462" s="81" t="e" cm="1">
        <f t="array" aca="1" ref="AL462" ca="1">couleur(AL60)</f>
        <v>#NAME?</v>
      </c>
      <c r="AM462" s="81" t="e" cm="1">
        <f t="array" aca="1" ref="AM462" ca="1">couleur(AM60)</f>
        <v>#NAME?</v>
      </c>
      <c r="AN462" s="81" t="e" cm="1">
        <f t="array" aca="1" ref="AN462" ca="1">couleur(AN60)</f>
        <v>#NAME?</v>
      </c>
      <c r="AO462" s="81" t="e" cm="1">
        <f t="array" aca="1" ref="AO462" ca="1">couleur(AO60)</f>
        <v>#NAME?</v>
      </c>
      <c r="AP462" s="81" t="e" cm="1">
        <f t="array" aca="1" ref="AP462" ca="1">couleur(AP60)</f>
        <v>#NAME?</v>
      </c>
      <c r="AQ462" s="81" t="e" cm="1">
        <f t="array" aca="1" ref="AQ462" ca="1">couleur(AQ60)</f>
        <v>#NAME?</v>
      </c>
      <c r="AR462" s="81" t="e" cm="1">
        <f t="array" aca="1" ref="AR462" ca="1">couleur(AR60)</f>
        <v>#NAME?</v>
      </c>
      <c r="AS462" s="81" t="e" cm="1">
        <f t="array" aca="1" ref="AS462" ca="1">couleur(AS60)</f>
        <v>#NAME?</v>
      </c>
      <c r="AT462" s="81" t="e" cm="1">
        <f t="array" aca="1" ref="AT462" ca="1">couleur(AT60)</f>
        <v>#NAME?</v>
      </c>
      <c r="AU462" s="81" t="e" cm="1">
        <f t="array" aca="1" ref="AU462" ca="1">couleur(AU60)</f>
        <v>#NAME?</v>
      </c>
    </row>
    <row r="463" spans="5:47">
      <c r="E463" s="36"/>
      <c r="F463" s="63"/>
      <c r="I463" s="98">
        <f t="shared" ref="I463:O463" si="217">I61</f>
        <v>0</v>
      </c>
      <c r="J463" s="98">
        <f t="shared" si="217"/>
        <v>0</v>
      </c>
      <c r="K463" s="98">
        <f t="shared" si="217"/>
        <v>0</v>
      </c>
      <c r="L463" s="98">
        <f t="shared" si="217"/>
        <v>0</v>
      </c>
      <c r="M463" s="98">
        <f t="shared" si="217"/>
        <v>0</v>
      </c>
      <c r="N463" s="98">
        <f t="shared" si="217"/>
        <v>0</v>
      </c>
      <c r="O463" s="98">
        <f t="shared" si="217"/>
        <v>0</v>
      </c>
      <c r="Z463" s="81" t="e" cm="1">
        <f t="array" aca="1" ref="Z463" ca="1">couleur(Z109)</f>
        <v>#NAME?</v>
      </c>
      <c r="AA463" s="81" t="e" cm="1">
        <f t="array" aca="1" ref="AA463" ca="1">couleur(AA109)</f>
        <v>#NAME?</v>
      </c>
      <c r="AB463" s="81" t="e" cm="1">
        <f t="array" aca="1" ref="AB463" ca="1">couleur(AB109)</f>
        <v>#NAME?</v>
      </c>
      <c r="AC463" s="81" t="e" cm="1">
        <f t="array" aca="1" ref="AC463" ca="1">couleur(AC109)</f>
        <v>#NAME?</v>
      </c>
      <c r="AD463" s="81" t="e" cm="1">
        <f t="array" aca="1" ref="AD463" ca="1">couleur(AD109)</f>
        <v>#NAME?</v>
      </c>
      <c r="AE463" s="81" t="e" cm="1">
        <f t="array" aca="1" ref="AE463" ca="1">couleur(AE109)</f>
        <v>#NAME?</v>
      </c>
      <c r="AF463" s="81" t="e" cm="1">
        <f t="array" aca="1" ref="AF463" ca="1">couleur(AF109)</f>
        <v>#NAME?</v>
      </c>
      <c r="AG463" s="81" t="e" cm="1">
        <f t="array" aca="1" ref="AG463" ca="1">couleur(AG109)</f>
        <v>#NAME?</v>
      </c>
      <c r="AH463" s="81" t="e" cm="1">
        <f t="array" aca="1" ref="AH463" ca="1">couleur(AH109)</f>
        <v>#NAME?</v>
      </c>
      <c r="AI463" s="81" t="e" cm="1">
        <f t="array" aca="1" ref="AI463" ca="1">couleur(AI109)</f>
        <v>#NAME?</v>
      </c>
      <c r="AJ463" s="43"/>
      <c r="AK463" s="81" t="e" cm="1">
        <f t="array" aca="1" ref="AK463" ca="1">couleur(AK61)</f>
        <v>#NAME?</v>
      </c>
      <c r="AL463" s="81" t="e" cm="1">
        <f t="array" aca="1" ref="AL463" ca="1">couleur(AL61)</f>
        <v>#NAME?</v>
      </c>
      <c r="AM463" s="81" t="e" cm="1">
        <f t="array" aca="1" ref="AM463" ca="1">couleur(AM61)</f>
        <v>#NAME?</v>
      </c>
      <c r="AN463" s="81" t="e" cm="1">
        <f t="array" aca="1" ref="AN463" ca="1">couleur(AN61)</f>
        <v>#NAME?</v>
      </c>
      <c r="AO463" s="81" t="e" cm="1">
        <f t="array" aca="1" ref="AO463" ca="1">couleur(AO61)</f>
        <v>#NAME?</v>
      </c>
      <c r="AP463" s="81" t="e" cm="1">
        <f t="array" aca="1" ref="AP463" ca="1">couleur(AP61)</f>
        <v>#NAME?</v>
      </c>
      <c r="AQ463" s="81" t="e" cm="1">
        <f t="array" aca="1" ref="AQ463" ca="1">couleur(AQ61)</f>
        <v>#NAME?</v>
      </c>
      <c r="AR463" s="81" t="e" cm="1">
        <f t="array" aca="1" ref="AR463" ca="1">couleur(AR61)</f>
        <v>#NAME?</v>
      </c>
      <c r="AS463" s="81" t="e" cm="1">
        <f t="array" aca="1" ref="AS463" ca="1">couleur(AS61)</f>
        <v>#NAME?</v>
      </c>
      <c r="AT463" s="81" t="e" cm="1">
        <f t="array" aca="1" ref="AT463" ca="1">couleur(AT61)</f>
        <v>#NAME?</v>
      </c>
      <c r="AU463" s="81" t="e" cm="1">
        <f t="array" aca="1" ref="AU463" ca="1">couleur(AU61)</f>
        <v>#NAME?</v>
      </c>
    </row>
    <row r="464" spans="5:47">
      <c r="E464" s="36"/>
      <c r="F464" s="63"/>
      <c r="I464" s="98">
        <f t="shared" ref="I464:O464" si="218">I62</f>
        <v>0</v>
      </c>
      <c r="J464" s="98">
        <f t="shared" si="218"/>
        <v>0</v>
      </c>
      <c r="K464" s="98">
        <f t="shared" si="218"/>
        <v>0</v>
      </c>
      <c r="L464" s="98">
        <f t="shared" si="218"/>
        <v>0</v>
      </c>
      <c r="M464" s="98">
        <f t="shared" si="218"/>
        <v>0</v>
      </c>
      <c r="N464" s="98">
        <f t="shared" si="218"/>
        <v>0</v>
      </c>
      <c r="O464" s="98">
        <f t="shared" si="218"/>
        <v>0</v>
      </c>
      <c r="Z464" s="81" t="e" cm="1">
        <f t="array" aca="1" ref="Z464" ca="1">couleur(Z110)</f>
        <v>#NAME?</v>
      </c>
      <c r="AA464" s="81" t="e" cm="1">
        <f t="array" aca="1" ref="AA464" ca="1">couleur(AA110)</f>
        <v>#NAME?</v>
      </c>
      <c r="AB464" s="81" t="e" cm="1">
        <f t="array" aca="1" ref="AB464" ca="1">couleur(AB110)</f>
        <v>#NAME?</v>
      </c>
      <c r="AC464" s="81" t="e" cm="1">
        <f t="array" aca="1" ref="AC464" ca="1">couleur(AC110)</f>
        <v>#NAME?</v>
      </c>
      <c r="AD464" s="81" t="e" cm="1">
        <f t="array" aca="1" ref="AD464" ca="1">couleur(AD110)</f>
        <v>#NAME?</v>
      </c>
      <c r="AE464" s="81" t="e" cm="1">
        <f t="array" aca="1" ref="AE464" ca="1">couleur(AE110)</f>
        <v>#NAME?</v>
      </c>
      <c r="AF464" s="81" t="e" cm="1">
        <f t="array" aca="1" ref="AF464" ca="1">couleur(AF110)</f>
        <v>#NAME?</v>
      </c>
      <c r="AG464" s="81" t="e" cm="1">
        <f t="array" aca="1" ref="AG464" ca="1">couleur(AG110)</f>
        <v>#NAME?</v>
      </c>
      <c r="AH464" s="81" t="e" cm="1">
        <f t="array" aca="1" ref="AH464" ca="1">couleur(AH110)</f>
        <v>#NAME?</v>
      </c>
      <c r="AI464" s="81" t="e" cm="1">
        <f t="array" aca="1" ref="AI464" ca="1">couleur(AI110)</f>
        <v>#NAME?</v>
      </c>
      <c r="AJ464" s="43"/>
      <c r="AK464" s="81" t="e" cm="1">
        <f t="array" aca="1" ref="AK464" ca="1">couleur(AK62)</f>
        <v>#NAME?</v>
      </c>
      <c r="AL464" s="81" t="e" cm="1">
        <f t="array" aca="1" ref="AL464" ca="1">couleur(AL62)</f>
        <v>#NAME?</v>
      </c>
      <c r="AM464" s="81" t="e" cm="1">
        <f t="array" aca="1" ref="AM464" ca="1">couleur(AM62)</f>
        <v>#NAME?</v>
      </c>
      <c r="AN464" s="81" t="e" cm="1">
        <f t="array" aca="1" ref="AN464" ca="1">couleur(AN62)</f>
        <v>#NAME?</v>
      </c>
      <c r="AO464" s="81" t="e" cm="1">
        <f t="array" aca="1" ref="AO464" ca="1">couleur(AO62)</f>
        <v>#NAME?</v>
      </c>
      <c r="AP464" s="81" t="e" cm="1">
        <f t="array" aca="1" ref="AP464" ca="1">couleur(AP62)</f>
        <v>#NAME?</v>
      </c>
      <c r="AQ464" s="81" t="e" cm="1">
        <f t="array" aca="1" ref="AQ464" ca="1">couleur(AQ62)</f>
        <v>#NAME?</v>
      </c>
      <c r="AR464" s="81" t="e" cm="1">
        <f t="array" aca="1" ref="AR464" ca="1">couleur(AR62)</f>
        <v>#NAME?</v>
      </c>
      <c r="AS464" s="81" t="e" cm="1">
        <f t="array" aca="1" ref="AS464" ca="1">couleur(AS62)</f>
        <v>#NAME?</v>
      </c>
      <c r="AT464" s="81" t="e" cm="1">
        <f t="array" aca="1" ref="AT464" ca="1">couleur(AT62)</f>
        <v>#NAME?</v>
      </c>
      <c r="AU464" s="81" t="e" cm="1">
        <f t="array" aca="1" ref="AU464" ca="1">couleur(AU62)</f>
        <v>#NAME?</v>
      </c>
    </row>
    <row r="465" spans="5:47">
      <c r="E465" s="36"/>
      <c r="F465" s="63"/>
      <c r="I465" s="98">
        <f t="shared" ref="I465:O465" si="219">I63</f>
        <v>0</v>
      </c>
      <c r="J465" s="98">
        <f t="shared" si="219"/>
        <v>0</v>
      </c>
      <c r="K465" s="98">
        <f t="shared" si="219"/>
        <v>0</v>
      </c>
      <c r="L465" s="98">
        <f t="shared" si="219"/>
        <v>0</v>
      </c>
      <c r="M465" s="98">
        <f t="shared" si="219"/>
        <v>0</v>
      </c>
      <c r="N465" s="98">
        <f t="shared" si="219"/>
        <v>0</v>
      </c>
      <c r="O465" s="98">
        <f t="shared" si="219"/>
        <v>0</v>
      </c>
      <c r="Z465" s="81" t="e" cm="1">
        <f t="array" aca="1" ref="Z465" ca="1">couleur(Z111)</f>
        <v>#NAME?</v>
      </c>
      <c r="AA465" s="81" t="e" cm="1">
        <f t="array" aca="1" ref="AA465" ca="1">couleur(AA111)</f>
        <v>#NAME?</v>
      </c>
      <c r="AB465" s="81" t="e" cm="1">
        <f t="array" aca="1" ref="AB465" ca="1">couleur(AB111)</f>
        <v>#NAME?</v>
      </c>
      <c r="AC465" s="81" t="e" cm="1">
        <f t="array" aca="1" ref="AC465" ca="1">couleur(AC111)</f>
        <v>#NAME?</v>
      </c>
      <c r="AD465" s="81" t="e" cm="1">
        <f t="array" aca="1" ref="AD465" ca="1">couleur(AD111)</f>
        <v>#NAME?</v>
      </c>
      <c r="AE465" s="81" t="e" cm="1">
        <f t="array" aca="1" ref="AE465" ca="1">couleur(AE111)</f>
        <v>#NAME?</v>
      </c>
      <c r="AF465" s="81" t="e" cm="1">
        <f t="array" aca="1" ref="AF465" ca="1">couleur(AF111)</f>
        <v>#NAME?</v>
      </c>
      <c r="AG465" s="81" t="e" cm="1">
        <f t="array" aca="1" ref="AG465" ca="1">couleur(AG111)</f>
        <v>#NAME?</v>
      </c>
      <c r="AH465" s="81" t="e" cm="1">
        <f t="array" aca="1" ref="AH465" ca="1">couleur(AH111)</f>
        <v>#NAME?</v>
      </c>
      <c r="AI465" s="81" t="e" cm="1">
        <f t="array" aca="1" ref="AI465" ca="1">couleur(AI111)</f>
        <v>#NAME?</v>
      </c>
      <c r="AJ465" s="43"/>
      <c r="AK465" s="81" t="e" cm="1">
        <f t="array" aca="1" ref="AK465" ca="1">couleur(AK63)</f>
        <v>#NAME?</v>
      </c>
      <c r="AL465" s="81" t="e" cm="1">
        <f t="array" aca="1" ref="AL465" ca="1">couleur(AL63)</f>
        <v>#NAME?</v>
      </c>
      <c r="AM465" s="81" t="e" cm="1">
        <f t="array" aca="1" ref="AM465" ca="1">couleur(AM63)</f>
        <v>#NAME?</v>
      </c>
      <c r="AN465" s="81" t="e" cm="1">
        <f t="array" aca="1" ref="AN465" ca="1">couleur(AN63)</f>
        <v>#NAME?</v>
      </c>
      <c r="AO465" s="81" t="e" cm="1">
        <f t="array" aca="1" ref="AO465" ca="1">couleur(AO63)</f>
        <v>#NAME?</v>
      </c>
      <c r="AP465" s="81" t="e" cm="1">
        <f t="array" aca="1" ref="AP465" ca="1">couleur(AP63)</f>
        <v>#NAME?</v>
      </c>
      <c r="AQ465" s="81" t="e" cm="1">
        <f t="array" aca="1" ref="AQ465" ca="1">couleur(AQ63)</f>
        <v>#NAME?</v>
      </c>
      <c r="AR465" s="81" t="e" cm="1">
        <f t="array" aca="1" ref="AR465" ca="1">couleur(AR63)</f>
        <v>#NAME?</v>
      </c>
      <c r="AS465" s="81" t="e" cm="1">
        <f t="array" aca="1" ref="AS465" ca="1">couleur(AS63)</f>
        <v>#NAME?</v>
      </c>
      <c r="AT465" s="81" t="e" cm="1">
        <f t="array" aca="1" ref="AT465" ca="1">couleur(AT63)</f>
        <v>#NAME?</v>
      </c>
      <c r="AU465" s="81" t="e" cm="1">
        <f t="array" aca="1" ref="AU465" ca="1">couleur(AU63)</f>
        <v>#NAME?</v>
      </c>
    </row>
    <row r="466" spans="5:47">
      <c r="E466" s="36"/>
      <c r="F466" s="63"/>
      <c r="I466" s="98">
        <f t="shared" ref="I466:O466" si="220">I64</f>
        <v>0</v>
      </c>
      <c r="J466" s="98">
        <f t="shared" si="220"/>
        <v>0</v>
      </c>
      <c r="K466" s="98">
        <f t="shared" si="220"/>
        <v>0</v>
      </c>
      <c r="L466" s="98">
        <f t="shared" si="220"/>
        <v>0</v>
      </c>
      <c r="M466" s="98">
        <f t="shared" si="220"/>
        <v>0</v>
      </c>
      <c r="N466" s="98">
        <f t="shared" si="220"/>
        <v>0</v>
      </c>
      <c r="O466" s="98">
        <f t="shared" si="220"/>
        <v>0</v>
      </c>
      <c r="Z466" s="81" t="e" cm="1">
        <f t="array" aca="1" ref="Z466" ca="1">couleur(Z120)</f>
        <v>#NAME?</v>
      </c>
      <c r="AA466" s="81" t="e" cm="1">
        <f t="array" aca="1" ref="AA466" ca="1">couleur(AA120)</f>
        <v>#NAME?</v>
      </c>
      <c r="AB466" s="81" t="e" cm="1">
        <f t="array" aca="1" ref="AB466" ca="1">couleur(AB120)</f>
        <v>#NAME?</v>
      </c>
      <c r="AC466" s="81" t="e" cm="1">
        <f t="array" aca="1" ref="AC466" ca="1">couleur(AC120)</f>
        <v>#NAME?</v>
      </c>
      <c r="AD466" s="81" t="e" cm="1">
        <f t="array" aca="1" ref="AD466" ca="1">couleur(AD120)</f>
        <v>#NAME?</v>
      </c>
      <c r="AE466" s="81" t="e" cm="1">
        <f t="array" aca="1" ref="AE466" ca="1">couleur(AE120)</f>
        <v>#NAME?</v>
      </c>
      <c r="AF466" s="81" t="e" cm="1">
        <f t="array" aca="1" ref="AF466" ca="1">couleur(AF120)</f>
        <v>#NAME?</v>
      </c>
      <c r="AG466" s="81" t="e" cm="1">
        <f t="array" aca="1" ref="AG466" ca="1">couleur(AG120)</f>
        <v>#NAME?</v>
      </c>
      <c r="AH466" s="81" t="e" cm="1">
        <f t="array" aca="1" ref="AH466" ca="1">couleur(AH120)</f>
        <v>#NAME?</v>
      </c>
      <c r="AI466" s="81" t="e" cm="1">
        <f t="array" aca="1" ref="AI466" ca="1">couleur(AI120)</f>
        <v>#NAME?</v>
      </c>
      <c r="AJ466" s="43"/>
      <c r="AK466" s="81" t="e" cm="1">
        <f t="array" aca="1" ref="AK466" ca="1">couleur(AK64)</f>
        <v>#NAME?</v>
      </c>
      <c r="AL466" s="81" t="e" cm="1">
        <f t="array" aca="1" ref="AL466" ca="1">couleur(AL64)</f>
        <v>#NAME?</v>
      </c>
      <c r="AM466" s="81" t="e" cm="1">
        <f t="array" aca="1" ref="AM466" ca="1">couleur(AM64)</f>
        <v>#NAME?</v>
      </c>
      <c r="AN466" s="81" t="e" cm="1">
        <f t="array" aca="1" ref="AN466" ca="1">couleur(AN64)</f>
        <v>#NAME?</v>
      </c>
      <c r="AO466" s="81" t="e" cm="1">
        <f t="array" aca="1" ref="AO466" ca="1">couleur(AO64)</f>
        <v>#NAME?</v>
      </c>
      <c r="AP466" s="81" t="e" cm="1">
        <f t="array" aca="1" ref="AP466" ca="1">couleur(AP64)</f>
        <v>#NAME?</v>
      </c>
      <c r="AQ466" s="81" t="e" cm="1">
        <f t="array" aca="1" ref="AQ466" ca="1">couleur(AQ64)</f>
        <v>#NAME?</v>
      </c>
      <c r="AR466" s="81" t="e" cm="1">
        <f t="array" aca="1" ref="AR466" ca="1">couleur(AR64)</f>
        <v>#NAME?</v>
      </c>
      <c r="AS466" s="81" t="e" cm="1">
        <f t="array" aca="1" ref="AS466" ca="1">couleur(AS64)</f>
        <v>#NAME?</v>
      </c>
      <c r="AT466" s="81" t="e" cm="1">
        <f t="array" aca="1" ref="AT466" ca="1">couleur(AT64)</f>
        <v>#NAME?</v>
      </c>
      <c r="AU466" s="81" t="e" cm="1">
        <f t="array" aca="1" ref="AU466" ca="1">couleur(AU64)</f>
        <v>#NAME?</v>
      </c>
    </row>
    <row r="467" spans="5:47">
      <c r="E467" s="36"/>
      <c r="F467" s="63"/>
      <c r="I467" s="98">
        <f t="shared" ref="I467:O467" si="221">I65</f>
        <v>0</v>
      </c>
      <c r="J467" s="98">
        <f t="shared" si="221"/>
        <v>0</v>
      </c>
      <c r="K467" s="98">
        <f t="shared" si="221"/>
        <v>0</v>
      </c>
      <c r="L467" s="98">
        <f t="shared" si="221"/>
        <v>0</v>
      </c>
      <c r="M467" s="98">
        <f t="shared" si="221"/>
        <v>0</v>
      </c>
      <c r="N467" s="98">
        <f t="shared" si="221"/>
        <v>0</v>
      </c>
      <c r="O467" s="98">
        <f t="shared" si="221"/>
        <v>0</v>
      </c>
      <c r="Z467" s="81" t="e" cm="1">
        <f t="array" aca="1" ref="Z467" ca="1">couleur(Z121)</f>
        <v>#NAME?</v>
      </c>
      <c r="AA467" s="81" t="e" cm="1">
        <f t="array" aca="1" ref="AA467" ca="1">couleur(AA121)</f>
        <v>#NAME?</v>
      </c>
      <c r="AB467" s="81" t="e" cm="1">
        <f t="array" aca="1" ref="AB467" ca="1">couleur(AB121)</f>
        <v>#NAME?</v>
      </c>
      <c r="AC467" s="81" t="e" cm="1">
        <f t="array" aca="1" ref="AC467" ca="1">couleur(AC121)</f>
        <v>#NAME?</v>
      </c>
      <c r="AD467" s="81" t="e" cm="1">
        <f t="array" aca="1" ref="AD467" ca="1">couleur(AD121)</f>
        <v>#NAME?</v>
      </c>
      <c r="AE467" s="81" t="e" cm="1">
        <f t="array" aca="1" ref="AE467" ca="1">couleur(AE121)</f>
        <v>#NAME?</v>
      </c>
      <c r="AF467" s="81" t="e" cm="1">
        <f t="array" aca="1" ref="AF467" ca="1">couleur(AF121)</f>
        <v>#NAME?</v>
      </c>
      <c r="AG467" s="81" t="e" cm="1">
        <f t="array" aca="1" ref="AG467" ca="1">couleur(AG121)</f>
        <v>#NAME?</v>
      </c>
      <c r="AH467" s="81" t="e" cm="1">
        <f t="array" aca="1" ref="AH467" ca="1">couleur(AH121)</f>
        <v>#NAME?</v>
      </c>
      <c r="AI467" s="81" t="e" cm="1">
        <f t="array" aca="1" ref="AI467" ca="1">couleur(AI121)</f>
        <v>#NAME?</v>
      </c>
      <c r="AJ467" s="43"/>
      <c r="AK467" s="81" t="e" cm="1">
        <f t="array" aca="1" ref="AK467" ca="1">couleur(AK65)</f>
        <v>#NAME?</v>
      </c>
      <c r="AL467" s="81" t="e" cm="1">
        <f t="array" aca="1" ref="AL467" ca="1">couleur(AL65)</f>
        <v>#NAME?</v>
      </c>
      <c r="AM467" s="81" t="e" cm="1">
        <f t="array" aca="1" ref="AM467" ca="1">couleur(AM65)</f>
        <v>#NAME?</v>
      </c>
      <c r="AN467" s="81" t="e" cm="1">
        <f t="array" aca="1" ref="AN467" ca="1">couleur(AN65)</f>
        <v>#NAME?</v>
      </c>
      <c r="AO467" s="81" t="e" cm="1">
        <f t="array" aca="1" ref="AO467" ca="1">couleur(AO65)</f>
        <v>#NAME?</v>
      </c>
      <c r="AP467" s="81" t="e" cm="1">
        <f t="array" aca="1" ref="AP467" ca="1">couleur(AP65)</f>
        <v>#NAME?</v>
      </c>
      <c r="AQ467" s="81" t="e" cm="1">
        <f t="array" aca="1" ref="AQ467" ca="1">couleur(AQ65)</f>
        <v>#NAME?</v>
      </c>
      <c r="AR467" s="81" t="e" cm="1">
        <f t="array" aca="1" ref="AR467" ca="1">couleur(AR65)</f>
        <v>#NAME?</v>
      </c>
      <c r="AS467" s="81" t="e" cm="1">
        <f t="array" aca="1" ref="AS467" ca="1">couleur(AS65)</f>
        <v>#NAME?</v>
      </c>
      <c r="AT467" s="81" t="e" cm="1">
        <f t="array" aca="1" ref="AT467" ca="1">couleur(AT65)</f>
        <v>#NAME?</v>
      </c>
      <c r="AU467" s="81" t="e" cm="1">
        <f t="array" aca="1" ref="AU467" ca="1">couleur(AU65)</f>
        <v>#NAME?</v>
      </c>
    </row>
    <row r="468" spans="5:47">
      <c r="E468" s="36"/>
      <c r="F468" s="63"/>
      <c r="I468" s="98">
        <f t="shared" ref="I468:O468" si="222">I66</f>
        <v>0</v>
      </c>
      <c r="J468" s="98">
        <f t="shared" si="222"/>
        <v>0</v>
      </c>
      <c r="K468" s="98">
        <f t="shared" si="222"/>
        <v>0</v>
      </c>
      <c r="L468" s="98">
        <f t="shared" si="222"/>
        <v>0</v>
      </c>
      <c r="M468" s="98">
        <f t="shared" si="222"/>
        <v>0</v>
      </c>
      <c r="N468" s="98">
        <f t="shared" si="222"/>
        <v>0</v>
      </c>
      <c r="O468" s="98">
        <f t="shared" si="222"/>
        <v>0</v>
      </c>
      <c r="Z468" s="81" t="e" cm="1">
        <f t="array" aca="1" ref="Z468" ca="1">couleur(Z122)</f>
        <v>#NAME?</v>
      </c>
      <c r="AA468" s="81" t="e" cm="1">
        <f t="array" aca="1" ref="AA468" ca="1">couleur(AA122)</f>
        <v>#NAME?</v>
      </c>
      <c r="AB468" s="81" t="e" cm="1">
        <f t="array" aca="1" ref="AB468" ca="1">couleur(AB122)</f>
        <v>#NAME?</v>
      </c>
      <c r="AC468" s="81" t="e" cm="1">
        <f t="array" aca="1" ref="AC468" ca="1">couleur(AC122)</f>
        <v>#NAME?</v>
      </c>
      <c r="AD468" s="81" t="e" cm="1">
        <f t="array" aca="1" ref="AD468" ca="1">couleur(AD122)</f>
        <v>#NAME?</v>
      </c>
      <c r="AE468" s="81" t="e" cm="1">
        <f t="array" aca="1" ref="AE468" ca="1">couleur(AE122)</f>
        <v>#NAME?</v>
      </c>
      <c r="AF468" s="81" t="e" cm="1">
        <f t="array" aca="1" ref="AF468" ca="1">couleur(AF122)</f>
        <v>#NAME?</v>
      </c>
      <c r="AG468" s="81" t="e" cm="1">
        <f t="array" aca="1" ref="AG468" ca="1">couleur(AG122)</f>
        <v>#NAME?</v>
      </c>
      <c r="AH468" s="81" t="e" cm="1">
        <f t="array" aca="1" ref="AH468" ca="1">couleur(AH122)</f>
        <v>#NAME?</v>
      </c>
      <c r="AI468" s="81" t="e" cm="1">
        <f t="array" aca="1" ref="AI468" ca="1">couleur(AI122)</f>
        <v>#NAME?</v>
      </c>
      <c r="AJ468" s="43"/>
      <c r="AK468" s="81" t="e" cm="1">
        <f t="array" aca="1" ref="AK468" ca="1">couleur(AK66)</f>
        <v>#NAME?</v>
      </c>
      <c r="AL468" s="81" t="e" cm="1">
        <f t="array" aca="1" ref="AL468" ca="1">couleur(AL66)</f>
        <v>#NAME?</v>
      </c>
      <c r="AM468" s="81" t="e" cm="1">
        <f t="array" aca="1" ref="AM468" ca="1">couleur(AM66)</f>
        <v>#NAME?</v>
      </c>
      <c r="AN468" s="81" t="e" cm="1">
        <f t="array" aca="1" ref="AN468" ca="1">couleur(AN66)</f>
        <v>#NAME?</v>
      </c>
      <c r="AO468" s="81" t="e" cm="1">
        <f t="array" aca="1" ref="AO468" ca="1">couleur(AO66)</f>
        <v>#NAME?</v>
      </c>
      <c r="AP468" s="81" t="e" cm="1">
        <f t="array" aca="1" ref="AP468" ca="1">couleur(AP66)</f>
        <v>#NAME?</v>
      </c>
      <c r="AQ468" s="81" t="e" cm="1">
        <f t="array" aca="1" ref="AQ468" ca="1">couleur(AQ66)</f>
        <v>#NAME?</v>
      </c>
      <c r="AR468" s="81" t="e" cm="1">
        <f t="array" aca="1" ref="AR468" ca="1">couleur(AR66)</f>
        <v>#NAME?</v>
      </c>
      <c r="AS468" s="81" t="e" cm="1">
        <f t="array" aca="1" ref="AS468" ca="1">couleur(AS66)</f>
        <v>#NAME?</v>
      </c>
      <c r="AT468" s="81" t="e" cm="1">
        <f t="array" aca="1" ref="AT468" ca="1">couleur(AT66)</f>
        <v>#NAME?</v>
      </c>
      <c r="AU468" s="81" t="e" cm="1">
        <f t="array" aca="1" ref="AU468" ca="1">couleur(AU66)</f>
        <v>#NAME?</v>
      </c>
    </row>
    <row r="469" spans="5:47">
      <c r="E469" s="36"/>
      <c r="F469" s="63"/>
      <c r="I469" s="98">
        <f t="shared" ref="I469:O469" si="223">I67</f>
        <v>0</v>
      </c>
      <c r="J469" s="98">
        <f t="shared" si="223"/>
        <v>0</v>
      </c>
      <c r="K469" s="98">
        <f t="shared" si="223"/>
        <v>0</v>
      </c>
      <c r="L469" s="98">
        <f t="shared" si="223"/>
        <v>0</v>
      </c>
      <c r="M469" s="98">
        <f t="shared" si="223"/>
        <v>0</v>
      </c>
      <c r="N469" s="98">
        <f t="shared" si="223"/>
        <v>0</v>
      </c>
      <c r="O469" s="98">
        <f t="shared" si="223"/>
        <v>0</v>
      </c>
      <c r="Z469" s="81" t="e" cm="1">
        <f t="array" aca="1" ref="Z469" ca="1">couleur(Z123)</f>
        <v>#NAME?</v>
      </c>
      <c r="AA469" s="81" t="e" cm="1">
        <f t="array" aca="1" ref="AA469" ca="1">couleur(AA123)</f>
        <v>#NAME?</v>
      </c>
      <c r="AB469" s="81" t="e" cm="1">
        <f t="array" aca="1" ref="AB469" ca="1">couleur(AB123)</f>
        <v>#NAME?</v>
      </c>
      <c r="AC469" s="81" t="e" cm="1">
        <f t="array" aca="1" ref="AC469" ca="1">couleur(AC123)</f>
        <v>#NAME?</v>
      </c>
      <c r="AD469" s="81" t="e" cm="1">
        <f t="array" aca="1" ref="AD469" ca="1">couleur(AD123)</f>
        <v>#NAME?</v>
      </c>
      <c r="AE469" s="81" t="e" cm="1">
        <f t="array" aca="1" ref="AE469" ca="1">couleur(AE123)</f>
        <v>#NAME?</v>
      </c>
      <c r="AF469" s="81" t="e" cm="1">
        <f t="array" aca="1" ref="AF469" ca="1">couleur(AF123)</f>
        <v>#NAME?</v>
      </c>
      <c r="AG469" s="81" t="e" cm="1">
        <f t="array" aca="1" ref="AG469" ca="1">couleur(AG123)</f>
        <v>#NAME?</v>
      </c>
      <c r="AH469" s="81" t="e" cm="1">
        <f t="array" aca="1" ref="AH469" ca="1">couleur(AH123)</f>
        <v>#NAME?</v>
      </c>
      <c r="AI469" s="81" t="e" cm="1">
        <f t="array" aca="1" ref="AI469" ca="1">couleur(AI123)</f>
        <v>#NAME?</v>
      </c>
      <c r="AJ469" s="43"/>
      <c r="AK469" s="81" t="e" cm="1">
        <f t="array" aca="1" ref="AK469" ca="1">couleur(AK67)</f>
        <v>#NAME?</v>
      </c>
      <c r="AL469" s="81" t="e" cm="1">
        <f t="array" aca="1" ref="AL469" ca="1">couleur(AL67)</f>
        <v>#NAME?</v>
      </c>
      <c r="AM469" s="81" t="e" cm="1">
        <f t="array" aca="1" ref="AM469" ca="1">couleur(AM67)</f>
        <v>#NAME?</v>
      </c>
      <c r="AN469" s="81" t="e" cm="1">
        <f t="array" aca="1" ref="AN469" ca="1">couleur(AN67)</f>
        <v>#NAME?</v>
      </c>
      <c r="AO469" s="81" t="e" cm="1">
        <f t="array" aca="1" ref="AO469" ca="1">couleur(AO67)</f>
        <v>#NAME?</v>
      </c>
      <c r="AP469" s="81" t="e" cm="1">
        <f t="array" aca="1" ref="AP469" ca="1">couleur(AP67)</f>
        <v>#NAME?</v>
      </c>
      <c r="AQ469" s="81" t="e" cm="1">
        <f t="array" aca="1" ref="AQ469" ca="1">couleur(AQ67)</f>
        <v>#NAME?</v>
      </c>
      <c r="AR469" s="81" t="e" cm="1">
        <f t="array" aca="1" ref="AR469" ca="1">couleur(AR67)</f>
        <v>#NAME?</v>
      </c>
      <c r="AS469" s="81" t="e" cm="1">
        <f t="array" aca="1" ref="AS469" ca="1">couleur(AS67)</f>
        <v>#NAME?</v>
      </c>
      <c r="AT469" s="81" t="e" cm="1">
        <f t="array" aca="1" ref="AT469" ca="1">couleur(AT67)</f>
        <v>#NAME?</v>
      </c>
      <c r="AU469" s="81" t="e" cm="1">
        <f t="array" aca="1" ref="AU469" ca="1">couleur(AU67)</f>
        <v>#NAME?</v>
      </c>
    </row>
    <row r="470" spans="5:47">
      <c r="E470" s="36"/>
      <c r="F470" s="63"/>
      <c r="I470" s="98">
        <f t="shared" ref="I470:O470" si="224">I68</f>
        <v>0</v>
      </c>
      <c r="J470" s="98">
        <f t="shared" si="224"/>
        <v>0</v>
      </c>
      <c r="K470" s="98">
        <f t="shared" si="224"/>
        <v>0</v>
      </c>
      <c r="L470" s="98">
        <f t="shared" si="224"/>
        <v>0</v>
      </c>
      <c r="M470" s="98">
        <f t="shared" si="224"/>
        <v>0</v>
      </c>
      <c r="N470" s="98">
        <f t="shared" si="224"/>
        <v>0</v>
      </c>
      <c r="O470" s="98">
        <f t="shared" si="224"/>
        <v>0</v>
      </c>
      <c r="Z470" s="81" t="e" cm="1">
        <f t="array" aca="1" ref="Z470" ca="1">couleur(Z124)</f>
        <v>#NAME?</v>
      </c>
      <c r="AA470" s="81" t="e" cm="1">
        <f t="array" aca="1" ref="AA470" ca="1">couleur(AA124)</f>
        <v>#NAME?</v>
      </c>
      <c r="AB470" s="81" t="e" cm="1">
        <f t="array" aca="1" ref="AB470" ca="1">couleur(AB124)</f>
        <v>#NAME?</v>
      </c>
      <c r="AC470" s="81" t="e" cm="1">
        <f t="array" aca="1" ref="AC470" ca="1">couleur(AC124)</f>
        <v>#NAME?</v>
      </c>
      <c r="AD470" s="81" t="e" cm="1">
        <f t="array" aca="1" ref="AD470" ca="1">couleur(AD124)</f>
        <v>#NAME?</v>
      </c>
      <c r="AE470" s="81" t="e" cm="1">
        <f t="array" aca="1" ref="AE470" ca="1">couleur(AE124)</f>
        <v>#NAME?</v>
      </c>
      <c r="AF470" s="81" t="e" cm="1">
        <f t="array" aca="1" ref="AF470" ca="1">couleur(AF124)</f>
        <v>#NAME?</v>
      </c>
      <c r="AG470" s="81" t="e" cm="1">
        <f t="array" aca="1" ref="AG470" ca="1">couleur(AG124)</f>
        <v>#NAME?</v>
      </c>
      <c r="AH470" s="81" t="e" cm="1">
        <f t="array" aca="1" ref="AH470" ca="1">couleur(AH124)</f>
        <v>#NAME?</v>
      </c>
      <c r="AI470" s="81" t="e" cm="1">
        <f t="array" aca="1" ref="AI470" ca="1">couleur(AI124)</f>
        <v>#NAME?</v>
      </c>
      <c r="AJ470" s="43"/>
      <c r="AK470" s="81" t="e" cm="1">
        <f t="array" aca="1" ref="AK470" ca="1">couleur(AK68)</f>
        <v>#NAME?</v>
      </c>
      <c r="AL470" s="81" t="e" cm="1">
        <f t="array" aca="1" ref="AL470" ca="1">couleur(AL68)</f>
        <v>#NAME?</v>
      </c>
      <c r="AM470" s="81" t="e" cm="1">
        <f t="array" aca="1" ref="AM470" ca="1">couleur(AM68)</f>
        <v>#NAME?</v>
      </c>
      <c r="AN470" s="81" t="e" cm="1">
        <f t="array" aca="1" ref="AN470" ca="1">couleur(AN68)</f>
        <v>#NAME?</v>
      </c>
      <c r="AO470" s="81" t="e" cm="1">
        <f t="array" aca="1" ref="AO470" ca="1">couleur(AO68)</f>
        <v>#NAME?</v>
      </c>
      <c r="AP470" s="81" t="e" cm="1">
        <f t="array" aca="1" ref="AP470" ca="1">couleur(AP68)</f>
        <v>#NAME?</v>
      </c>
      <c r="AQ470" s="81" t="e" cm="1">
        <f t="array" aca="1" ref="AQ470" ca="1">couleur(AQ68)</f>
        <v>#NAME?</v>
      </c>
      <c r="AR470" s="81" t="e" cm="1">
        <f t="array" aca="1" ref="AR470" ca="1">couleur(AR68)</f>
        <v>#NAME?</v>
      </c>
      <c r="AS470" s="81" t="e" cm="1">
        <f t="array" aca="1" ref="AS470" ca="1">couleur(AS68)</f>
        <v>#NAME?</v>
      </c>
      <c r="AT470" s="81" t="e" cm="1">
        <f t="array" aca="1" ref="AT470" ca="1">couleur(AT68)</f>
        <v>#NAME?</v>
      </c>
      <c r="AU470" s="81" t="e" cm="1">
        <f t="array" aca="1" ref="AU470" ca="1">couleur(AU68)</f>
        <v>#NAME?</v>
      </c>
    </row>
    <row r="471" spans="5:47">
      <c r="E471" s="36"/>
      <c r="F471" s="63"/>
      <c r="I471" s="98">
        <f t="shared" ref="I471:O471" si="225">I69</f>
        <v>0</v>
      </c>
      <c r="J471" s="98">
        <f t="shared" si="225"/>
        <v>0</v>
      </c>
      <c r="K471" s="98">
        <f t="shared" si="225"/>
        <v>0</v>
      </c>
      <c r="L471" s="98">
        <f t="shared" si="225"/>
        <v>0</v>
      </c>
      <c r="M471" s="98">
        <f t="shared" si="225"/>
        <v>0</v>
      </c>
      <c r="N471" s="98">
        <f t="shared" si="225"/>
        <v>0</v>
      </c>
      <c r="O471" s="98">
        <f t="shared" si="225"/>
        <v>0</v>
      </c>
      <c r="Z471" s="81" t="e" cm="1">
        <f t="array" aca="1" ref="Z471" ca="1">couleur(Z125)</f>
        <v>#NAME?</v>
      </c>
      <c r="AA471" s="81" t="e" cm="1">
        <f t="array" aca="1" ref="AA471" ca="1">couleur(AA125)</f>
        <v>#NAME?</v>
      </c>
      <c r="AB471" s="81" t="e" cm="1">
        <f t="array" aca="1" ref="AB471" ca="1">couleur(AB125)</f>
        <v>#NAME?</v>
      </c>
      <c r="AC471" s="81" t="e" cm="1">
        <f t="array" aca="1" ref="AC471" ca="1">couleur(AC125)</f>
        <v>#NAME?</v>
      </c>
      <c r="AD471" s="81" t="e" cm="1">
        <f t="array" aca="1" ref="AD471" ca="1">couleur(AD125)</f>
        <v>#NAME?</v>
      </c>
      <c r="AE471" s="81" t="e" cm="1">
        <f t="array" aca="1" ref="AE471" ca="1">couleur(AE125)</f>
        <v>#NAME?</v>
      </c>
      <c r="AF471" s="81" t="e" cm="1">
        <f t="array" aca="1" ref="AF471" ca="1">couleur(AF125)</f>
        <v>#NAME?</v>
      </c>
      <c r="AG471" s="81" t="e" cm="1">
        <f t="array" aca="1" ref="AG471" ca="1">couleur(AG125)</f>
        <v>#NAME?</v>
      </c>
      <c r="AH471" s="81" t="e" cm="1">
        <f t="array" aca="1" ref="AH471" ca="1">couleur(AH125)</f>
        <v>#NAME?</v>
      </c>
      <c r="AI471" s="81" t="e" cm="1">
        <f t="array" aca="1" ref="AI471" ca="1">couleur(AI125)</f>
        <v>#NAME?</v>
      </c>
      <c r="AJ471" s="43"/>
      <c r="AK471" s="81" t="e" cm="1">
        <f t="array" aca="1" ref="AK471" ca="1">couleur(AK69)</f>
        <v>#NAME?</v>
      </c>
      <c r="AL471" s="81" t="e" cm="1">
        <f t="array" aca="1" ref="AL471" ca="1">couleur(AL69)</f>
        <v>#NAME?</v>
      </c>
      <c r="AM471" s="81" t="e" cm="1">
        <f t="array" aca="1" ref="AM471" ca="1">couleur(AM69)</f>
        <v>#NAME?</v>
      </c>
      <c r="AN471" s="81" t="e" cm="1">
        <f t="array" aca="1" ref="AN471" ca="1">couleur(AN69)</f>
        <v>#NAME?</v>
      </c>
      <c r="AO471" s="81" t="e" cm="1">
        <f t="array" aca="1" ref="AO471" ca="1">couleur(AO69)</f>
        <v>#NAME?</v>
      </c>
      <c r="AP471" s="81" t="e" cm="1">
        <f t="array" aca="1" ref="AP471" ca="1">couleur(AP69)</f>
        <v>#NAME?</v>
      </c>
      <c r="AQ471" s="81" t="e" cm="1">
        <f t="array" aca="1" ref="AQ471" ca="1">couleur(AQ69)</f>
        <v>#NAME?</v>
      </c>
      <c r="AR471" s="81" t="e" cm="1">
        <f t="array" aca="1" ref="AR471" ca="1">couleur(AR69)</f>
        <v>#NAME?</v>
      </c>
      <c r="AS471" s="81" t="e" cm="1">
        <f t="array" aca="1" ref="AS471" ca="1">couleur(AS69)</f>
        <v>#NAME?</v>
      </c>
      <c r="AT471" s="81" t="e" cm="1">
        <f t="array" aca="1" ref="AT471" ca="1">couleur(AT69)</f>
        <v>#NAME?</v>
      </c>
      <c r="AU471" s="81" t="e" cm="1">
        <f t="array" aca="1" ref="AU471" ca="1">couleur(AU69)</f>
        <v>#NAME?</v>
      </c>
    </row>
    <row r="472" spans="5:47">
      <c r="E472" s="36"/>
      <c r="F472" s="63"/>
      <c r="I472" s="98">
        <f t="shared" ref="I472:O472" si="226">I70</f>
        <v>0</v>
      </c>
      <c r="J472" s="98">
        <f t="shared" si="226"/>
        <v>0</v>
      </c>
      <c r="K472" s="98">
        <f t="shared" si="226"/>
        <v>0</v>
      </c>
      <c r="L472" s="98">
        <f t="shared" si="226"/>
        <v>0</v>
      </c>
      <c r="M472" s="98">
        <f t="shared" si="226"/>
        <v>0</v>
      </c>
      <c r="N472" s="98">
        <f t="shared" si="226"/>
        <v>0</v>
      </c>
      <c r="O472" s="98">
        <f t="shared" si="226"/>
        <v>0</v>
      </c>
      <c r="Z472" s="81" t="e" cm="1">
        <f t="array" aca="1" ref="Z472" ca="1">couleur(Z126)</f>
        <v>#NAME?</v>
      </c>
      <c r="AA472" s="81" t="e" cm="1">
        <f t="array" aca="1" ref="AA472" ca="1">couleur(AA126)</f>
        <v>#NAME?</v>
      </c>
      <c r="AB472" s="81" t="e" cm="1">
        <f t="array" aca="1" ref="AB472" ca="1">couleur(AB126)</f>
        <v>#NAME?</v>
      </c>
      <c r="AC472" s="81" t="e" cm="1">
        <f t="array" aca="1" ref="AC472" ca="1">couleur(AC126)</f>
        <v>#NAME?</v>
      </c>
      <c r="AD472" s="81" t="e" cm="1">
        <f t="array" aca="1" ref="AD472" ca="1">couleur(AD126)</f>
        <v>#NAME?</v>
      </c>
      <c r="AE472" s="81" t="e" cm="1">
        <f t="array" aca="1" ref="AE472" ca="1">couleur(AE126)</f>
        <v>#NAME?</v>
      </c>
      <c r="AF472" s="81" t="e" cm="1">
        <f t="array" aca="1" ref="AF472" ca="1">couleur(AF126)</f>
        <v>#NAME?</v>
      </c>
      <c r="AG472" s="81" t="e" cm="1">
        <f t="array" aca="1" ref="AG472" ca="1">couleur(AG126)</f>
        <v>#NAME?</v>
      </c>
      <c r="AH472" s="81" t="e" cm="1">
        <f t="array" aca="1" ref="AH472" ca="1">couleur(AH126)</f>
        <v>#NAME?</v>
      </c>
      <c r="AI472" s="81" t="e" cm="1">
        <f t="array" aca="1" ref="AI472" ca="1">couleur(AI126)</f>
        <v>#NAME?</v>
      </c>
      <c r="AJ472" s="43"/>
      <c r="AK472" s="81" t="e" cm="1">
        <f t="array" aca="1" ref="AK472" ca="1">couleur(AK70)</f>
        <v>#NAME?</v>
      </c>
      <c r="AL472" s="81" t="e" cm="1">
        <f t="array" aca="1" ref="AL472" ca="1">couleur(AL70)</f>
        <v>#NAME?</v>
      </c>
      <c r="AM472" s="81" t="e" cm="1">
        <f t="array" aca="1" ref="AM472" ca="1">couleur(AM70)</f>
        <v>#NAME?</v>
      </c>
      <c r="AN472" s="81" t="e" cm="1">
        <f t="array" aca="1" ref="AN472" ca="1">couleur(AN70)</f>
        <v>#NAME?</v>
      </c>
      <c r="AO472" s="81" t="e" cm="1">
        <f t="array" aca="1" ref="AO472" ca="1">couleur(AO70)</f>
        <v>#NAME?</v>
      </c>
      <c r="AP472" s="81" t="e" cm="1">
        <f t="array" aca="1" ref="AP472" ca="1">couleur(AP70)</f>
        <v>#NAME?</v>
      </c>
      <c r="AQ472" s="81" t="e" cm="1">
        <f t="array" aca="1" ref="AQ472" ca="1">couleur(AQ70)</f>
        <v>#NAME?</v>
      </c>
      <c r="AR472" s="81" t="e" cm="1">
        <f t="array" aca="1" ref="AR472" ca="1">couleur(AR70)</f>
        <v>#NAME?</v>
      </c>
      <c r="AS472" s="81" t="e" cm="1">
        <f t="array" aca="1" ref="AS472" ca="1">couleur(AS70)</f>
        <v>#NAME?</v>
      </c>
      <c r="AT472" s="81" t="e" cm="1">
        <f t="array" aca="1" ref="AT472" ca="1">couleur(AT70)</f>
        <v>#NAME?</v>
      </c>
      <c r="AU472" s="81" t="e" cm="1">
        <f t="array" aca="1" ref="AU472" ca="1">couleur(AU70)</f>
        <v>#NAME?</v>
      </c>
    </row>
    <row r="473" spans="5:47">
      <c r="E473" s="36"/>
      <c r="F473" s="63"/>
      <c r="I473" s="98">
        <f t="shared" ref="I473:O473" si="227">I71</f>
        <v>0</v>
      </c>
      <c r="J473" s="98">
        <f t="shared" si="227"/>
        <v>0</v>
      </c>
      <c r="K473" s="98">
        <f t="shared" si="227"/>
        <v>0</v>
      </c>
      <c r="L473" s="98">
        <f t="shared" si="227"/>
        <v>0</v>
      </c>
      <c r="M473" s="98">
        <f t="shared" si="227"/>
        <v>0</v>
      </c>
      <c r="N473" s="98">
        <f t="shared" si="227"/>
        <v>0</v>
      </c>
      <c r="O473" s="98">
        <f t="shared" si="227"/>
        <v>0</v>
      </c>
      <c r="Z473" s="81" t="e" cm="1">
        <f t="array" aca="1" ref="Z473" ca="1">couleur(Z127)</f>
        <v>#NAME?</v>
      </c>
      <c r="AA473" s="81" t="e" cm="1">
        <f t="array" aca="1" ref="AA473" ca="1">couleur(AA127)</f>
        <v>#NAME?</v>
      </c>
      <c r="AB473" s="81" t="e" cm="1">
        <f t="array" aca="1" ref="AB473" ca="1">couleur(AB127)</f>
        <v>#NAME?</v>
      </c>
      <c r="AC473" s="81" t="e" cm="1">
        <f t="array" aca="1" ref="AC473" ca="1">couleur(AC127)</f>
        <v>#NAME?</v>
      </c>
      <c r="AD473" s="81" t="e" cm="1">
        <f t="array" aca="1" ref="AD473" ca="1">couleur(AD127)</f>
        <v>#NAME?</v>
      </c>
      <c r="AE473" s="81" t="e" cm="1">
        <f t="array" aca="1" ref="AE473" ca="1">couleur(AE127)</f>
        <v>#NAME?</v>
      </c>
      <c r="AF473" s="81" t="e" cm="1">
        <f t="array" aca="1" ref="AF473" ca="1">couleur(AF127)</f>
        <v>#NAME?</v>
      </c>
      <c r="AG473" s="81" t="e" cm="1">
        <f t="array" aca="1" ref="AG473" ca="1">couleur(AG127)</f>
        <v>#NAME?</v>
      </c>
      <c r="AH473" s="81" t="e" cm="1">
        <f t="array" aca="1" ref="AH473" ca="1">couleur(AH127)</f>
        <v>#NAME?</v>
      </c>
      <c r="AI473" s="81" t="e" cm="1">
        <f t="array" aca="1" ref="AI473" ca="1">couleur(AI127)</f>
        <v>#NAME?</v>
      </c>
      <c r="AJ473" s="43"/>
      <c r="AK473" s="81" t="e" cm="1">
        <f t="array" aca="1" ref="AK473" ca="1">couleur(AK71)</f>
        <v>#NAME?</v>
      </c>
      <c r="AL473" s="81" t="e" cm="1">
        <f t="array" aca="1" ref="AL473" ca="1">couleur(AL71)</f>
        <v>#NAME?</v>
      </c>
      <c r="AM473" s="81" t="e" cm="1">
        <f t="array" aca="1" ref="AM473" ca="1">couleur(AM71)</f>
        <v>#NAME?</v>
      </c>
      <c r="AN473" s="81" t="e" cm="1">
        <f t="array" aca="1" ref="AN473" ca="1">couleur(AN71)</f>
        <v>#NAME?</v>
      </c>
      <c r="AO473" s="81" t="e" cm="1">
        <f t="array" aca="1" ref="AO473" ca="1">couleur(AO71)</f>
        <v>#NAME?</v>
      </c>
      <c r="AP473" s="81" t="e" cm="1">
        <f t="array" aca="1" ref="AP473" ca="1">couleur(AP71)</f>
        <v>#NAME?</v>
      </c>
      <c r="AQ473" s="81" t="e" cm="1">
        <f t="array" aca="1" ref="AQ473" ca="1">couleur(AQ71)</f>
        <v>#NAME?</v>
      </c>
      <c r="AR473" s="81" t="e" cm="1">
        <f t="array" aca="1" ref="AR473" ca="1">couleur(AR71)</f>
        <v>#NAME?</v>
      </c>
      <c r="AS473" s="81" t="e" cm="1">
        <f t="array" aca="1" ref="AS473" ca="1">couleur(AS71)</f>
        <v>#NAME?</v>
      </c>
      <c r="AT473" s="81" t="e" cm="1">
        <f t="array" aca="1" ref="AT473" ca="1">couleur(AT71)</f>
        <v>#NAME?</v>
      </c>
      <c r="AU473" s="81" t="e" cm="1">
        <f t="array" aca="1" ref="AU473" ca="1">couleur(AU71)</f>
        <v>#NAME?</v>
      </c>
    </row>
    <row r="474" spans="5:47">
      <c r="E474" s="36"/>
      <c r="F474" s="63"/>
      <c r="I474" s="98">
        <f t="shared" ref="I474:O474" si="228">I72</f>
        <v>0</v>
      </c>
      <c r="J474" s="98">
        <f t="shared" si="228"/>
        <v>0</v>
      </c>
      <c r="K474" s="98">
        <f t="shared" si="228"/>
        <v>0</v>
      </c>
      <c r="L474" s="98">
        <f t="shared" si="228"/>
        <v>0</v>
      </c>
      <c r="M474" s="98">
        <f t="shared" si="228"/>
        <v>0</v>
      </c>
      <c r="N474" s="98">
        <f t="shared" si="228"/>
        <v>0</v>
      </c>
      <c r="O474" s="98">
        <f t="shared" si="228"/>
        <v>0</v>
      </c>
      <c r="Z474" s="81" t="e" cm="1">
        <f t="array" aca="1" ref="Z474" ca="1">couleur(Z128)</f>
        <v>#NAME?</v>
      </c>
      <c r="AA474" s="81" t="e" cm="1">
        <f t="array" aca="1" ref="AA474" ca="1">couleur(AA128)</f>
        <v>#NAME?</v>
      </c>
      <c r="AB474" s="81" t="e" cm="1">
        <f t="array" aca="1" ref="AB474" ca="1">couleur(AB128)</f>
        <v>#NAME?</v>
      </c>
      <c r="AC474" s="81" t="e" cm="1">
        <f t="array" aca="1" ref="AC474" ca="1">couleur(AC128)</f>
        <v>#NAME?</v>
      </c>
      <c r="AD474" s="81" t="e" cm="1">
        <f t="array" aca="1" ref="AD474" ca="1">couleur(AD128)</f>
        <v>#NAME?</v>
      </c>
      <c r="AE474" s="81" t="e" cm="1">
        <f t="array" aca="1" ref="AE474" ca="1">couleur(AE128)</f>
        <v>#NAME?</v>
      </c>
      <c r="AF474" s="81" t="e" cm="1">
        <f t="array" aca="1" ref="AF474" ca="1">couleur(AF128)</f>
        <v>#NAME?</v>
      </c>
      <c r="AG474" s="81" t="e" cm="1">
        <f t="array" aca="1" ref="AG474" ca="1">couleur(AG128)</f>
        <v>#NAME?</v>
      </c>
      <c r="AH474" s="81" t="e" cm="1">
        <f t="array" aca="1" ref="AH474" ca="1">couleur(AH128)</f>
        <v>#NAME?</v>
      </c>
      <c r="AI474" s="81" t="e" cm="1">
        <f t="array" aca="1" ref="AI474" ca="1">couleur(AI128)</f>
        <v>#NAME?</v>
      </c>
      <c r="AJ474" s="43"/>
      <c r="AK474" s="81" t="e" cm="1">
        <f t="array" aca="1" ref="AK474" ca="1">couleur(AK72)</f>
        <v>#NAME?</v>
      </c>
      <c r="AL474" s="81" t="e" cm="1">
        <f t="array" aca="1" ref="AL474" ca="1">couleur(AL72)</f>
        <v>#NAME?</v>
      </c>
      <c r="AM474" s="81" t="e" cm="1">
        <f t="array" aca="1" ref="AM474" ca="1">couleur(AM72)</f>
        <v>#NAME?</v>
      </c>
      <c r="AN474" s="81" t="e" cm="1">
        <f t="array" aca="1" ref="AN474" ca="1">couleur(AN72)</f>
        <v>#NAME?</v>
      </c>
      <c r="AO474" s="81" t="e" cm="1">
        <f t="array" aca="1" ref="AO474" ca="1">couleur(AO72)</f>
        <v>#NAME?</v>
      </c>
      <c r="AP474" s="81" t="e" cm="1">
        <f t="array" aca="1" ref="AP474" ca="1">couleur(AP72)</f>
        <v>#NAME?</v>
      </c>
      <c r="AQ474" s="81" t="e" cm="1">
        <f t="array" aca="1" ref="AQ474" ca="1">couleur(AQ72)</f>
        <v>#NAME?</v>
      </c>
      <c r="AR474" s="81" t="e" cm="1">
        <f t="array" aca="1" ref="AR474" ca="1">couleur(AR72)</f>
        <v>#NAME?</v>
      </c>
      <c r="AS474" s="81" t="e" cm="1">
        <f t="array" aca="1" ref="AS474" ca="1">couleur(AS72)</f>
        <v>#NAME?</v>
      </c>
      <c r="AT474" s="81" t="e" cm="1">
        <f t="array" aca="1" ref="AT474" ca="1">couleur(AT72)</f>
        <v>#NAME?</v>
      </c>
      <c r="AU474" s="81" t="e" cm="1">
        <f t="array" aca="1" ref="AU474" ca="1">couleur(AU72)</f>
        <v>#NAME?</v>
      </c>
    </row>
    <row r="475" spans="5:47">
      <c r="E475" s="36"/>
      <c r="F475" s="63"/>
      <c r="I475" s="98">
        <f t="shared" ref="I475:O475" si="229">I73</f>
        <v>0</v>
      </c>
      <c r="J475" s="98">
        <f t="shared" si="229"/>
        <v>0</v>
      </c>
      <c r="K475" s="98">
        <f t="shared" si="229"/>
        <v>0</v>
      </c>
      <c r="L475" s="98">
        <f t="shared" si="229"/>
        <v>0</v>
      </c>
      <c r="M475" s="98">
        <f t="shared" si="229"/>
        <v>0</v>
      </c>
      <c r="N475" s="98">
        <f t="shared" si="229"/>
        <v>0</v>
      </c>
      <c r="O475" s="98">
        <f t="shared" si="229"/>
        <v>0</v>
      </c>
      <c r="Z475" s="81" t="e" cm="1">
        <f t="array" aca="1" ref="Z475" ca="1">couleur(Z129)</f>
        <v>#NAME?</v>
      </c>
      <c r="AA475" s="81" t="e" cm="1">
        <f t="array" aca="1" ref="AA475" ca="1">couleur(AA129)</f>
        <v>#NAME?</v>
      </c>
      <c r="AB475" s="81" t="e" cm="1">
        <f t="array" aca="1" ref="AB475" ca="1">couleur(AB129)</f>
        <v>#NAME?</v>
      </c>
      <c r="AC475" s="81" t="e" cm="1">
        <f t="array" aca="1" ref="AC475" ca="1">couleur(AC129)</f>
        <v>#NAME?</v>
      </c>
      <c r="AD475" s="81" t="e" cm="1">
        <f t="array" aca="1" ref="AD475" ca="1">couleur(AD129)</f>
        <v>#NAME?</v>
      </c>
      <c r="AE475" s="81" t="e" cm="1">
        <f t="array" aca="1" ref="AE475" ca="1">couleur(AE129)</f>
        <v>#NAME?</v>
      </c>
      <c r="AF475" s="81" t="e" cm="1">
        <f t="array" aca="1" ref="AF475" ca="1">couleur(AF129)</f>
        <v>#NAME?</v>
      </c>
      <c r="AG475" s="81" t="e" cm="1">
        <f t="array" aca="1" ref="AG475" ca="1">couleur(AG129)</f>
        <v>#NAME?</v>
      </c>
      <c r="AH475" s="81" t="e" cm="1">
        <f t="array" aca="1" ref="AH475" ca="1">couleur(AH129)</f>
        <v>#NAME?</v>
      </c>
      <c r="AI475" s="81" t="e" cm="1">
        <f t="array" aca="1" ref="AI475" ca="1">couleur(AI129)</f>
        <v>#NAME?</v>
      </c>
      <c r="AJ475" s="43"/>
      <c r="AK475" s="81" t="e" cm="1">
        <f t="array" aca="1" ref="AK475" ca="1">couleur(AK73)</f>
        <v>#NAME?</v>
      </c>
      <c r="AL475" s="81" t="e" cm="1">
        <f t="array" aca="1" ref="AL475" ca="1">couleur(AL73)</f>
        <v>#NAME?</v>
      </c>
      <c r="AM475" s="81" t="e" cm="1">
        <f t="array" aca="1" ref="AM475" ca="1">couleur(AM73)</f>
        <v>#NAME?</v>
      </c>
      <c r="AN475" s="81" t="e" cm="1">
        <f t="array" aca="1" ref="AN475" ca="1">couleur(AN73)</f>
        <v>#NAME?</v>
      </c>
      <c r="AO475" s="81" t="e" cm="1">
        <f t="array" aca="1" ref="AO475" ca="1">couleur(AO73)</f>
        <v>#NAME?</v>
      </c>
      <c r="AP475" s="81" t="e" cm="1">
        <f t="array" aca="1" ref="AP475" ca="1">couleur(AP73)</f>
        <v>#NAME?</v>
      </c>
      <c r="AQ475" s="81" t="e" cm="1">
        <f t="array" aca="1" ref="AQ475" ca="1">couleur(AQ73)</f>
        <v>#NAME?</v>
      </c>
      <c r="AR475" s="81" t="e" cm="1">
        <f t="array" aca="1" ref="AR475" ca="1">couleur(AR73)</f>
        <v>#NAME?</v>
      </c>
      <c r="AS475" s="81" t="e" cm="1">
        <f t="array" aca="1" ref="AS475" ca="1">couleur(AS73)</f>
        <v>#NAME?</v>
      </c>
      <c r="AT475" s="81" t="e" cm="1">
        <f t="array" aca="1" ref="AT475" ca="1">couleur(AT73)</f>
        <v>#NAME?</v>
      </c>
      <c r="AU475" s="81" t="e" cm="1">
        <f t="array" aca="1" ref="AU475" ca="1">couleur(AU73)</f>
        <v>#NAME?</v>
      </c>
    </row>
    <row r="476" spans="5:47">
      <c r="E476" s="36"/>
      <c r="F476" s="63"/>
      <c r="I476" s="98">
        <f t="shared" ref="I476:O476" si="230">I74</f>
        <v>0</v>
      </c>
      <c r="J476" s="98">
        <f t="shared" si="230"/>
        <v>0</v>
      </c>
      <c r="K476" s="98">
        <f t="shared" si="230"/>
        <v>0</v>
      </c>
      <c r="L476" s="98">
        <f t="shared" si="230"/>
        <v>0</v>
      </c>
      <c r="M476" s="98">
        <f t="shared" si="230"/>
        <v>0</v>
      </c>
      <c r="N476" s="98">
        <f t="shared" si="230"/>
        <v>0</v>
      </c>
      <c r="O476" s="98">
        <f t="shared" si="230"/>
        <v>0</v>
      </c>
      <c r="Z476" s="81" t="e" cm="1">
        <f t="array" aca="1" ref="Z476" ca="1">couleur(Z131)</f>
        <v>#NAME?</v>
      </c>
      <c r="AA476" s="81" t="e" cm="1">
        <f t="array" aca="1" ref="AA476" ca="1">couleur(AA131)</f>
        <v>#NAME?</v>
      </c>
      <c r="AB476" s="81" t="e" cm="1">
        <f t="array" aca="1" ref="AB476" ca="1">couleur(AB131)</f>
        <v>#NAME?</v>
      </c>
      <c r="AC476" s="81" t="e" cm="1">
        <f t="array" aca="1" ref="AC476" ca="1">couleur(AC131)</f>
        <v>#NAME?</v>
      </c>
      <c r="AD476" s="81" t="e" cm="1">
        <f t="array" aca="1" ref="AD476" ca="1">couleur(AD131)</f>
        <v>#NAME?</v>
      </c>
      <c r="AE476" s="81" t="e" cm="1">
        <f t="array" aca="1" ref="AE476" ca="1">couleur(AE131)</f>
        <v>#NAME?</v>
      </c>
      <c r="AF476" s="81" t="e" cm="1">
        <f t="array" aca="1" ref="AF476" ca="1">couleur(AF131)</f>
        <v>#NAME?</v>
      </c>
      <c r="AG476" s="81" t="e" cm="1">
        <f t="array" aca="1" ref="AG476" ca="1">couleur(AG131)</f>
        <v>#NAME?</v>
      </c>
      <c r="AH476" s="81" t="e" cm="1">
        <f t="array" aca="1" ref="AH476" ca="1">couleur(AH131)</f>
        <v>#NAME?</v>
      </c>
      <c r="AI476" s="81" t="e" cm="1">
        <f t="array" aca="1" ref="AI476" ca="1">couleur(AI131)</f>
        <v>#NAME?</v>
      </c>
      <c r="AJ476" s="43"/>
      <c r="AK476" s="81" t="e" cm="1">
        <f t="array" aca="1" ref="AK476" ca="1">couleur(AK74)</f>
        <v>#NAME?</v>
      </c>
      <c r="AL476" s="81" t="e" cm="1">
        <f t="array" aca="1" ref="AL476" ca="1">couleur(AL74)</f>
        <v>#NAME?</v>
      </c>
      <c r="AM476" s="81" t="e" cm="1">
        <f t="array" aca="1" ref="AM476" ca="1">couleur(AM74)</f>
        <v>#NAME?</v>
      </c>
      <c r="AN476" s="81" t="e" cm="1">
        <f t="array" aca="1" ref="AN476" ca="1">couleur(AN74)</f>
        <v>#NAME?</v>
      </c>
      <c r="AO476" s="81" t="e" cm="1">
        <f t="array" aca="1" ref="AO476" ca="1">couleur(AO74)</f>
        <v>#NAME?</v>
      </c>
      <c r="AP476" s="81" t="e" cm="1">
        <f t="array" aca="1" ref="AP476" ca="1">couleur(AP74)</f>
        <v>#NAME?</v>
      </c>
      <c r="AQ476" s="81" t="e" cm="1">
        <f t="array" aca="1" ref="AQ476" ca="1">couleur(AQ74)</f>
        <v>#NAME?</v>
      </c>
      <c r="AR476" s="81" t="e" cm="1">
        <f t="array" aca="1" ref="AR476" ca="1">couleur(AR74)</f>
        <v>#NAME?</v>
      </c>
      <c r="AS476" s="81" t="e" cm="1">
        <f t="array" aca="1" ref="AS476" ca="1">couleur(AS74)</f>
        <v>#NAME?</v>
      </c>
      <c r="AT476" s="81" t="e" cm="1">
        <f t="array" aca="1" ref="AT476" ca="1">couleur(AT74)</f>
        <v>#NAME?</v>
      </c>
      <c r="AU476" s="81" t="e" cm="1">
        <f t="array" aca="1" ref="AU476" ca="1">couleur(AU74)</f>
        <v>#NAME?</v>
      </c>
    </row>
    <row r="477" spans="5:47">
      <c r="E477" s="36"/>
      <c r="F477" s="63"/>
      <c r="I477" s="98">
        <f t="shared" ref="I477:O477" si="231">I75</f>
        <v>0</v>
      </c>
      <c r="J477" s="98">
        <f t="shared" si="231"/>
        <v>0</v>
      </c>
      <c r="K477" s="98">
        <f t="shared" si="231"/>
        <v>0</v>
      </c>
      <c r="L477" s="98">
        <f t="shared" si="231"/>
        <v>0</v>
      </c>
      <c r="M477" s="98">
        <f t="shared" si="231"/>
        <v>0</v>
      </c>
      <c r="N477" s="98">
        <f t="shared" si="231"/>
        <v>0</v>
      </c>
      <c r="O477" s="98">
        <f t="shared" si="231"/>
        <v>0</v>
      </c>
      <c r="Z477" s="81" t="e" cm="1">
        <f t="array" aca="1" ref="Z477" ca="1">couleur(Z132)</f>
        <v>#NAME?</v>
      </c>
      <c r="AA477" s="81" t="e" cm="1">
        <f t="array" aca="1" ref="AA477" ca="1">couleur(AA132)</f>
        <v>#NAME?</v>
      </c>
      <c r="AB477" s="81" t="e" cm="1">
        <f t="array" aca="1" ref="AB477" ca="1">couleur(AB132)</f>
        <v>#NAME?</v>
      </c>
      <c r="AC477" s="81" t="e" cm="1">
        <f t="array" aca="1" ref="AC477" ca="1">couleur(AC132)</f>
        <v>#NAME?</v>
      </c>
      <c r="AD477" s="81" t="e" cm="1">
        <f t="array" aca="1" ref="AD477" ca="1">couleur(AD132)</f>
        <v>#NAME?</v>
      </c>
      <c r="AE477" s="81" t="e" cm="1">
        <f t="array" aca="1" ref="AE477" ca="1">couleur(AE132)</f>
        <v>#NAME?</v>
      </c>
      <c r="AF477" s="81" t="e" cm="1">
        <f t="array" aca="1" ref="AF477" ca="1">couleur(AF132)</f>
        <v>#NAME?</v>
      </c>
      <c r="AG477" s="81" t="e" cm="1">
        <f t="array" aca="1" ref="AG477" ca="1">couleur(AG132)</f>
        <v>#NAME?</v>
      </c>
      <c r="AH477" s="81" t="e" cm="1">
        <f t="array" aca="1" ref="AH477" ca="1">couleur(AH132)</f>
        <v>#NAME?</v>
      </c>
      <c r="AI477" s="81" t="e" cm="1">
        <f t="array" aca="1" ref="AI477" ca="1">couleur(AI132)</f>
        <v>#NAME?</v>
      </c>
      <c r="AJ477" s="43"/>
      <c r="AK477" s="81" t="e" cm="1">
        <f t="array" aca="1" ref="AK477" ca="1">couleur(AK75)</f>
        <v>#NAME?</v>
      </c>
      <c r="AL477" s="81" t="e" cm="1">
        <f t="array" aca="1" ref="AL477" ca="1">couleur(AL75)</f>
        <v>#NAME?</v>
      </c>
      <c r="AM477" s="81" t="e" cm="1">
        <f t="array" aca="1" ref="AM477" ca="1">couleur(AM75)</f>
        <v>#NAME?</v>
      </c>
      <c r="AN477" s="81" t="e" cm="1">
        <f t="array" aca="1" ref="AN477" ca="1">couleur(AN75)</f>
        <v>#NAME?</v>
      </c>
      <c r="AO477" s="81" t="e" cm="1">
        <f t="array" aca="1" ref="AO477" ca="1">couleur(AO75)</f>
        <v>#NAME?</v>
      </c>
      <c r="AP477" s="81" t="e" cm="1">
        <f t="array" aca="1" ref="AP477" ca="1">couleur(AP75)</f>
        <v>#NAME?</v>
      </c>
      <c r="AQ477" s="81" t="e" cm="1">
        <f t="array" aca="1" ref="AQ477" ca="1">couleur(AQ75)</f>
        <v>#NAME?</v>
      </c>
      <c r="AR477" s="81" t="e" cm="1">
        <f t="array" aca="1" ref="AR477" ca="1">couleur(AR75)</f>
        <v>#NAME?</v>
      </c>
      <c r="AS477" s="81" t="e" cm="1">
        <f t="array" aca="1" ref="AS477" ca="1">couleur(AS75)</f>
        <v>#NAME?</v>
      </c>
      <c r="AT477" s="81" t="e" cm="1">
        <f t="array" aca="1" ref="AT477" ca="1">couleur(AT75)</f>
        <v>#NAME?</v>
      </c>
      <c r="AU477" s="81" t="e" cm="1">
        <f t="array" aca="1" ref="AU477" ca="1">couleur(AU75)</f>
        <v>#NAME?</v>
      </c>
    </row>
    <row r="478" spans="5:47">
      <c r="E478" s="36"/>
      <c r="F478" s="63"/>
      <c r="I478" s="98">
        <f t="shared" ref="I478:O478" si="232">I76</f>
        <v>0</v>
      </c>
      <c r="J478" s="98">
        <f t="shared" si="232"/>
        <v>0</v>
      </c>
      <c r="K478" s="98">
        <f t="shared" si="232"/>
        <v>0</v>
      </c>
      <c r="L478" s="98">
        <f t="shared" si="232"/>
        <v>0</v>
      </c>
      <c r="M478" s="98">
        <f t="shared" si="232"/>
        <v>0</v>
      </c>
      <c r="N478" s="98">
        <f t="shared" si="232"/>
        <v>0</v>
      </c>
      <c r="O478" s="98">
        <f t="shared" si="232"/>
        <v>0</v>
      </c>
      <c r="Z478" s="81" t="e" cm="1">
        <f t="array" aca="1" ref="Z478" ca="1">couleur(Z133)</f>
        <v>#NAME?</v>
      </c>
      <c r="AA478" s="81" t="e" cm="1">
        <f t="array" aca="1" ref="AA478" ca="1">couleur(AA133)</f>
        <v>#NAME?</v>
      </c>
      <c r="AB478" s="81" t="e" cm="1">
        <f t="array" aca="1" ref="AB478" ca="1">couleur(AB133)</f>
        <v>#NAME?</v>
      </c>
      <c r="AC478" s="81" t="e" cm="1">
        <f t="array" aca="1" ref="AC478" ca="1">couleur(AC133)</f>
        <v>#NAME?</v>
      </c>
      <c r="AD478" s="81" t="e" cm="1">
        <f t="array" aca="1" ref="AD478" ca="1">couleur(AD133)</f>
        <v>#NAME?</v>
      </c>
      <c r="AE478" s="81" t="e" cm="1">
        <f t="array" aca="1" ref="AE478" ca="1">couleur(AE133)</f>
        <v>#NAME?</v>
      </c>
      <c r="AF478" s="81" t="e" cm="1">
        <f t="array" aca="1" ref="AF478" ca="1">couleur(AF133)</f>
        <v>#NAME?</v>
      </c>
      <c r="AG478" s="81" t="e" cm="1">
        <f t="array" aca="1" ref="AG478" ca="1">couleur(AG133)</f>
        <v>#NAME?</v>
      </c>
      <c r="AH478" s="81" t="e" cm="1">
        <f t="array" aca="1" ref="AH478" ca="1">couleur(AH133)</f>
        <v>#NAME?</v>
      </c>
      <c r="AI478" s="81" t="e" cm="1">
        <f t="array" aca="1" ref="AI478" ca="1">couleur(AI133)</f>
        <v>#NAME?</v>
      </c>
      <c r="AJ478" s="43"/>
      <c r="AK478" s="81" t="e" cm="1">
        <f t="array" aca="1" ref="AK478" ca="1">couleur(AK76)</f>
        <v>#NAME?</v>
      </c>
      <c r="AL478" s="81" t="e" cm="1">
        <f t="array" aca="1" ref="AL478" ca="1">couleur(AL76)</f>
        <v>#NAME?</v>
      </c>
      <c r="AM478" s="81" t="e" cm="1">
        <f t="array" aca="1" ref="AM478" ca="1">couleur(AM76)</f>
        <v>#NAME?</v>
      </c>
      <c r="AN478" s="81" t="e" cm="1">
        <f t="array" aca="1" ref="AN478" ca="1">couleur(AN76)</f>
        <v>#NAME?</v>
      </c>
      <c r="AO478" s="81" t="e" cm="1">
        <f t="array" aca="1" ref="AO478" ca="1">couleur(AO76)</f>
        <v>#NAME?</v>
      </c>
      <c r="AP478" s="81" t="e" cm="1">
        <f t="array" aca="1" ref="AP478" ca="1">couleur(AP76)</f>
        <v>#NAME?</v>
      </c>
      <c r="AQ478" s="81" t="e" cm="1">
        <f t="array" aca="1" ref="AQ478" ca="1">couleur(AQ76)</f>
        <v>#NAME?</v>
      </c>
      <c r="AR478" s="81" t="e" cm="1">
        <f t="array" aca="1" ref="AR478" ca="1">couleur(AR76)</f>
        <v>#NAME?</v>
      </c>
      <c r="AS478" s="81" t="e" cm="1">
        <f t="array" aca="1" ref="AS478" ca="1">couleur(AS76)</f>
        <v>#NAME?</v>
      </c>
      <c r="AT478" s="81" t="e" cm="1">
        <f t="array" aca="1" ref="AT478" ca="1">couleur(AT76)</f>
        <v>#NAME?</v>
      </c>
      <c r="AU478" s="81" t="e" cm="1">
        <f t="array" aca="1" ref="AU478" ca="1">couleur(AU76)</f>
        <v>#NAME?</v>
      </c>
    </row>
    <row r="479" spans="5:47">
      <c r="E479" s="36"/>
      <c r="F479" s="63"/>
      <c r="I479" s="98">
        <f t="shared" ref="I479:O479" si="233">I77</f>
        <v>0</v>
      </c>
      <c r="J479" s="98">
        <f t="shared" si="233"/>
        <v>0</v>
      </c>
      <c r="K479" s="98">
        <f t="shared" si="233"/>
        <v>0</v>
      </c>
      <c r="L479" s="98">
        <f t="shared" si="233"/>
        <v>0</v>
      </c>
      <c r="M479" s="98">
        <f t="shared" si="233"/>
        <v>0</v>
      </c>
      <c r="N479" s="98">
        <f t="shared" si="233"/>
        <v>0</v>
      </c>
      <c r="O479" s="98">
        <f t="shared" si="233"/>
        <v>0</v>
      </c>
      <c r="Z479" s="81" t="e" cm="1">
        <f t="array" aca="1" ref="Z479" ca="1">couleur(Z134)</f>
        <v>#NAME?</v>
      </c>
      <c r="AA479" s="81" t="e" cm="1">
        <f t="array" aca="1" ref="AA479" ca="1">couleur(AA134)</f>
        <v>#NAME?</v>
      </c>
      <c r="AB479" s="81" t="e" cm="1">
        <f t="array" aca="1" ref="AB479" ca="1">couleur(AB134)</f>
        <v>#NAME?</v>
      </c>
      <c r="AC479" s="81" t="e" cm="1">
        <f t="array" aca="1" ref="AC479" ca="1">couleur(AC134)</f>
        <v>#NAME?</v>
      </c>
      <c r="AD479" s="81" t="e" cm="1">
        <f t="array" aca="1" ref="AD479" ca="1">couleur(AD134)</f>
        <v>#NAME?</v>
      </c>
      <c r="AE479" s="81" t="e" cm="1">
        <f t="array" aca="1" ref="AE479" ca="1">couleur(AE134)</f>
        <v>#NAME?</v>
      </c>
      <c r="AF479" s="81" t="e" cm="1">
        <f t="array" aca="1" ref="AF479" ca="1">couleur(AF134)</f>
        <v>#NAME?</v>
      </c>
      <c r="AG479" s="81" t="e" cm="1">
        <f t="array" aca="1" ref="AG479" ca="1">couleur(AG134)</f>
        <v>#NAME?</v>
      </c>
      <c r="AH479" s="81" t="e" cm="1">
        <f t="array" aca="1" ref="AH479" ca="1">couleur(AH134)</f>
        <v>#NAME?</v>
      </c>
      <c r="AI479" s="81" t="e" cm="1">
        <f t="array" aca="1" ref="AI479" ca="1">couleur(AI134)</f>
        <v>#NAME?</v>
      </c>
      <c r="AJ479" s="43"/>
      <c r="AK479" s="81" t="e" cm="1">
        <f t="array" aca="1" ref="AK479" ca="1">couleur(AK77)</f>
        <v>#NAME?</v>
      </c>
      <c r="AL479" s="81" t="e" cm="1">
        <f t="array" aca="1" ref="AL479" ca="1">couleur(AL77)</f>
        <v>#NAME?</v>
      </c>
      <c r="AM479" s="81" t="e" cm="1">
        <f t="array" aca="1" ref="AM479" ca="1">couleur(AM77)</f>
        <v>#NAME?</v>
      </c>
      <c r="AN479" s="81" t="e" cm="1">
        <f t="array" aca="1" ref="AN479" ca="1">couleur(AN77)</f>
        <v>#NAME?</v>
      </c>
      <c r="AO479" s="81" t="e" cm="1">
        <f t="array" aca="1" ref="AO479" ca="1">couleur(AO77)</f>
        <v>#NAME?</v>
      </c>
      <c r="AP479" s="81" t="e" cm="1">
        <f t="array" aca="1" ref="AP479" ca="1">couleur(AP77)</f>
        <v>#NAME?</v>
      </c>
      <c r="AQ479" s="81" t="e" cm="1">
        <f t="array" aca="1" ref="AQ479" ca="1">couleur(AQ77)</f>
        <v>#NAME?</v>
      </c>
      <c r="AR479" s="81" t="e" cm="1">
        <f t="array" aca="1" ref="AR479" ca="1">couleur(AR77)</f>
        <v>#NAME?</v>
      </c>
      <c r="AS479" s="81" t="e" cm="1">
        <f t="array" aca="1" ref="AS479" ca="1">couleur(AS77)</f>
        <v>#NAME?</v>
      </c>
      <c r="AT479" s="81" t="e" cm="1">
        <f t="array" aca="1" ref="AT479" ca="1">couleur(AT77)</f>
        <v>#NAME?</v>
      </c>
      <c r="AU479" s="81" t="e" cm="1">
        <f t="array" aca="1" ref="AU479" ca="1">couleur(AU77)</f>
        <v>#NAME?</v>
      </c>
    </row>
    <row r="480" spans="5:47">
      <c r="E480" s="36"/>
      <c r="F480" s="63"/>
      <c r="I480" s="98">
        <f t="shared" ref="I480:O480" si="234">I78</f>
        <v>0</v>
      </c>
      <c r="J480" s="98">
        <f t="shared" si="234"/>
        <v>0</v>
      </c>
      <c r="K480" s="98">
        <f t="shared" si="234"/>
        <v>0</v>
      </c>
      <c r="L480" s="98">
        <f t="shared" si="234"/>
        <v>0</v>
      </c>
      <c r="M480" s="98">
        <f t="shared" si="234"/>
        <v>0</v>
      </c>
      <c r="N480" s="98">
        <f t="shared" si="234"/>
        <v>0</v>
      </c>
      <c r="O480" s="98">
        <f t="shared" si="234"/>
        <v>0</v>
      </c>
      <c r="Z480" s="81" t="e" cm="1">
        <f t="array" aca="1" ref="Z480" ca="1">couleur(Z135)</f>
        <v>#NAME?</v>
      </c>
      <c r="AA480" s="81" t="e" cm="1">
        <f t="array" aca="1" ref="AA480" ca="1">couleur(AA135)</f>
        <v>#NAME?</v>
      </c>
      <c r="AB480" s="81" t="e" cm="1">
        <f t="array" aca="1" ref="AB480" ca="1">couleur(AB135)</f>
        <v>#NAME?</v>
      </c>
      <c r="AC480" s="81" t="e" cm="1">
        <f t="array" aca="1" ref="AC480" ca="1">couleur(AC135)</f>
        <v>#NAME?</v>
      </c>
      <c r="AD480" s="81" t="e" cm="1">
        <f t="array" aca="1" ref="AD480" ca="1">couleur(AD135)</f>
        <v>#NAME?</v>
      </c>
      <c r="AE480" s="81" t="e" cm="1">
        <f t="array" aca="1" ref="AE480" ca="1">couleur(AE135)</f>
        <v>#NAME?</v>
      </c>
      <c r="AF480" s="81" t="e" cm="1">
        <f t="array" aca="1" ref="AF480" ca="1">couleur(AF135)</f>
        <v>#NAME?</v>
      </c>
      <c r="AG480" s="81" t="e" cm="1">
        <f t="array" aca="1" ref="AG480" ca="1">couleur(AG135)</f>
        <v>#NAME?</v>
      </c>
      <c r="AH480" s="81" t="e" cm="1">
        <f t="array" aca="1" ref="AH480" ca="1">couleur(AH135)</f>
        <v>#NAME?</v>
      </c>
      <c r="AI480" s="81" t="e" cm="1">
        <f t="array" aca="1" ref="AI480" ca="1">couleur(AI135)</f>
        <v>#NAME?</v>
      </c>
      <c r="AJ480" s="43"/>
      <c r="AK480" s="81" t="e" cm="1">
        <f t="array" aca="1" ref="AK480" ca="1">couleur(AK78)</f>
        <v>#NAME?</v>
      </c>
      <c r="AL480" s="81" t="e" cm="1">
        <f t="array" aca="1" ref="AL480" ca="1">couleur(AL78)</f>
        <v>#NAME?</v>
      </c>
      <c r="AM480" s="81" t="e" cm="1">
        <f t="array" aca="1" ref="AM480" ca="1">couleur(AM78)</f>
        <v>#NAME?</v>
      </c>
      <c r="AN480" s="81" t="e" cm="1">
        <f t="array" aca="1" ref="AN480" ca="1">couleur(AN78)</f>
        <v>#NAME?</v>
      </c>
      <c r="AO480" s="81" t="e" cm="1">
        <f t="array" aca="1" ref="AO480" ca="1">couleur(AO78)</f>
        <v>#NAME?</v>
      </c>
      <c r="AP480" s="81" t="e" cm="1">
        <f t="array" aca="1" ref="AP480" ca="1">couleur(AP78)</f>
        <v>#NAME?</v>
      </c>
      <c r="AQ480" s="81" t="e" cm="1">
        <f t="array" aca="1" ref="AQ480" ca="1">couleur(AQ78)</f>
        <v>#NAME?</v>
      </c>
      <c r="AR480" s="81" t="e" cm="1">
        <f t="array" aca="1" ref="AR480" ca="1">couleur(AR78)</f>
        <v>#NAME?</v>
      </c>
      <c r="AS480" s="81" t="e" cm="1">
        <f t="array" aca="1" ref="AS480" ca="1">couleur(AS78)</f>
        <v>#NAME?</v>
      </c>
      <c r="AT480" s="81" t="e" cm="1">
        <f t="array" aca="1" ref="AT480" ca="1">couleur(AT78)</f>
        <v>#NAME?</v>
      </c>
      <c r="AU480" s="81" t="e" cm="1">
        <f t="array" aca="1" ref="AU480" ca="1">couleur(AU78)</f>
        <v>#NAME?</v>
      </c>
    </row>
    <row r="481" spans="5:47">
      <c r="E481" s="36"/>
      <c r="F481" s="63"/>
      <c r="I481" s="98">
        <f t="shared" ref="I481:O481" si="235">I79</f>
        <v>0</v>
      </c>
      <c r="J481" s="98">
        <f t="shared" si="235"/>
        <v>0</v>
      </c>
      <c r="K481" s="98">
        <f t="shared" si="235"/>
        <v>0</v>
      </c>
      <c r="L481" s="98">
        <f t="shared" si="235"/>
        <v>0</v>
      </c>
      <c r="M481" s="98">
        <f t="shared" si="235"/>
        <v>0</v>
      </c>
      <c r="N481" s="98">
        <f t="shared" si="235"/>
        <v>0</v>
      </c>
      <c r="O481" s="98">
        <f t="shared" si="235"/>
        <v>0</v>
      </c>
      <c r="Z481" s="81" t="e" cm="1">
        <f t="array" aca="1" ref="Z481" ca="1">couleur(Z136)</f>
        <v>#NAME?</v>
      </c>
      <c r="AA481" s="81" t="e" cm="1">
        <f t="array" aca="1" ref="AA481" ca="1">couleur(AA136)</f>
        <v>#NAME?</v>
      </c>
      <c r="AB481" s="81" t="e" cm="1">
        <f t="array" aca="1" ref="AB481" ca="1">couleur(AB136)</f>
        <v>#NAME?</v>
      </c>
      <c r="AC481" s="81" t="e" cm="1">
        <f t="array" aca="1" ref="AC481" ca="1">couleur(AC136)</f>
        <v>#NAME?</v>
      </c>
      <c r="AD481" s="81" t="e" cm="1">
        <f t="array" aca="1" ref="AD481" ca="1">couleur(AD136)</f>
        <v>#NAME?</v>
      </c>
      <c r="AE481" s="81" t="e" cm="1">
        <f t="array" aca="1" ref="AE481" ca="1">couleur(AE136)</f>
        <v>#NAME?</v>
      </c>
      <c r="AF481" s="81" t="e" cm="1">
        <f t="array" aca="1" ref="AF481" ca="1">couleur(AF136)</f>
        <v>#NAME?</v>
      </c>
      <c r="AG481" s="81" t="e" cm="1">
        <f t="array" aca="1" ref="AG481" ca="1">couleur(AG136)</f>
        <v>#NAME?</v>
      </c>
      <c r="AH481" s="81" t="e" cm="1">
        <f t="array" aca="1" ref="AH481" ca="1">couleur(AH136)</f>
        <v>#NAME?</v>
      </c>
      <c r="AI481" s="81" t="e" cm="1">
        <f t="array" aca="1" ref="AI481" ca="1">couleur(AI136)</f>
        <v>#NAME?</v>
      </c>
      <c r="AJ481" s="43"/>
      <c r="AK481" s="81" t="e" cm="1">
        <f t="array" aca="1" ref="AK481" ca="1">couleur(AK79)</f>
        <v>#NAME?</v>
      </c>
      <c r="AL481" s="81" t="e" cm="1">
        <f t="array" aca="1" ref="AL481" ca="1">couleur(AL79)</f>
        <v>#NAME?</v>
      </c>
      <c r="AM481" s="81" t="e" cm="1">
        <f t="array" aca="1" ref="AM481" ca="1">couleur(AM79)</f>
        <v>#NAME?</v>
      </c>
      <c r="AN481" s="81" t="e" cm="1">
        <f t="array" aca="1" ref="AN481" ca="1">couleur(AN79)</f>
        <v>#NAME?</v>
      </c>
      <c r="AO481" s="81" t="e" cm="1">
        <f t="array" aca="1" ref="AO481" ca="1">couleur(AO79)</f>
        <v>#NAME?</v>
      </c>
      <c r="AP481" s="81" t="e" cm="1">
        <f t="array" aca="1" ref="AP481" ca="1">couleur(AP79)</f>
        <v>#NAME?</v>
      </c>
      <c r="AQ481" s="81" t="e" cm="1">
        <f t="array" aca="1" ref="AQ481" ca="1">couleur(AQ79)</f>
        <v>#NAME?</v>
      </c>
      <c r="AR481" s="81" t="e" cm="1">
        <f t="array" aca="1" ref="AR481" ca="1">couleur(AR79)</f>
        <v>#NAME?</v>
      </c>
      <c r="AS481" s="81" t="e" cm="1">
        <f t="array" aca="1" ref="AS481" ca="1">couleur(AS79)</f>
        <v>#NAME?</v>
      </c>
      <c r="AT481" s="81" t="e" cm="1">
        <f t="array" aca="1" ref="AT481" ca="1">couleur(AT79)</f>
        <v>#NAME?</v>
      </c>
      <c r="AU481" s="81" t="e" cm="1">
        <f t="array" aca="1" ref="AU481" ca="1">couleur(AU79)</f>
        <v>#NAME?</v>
      </c>
    </row>
    <row r="482" spans="5:47">
      <c r="E482" s="36"/>
      <c r="F482" s="63"/>
      <c r="I482" s="98">
        <f t="shared" ref="I482:O482" si="236">I80</f>
        <v>0</v>
      </c>
      <c r="J482" s="98">
        <f t="shared" si="236"/>
        <v>0</v>
      </c>
      <c r="K482" s="98">
        <f t="shared" si="236"/>
        <v>0</v>
      </c>
      <c r="L482" s="98">
        <f t="shared" si="236"/>
        <v>0</v>
      </c>
      <c r="M482" s="98">
        <f t="shared" si="236"/>
        <v>0</v>
      </c>
      <c r="N482" s="98">
        <f t="shared" si="236"/>
        <v>0</v>
      </c>
      <c r="O482" s="98">
        <f t="shared" si="236"/>
        <v>0</v>
      </c>
      <c r="Z482" s="81" t="e" cm="1">
        <f t="array" aca="1" ref="Z482" ca="1">couleur(Z137)</f>
        <v>#NAME?</v>
      </c>
      <c r="AA482" s="81" t="e" cm="1">
        <f t="array" aca="1" ref="AA482" ca="1">couleur(AA137)</f>
        <v>#NAME?</v>
      </c>
      <c r="AB482" s="81" t="e" cm="1">
        <f t="array" aca="1" ref="AB482" ca="1">couleur(AB137)</f>
        <v>#NAME?</v>
      </c>
      <c r="AC482" s="81" t="e" cm="1">
        <f t="array" aca="1" ref="AC482" ca="1">couleur(AC137)</f>
        <v>#NAME?</v>
      </c>
      <c r="AD482" s="81" t="e" cm="1">
        <f t="array" aca="1" ref="AD482" ca="1">couleur(AD137)</f>
        <v>#NAME?</v>
      </c>
      <c r="AE482" s="81" t="e" cm="1">
        <f t="array" aca="1" ref="AE482" ca="1">couleur(AE137)</f>
        <v>#NAME?</v>
      </c>
      <c r="AF482" s="81" t="e" cm="1">
        <f t="array" aca="1" ref="AF482" ca="1">couleur(AF137)</f>
        <v>#NAME?</v>
      </c>
      <c r="AG482" s="81" t="e" cm="1">
        <f t="array" aca="1" ref="AG482" ca="1">couleur(AG137)</f>
        <v>#NAME?</v>
      </c>
      <c r="AH482" s="81" t="e" cm="1">
        <f t="array" aca="1" ref="AH482" ca="1">couleur(AH137)</f>
        <v>#NAME?</v>
      </c>
      <c r="AI482" s="81" t="e" cm="1">
        <f t="array" aca="1" ref="AI482" ca="1">couleur(AI137)</f>
        <v>#NAME?</v>
      </c>
      <c r="AJ482" s="43"/>
      <c r="AK482" s="81" t="e" cm="1">
        <f t="array" aca="1" ref="AK482" ca="1">couleur(AK80)</f>
        <v>#NAME?</v>
      </c>
      <c r="AL482" s="81" t="e" cm="1">
        <f t="array" aca="1" ref="AL482" ca="1">couleur(AL80)</f>
        <v>#NAME?</v>
      </c>
      <c r="AM482" s="81" t="e" cm="1">
        <f t="array" aca="1" ref="AM482" ca="1">couleur(AM80)</f>
        <v>#NAME?</v>
      </c>
      <c r="AN482" s="81" t="e" cm="1">
        <f t="array" aca="1" ref="AN482" ca="1">couleur(AN80)</f>
        <v>#NAME?</v>
      </c>
      <c r="AO482" s="81" t="e" cm="1">
        <f t="array" aca="1" ref="AO482" ca="1">couleur(AO80)</f>
        <v>#NAME?</v>
      </c>
      <c r="AP482" s="81" t="e" cm="1">
        <f t="array" aca="1" ref="AP482" ca="1">couleur(AP80)</f>
        <v>#NAME?</v>
      </c>
      <c r="AQ482" s="81" t="e" cm="1">
        <f t="array" aca="1" ref="AQ482" ca="1">couleur(AQ80)</f>
        <v>#NAME?</v>
      </c>
      <c r="AR482" s="81" t="e" cm="1">
        <f t="array" aca="1" ref="AR482" ca="1">couleur(AR80)</f>
        <v>#NAME?</v>
      </c>
      <c r="AS482" s="81" t="e" cm="1">
        <f t="array" aca="1" ref="AS482" ca="1">couleur(AS80)</f>
        <v>#NAME?</v>
      </c>
      <c r="AT482" s="81" t="e" cm="1">
        <f t="array" aca="1" ref="AT482" ca="1">couleur(AT80)</f>
        <v>#NAME?</v>
      </c>
      <c r="AU482" s="81" t="e" cm="1">
        <f t="array" aca="1" ref="AU482" ca="1">couleur(AU80)</f>
        <v>#NAME?</v>
      </c>
    </row>
    <row r="483" spans="5:47">
      <c r="E483" s="36"/>
      <c r="F483" s="63"/>
      <c r="I483" s="98">
        <f t="shared" ref="I483:O483" si="237">I81</f>
        <v>0</v>
      </c>
      <c r="J483" s="98">
        <f t="shared" si="237"/>
        <v>0</v>
      </c>
      <c r="K483" s="98">
        <f t="shared" si="237"/>
        <v>0</v>
      </c>
      <c r="L483" s="98">
        <f t="shared" si="237"/>
        <v>0</v>
      </c>
      <c r="M483" s="98">
        <f t="shared" si="237"/>
        <v>0</v>
      </c>
      <c r="N483" s="98">
        <f t="shared" si="237"/>
        <v>0</v>
      </c>
      <c r="O483" s="98">
        <f t="shared" si="237"/>
        <v>0</v>
      </c>
      <c r="Z483" s="81" t="e" cm="1">
        <f t="array" aca="1" ref="Z483" ca="1">couleur(Z138)</f>
        <v>#NAME?</v>
      </c>
      <c r="AA483" s="81" t="e" cm="1">
        <f t="array" aca="1" ref="AA483" ca="1">couleur(AA138)</f>
        <v>#NAME?</v>
      </c>
      <c r="AB483" s="81" t="e" cm="1">
        <f t="array" aca="1" ref="AB483" ca="1">couleur(AB138)</f>
        <v>#NAME?</v>
      </c>
      <c r="AC483" s="81" t="e" cm="1">
        <f t="array" aca="1" ref="AC483" ca="1">couleur(AC138)</f>
        <v>#NAME?</v>
      </c>
      <c r="AD483" s="81" t="e" cm="1">
        <f t="array" aca="1" ref="AD483" ca="1">couleur(AD138)</f>
        <v>#NAME?</v>
      </c>
      <c r="AE483" s="81" t="e" cm="1">
        <f t="array" aca="1" ref="AE483" ca="1">couleur(AE138)</f>
        <v>#NAME?</v>
      </c>
      <c r="AF483" s="81" t="e" cm="1">
        <f t="array" aca="1" ref="AF483" ca="1">couleur(AF138)</f>
        <v>#NAME?</v>
      </c>
      <c r="AG483" s="81" t="e" cm="1">
        <f t="array" aca="1" ref="AG483" ca="1">couleur(AG138)</f>
        <v>#NAME?</v>
      </c>
      <c r="AH483" s="81" t="e" cm="1">
        <f t="array" aca="1" ref="AH483" ca="1">couleur(AH138)</f>
        <v>#NAME?</v>
      </c>
      <c r="AI483" s="81" t="e" cm="1">
        <f t="array" aca="1" ref="AI483" ca="1">couleur(AI138)</f>
        <v>#NAME?</v>
      </c>
      <c r="AJ483" s="43"/>
      <c r="AK483" s="81" t="e" cm="1">
        <f t="array" aca="1" ref="AK483" ca="1">couleur(AK81)</f>
        <v>#NAME?</v>
      </c>
      <c r="AL483" s="81" t="e" cm="1">
        <f t="array" aca="1" ref="AL483" ca="1">couleur(AL81)</f>
        <v>#NAME?</v>
      </c>
      <c r="AM483" s="81" t="e" cm="1">
        <f t="array" aca="1" ref="AM483" ca="1">couleur(AM81)</f>
        <v>#NAME?</v>
      </c>
      <c r="AN483" s="81" t="e" cm="1">
        <f t="array" aca="1" ref="AN483" ca="1">couleur(AN81)</f>
        <v>#NAME?</v>
      </c>
      <c r="AO483" s="81" t="e" cm="1">
        <f t="array" aca="1" ref="AO483" ca="1">couleur(AO81)</f>
        <v>#NAME?</v>
      </c>
      <c r="AP483" s="81" t="e" cm="1">
        <f t="array" aca="1" ref="AP483" ca="1">couleur(AP81)</f>
        <v>#NAME?</v>
      </c>
      <c r="AQ483" s="81" t="e" cm="1">
        <f t="array" aca="1" ref="AQ483" ca="1">couleur(AQ81)</f>
        <v>#NAME?</v>
      </c>
      <c r="AR483" s="81" t="e" cm="1">
        <f t="array" aca="1" ref="AR483" ca="1">couleur(AR81)</f>
        <v>#NAME?</v>
      </c>
      <c r="AS483" s="81" t="e" cm="1">
        <f t="array" aca="1" ref="AS483" ca="1">couleur(AS81)</f>
        <v>#NAME?</v>
      </c>
      <c r="AT483" s="81" t="e" cm="1">
        <f t="array" aca="1" ref="AT483" ca="1">couleur(AT81)</f>
        <v>#NAME?</v>
      </c>
      <c r="AU483" s="81" t="e" cm="1">
        <f t="array" aca="1" ref="AU483" ca="1">couleur(AU81)</f>
        <v>#NAME?</v>
      </c>
    </row>
    <row r="484" spans="5:47">
      <c r="E484" s="36"/>
      <c r="F484" s="63"/>
      <c r="I484" s="98">
        <f t="shared" ref="I484:O484" si="238">I82</f>
        <v>0</v>
      </c>
      <c r="J484" s="98">
        <f t="shared" si="238"/>
        <v>0</v>
      </c>
      <c r="K484" s="98">
        <f t="shared" si="238"/>
        <v>0</v>
      </c>
      <c r="L484" s="98">
        <f t="shared" si="238"/>
        <v>0</v>
      </c>
      <c r="M484" s="98">
        <f t="shared" si="238"/>
        <v>0</v>
      </c>
      <c r="N484" s="98">
        <f t="shared" si="238"/>
        <v>0</v>
      </c>
      <c r="O484" s="98">
        <f t="shared" si="238"/>
        <v>0</v>
      </c>
      <c r="Z484" s="81" t="e" cm="1">
        <f t="array" aca="1" ref="Z484" ca="1">couleur(Z139)</f>
        <v>#NAME?</v>
      </c>
      <c r="AA484" s="81" t="e" cm="1">
        <f t="array" aca="1" ref="AA484" ca="1">couleur(AA139)</f>
        <v>#NAME?</v>
      </c>
      <c r="AB484" s="81" t="e" cm="1">
        <f t="array" aca="1" ref="AB484" ca="1">couleur(AB139)</f>
        <v>#NAME?</v>
      </c>
      <c r="AC484" s="81" t="e" cm="1">
        <f t="array" aca="1" ref="AC484" ca="1">couleur(AC139)</f>
        <v>#NAME?</v>
      </c>
      <c r="AD484" s="81" t="e" cm="1">
        <f t="array" aca="1" ref="AD484" ca="1">couleur(AD139)</f>
        <v>#NAME?</v>
      </c>
      <c r="AE484" s="81" t="e" cm="1">
        <f t="array" aca="1" ref="AE484" ca="1">couleur(AE139)</f>
        <v>#NAME?</v>
      </c>
      <c r="AF484" s="81" t="e" cm="1">
        <f t="array" aca="1" ref="AF484" ca="1">couleur(AF139)</f>
        <v>#NAME?</v>
      </c>
      <c r="AG484" s="81" t="e" cm="1">
        <f t="array" aca="1" ref="AG484" ca="1">couleur(AG139)</f>
        <v>#NAME?</v>
      </c>
      <c r="AH484" s="81" t="e" cm="1">
        <f t="array" aca="1" ref="AH484" ca="1">couleur(AH139)</f>
        <v>#NAME?</v>
      </c>
      <c r="AI484" s="81" t="e" cm="1">
        <f t="array" aca="1" ref="AI484" ca="1">couleur(AI139)</f>
        <v>#NAME?</v>
      </c>
      <c r="AJ484" s="43"/>
      <c r="AK484" s="81" t="e" cm="1">
        <f t="array" aca="1" ref="AK484" ca="1">couleur(AK82)</f>
        <v>#NAME?</v>
      </c>
      <c r="AL484" s="81" t="e" cm="1">
        <f t="array" aca="1" ref="AL484" ca="1">couleur(AL82)</f>
        <v>#NAME?</v>
      </c>
      <c r="AM484" s="81" t="e" cm="1">
        <f t="array" aca="1" ref="AM484" ca="1">couleur(AM82)</f>
        <v>#NAME?</v>
      </c>
      <c r="AN484" s="81" t="e" cm="1">
        <f t="array" aca="1" ref="AN484" ca="1">couleur(AN82)</f>
        <v>#NAME?</v>
      </c>
      <c r="AO484" s="81" t="e" cm="1">
        <f t="array" aca="1" ref="AO484" ca="1">couleur(AO82)</f>
        <v>#NAME?</v>
      </c>
      <c r="AP484" s="81" t="e" cm="1">
        <f t="array" aca="1" ref="AP484" ca="1">couleur(AP82)</f>
        <v>#NAME?</v>
      </c>
      <c r="AQ484" s="81" t="e" cm="1">
        <f t="array" aca="1" ref="AQ484" ca="1">couleur(AQ82)</f>
        <v>#NAME?</v>
      </c>
      <c r="AR484" s="81" t="e" cm="1">
        <f t="array" aca="1" ref="AR484" ca="1">couleur(AR82)</f>
        <v>#NAME?</v>
      </c>
      <c r="AS484" s="81" t="e" cm="1">
        <f t="array" aca="1" ref="AS484" ca="1">couleur(AS82)</f>
        <v>#NAME?</v>
      </c>
      <c r="AT484" s="81" t="e" cm="1">
        <f t="array" aca="1" ref="AT484" ca="1">couleur(AT82)</f>
        <v>#NAME?</v>
      </c>
      <c r="AU484" s="81" t="e" cm="1">
        <f t="array" aca="1" ref="AU484" ca="1">couleur(AU82)</f>
        <v>#NAME?</v>
      </c>
    </row>
    <row r="485" spans="5:47">
      <c r="E485" s="36"/>
      <c r="F485" s="63"/>
      <c r="I485" s="98">
        <f t="shared" ref="I485:O485" si="239">I83</f>
        <v>0</v>
      </c>
      <c r="J485" s="98">
        <f t="shared" si="239"/>
        <v>0</v>
      </c>
      <c r="K485" s="98">
        <f t="shared" si="239"/>
        <v>0</v>
      </c>
      <c r="L485" s="98">
        <f t="shared" si="239"/>
        <v>0</v>
      </c>
      <c r="M485" s="98">
        <f t="shared" si="239"/>
        <v>0</v>
      </c>
      <c r="N485" s="98">
        <f t="shared" si="239"/>
        <v>0</v>
      </c>
      <c r="O485" s="98">
        <f t="shared" si="239"/>
        <v>0</v>
      </c>
      <c r="Z485" s="81" t="e" cm="1">
        <f t="array" aca="1" ref="Z485" ca="1">couleur(Z140)</f>
        <v>#NAME?</v>
      </c>
      <c r="AA485" s="81" t="e" cm="1">
        <f t="array" aca="1" ref="AA485" ca="1">couleur(AA140)</f>
        <v>#NAME?</v>
      </c>
      <c r="AB485" s="81" t="e" cm="1">
        <f t="array" aca="1" ref="AB485" ca="1">couleur(AB140)</f>
        <v>#NAME?</v>
      </c>
      <c r="AC485" s="81" t="e" cm="1">
        <f t="array" aca="1" ref="AC485" ca="1">couleur(AC140)</f>
        <v>#NAME?</v>
      </c>
      <c r="AD485" s="81" t="e" cm="1">
        <f t="array" aca="1" ref="AD485" ca="1">couleur(AD140)</f>
        <v>#NAME?</v>
      </c>
      <c r="AE485" s="81" t="e" cm="1">
        <f t="array" aca="1" ref="AE485" ca="1">couleur(AE140)</f>
        <v>#NAME?</v>
      </c>
      <c r="AF485" s="81" t="e" cm="1">
        <f t="array" aca="1" ref="AF485" ca="1">couleur(AF140)</f>
        <v>#NAME?</v>
      </c>
      <c r="AG485" s="81" t="e" cm="1">
        <f t="array" aca="1" ref="AG485" ca="1">couleur(AG140)</f>
        <v>#NAME?</v>
      </c>
      <c r="AH485" s="81" t="e" cm="1">
        <f t="array" aca="1" ref="AH485" ca="1">couleur(AH140)</f>
        <v>#NAME?</v>
      </c>
      <c r="AI485" s="81" t="e" cm="1">
        <f t="array" aca="1" ref="AI485" ca="1">couleur(AI140)</f>
        <v>#NAME?</v>
      </c>
      <c r="AJ485" s="43"/>
      <c r="AK485" s="81" t="e" cm="1">
        <f t="array" aca="1" ref="AK485" ca="1">couleur(AK83)</f>
        <v>#NAME?</v>
      </c>
      <c r="AL485" s="81" t="e" cm="1">
        <f t="array" aca="1" ref="AL485" ca="1">couleur(AL83)</f>
        <v>#NAME?</v>
      </c>
      <c r="AM485" s="81" t="e" cm="1">
        <f t="array" aca="1" ref="AM485" ca="1">couleur(AM83)</f>
        <v>#NAME?</v>
      </c>
      <c r="AN485" s="81" t="e" cm="1">
        <f t="array" aca="1" ref="AN485" ca="1">couleur(AN83)</f>
        <v>#NAME?</v>
      </c>
      <c r="AO485" s="81" t="e" cm="1">
        <f t="array" aca="1" ref="AO485" ca="1">couleur(AO83)</f>
        <v>#NAME?</v>
      </c>
      <c r="AP485" s="81" t="e" cm="1">
        <f t="array" aca="1" ref="AP485" ca="1">couleur(AP83)</f>
        <v>#NAME?</v>
      </c>
      <c r="AQ485" s="81" t="e" cm="1">
        <f t="array" aca="1" ref="AQ485" ca="1">couleur(AQ83)</f>
        <v>#NAME?</v>
      </c>
      <c r="AR485" s="81" t="e" cm="1">
        <f t="array" aca="1" ref="AR485" ca="1">couleur(AR83)</f>
        <v>#NAME?</v>
      </c>
      <c r="AS485" s="81" t="e" cm="1">
        <f t="array" aca="1" ref="AS485" ca="1">couleur(AS83)</f>
        <v>#NAME?</v>
      </c>
      <c r="AT485" s="81" t="e" cm="1">
        <f t="array" aca="1" ref="AT485" ca="1">couleur(AT83)</f>
        <v>#NAME?</v>
      </c>
      <c r="AU485" s="81" t="e" cm="1">
        <f t="array" aca="1" ref="AU485" ca="1">couleur(AU83)</f>
        <v>#NAME?</v>
      </c>
    </row>
    <row r="486" spans="5:47">
      <c r="E486" s="36"/>
      <c r="F486" s="63"/>
      <c r="I486" s="98">
        <f t="shared" ref="I486:O486" si="240">I84</f>
        <v>0</v>
      </c>
      <c r="J486" s="98">
        <f t="shared" si="240"/>
        <v>0</v>
      </c>
      <c r="K486" s="98">
        <f t="shared" si="240"/>
        <v>0</v>
      </c>
      <c r="L486" s="98">
        <f t="shared" si="240"/>
        <v>0</v>
      </c>
      <c r="M486" s="98">
        <f t="shared" si="240"/>
        <v>0</v>
      </c>
      <c r="N486" s="98">
        <f t="shared" si="240"/>
        <v>0</v>
      </c>
      <c r="O486" s="98">
        <f t="shared" si="240"/>
        <v>0</v>
      </c>
      <c r="Z486" s="81" t="e" cm="1">
        <f t="array" aca="1" ref="Z486" ca="1">couleur(Z141)</f>
        <v>#NAME?</v>
      </c>
      <c r="AA486" s="81" t="e" cm="1">
        <f t="array" aca="1" ref="AA486" ca="1">couleur(AA141)</f>
        <v>#NAME?</v>
      </c>
      <c r="AB486" s="81" t="e" cm="1">
        <f t="array" aca="1" ref="AB486" ca="1">couleur(AB141)</f>
        <v>#NAME?</v>
      </c>
      <c r="AC486" s="81" t="e" cm="1">
        <f t="array" aca="1" ref="AC486" ca="1">couleur(AC141)</f>
        <v>#NAME?</v>
      </c>
      <c r="AD486" s="81" t="e" cm="1">
        <f t="array" aca="1" ref="AD486" ca="1">couleur(AD141)</f>
        <v>#NAME?</v>
      </c>
      <c r="AE486" s="81" t="e" cm="1">
        <f t="array" aca="1" ref="AE486" ca="1">couleur(AE141)</f>
        <v>#NAME?</v>
      </c>
      <c r="AF486" s="81" t="e" cm="1">
        <f t="array" aca="1" ref="AF486" ca="1">couleur(AF141)</f>
        <v>#NAME?</v>
      </c>
      <c r="AG486" s="81" t="e" cm="1">
        <f t="array" aca="1" ref="AG486" ca="1">couleur(AG141)</f>
        <v>#NAME?</v>
      </c>
      <c r="AH486" s="81" t="e" cm="1">
        <f t="array" aca="1" ref="AH486" ca="1">couleur(AH141)</f>
        <v>#NAME?</v>
      </c>
      <c r="AI486" s="81" t="e" cm="1">
        <f t="array" aca="1" ref="AI486" ca="1">couleur(AI141)</f>
        <v>#NAME?</v>
      </c>
      <c r="AJ486" s="43"/>
      <c r="AK486" s="81" t="e" cm="1">
        <f t="array" aca="1" ref="AK486" ca="1">couleur(AK84)</f>
        <v>#NAME?</v>
      </c>
      <c r="AL486" s="81" t="e" cm="1">
        <f t="array" aca="1" ref="AL486" ca="1">couleur(AL84)</f>
        <v>#NAME?</v>
      </c>
      <c r="AM486" s="81" t="e" cm="1">
        <f t="array" aca="1" ref="AM486" ca="1">couleur(AM84)</f>
        <v>#NAME?</v>
      </c>
      <c r="AN486" s="81" t="e" cm="1">
        <f t="array" aca="1" ref="AN486" ca="1">couleur(AN84)</f>
        <v>#NAME?</v>
      </c>
      <c r="AO486" s="81" t="e" cm="1">
        <f t="array" aca="1" ref="AO486" ca="1">couleur(AO84)</f>
        <v>#NAME?</v>
      </c>
      <c r="AP486" s="81" t="e" cm="1">
        <f t="array" aca="1" ref="AP486" ca="1">couleur(AP84)</f>
        <v>#NAME?</v>
      </c>
      <c r="AQ486" s="81" t="e" cm="1">
        <f t="array" aca="1" ref="AQ486" ca="1">couleur(AQ84)</f>
        <v>#NAME?</v>
      </c>
      <c r="AR486" s="81" t="e" cm="1">
        <f t="array" aca="1" ref="AR486" ca="1">couleur(AR84)</f>
        <v>#NAME?</v>
      </c>
      <c r="AS486" s="81" t="e" cm="1">
        <f t="array" aca="1" ref="AS486" ca="1">couleur(AS84)</f>
        <v>#NAME?</v>
      </c>
      <c r="AT486" s="81" t="e" cm="1">
        <f t="array" aca="1" ref="AT486" ca="1">couleur(AT84)</f>
        <v>#NAME?</v>
      </c>
      <c r="AU486" s="81" t="e" cm="1">
        <f t="array" aca="1" ref="AU486" ca="1">couleur(AU84)</f>
        <v>#NAME?</v>
      </c>
    </row>
    <row r="487" spans="5:47">
      <c r="E487" s="36"/>
      <c r="F487" s="63"/>
      <c r="I487" s="98">
        <f t="shared" ref="I487:O487" si="241">I85</f>
        <v>0</v>
      </c>
      <c r="J487" s="98">
        <f t="shared" si="241"/>
        <v>0</v>
      </c>
      <c r="K487" s="98">
        <f t="shared" si="241"/>
        <v>0</v>
      </c>
      <c r="L487" s="98">
        <f t="shared" si="241"/>
        <v>0</v>
      </c>
      <c r="M487" s="98">
        <f t="shared" si="241"/>
        <v>0</v>
      </c>
      <c r="N487" s="98">
        <f t="shared" si="241"/>
        <v>0</v>
      </c>
      <c r="O487" s="98">
        <f t="shared" si="241"/>
        <v>0</v>
      </c>
      <c r="Z487" s="81" t="e" cm="1">
        <f t="array" aca="1" ref="Z487" ca="1">couleur(Z142)</f>
        <v>#NAME?</v>
      </c>
      <c r="AA487" s="81" t="e" cm="1">
        <f t="array" aca="1" ref="AA487" ca="1">couleur(AA142)</f>
        <v>#NAME?</v>
      </c>
      <c r="AB487" s="81" t="e" cm="1">
        <f t="array" aca="1" ref="AB487" ca="1">couleur(AB142)</f>
        <v>#NAME?</v>
      </c>
      <c r="AC487" s="81" t="e" cm="1">
        <f t="array" aca="1" ref="AC487" ca="1">couleur(AC142)</f>
        <v>#NAME?</v>
      </c>
      <c r="AD487" s="81" t="e" cm="1">
        <f t="array" aca="1" ref="AD487" ca="1">couleur(AD142)</f>
        <v>#NAME?</v>
      </c>
      <c r="AE487" s="81" t="e" cm="1">
        <f t="array" aca="1" ref="AE487" ca="1">couleur(AE142)</f>
        <v>#NAME?</v>
      </c>
      <c r="AF487" s="81" t="e" cm="1">
        <f t="array" aca="1" ref="AF487" ca="1">couleur(AF142)</f>
        <v>#NAME?</v>
      </c>
      <c r="AG487" s="81" t="e" cm="1">
        <f t="array" aca="1" ref="AG487" ca="1">couleur(AG142)</f>
        <v>#NAME?</v>
      </c>
      <c r="AH487" s="81" t="e" cm="1">
        <f t="array" aca="1" ref="AH487" ca="1">couleur(AH142)</f>
        <v>#NAME?</v>
      </c>
      <c r="AI487" s="81" t="e" cm="1">
        <f t="array" aca="1" ref="AI487" ca="1">couleur(AI142)</f>
        <v>#NAME?</v>
      </c>
      <c r="AJ487" s="43"/>
      <c r="AK487" s="81" t="e" cm="1">
        <f t="array" aca="1" ref="AK487" ca="1">couleur(AK85)</f>
        <v>#NAME?</v>
      </c>
      <c r="AL487" s="81" t="e" cm="1">
        <f t="array" aca="1" ref="AL487" ca="1">couleur(AL85)</f>
        <v>#NAME?</v>
      </c>
      <c r="AM487" s="81" t="e" cm="1">
        <f t="array" aca="1" ref="AM487" ca="1">couleur(AM85)</f>
        <v>#NAME?</v>
      </c>
      <c r="AN487" s="81" t="e" cm="1">
        <f t="array" aca="1" ref="AN487" ca="1">couleur(AN85)</f>
        <v>#NAME?</v>
      </c>
      <c r="AO487" s="81" t="e" cm="1">
        <f t="array" aca="1" ref="AO487" ca="1">couleur(AO85)</f>
        <v>#NAME?</v>
      </c>
      <c r="AP487" s="81" t="e" cm="1">
        <f t="array" aca="1" ref="AP487" ca="1">couleur(AP85)</f>
        <v>#NAME?</v>
      </c>
      <c r="AQ487" s="81" t="e" cm="1">
        <f t="array" aca="1" ref="AQ487" ca="1">couleur(AQ85)</f>
        <v>#NAME?</v>
      </c>
      <c r="AR487" s="81" t="e" cm="1">
        <f t="array" aca="1" ref="AR487" ca="1">couleur(AR85)</f>
        <v>#NAME?</v>
      </c>
      <c r="AS487" s="81" t="e" cm="1">
        <f t="array" aca="1" ref="AS487" ca="1">couleur(AS85)</f>
        <v>#NAME?</v>
      </c>
      <c r="AT487" s="81" t="e" cm="1">
        <f t="array" aca="1" ref="AT487" ca="1">couleur(AT85)</f>
        <v>#NAME?</v>
      </c>
      <c r="AU487" s="81" t="e" cm="1">
        <f t="array" aca="1" ref="AU487" ca="1">couleur(AU85)</f>
        <v>#NAME?</v>
      </c>
    </row>
    <row r="488" spans="5:47">
      <c r="E488" s="36"/>
      <c r="F488" s="63"/>
      <c r="I488" s="98">
        <f t="shared" ref="I488:O488" si="242">I86</f>
        <v>0</v>
      </c>
      <c r="J488" s="98">
        <f t="shared" si="242"/>
        <v>0</v>
      </c>
      <c r="K488" s="98">
        <f t="shared" si="242"/>
        <v>0</v>
      </c>
      <c r="L488" s="98">
        <f t="shared" si="242"/>
        <v>0</v>
      </c>
      <c r="M488" s="98">
        <f t="shared" si="242"/>
        <v>0</v>
      </c>
      <c r="N488" s="98">
        <f t="shared" si="242"/>
        <v>0</v>
      </c>
      <c r="O488" s="98">
        <f t="shared" si="242"/>
        <v>0</v>
      </c>
      <c r="Z488" s="81" t="e" cm="1">
        <f t="array" aca="1" ref="Z488" ca="1">couleur(Z143)</f>
        <v>#NAME?</v>
      </c>
      <c r="AA488" s="81" t="e" cm="1">
        <f t="array" aca="1" ref="AA488" ca="1">couleur(AA143)</f>
        <v>#NAME?</v>
      </c>
      <c r="AB488" s="81" t="e" cm="1">
        <f t="array" aca="1" ref="AB488" ca="1">couleur(AB143)</f>
        <v>#NAME?</v>
      </c>
      <c r="AC488" s="81" t="e" cm="1">
        <f t="array" aca="1" ref="AC488" ca="1">couleur(AC143)</f>
        <v>#NAME?</v>
      </c>
      <c r="AD488" s="81" t="e" cm="1">
        <f t="array" aca="1" ref="AD488" ca="1">couleur(AD143)</f>
        <v>#NAME?</v>
      </c>
      <c r="AE488" s="81" t="e" cm="1">
        <f t="array" aca="1" ref="AE488" ca="1">couleur(AE143)</f>
        <v>#NAME?</v>
      </c>
      <c r="AF488" s="81" t="e" cm="1">
        <f t="array" aca="1" ref="AF488" ca="1">couleur(AF143)</f>
        <v>#NAME?</v>
      </c>
      <c r="AG488" s="81" t="e" cm="1">
        <f t="array" aca="1" ref="AG488" ca="1">couleur(AG143)</f>
        <v>#NAME?</v>
      </c>
      <c r="AH488" s="81" t="e" cm="1">
        <f t="array" aca="1" ref="AH488" ca="1">couleur(AH143)</f>
        <v>#NAME?</v>
      </c>
      <c r="AI488" s="81" t="e" cm="1">
        <f t="array" aca="1" ref="AI488" ca="1">couleur(AI143)</f>
        <v>#NAME?</v>
      </c>
      <c r="AJ488" s="43"/>
      <c r="AK488" s="81" t="e" cm="1">
        <f t="array" aca="1" ref="AK488" ca="1">couleur(AK86)</f>
        <v>#NAME?</v>
      </c>
      <c r="AL488" s="81" t="e" cm="1">
        <f t="array" aca="1" ref="AL488" ca="1">couleur(AL86)</f>
        <v>#NAME?</v>
      </c>
      <c r="AM488" s="81" t="e" cm="1">
        <f t="array" aca="1" ref="AM488" ca="1">couleur(AM86)</f>
        <v>#NAME?</v>
      </c>
      <c r="AN488" s="81" t="e" cm="1">
        <f t="array" aca="1" ref="AN488" ca="1">couleur(AN86)</f>
        <v>#NAME?</v>
      </c>
      <c r="AO488" s="81" t="e" cm="1">
        <f t="array" aca="1" ref="AO488" ca="1">couleur(AO86)</f>
        <v>#NAME?</v>
      </c>
      <c r="AP488" s="81" t="e" cm="1">
        <f t="array" aca="1" ref="AP488" ca="1">couleur(AP86)</f>
        <v>#NAME?</v>
      </c>
      <c r="AQ488" s="81" t="e" cm="1">
        <f t="array" aca="1" ref="AQ488" ca="1">couleur(AQ86)</f>
        <v>#NAME?</v>
      </c>
      <c r="AR488" s="81" t="e" cm="1">
        <f t="array" aca="1" ref="AR488" ca="1">couleur(AR86)</f>
        <v>#NAME?</v>
      </c>
      <c r="AS488" s="81" t="e" cm="1">
        <f t="array" aca="1" ref="AS488" ca="1">couleur(AS86)</f>
        <v>#NAME?</v>
      </c>
      <c r="AT488" s="81" t="e" cm="1">
        <f t="array" aca="1" ref="AT488" ca="1">couleur(AT86)</f>
        <v>#NAME?</v>
      </c>
      <c r="AU488" s="81" t="e" cm="1">
        <f t="array" aca="1" ref="AU488" ca="1">couleur(AU86)</f>
        <v>#NAME?</v>
      </c>
    </row>
    <row r="489" spans="5:47">
      <c r="E489" s="36"/>
      <c r="F489" s="63"/>
      <c r="I489" s="98">
        <f t="shared" ref="I489:O489" si="243">I87</f>
        <v>0</v>
      </c>
      <c r="J489" s="98">
        <f t="shared" si="243"/>
        <v>0</v>
      </c>
      <c r="K489" s="98">
        <f t="shared" si="243"/>
        <v>0</v>
      </c>
      <c r="L489" s="98">
        <f t="shared" si="243"/>
        <v>0</v>
      </c>
      <c r="M489" s="98">
        <f t="shared" si="243"/>
        <v>0</v>
      </c>
      <c r="N489" s="98">
        <f t="shared" si="243"/>
        <v>0</v>
      </c>
      <c r="O489" s="98">
        <f t="shared" si="243"/>
        <v>0</v>
      </c>
      <c r="Z489" s="81" t="e" cm="1">
        <f t="array" aca="1" ref="Z489" ca="1">couleur(Z144)</f>
        <v>#NAME?</v>
      </c>
      <c r="AA489" s="81" t="e" cm="1">
        <f t="array" aca="1" ref="AA489" ca="1">couleur(AA144)</f>
        <v>#NAME?</v>
      </c>
      <c r="AB489" s="81" t="e" cm="1">
        <f t="array" aca="1" ref="AB489" ca="1">couleur(AB144)</f>
        <v>#NAME?</v>
      </c>
      <c r="AC489" s="81" t="e" cm="1">
        <f t="array" aca="1" ref="AC489" ca="1">couleur(AC144)</f>
        <v>#NAME?</v>
      </c>
      <c r="AD489" s="81" t="e" cm="1">
        <f t="array" aca="1" ref="AD489" ca="1">couleur(AD144)</f>
        <v>#NAME?</v>
      </c>
      <c r="AE489" s="81" t="e" cm="1">
        <f t="array" aca="1" ref="AE489" ca="1">couleur(AE144)</f>
        <v>#NAME?</v>
      </c>
      <c r="AF489" s="81" t="e" cm="1">
        <f t="array" aca="1" ref="AF489" ca="1">couleur(AF144)</f>
        <v>#NAME?</v>
      </c>
      <c r="AG489" s="81" t="e" cm="1">
        <f t="array" aca="1" ref="AG489" ca="1">couleur(AG144)</f>
        <v>#NAME?</v>
      </c>
      <c r="AH489" s="81" t="e" cm="1">
        <f t="array" aca="1" ref="AH489" ca="1">couleur(AH144)</f>
        <v>#NAME?</v>
      </c>
      <c r="AI489" s="81" t="e" cm="1">
        <f t="array" aca="1" ref="AI489" ca="1">couleur(AI144)</f>
        <v>#NAME?</v>
      </c>
      <c r="AJ489" s="43"/>
      <c r="AK489" s="81" t="e" cm="1">
        <f t="array" aca="1" ref="AK489" ca="1">couleur(AK87)</f>
        <v>#NAME?</v>
      </c>
      <c r="AL489" s="81" t="e" cm="1">
        <f t="array" aca="1" ref="AL489" ca="1">couleur(AL87)</f>
        <v>#NAME?</v>
      </c>
      <c r="AM489" s="81" t="e" cm="1">
        <f t="array" aca="1" ref="AM489" ca="1">couleur(AM87)</f>
        <v>#NAME?</v>
      </c>
      <c r="AN489" s="81" t="e" cm="1">
        <f t="array" aca="1" ref="AN489" ca="1">couleur(AN87)</f>
        <v>#NAME?</v>
      </c>
      <c r="AO489" s="81" t="e" cm="1">
        <f t="array" aca="1" ref="AO489" ca="1">couleur(AO87)</f>
        <v>#NAME?</v>
      </c>
      <c r="AP489" s="81" t="e" cm="1">
        <f t="array" aca="1" ref="AP489" ca="1">couleur(AP87)</f>
        <v>#NAME?</v>
      </c>
      <c r="AQ489" s="81" t="e" cm="1">
        <f t="array" aca="1" ref="AQ489" ca="1">couleur(AQ87)</f>
        <v>#NAME?</v>
      </c>
      <c r="AR489" s="81" t="e" cm="1">
        <f t="array" aca="1" ref="AR489" ca="1">couleur(AR87)</f>
        <v>#NAME?</v>
      </c>
      <c r="AS489" s="81" t="e" cm="1">
        <f t="array" aca="1" ref="AS489" ca="1">couleur(AS87)</f>
        <v>#NAME?</v>
      </c>
      <c r="AT489" s="81" t="e" cm="1">
        <f t="array" aca="1" ref="AT489" ca="1">couleur(AT87)</f>
        <v>#NAME?</v>
      </c>
      <c r="AU489" s="81" t="e" cm="1">
        <f t="array" aca="1" ref="AU489" ca="1">couleur(AU87)</f>
        <v>#NAME?</v>
      </c>
    </row>
    <row r="490" spans="5:47">
      <c r="E490" s="36"/>
      <c r="F490" s="63"/>
      <c r="I490" s="98">
        <f t="shared" ref="I490:O490" si="244">I88</f>
        <v>0</v>
      </c>
      <c r="J490" s="98">
        <f t="shared" si="244"/>
        <v>0</v>
      </c>
      <c r="K490" s="98">
        <f t="shared" si="244"/>
        <v>0</v>
      </c>
      <c r="L490" s="98">
        <f t="shared" si="244"/>
        <v>0</v>
      </c>
      <c r="M490" s="98">
        <f t="shared" si="244"/>
        <v>0</v>
      </c>
      <c r="N490" s="98">
        <f t="shared" si="244"/>
        <v>0</v>
      </c>
      <c r="O490" s="98">
        <f t="shared" si="244"/>
        <v>0</v>
      </c>
      <c r="Z490" s="81" t="e" cm="1">
        <f t="array" aca="1" ref="Z490" ca="1">couleur(Z145)</f>
        <v>#NAME?</v>
      </c>
      <c r="AA490" s="81" t="e" cm="1">
        <f t="array" aca="1" ref="AA490" ca="1">couleur(AA145)</f>
        <v>#NAME?</v>
      </c>
      <c r="AB490" s="81" t="e" cm="1">
        <f t="array" aca="1" ref="AB490" ca="1">couleur(AB145)</f>
        <v>#NAME?</v>
      </c>
      <c r="AC490" s="81" t="e" cm="1">
        <f t="array" aca="1" ref="AC490" ca="1">couleur(AC145)</f>
        <v>#NAME?</v>
      </c>
      <c r="AD490" s="81" t="e" cm="1">
        <f t="array" aca="1" ref="AD490" ca="1">couleur(AD145)</f>
        <v>#NAME?</v>
      </c>
      <c r="AE490" s="81" t="e" cm="1">
        <f t="array" aca="1" ref="AE490" ca="1">couleur(AE145)</f>
        <v>#NAME?</v>
      </c>
      <c r="AF490" s="81" t="e" cm="1">
        <f t="array" aca="1" ref="AF490" ca="1">couleur(AF145)</f>
        <v>#NAME?</v>
      </c>
      <c r="AG490" s="81" t="e" cm="1">
        <f t="array" aca="1" ref="AG490" ca="1">couleur(AG145)</f>
        <v>#NAME?</v>
      </c>
      <c r="AH490" s="81" t="e" cm="1">
        <f t="array" aca="1" ref="AH490" ca="1">couleur(AH145)</f>
        <v>#NAME?</v>
      </c>
      <c r="AI490" s="81" t="e" cm="1">
        <f t="array" aca="1" ref="AI490" ca="1">couleur(AI145)</f>
        <v>#NAME?</v>
      </c>
      <c r="AJ490" s="43"/>
      <c r="AK490" s="81" t="e" cm="1">
        <f t="array" aca="1" ref="AK490" ca="1">couleur(AK88)</f>
        <v>#NAME?</v>
      </c>
      <c r="AL490" s="81" t="e" cm="1">
        <f t="array" aca="1" ref="AL490" ca="1">couleur(AL88)</f>
        <v>#NAME?</v>
      </c>
      <c r="AM490" s="81" t="e" cm="1">
        <f t="array" aca="1" ref="AM490" ca="1">couleur(AM88)</f>
        <v>#NAME?</v>
      </c>
      <c r="AN490" s="81" t="e" cm="1">
        <f t="array" aca="1" ref="AN490" ca="1">couleur(AN88)</f>
        <v>#NAME?</v>
      </c>
      <c r="AO490" s="81" t="e" cm="1">
        <f t="array" aca="1" ref="AO490" ca="1">couleur(AO88)</f>
        <v>#NAME?</v>
      </c>
      <c r="AP490" s="81" t="e" cm="1">
        <f t="array" aca="1" ref="AP490" ca="1">couleur(AP88)</f>
        <v>#NAME?</v>
      </c>
      <c r="AQ490" s="81" t="e" cm="1">
        <f t="array" aca="1" ref="AQ490" ca="1">couleur(AQ88)</f>
        <v>#NAME?</v>
      </c>
      <c r="AR490" s="81" t="e" cm="1">
        <f t="array" aca="1" ref="AR490" ca="1">couleur(AR88)</f>
        <v>#NAME?</v>
      </c>
      <c r="AS490" s="81" t="e" cm="1">
        <f t="array" aca="1" ref="AS490" ca="1">couleur(AS88)</f>
        <v>#NAME?</v>
      </c>
      <c r="AT490" s="81" t="e" cm="1">
        <f t="array" aca="1" ref="AT490" ca="1">couleur(AT88)</f>
        <v>#NAME?</v>
      </c>
      <c r="AU490" s="81" t="e" cm="1">
        <f t="array" aca="1" ref="AU490" ca="1">couleur(AU88)</f>
        <v>#NAME?</v>
      </c>
    </row>
    <row r="491" spans="5:47">
      <c r="E491" s="36"/>
      <c r="F491" s="63"/>
      <c r="I491" s="98">
        <f t="shared" ref="I491:O491" si="245">I89</f>
        <v>0</v>
      </c>
      <c r="J491" s="98">
        <f t="shared" si="245"/>
        <v>0</v>
      </c>
      <c r="K491" s="98">
        <f t="shared" si="245"/>
        <v>0</v>
      </c>
      <c r="L491" s="98">
        <f t="shared" si="245"/>
        <v>0</v>
      </c>
      <c r="M491" s="98">
        <f t="shared" si="245"/>
        <v>0</v>
      </c>
      <c r="N491" s="98">
        <f t="shared" si="245"/>
        <v>0</v>
      </c>
      <c r="O491" s="98">
        <f t="shared" si="245"/>
        <v>0</v>
      </c>
      <c r="Z491" s="81" t="e" cm="1">
        <f t="array" aca="1" ref="Z491" ca="1">couleur(Z146)</f>
        <v>#NAME?</v>
      </c>
      <c r="AA491" s="81" t="e" cm="1">
        <f t="array" aca="1" ref="AA491" ca="1">couleur(AA146)</f>
        <v>#NAME?</v>
      </c>
      <c r="AB491" s="81" t="e" cm="1">
        <f t="array" aca="1" ref="AB491" ca="1">couleur(AB146)</f>
        <v>#NAME?</v>
      </c>
      <c r="AC491" s="81" t="e" cm="1">
        <f t="array" aca="1" ref="AC491" ca="1">couleur(AC146)</f>
        <v>#NAME?</v>
      </c>
      <c r="AD491" s="81" t="e" cm="1">
        <f t="array" aca="1" ref="AD491" ca="1">couleur(AD146)</f>
        <v>#NAME?</v>
      </c>
      <c r="AE491" s="81" t="e" cm="1">
        <f t="array" aca="1" ref="AE491" ca="1">couleur(AE146)</f>
        <v>#NAME?</v>
      </c>
      <c r="AF491" s="81" t="e" cm="1">
        <f t="array" aca="1" ref="AF491" ca="1">couleur(AF146)</f>
        <v>#NAME?</v>
      </c>
      <c r="AG491" s="81" t="e" cm="1">
        <f t="array" aca="1" ref="AG491" ca="1">couleur(AG146)</f>
        <v>#NAME?</v>
      </c>
      <c r="AH491" s="81" t="e" cm="1">
        <f t="array" aca="1" ref="AH491" ca="1">couleur(AH146)</f>
        <v>#NAME?</v>
      </c>
      <c r="AI491" s="81" t="e" cm="1">
        <f t="array" aca="1" ref="AI491" ca="1">couleur(AI146)</f>
        <v>#NAME?</v>
      </c>
      <c r="AJ491" s="43"/>
      <c r="AK491" s="81" t="e" cm="1">
        <f t="array" aca="1" ref="AK491" ca="1">couleur(AK89)</f>
        <v>#NAME?</v>
      </c>
      <c r="AL491" s="81" t="e" cm="1">
        <f t="array" aca="1" ref="AL491" ca="1">couleur(AL89)</f>
        <v>#NAME?</v>
      </c>
      <c r="AM491" s="81" t="e" cm="1">
        <f t="array" aca="1" ref="AM491" ca="1">couleur(AM89)</f>
        <v>#NAME?</v>
      </c>
      <c r="AN491" s="81" t="e" cm="1">
        <f t="array" aca="1" ref="AN491" ca="1">couleur(AN89)</f>
        <v>#NAME?</v>
      </c>
      <c r="AO491" s="81" t="e" cm="1">
        <f t="array" aca="1" ref="AO491" ca="1">couleur(AO89)</f>
        <v>#NAME?</v>
      </c>
      <c r="AP491" s="81" t="e" cm="1">
        <f t="array" aca="1" ref="AP491" ca="1">couleur(AP89)</f>
        <v>#NAME?</v>
      </c>
      <c r="AQ491" s="81" t="e" cm="1">
        <f t="array" aca="1" ref="AQ491" ca="1">couleur(AQ89)</f>
        <v>#NAME?</v>
      </c>
      <c r="AR491" s="81" t="e" cm="1">
        <f t="array" aca="1" ref="AR491" ca="1">couleur(AR89)</f>
        <v>#NAME?</v>
      </c>
      <c r="AS491" s="81" t="e" cm="1">
        <f t="array" aca="1" ref="AS491" ca="1">couleur(AS89)</f>
        <v>#NAME?</v>
      </c>
      <c r="AT491" s="81" t="e" cm="1">
        <f t="array" aca="1" ref="AT491" ca="1">couleur(AT89)</f>
        <v>#NAME?</v>
      </c>
      <c r="AU491" s="81" t="e" cm="1">
        <f t="array" aca="1" ref="AU491" ca="1">couleur(AU89)</f>
        <v>#NAME?</v>
      </c>
    </row>
    <row r="492" spans="5:47">
      <c r="E492" s="36"/>
      <c r="F492" s="63"/>
      <c r="I492" s="98">
        <f t="shared" ref="I492:O492" si="246">I90</f>
        <v>0</v>
      </c>
      <c r="J492" s="98">
        <f t="shared" si="246"/>
        <v>0</v>
      </c>
      <c r="K492" s="98">
        <f t="shared" si="246"/>
        <v>0</v>
      </c>
      <c r="L492" s="98">
        <f t="shared" si="246"/>
        <v>0</v>
      </c>
      <c r="M492" s="98">
        <f t="shared" si="246"/>
        <v>0</v>
      </c>
      <c r="N492" s="98">
        <f t="shared" si="246"/>
        <v>0</v>
      </c>
      <c r="O492" s="98">
        <f t="shared" si="246"/>
        <v>0</v>
      </c>
      <c r="Z492" s="81" t="e" cm="1">
        <f t="array" aca="1" ref="Z492" ca="1">couleur(Z147)</f>
        <v>#NAME?</v>
      </c>
      <c r="AA492" s="81" t="e" cm="1">
        <f t="array" aca="1" ref="AA492" ca="1">couleur(AA147)</f>
        <v>#NAME?</v>
      </c>
      <c r="AB492" s="81" t="e" cm="1">
        <f t="array" aca="1" ref="AB492" ca="1">couleur(AB147)</f>
        <v>#NAME?</v>
      </c>
      <c r="AC492" s="81" t="e" cm="1">
        <f t="array" aca="1" ref="AC492" ca="1">couleur(AC147)</f>
        <v>#NAME?</v>
      </c>
      <c r="AD492" s="81" t="e" cm="1">
        <f t="array" aca="1" ref="AD492" ca="1">couleur(AD147)</f>
        <v>#NAME?</v>
      </c>
      <c r="AE492" s="81" t="e" cm="1">
        <f t="array" aca="1" ref="AE492" ca="1">couleur(AE147)</f>
        <v>#NAME?</v>
      </c>
      <c r="AF492" s="81" t="e" cm="1">
        <f t="array" aca="1" ref="AF492" ca="1">couleur(AF147)</f>
        <v>#NAME?</v>
      </c>
      <c r="AG492" s="81" t="e" cm="1">
        <f t="array" aca="1" ref="AG492" ca="1">couleur(AG147)</f>
        <v>#NAME?</v>
      </c>
      <c r="AH492" s="81" t="e" cm="1">
        <f t="array" aca="1" ref="AH492" ca="1">couleur(AH147)</f>
        <v>#NAME?</v>
      </c>
      <c r="AI492" s="81" t="e" cm="1">
        <f t="array" aca="1" ref="AI492" ca="1">couleur(AI147)</f>
        <v>#NAME?</v>
      </c>
      <c r="AJ492" s="43"/>
      <c r="AK492" s="81" t="e" cm="1">
        <f t="array" aca="1" ref="AK492" ca="1">couleur(AK90)</f>
        <v>#NAME?</v>
      </c>
      <c r="AL492" s="81" t="e" cm="1">
        <f t="array" aca="1" ref="AL492" ca="1">couleur(AL90)</f>
        <v>#NAME?</v>
      </c>
      <c r="AM492" s="81" t="e" cm="1">
        <f t="array" aca="1" ref="AM492" ca="1">couleur(AM90)</f>
        <v>#NAME?</v>
      </c>
      <c r="AN492" s="81" t="e" cm="1">
        <f t="array" aca="1" ref="AN492" ca="1">couleur(AN90)</f>
        <v>#NAME?</v>
      </c>
      <c r="AO492" s="81" t="e" cm="1">
        <f t="array" aca="1" ref="AO492" ca="1">couleur(AO90)</f>
        <v>#NAME?</v>
      </c>
      <c r="AP492" s="81" t="e" cm="1">
        <f t="array" aca="1" ref="AP492" ca="1">couleur(AP90)</f>
        <v>#NAME?</v>
      </c>
      <c r="AQ492" s="81" t="e" cm="1">
        <f t="array" aca="1" ref="AQ492" ca="1">couleur(AQ90)</f>
        <v>#NAME?</v>
      </c>
      <c r="AR492" s="81" t="e" cm="1">
        <f t="array" aca="1" ref="AR492" ca="1">couleur(AR90)</f>
        <v>#NAME?</v>
      </c>
      <c r="AS492" s="81" t="e" cm="1">
        <f t="array" aca="1" ref="AS492" ca="1">couleur(AS90)</f>
        <v>#NAME?</v>
      </c>
      <c r="AT492" s="81" t="e" cm="1">
        <f t="array" aca="1" ref="AT492" ca="1">couleur(AT90)</f>
        <v>#NAME?</v>
      </c>
      <c r="AU492" s="81" t="e" cm="1">
        <f t="array" aca="1" ref="AU492" ca="1">couleur(AU90)</f>
        <v>#NAME?</v>
      </c>
    </row>
    <row r="493" spans="5:47">
      <c r="E493" s="36"/>
      <c r="F493" s="63"/>
      <c r="I493" s="98">
        <f t="shared" ref="I493:O493" si="247">I91</f>
        <v>0</v>
      </c>
      <c r="J493" s="98">
        <f t="shared" si="247"/>
        <v>0</v>
      </c>
      <c r="K493" s="98">
        <f t="shared" si="247"/>
        <v>0</v>
      </c>
      <c r="L493" s="98">
        <f t="shared" si="247"/>
        <v>0</v>
      </c>
      <c r="M493" s="98">
        <f t="shared" si="247"/>
        <v>0</v>
      </c>
      <c r="N493" s="98">
        <f t="shared" si="247"/>
        <v>0</v>
      </c>
      <c r="O493" s="98">
        <f t="shared" si="247"/>
        <v>0</v>
      </c>
      <c r="Z493" s="81" t="e" cm="1">
        <f t="array" aca="1" ref="Z493" ca="1">couleur(Z148)</f>
        <v>#NAME?</v>
      </c>
      <c r="AA493" s="81" t="e" cm="1">
        <f t="array" aca="1" ref="AA493" ca="1">couleur(AA148)</f>
        <v>#NAME?</v>
      </c>
      <c r="AB493" s="81" t="e" cm="1">
        <f t="array" aca="1" ref="AB493" ca="1">couleur(AB148)</f>
        <v>#NAME?</v>
      </c>
      <c r="AC493" s="81" t="e" cm="1">
        <f t="array" aca="1" ref="AC493" ca="1">couleur(AC148)</f>
        <v>#NAME?</v>
      </c>
      <c r="AD493" s="81" t="e" cm="1">
        <f t="array" aca="1" ref="AD493" ca="1">couleur(AD148)</f>
        <v>#NAME?</v>
      </c>
      <c r="AE493" s="81" t="e" cm="1">
        <f t="array" aca="1" ref="AE493" ca="1">couleur(AE148)</f>
        <v>#NAME?</v>
      </c>
      <c r="AF493" s="81" t="e" cm="1">
        <f t="array" aca="1" ref="AF493" ca="1">couleur(AF148)</f>
        <v>#NAME?</v>
      </c>
      <c r="AG493" s="81" t="e" cm="1">
        <f t="array" aca="1" ref="AG493" ca="1">couleur(AG148)</f>
        <v>#NAME?</v>
      </c>
      <c r="AH493" s="81" t="e" cm="1">
        <f t="array" aca="1" ref="AH493" ca="1">couleur(AH148)</f>
        <v>#NAME?</v>
      </c>
      <c r="AI493" s="81" t="e" cm="1">
        <f t="array" aca="1" ref="AI493" ca="1">couleur(AI148)</f>
        <v>#NAME?</v>
      </c>
      <c r="AJ493" s="43"/>
      <c r="AK493" s="81" t="e" cm="1">
        <f t="array" aca="1" ref="AK493" ca="1">couleur(AK91)</f>
        <v>#NAME?</v>
      </c>
      <c r="AL493" s="81" t="e" cm="1">
        <f t="array" aca="1" ref="AL493" ca="1">couleur(AL91)</f>
        <v>#NAME?</v>
      </c>
      <c r="AM493" s="81" t="e" cm="1">
        <f t="array" aca="1" ref="AM493" ca="1">couleur(AM91)</f>
        <v>#NAME?</v>
      </c>
      <c r="AN493" s="81" t="e" cm="1">
        <f t="array" aca="1" ref="AN493" ca="1">couleur(AN91)</f>
        <v>#NAME?</v>
      </c>
      <c r="AO493" s="81" t="e" cm="1">
        <f t="array" aca="1" ref="AO493" ca="1">couleur(AO91)</f>
        <v>#NAME?</v>
      </c>
      <c r="AP493" s="81" t="e" cm="1">
        <f t="array" aca="1" ref="AP493" ca="1">couleur(AP91)</f>
        <v>#NAME?</v>
      </c>
      <c r="AQ493" s="81" t="e" cm="1">
        <f t="array" aca="1" ref="AQ493" ca="1">couleur(AQ91)</f>
        <v>#NAME?</v>
      </c>
      <c r="AR493" s="81" t="e" cm="1">
        <f t="array" aca="1" ref="AR493" ca="1">couleur(AR91)</f>
        <v>#NAME?</v>
      </c>
      <c r="AS493" s="81" t="e" cm="1">
        <f t="array" aca="1" ref="AS493" ca="1">couleur(AS91)</f>
        <v>#NAME?</v>
      </c>
      <c r="AT493" s="81" t="e" cm="1">
        <f t="array" aca="1" ref="AT493" ca="1">couleur(AT91)</f>
        <v>#NAME?</v>
      </c>
      <c r="AU493" s="81" t="e" cm="1">
        <f t="array" aca="1" ref="AU493" ca="1">couleur(AU91)</f>
        <v>#NAME?</v>
      </c>
    </row>
    <row r="494" spans="5:47">
      <c r="E494" s="36"/>
      <c r="F494" s="63"/>
      <c r="I494" s="98">
        <f t="shared" ref="I494:O494" si="248">I92</f>
        <v>0</v>
      </c>
      <c r="J494" s="98">
        <f t="shared" si="248"/>
        <v>0</v>
      </c>
      <c r="K494" s="98">
        <f t="shared" si="248"/>
        <v>0</v>
      </c>
      <c r="L494" s="98">
        <f t="shared" si="248"/>
        <v>0</v>
      </c>
      <c r="M494" s="98">
        <f t="shared" si="248"/>
        <v>0</v>
      </c>
      <c r="N494" s="98">
        <f t="shared" si="248"/>
        <v>0</v>
      </c>
      <c r="O494" s="98">
        <f t="shared" si="248"/>
        <v>0</v>
      </c>
      <c r="Z494" s="81" t="e" cm="1">
        <f t="array" aca="1" ref="Z494" ca="1">couleur(Z149)</f>
        <v>#NAME?</v>
      </c>
      <c r="AA494" s="81" t="e" cm="1">
        <f t="array" aca="1" ref="AA494" ca="1">couleur(AA149)</f>
        <v>#NAME?</v>
      </c>
      <c r="AB494" s="81" t="e" cm="1">
        <f t="array" aca="1" ref="AB494" ca="1">couleur(AB149)</f>
        <v>#NAME?</v>
      </c>
      <c r="AC494" s="81" t="e" cm="1">
        <f t="array" aca="1" ref="AC494" ca="1">couleur(AC149)</f>
        <v>#NAME?</v>
      </c>
      <c r="AD494" s="81" t="e" cm="1">
        <f t="array" aca="1" ref="AD494" ca="1">couleur(AD149)</f>
        <v>#NAME?</v>
      </c>
      <c r="AE494" s="81" t="e" cm="1">
        <f t="array" aca="1" ref="AE494" ca="1">couleur(AE149)</f>
        <v>#NAME?</v>
      </c>
      <c r="AF494" s="81" t="e" cm="1">
        <f t="array" aca="1" ref="AF494" ca="1">couleur(AF149)</f>
        <v>#NAME?</v>
      </c>
      <c r="AG494" s="81" t="e" cm="1">
        <f t="array" aca="1" ref="AG494" ca="1">couleur(AG149)</f>
        <v>#NAME?</v>
      </c>
      <c r="AH494" s="81" t="e" cm="1">
        <f t="array" aca="1" ref="AH494" ca="1">couleur(AH149)</f>
        <v>#NAME?</v>
      </c>
      <c r="AI494" s="81" t="e" cm="1">
        <f t="array" aca="1" ref="AI494" ca="1">couleur(AI149)</f>
        <v>#NAME?</v>
      </c>
      <c r="AJ494" s="43"/>
      <c r="AK494" s="81" t="e" cm="1">
        <f t="array" aca="1" ref="AK494" ca="1">couleur(AK92)</f>
        <v>#NAME?</v>
      </c>
      <c r="AL494" s="81" t="e" cm="1">
        <f t="array" aca="1" ref="AL494" ca="1">couleur(AL92)</f>
        <v>#NAME?</v>
      </c>
      <c r="AM494" s="81" t="e" cm="1">
        <f t="array" aca="1" ref="AM494" ca="1">couleur(AM92)</f>
        <v>#NAME?</v>
      </c>
      <c r="AN494" s="81" t="e" cm="1">
        <f t="array" aca="1" ref="AN494" ca="1">couleur(AN92)</f>
        <v>#NAME?</v>
      </c>
      <c r="AO494" s="81" t="e" cm="1">
        <f t="array" aca="1" ref="AO494" ca="1">couleur(AO92)</f>
        <v>#NAME?</v>
      </c>
      <c r="AP494" s="81" t="e" cm="1">
        <f t="array" aca="1" ref="AP494" ca="1">couleur(AP92)</f>
        <v>#NAME?</v>
      </c>
      <c r="AQ494" s="81" t="e" cm="1">
        <f t="array" aca="1" ref="AQ494" ca="1">couleur(AQ92)</f>
        <v>#NAME?</v>
      </c>
      <c r="AR494" s="81" t="e" cm="1">
        <f t="array" aca="1" ref="AR494" ca="1">couleur(AR92)</f>
        <v>#NAME?</v>
      </c>
      <c r="AS494" s="81" t="e" cm="1">
        <f t="array" aca="1" ref="AS494" ca="1">couleur(AS92)</f>
        <v>#NAME?</v>
      </c>
      <c r="AT494" s="81" t="e" cm="1">
        <f t="array" aca="1" ref="AT494" ca="1">couleur(AT92)</f>
        <v>#NAME?</v>
      </c>
      <c r="AU494" s="81" t="e" cm="1">
        <f t="array" aca="1" ref="AU494" ca="1">couleur(AU92)</f>
        <v>#NAME?</v>
      </c>
    </row>
    <row r="495" spans="5:47">
      <c r="E495" s="36"/>
      <c r="F495" s="63"/>
      <c r="I495" s="98">
        <f t="shared" ref="I495:O495" si="249">I93</f>
        <v>0</v>
      </c>
      <c r="J495" s="98">
        <f t="shared" si="249"/>
        <v>0</v>
      </c>
      <c r="K495" s="98">
        <f t="shared" si="249"/>
        <v>0</v>
      </c>
      <c r="L495" s="98">
        <f t="shared" si="249"/>
        <v>0</v>
      </c>
      <c r="M495" s="98">
        <f t="shared" si="249"/>
        <v>0</v>
      </c>
      <c r="N495" s="98">
        <f t="shared" si="249"/>
        <v>0</v>
      </c>
      <c r="O495" s="98">
        <f t="shared" si="249"/>
        <v>0</v>
      </c>
      <c r="Z495" s="81" t="e" cm="1">
        <f t="array" aca="1" ref="Z495" ca="1">couleur(Z150)</f>
        <v>#NAME?</v>
      </c>
      <c r="AA495" s="81" t="e" cm="1">
        <f t="array" aca="1" ref="AA495" ca="1">couleur(AA150)</f>
        <v>#NAME?</v>
      </c>
      <c r="AB495" s="81" t="e" cm="1">
        <f t="array" aca="1" ref="AB495" ca="1">couleur(AB150)</f>
        <v>#NAME?</v>
      </c>
      <c r="AC495" s="81" t="e" cm="1">
        <f t="array" aca="1" ref="AC495" ca="1">couleur(AC150)</f>
        <v>#NAME?</v>
      </c>
      <c r="AD495" s="81" t="e" cm="1">
        <f t="array" aca="1" ref="AD495" ca="1">couleur(AD150)</f>
        <v>#NAME?</v>
      </c>
      <c r="AE495" s="81" t="e" cm="1">
        <f t="array" aca="1" ref="AE495" ca="1">couleur(AE150)</f>
        <v>#NAME?</v>
      </c>
      <c r="AF495" s="81" t="e" cm="1">
        <f t="array" aca="1" ref="AF495" ca="1">couleur(AF150)</f>
        <v>#NAME?</v>
      </c>
      <c r="AG495" s="81" t="e" cm="1">
        <f t="array" aca="1" ref="AG495" ca="1">couleur(AG150)</f>
        <v>#NAME?</v>
      </c>
      <c r="AH495" s="81" t="e" cm="1">
        <f t="array" aca="1" ref="AH495" ca="1">couleur(AH150)</f>
        <v>#NAME?</v>
      </c>
      <c r="AI495" s="81" t="e" cm="1">
        <f t="array" aca="1" ref="AI495" ca="1">couleur(AI150)</f>
        <v>#NAME?</v>
      </c>
      <c r="AJ495" s="43"/>
      <c r="AK495" s="81" t="e" cm="1">
        <f t="array" aca="1" ref="AK495" ca="1">couleur(AK93)</f>
        <v>#NAME?</v>
      </c>
      <c r="AL495" s="81" t="e" cm="1">
        <f t="array" aca="1" ref="AL495" ca="1">couleur(AL93)</f>
        <v>#NAME?</v>
      </c>
      <c r="AM495" s="81" t="e" cm="1">
        <f t="array" aca="1" ref="AM495" ca="1">couleur(AM93)</f>
        <v>#NAME?</v>
      </c>
      <c r="AN495" s="81" t="e" cm="1">
        <f t="array" aca="1" ref="AN495" ca="1">couleur(AN93)</f>
        <v>#NAME?</v>
      </c>
      <c r="AO495" s="81" t="e" cm="1">
        <f t="array" aca="1" ref="AO495" ca="1">couleur(AO93)</f>
        <v>#NAME?</v>
      </c>
      <c r="AP495" s="81" t="e" cm="1">
        <f t="array" aca="1" ref="AP495" ca="1">couleur(AP93)</f>
        <v>#NAME?</v>
      </c>
      <c r="AQ495" s="81" t="e" cm="1">
        <f t="array" aca="1" ref="AQ495" ca="1">couleur(AQ93)</f>
        <v>#NAME?</v>
      </c>
      <c r="AR495" s="81" t="e" cm="1">
        <f t="array" aca="1" ref="AR495" ca="1">couleur(AR93)</f>
        <v>#NAME?</v>
      </c>
      <c r="AS495" s="81" t="e" cm="1">
        <f t="array" aca="1" ref="AS495" ca="1">couleur(AS93)</f>
        <v>#NAME?</v>
      </c>
      <c r="AT495" s="81" t="e" cm="1">
        <f t="array" aca="1" ref="AT495" ca="1">couleur(AT93)</f>
        <v>#NAME?</v>
      </c>
      <c r="AU495" s="81" t="e" cm="1">
        <f t="array" aca="1" ref="AU495" ca="1">couleur(AU93)</f>
        <v>#NAME?</v>
      </c>
    </row>
    <row r="496" spans="5:47">
      <c r="I496" s="98">
        <f t="shared" ref="I496:O496" si="250">I94</f>
        <v>0</v>
      </c>
      <c r="J496" s="98">
        <f t="shared" si="250"/>
        <v>0</v>
      </c>
      <c r="K496" s="98">
        <f t="shared" si="250"/>
        <v>0</v>
      </c>
      <c r="L496" s="98">
        <f t="shared" si="250"/>
        <v>0</v>
      </c>
      <c r="M496" s="98">
        <f t="shared" si="250"/>
        <v>0</v>
      </c>
      <c r="N496" s="98">
        <f t="shared" si="250"/>
        <v>0</v>
      </c>
      <c r="O496" s="98">
        <f t="shared" si="250"/>
        <v>0</v>
      </c>
      <c r="Z496" s="81" t="e" cm="1">
        <f t="array" aca="1" ref="Z496" ca="1">couleur(Z151)</f>
        <v>#NAME?</v>
      </c>
      <c r="AA496" s="81" t="e" cm="1">
        <f t="array" aca="1" ref="AA496" ca="1">couleur(AA151)</f>
        <v>#NAME?</v>
      </c>
      <c r="AB496" s="81" t="e" cm="1">
        <f t="array" aca="1" ref="AB496" ca="1">couleur(AB151)</f>
        <v>#NAME?</v>
      </c>
      <c r="AC496" s="81" t="e" cm="1">
        <f t="array" aca="1" ref="AC496" ca="1">couleur(AC151)</f>
        <v>#NAME?</v>
      </c>
      <c r="AD496" s="81" t="e" cm="1">
        <f t="array" aca="1" ref="AD496" ca="1">couleur(AD151)</f>
        <v>#NAME?</v>
      </c>
      <c r="AE496" s="81" t="e" cm="1">
        <f t="array" aca="1" ref="AE496" ca="1">couleur(AE151)</f>
        <v>#NAME?</v>
      </c>
      <c r="AF496" s="81" t="e" cm="1">
        <f t="array" aca="1" ref="AF496" ca="1">couleur(AF151)</f>
        <v>#NAME?</v>
      </c>
      <c r="AG496" s="81" t="e" cm="1">
        <f t="array" aca="1" ref="AG496" ca="1">couleur(AG151)</f>
        <v>#NAME?</v>
      </c>
      <c r="AH496" s="81" t="e" cm="1">
        <f t="array" aca="1" ref="AH496" ca="1">couleur(AH151)</f>
        <v>#NAME?</v>
      </c>
      <c r="AI496" s="81" t="e" cm="1">
        <f t="array" aca="1" ref="AI496" ca="1">couleur(AI151)</f>
        <v>#NAME?</v>
      </c>
      <c r="AJ496" s="43"/>
      <c r="AK496" s="81" t="e" cm="1">
        <f t="array" aca="1" ref="AK496" ca="1">couleur(AK94)</f>
        <v>#NAME?</v>
      </c>
      <c r="AL496" s="81" t="e" cm="1">
        <f t="array" aca="1" ref="AL496" ca="1">couleur(AL94)</f>
        <v>#NAME?</v>
      </c>
      <c r="AM496" s="81" t="e" cm="1">
        <f t="array" aca="1" ref="AM496" ca="1">couleur(AM94)</f>
        <v>#NAME?</v>
      </c>
      <c r="AN496" s="81" t="e" cm="1">
        <f t="array" aca="1" ref="AN496" ca="1">couleur(AN94)</f>
        <v>#NAME?</v>
      </c>
      <c r="AO496" s="81" t="e" cm="1">
        <f t="array" aca="1" ref="AO496" ca="1">couleur(AO94)</f>
        <v>#NAME?</v>
      </c>
      <c r="AP496" s="81" t="e" cm="1">
        <f t="array" aca="1" ref="AP496" ca="1">couleur(AP94)</f>
        <v>#NAME?</v>
      </c>
      <c r="AQ496" s="81" t="e" cm="1">
        <f t="array" aca="1" ref="AQ496" ca="1">couleur(AQ94)</f>
        <v>#NAME?</v>
      </c>
      <c r="AR496" s="81" t="e" cm="1">
        <f t="array" aca="1" ref="AR496" ca="1">couleur(AR94)</f>
        <v>#NAME?</v>
      </c>
      <c r="AS496" s="81" t="e" cm="1">
        <f t="array" aca="1" ref="AS496" ca="1">couleur(AS94)</f>
        <v>#NAME?</v>
      </c>
      <c r="AT496" s="81" t="e" cm="1">
        <f t="array" aca="1" ref="AT496" ca="1">couleur(AT94)</f>
        <v>#NAME?</v>
      </c>
      <c r="AU496" s="81" t="e" cm="1">
        <f t="array" aca="1" ref="AU496" ca="1">couleur(AU94)</f>
        <v>#NAME?</v>
      </c>
    </row>
    <row r="497" spans="9:47">
      <c r="I497" s="98">
        <f t="shared" ref="I497:O497" si="251">I95</f>
        <v>0</v>
      </c>
      <c r="J497" s="98">
        <f t="shared" si="251"/>
        <v>0</v>
      </c>
      <c r="K497" s="98">
        <f t="shared" si="251"/>
        <v>0</v>
      </c>
      <c r="L497" s="98">
        <f t="shared" si="251"/>
        <v>0</v>
      </c>
      <c r="M497" s="98">
        <f t="shared" si="251"/>
        <v>0</v>
      </c>
      <c r="N497" s="98">
        <f t="shared" si="251"/>
        <v>0</v>
      </c>
      <c r="O497" s="98">
        <f t="shared" si="251"/>
        <v>0</v>
      </c>
      <c r="Z497" s="81" t="e" cm="1">
        <f t="array" aca="1" ref="Z497" ca="1">couleur(Z152)</f>
        <v>#NAME?</v>
      </c>
      <c r="AA497" s="81" t="e" cm="1">
        <f t="array" aca="1" ref="AA497" ca="1">couleur(AA152)</f>
        <v>#NAME?</v>
      </c>
      <c r="AB497" s="81" t="e" cm="1">
        <f t="array" aca="1" ref="AB497" ca="1">couleur(AB152)</f>
        <v>#NAME?</v>
      </c>
      <c r="AC497" s="81" t="e" cm="1">
        <f t="array" aca="1" ref="AC497" ca="1">couleur(AC152)</f>
        <v>#NAME?</v>
      </c>
      <c r="AD497" s="81" t="e" cm="1">
        <f t="array" aca="1" ref="AD497" ca="1">couleur(AD152)</f>
        <v>#NAME?</v>
      </c>
      <c r="AE497" s="81" t="e" cm="1">
        <f t="array" aca="1" ref="AE497" ca="1">couleur(AE152)</f>
        <v>#NAME?</v>
      </c>
      <c r="AF497" s="81" t="e" cm="1">
        <f t="array" aca="1" ref="AF497" ca="1">couleur(AF152)</f>
        <v>#NAME?</v>
      </c>
      <c r="AG497" s="81" t="e" cm="1">
        <f t="array" aca="1" ref="AG497" ca="1">couleur(AG152)</f>
        <v>#NAME?</v>
      </c>
      <c r="AH497" s="81" t="e" cm="1">
        <f t="array" aca="1" ref="AH497" ca="1">couleur(AH152)</f>
        <v>#NAME?</v>
      </c>
      <c r="AI497" s="81" t="e" cm="1">
        <f t="array" aca="1" ref="AI497" ca="1">couleur(AI152)</f>
        <v>#NAME?</v>
      </c>
      <c r="AJ497" s="43"/>
      <c r="AK497" s="81" t="e" cm="1">
        <f t="array" aca="1" ref="AK497" ca="1">couleur(AK95)</f>
        <v>#NAME?</v>
      </c>
      <c r="AL497" s="81" t="e" cm="1">
        <f t="array" aca="1" ref="AL497" ca="1">couleur(AL95)</f>
        <v>#NAME?</v>
      </c>
      <c r="AM497" s="81" t="e" cm="1">
        <f t="array" aca="1" ref="AM497" ca="1">couleur(AM95)</f>
        <v>#NAME?</v>
      </c>
      <c r="AN497" s="81" t="e" cm="1">
        <f t="array" aca="1" ref="AN497" ca="1">couleur(AN95)</f>
        <v>#NAME?</v>
      </c>
      <c r="AO497" s="81" t="e" cm="1">
        <f t="array" aca="1" ref="AO497" ca="1">couleur(AO95)</f>
        <v>#NAME?</v>
      </c>
      <c r="AP497" s="81" t="e" cm="1">
        <f t="array" aca="1" ref="AP497" ca="1">couleur(AP95)</f>
        <v>#NAME?</v>
      </c>
      <c r="AQ497" s="81" t="e" cm="1">
        <f t="array" aca="1" ref="AQ497" ca="1">couleur(AQ95)</f>
        <v>#NAME?</v>
      </c>
      <c r="AR497" s="81" t="e" cm="1">
        <f t="array" aca="1" ref="AR497" ca="1">couleur(AR95)</f>
        <v>#NAME?</v>
      </c>
      <c r="AS497" s="81" t="e" cm="1">
        <f t="array" aca="1" ref="AS497" ca="1">couleur(AS95)</f>
        <v>#NAME?</v>
      </c>
      <c r="AT497" s="81" t="e" cm="1">
        <f t="array" aca="1" ref="AT497" ca="1">couleur(AT95)</f>
        <v>#NAME?</v>
      </c>
      <c r="AU497" s="81" t="e" cm="1">
        <f t="array" aca="1" ref="AU497" ca="1">couleur(AU95)</f>
        <v>#NAME?</v>
      </c>
    </row>
    <row r="498" spans="9:47">
      <c r="I498" s="98">
        <f t="shared" ref="I498:O498" si="252">I96</f>
        <v>0</v>
      </c>
      <c r="J498" s="98">
        <f t="shared" si="252"/>
        <v>0</v>
      </c>
      <c r="K498" s="98">
        <f t="shared" si="252"/>
        <v>0</v>
      </c>
      <c r="L498" s="98">
        <f t="shared" si="252"/>
        <v>0</v>
      </c>
      <c r="M498" s="98">
        <f t="shared" si="252"/>
        <v>0</v>
      </c>
      <c r="N498" s="98">
        <f t="shared" si="252"/>
        <v>0</v>
      </c>
      <c r="O498" s="98">
        <f t="shared" si="252"/>
        <v>0</v>
      </c>
      <c r="Z498" s="81" t="e" cm="1">
        <f t="array" aca="1" ref="Z498" ca="1">couleur(Z153)</f>
        <v>#NAME?</v>
      </c>
      <c r="AA498" s="81" t="e" cm="1">
        <f t="array" aca="1" ref="AA498" ca="1">couleur(AA153)</f>
        <v>#NAME?</v>
      </c>
      <c r="AB498" s="81" t="e" cm="1">
        <f t="array" aca="1" ref="AB498" ca="1">couleur(AB153)</f>
        <v>#NAME?</v>
      </c>
      <c r="AC498" s="81" t="e" cm="1">
        <f t="array" aca="1" ref="AC498" ca="1">couleur(AC153)</f>
        <v>#NAME?</v>
      </c>
      <c r="AD498" s="81" t="e" cm="1">
        <f t="array" aca="1" ref="AD498" ca="1">couleur(AD153)</f>
        <v>#NAME?</v>
      </c>
      <c r="AE498" s="81" t="e" cm="1">
        <f t="array" aca="1" ref="AE498" ca="1">couleur(AE153)</f>
        <v>#NAME?</v>
      </c>
      <c r="AF498" s="81" t="e" cm="1">
        <f t="array" aca="1" ref="AF498" ca="1">couleur(AF153)</f>
        <v>#NAME?</v>
      </c>
      <c r="AG498" s="81" t="e" cm="1">
        <f t="array" aca="1" ref="AG498" ca="1">couleur(AG153)</f>
        <v>#NAME?</v>
      </c>
      <c r="AH498" s="81" t="e" cm="1">
        <f t="array" aca="1" ref="AH498" ca="1">couleur(AH153)</f>
        <v>#NAME?</v>
      </c>
      <c r="AI498" s="81" t="e" cm="1">
        <f t="array" aca="1" ref="AI498" ca="1">couleur(AI153)</f>
        <v>#NAME?</v>
      </c>
      <c r="AJ498" s="43"/>
      <c r="AK498" s="81" t="e" cm="1">
        <f t="array" aca="1" ref="AK498" ca="1">couleur(AK96)</f>
        <v>#NAME?</v>
      </c>
      <c r="AL498" s="81" t="e" cm="1">
        <f t="array" aca="1" ref="AL498" ca="1">couleur(AL96)</f>
        <v>#NAME?</v>
      </c>
      <c r="AM498" s="81" t="e" cm="1">
        <f t="array" aca="1" ref="AM498" ca="1">couleur(AM96)</f>
        <v>#NAME?</v>
      </c>
      <c r="AN498" s="81" t="e" cm="1">
        <f t="array" aca="1" ref="AN498" ca="1">couleur(AN96)</f>
        <v>#NAME?</v>
      </c>
      <c r="AO498" s="81" t="e" cm="1">
        <f t="array" aca="1" ref="AO498" ca="1">couleur(AO96)</f>
        <v>#NAME?</v>
      </c>
      <c r="AP498" s="81" t="e" cm="1">
        <f t="array" aca="1" ref="AP498" ca="1">couleur(AP96)</f>
        <v>#NAME?</v>
      </c>
      <c r="AQ498" s="81" t="e" cm="1">
        <f t="array" aca="1" ref="AQ498" ca="1">couleur(AQ96)</f>
        <v>#NAME?</v>
      </c>
      <c r="AR498" s="81" t="e" cm="1">
        <f t="array" aca="1" ref="AR498" ca="1">couleur(AR96)</f>
        <v>#NAME?</v>
      </c>
      <c r="AS498" s="81" t="e" cm="1">
        <f t="array" aca="1" ref="AS498" ca="1">couleur(AS96)</f>
        <v>#NAME?</v>
      </c>
      <c r="AT498" s="81" t="e" cm="1">
        <f t="array" aca="1" ref="AT498" ca="1">couleur(AT96)</f>
        <v>#NAME?</v>
      </c>
      <c r="AU498" s="81" t="e" cm="1">
        <f t="array" aca="1" ref="AU498" ca="1">couleur(AU96)</f>
        <v>#NAME?</v>
      </c>
    </row>
    <row r="499" spans="9:47">
      <c r="I499" s="98">
        <f t="shared" ref="I499:O499" si="253">I97</f>
        <v>0</v>
      </c>
      <c r="J499" s="98">
        <f t="shared" si="253"/>
        <v>0</v>
      </c>
      <c r="K499" s="98">
        <f t="shared" si="253"/>
        <v>0</v>
      </c>
      <c r="L499" s="98">
        <f t="shared" si="253"/>
        <v>0</v>
      </c>
      <c r="M499" s="98">
        <f t="shared" si="253"/>
        <v>0</v>
      </c>
      <c r="N499" s="98">
        <f t="shared" si="253"/>
        <v>0</v>
      </c>
      <c r="O499" s="98">
        <f t="shared" si="253"/>
        <v>0</v>
      </c>
      <c r="Z499" s="81" t="e" cm="1">
        <f t="array" aca="1" ref="Z499" ca="1">couleur(Z154)</f>
        <v>#NAME?</v>
      </c>
      <c r="AA499" s="81" t="e" cm="1">
        <f t="array" aca="1" ref="AA499" ca="1">couleur(AA154)</f>
        <v>#NAME?</v>
      </c>
      <c r="AB499" s="81" t="e" cm="1">
        <f t="array" aca="1" ref="AB499" ca="1">couleur(AB154)</f>
        <v>#NAME?</v>
      </c>
      <c r="AC499" s="81" t="e" cm="1">
        <f t="array" aca="1" ref="AC499" ca="1">couleur(AC154)</f>
        <v>#NAME?</v>
      </c>
      <c r="AD499" s="81" t="e" cm="1">
        <f t="array" aca="1" ref="AD499" ca="1">couleur(AD154)</f>
        <v>#NAME?</v>
      </c>
      <c r="AE499" s="81" t="e" cm="1">
        <f t="array" aca="1" ref="AE499" ca="1">couleur(AE154)</f>
        <v>#NAME?</v>
      </c>
      <c r="AF499" s="81" t="e" cm="1">
        <f t="array" aca="1" ref="AF499" ca="1">couleur(AF154)</f>
        <v>#NAME?</v>
      </c>
      <c r="AG499" s="81" t="e" cm="1">
        <f t="array" aca="1" ref="AG499" ca="1">couleur(AG154)</f>
        <v>#NAME?</v>
      </c>
      <c r="AH499" s="81" t="e" cm="1">
        <f t="array" aca="1" ref="AH499" ca="1">couleur(AH154)</f>
        <v>#NAME?</v>
      </c>
      <c r="AI499" s="81" t="e" cm="1">
        <f t="array" aca="1" ref="AI499" ca="1">couleur(AI154)</f>
        <v>#NAME?</v>
      </c>
      <c r="AJ499" s="43"/>
      <c r="AK499" s="81" t="e" cm="1">
        <f t="array" aca="1" ref="AK499" ca="1">couleur(AK97)</f>
        <v>#NAME?</v>
      </c>
      <c r="AL499" s="81" t="e" cm="1">
        <f t="array" aca="1" ref="AL499" ca="1">couleur(AL97)</f>
        <v>#NAME?</v>
      </c>
      <c r="AM499" s="81" t="e" cm="1">
        <f t="array" aca="1" ref="AM499" ca="1">couleur(AM97)</f>
        <v>#NAME?</v>
      </c>
      <c r="AN499" s="81" t="e" cm="1">
        <f t="array" aca="1" ref="AN499" ca="1">couleur(AN97)</f>
        <v>#NAME?</v>
      </c>
      <c r="AO499" s="81" t="e" cm="1">
        <f t="array" aca="1" ref="AO499" ca="1">couleur(AO97)</f>
        <v>#NAME?</v>
      </c>
      <c r="AP499" s="81" t="e" cm="1">
        <f t="array" aca="1" ref="AP499" ca="1">couleur(AP97)</f>
        <v>#NAME?</v>
      </c>
      <c r="AQ499" s="81" t="e" cm="1">
        <f t="array" aca="1" ref="AQ499" ca="1">couleur(AQ97)</f>
        <v>#NAME?</v>
      </c>
      <c r="AR499" s="81" t="e" cm="1">
        <f t="array" aca="1" ref="AR499" ca="1">couleur(AR97)</f>
        <v>#NAME?</v>
      </c>
      <c r="AS499" s="81" t="e" cm="1">
        <f t="array" aca="1" ref="AS499" ca="1">couleur(AS97)</f>
        <v>#NAME?</v>
      </c>
      <c r="AT499" s="81" t="e" cm="1">
        <f t="array" aca="1" ref="AT499" ca="1">couleur(AT97)</f>
        <v>#NAME?</v>
      </c>
      <c r="AU499" s="81" t="e" cm="1">
        <f t="array" aca="1" ref="AU499" ca="1">couleur(AU97)</f>
        <v>#NAME?</v>
      </c>
    </row>
    <row r="500" spans="9:47">
      <c r="I500" s="98">
        <f t="shared" ref="I500:O500" si="254">I98</f>
        <v>0</v>
      </c>
      <c r="J500" s="98">
        <f t="shared" si="254"/>
        <v>0</v>
      </c>
      <c r="K500" s="98">
        <f t="shared" si="254"/>
        <v>0</v>
      </c>
      <c r="L500" s="98">
        <f t="shared" si="254"/>
        <v>0</v>
      </c>
      <c r="M500" s="98">
        <f t="shared" si="254"/>
        <v>0</v>
      </c>
      <c r="N500" s="98">
        <f t="shared" si="254"/>
        <v>0</v>
      </c>
      <c r="O500" s="98">
        <f t="shared" si="254"/>
        <v>0</v>
      </c>
      <c r="S500" s="236"/>
      <c r="Z500" s="81" t="e" cm="1">
        <f t="array" aca="1" ref="Z500" ca="1">couleur(Z155)</f>
        <v>#NAME?</v>
      </c>
      <c r="AA500" s="81" t="e" cm="1">
        <f t="array" aca="1" ref="AA500" ca="1">couleur(AA155)</f>
        <v>#NAME?</v>
      </c>
      <c r="AB500" s="81" t="e" cm="1">
        <f t="array" aca="1" ref="AB500" ca="1">couleur(AB155)</f>
        <v>#NAME?</v>
      </c>
      <c r="AC500" s="81" t="e" cm="1">
        <f t="array" aca="1" ref="AC500" ca="1">couleur(AC155)</f>
        <v>#NAME?</v>
      </c>
      <c r="AD500" s="81" t="e" cm="1">
        <f t="array" aca="1" ref="AD500" ca="1">couleur(AD155)</f>
        <v>#NAME?</v>
      </c>
      <c r="AE500" s="81" t="e" cm="1">
        <f t="array" aca="1" ref="AE500" ca="1">couleur(AE155)</f>
        <v>#NAME?</v>
      </c>
      <c r="AF500" s="81" t="e" cm="1">
        <f t="array" aca="1" ref="AF500" ca="1">couleur(AF155)</f>
        <v>#NAME?</v>
      </c>
      <c r="AG500" s="81" t="e" cm="1">
        <f t="array" aca="1" ref="AG500" ca="1">couleur(AG155)</f>
        <v>#NAME?</v>
      </c>
      <c r="AH500" s="81" t="e" cm="1">
        <f t="array" aca="1" ref="AH500" ca="1">couleur(AH155)</f>
        <v>#NAME?</v>
      </c>
      <c r="AI500" s="81" t="e" cm="1">
        <f t="array" aca="1" ref="AI500" ca="1">couleur(AI155)</f>
        <v>#NAME?</v>
      </c>
      <c r="AJ500" s="43"/>
      <c r="AK500" s="81" t="e" cm="1">
        <f t="array" aca="1" ref="AK500" ca="1">couleur(AK98)</f>
        <v>#NAME?</v>
      </c>
      <c r="AL500" s="81" t="e" cm="1">
        <f t="array" aca="1" ref="AL500" ca="1">couleur(AL98)</f>
        <v>#NAME?</v>
      </c>
      <c r="AM500" s="81" t="e" cm="1">
        <f t="array" aca="1" ref="AM500" ca="1">couleur(AM98)</f>
        <v>#NAME?</v>
      </c>
      <c r="AN500" s="81" t="e" cm="1">
        <f t="array" aca="1" ref="AN500" ca="1">couleur(AN98)</f>
        <v>#NAME?</v>
      </c>
      <c r="AO500" s="81" t="e" cm="1">
        <f t="array" aca="1" ref="AO500" ca="1">couleur(AO98)</f>
        <v>#NAME?</v>
      </c>
      <c r="AP500" s="81" t="e" cm="1">
        <f t="array" aca="1" ref="AP500" ca="1">couleur(AP98)</f>
        <v>#NAME?</v>
      </c>
      <c r="AQ500" s="81" t="e" cm="1">
        <f t="array" aca="1" ref="AQ500" ca="1">couleur(AQ98)</f>
        <v>#NAME?</v>
      </c>
      <c r="AR500" s="81" t="e" cm="1">
        <f t="array" aca="1" ref="AR500" ca="1">couleur(AR98)</f>
        <v>#NAME?</v>
      </c>
      <c r="AS500" s="81" t="e" cm="1">
        <f t="array" aca="1" ref="AS500" ca="1">couleur(AS98)</f>
        <v>#NAME?</v>
      </c>
      <c r="AT500" s="81" t="e" cm="1">
        <f t="array" aca="1" ref="AT500" ca="1">couleur(AT98)</f>
        <v>#NAME?</v>
      </c>
      <c r="AU500" s="81" t="e" cm="1">
        <f t="array" aca="1" ref="AU500" ca="1">couleur(AU98)</f>
        <v>#NAME?</v>
      </c>
    </row>
    <row r="501" spans="9:47">
      <c r="I501" s="98">
        <f t="shared" ref="I501:O501" si="255">I99</f>
        <v>0</v>
      </c>
      <c r="J501" s="98">
        <f t="shared" si="255"/>
        <v>0</v>
      </c>
      <c r="K501" s="98">
        <f t="shared" si="255"/>
        <v>0</v>
      </c>
      <c r="L501" s="98">
        <f t="shared" si="255"/>
        <v>0</v>
      </c>
      <c r="M501" s="98">
        <f t="shared" si="255"/>
        <v>0</v>
      </c>
      <c r="N501" s="98">
        <f t="shared" si="255"/>
        <v>0</v>
      </c>
      <c r="O501" s="98">
        <f t="shared" si="255"/>
        <v>0</v>
      </c>
      <c r="Z501" s="81" t="e" cm="1">
        <f t="array" aca="1" ref="Z501" ca="1">couleur(Z156)</f>
        <v>#NAME?</v>
      </c>
      <c r="AA501" s="81" t="e" cm="1">
        <f t="array" aca="1" ref="AA501" ca="1">couleur(AA156)</f>
        <v>#NAME?</v>
      </c>
      <c r="AB501" s="81" t="e" cm="1">
        <f t="array" aca="1" ref="AB501" ca="1">couleur(AB156)</f>
        <v>#NAME?</v>
      </c>
      <c r="AC501" s="81" t="e" cm="1">
        <f t="array" aca="1" ref="AC501" ca="1">couleur(AC156)</f>
        <v>#NAME?</v>
      </c>
      <c r="AD501" s="81" t="e" cm="1">
        <f t="array" aca="1" ref="AD501" ca="1">couleur(AD156)</f>
        <v>#NAME?</v>
      </c>
      <c r="AE501" s="81" t="e" cm="1">
        <f t="array" aca="1" ref="AE501" ca="1">couleur(AE156)</f>
        <v>#NAME?</v>
      </c>
      <c r="AF501" s="81" t="e" cm="1">
        <f t="array" aca="1" ref="AF501" ca="1">couleur(AF156)</f>
        <v>#NAME?</v>
      </c>
      <c r="AG501" s="81" t="e" cm="1">
        <f t="array" aca="1" ref="AG501" ca="1">couleur(AG156)</f>
        <v>#NAME?</v>
      </c>
      <c r="AH501" s="81" t="e" cm="1">
        <f t="array" aca="1" ref="AH501" ca="1">couleur(AH156)</f>
        <v>#NAME?</v>
      </c>
      <c r="AI501" s="81" t="e" cm="1">
        <f t="array" aca="1" ref="AI501" ca="1">couleur(AI156)</f>
        <v>#NAME?</v>
      </c>
      <c r="AJ501" s="43"/>
      <c r="AK501" s="81" t="e" cm="1">
        <f t="array" aca="1" ref="AK501" ca="1">couleur(AK99)</f>
        <v>#NAME?</v>
      </c>
      <c r="AL501" s="81" t="e" cm="1">
        <f t="array" aca="1" ref="AL501" ca="1">couleur(AL99)</f>
        <v>#NAME?</v>
      </c>
      <c r="AM501" s="81" t="e" cm="1">
        <f t="array" aca="1" ref="AM501" ca="1">couleur(AM99)</f>
        <v>#NAME?</v>
      </c>
      <c r="AN501" s="81" t="e" cm="1">
        <f t="array" aca="1" ref="AN501" ca="1">couleur(AN99)</f>
        <v>#NAME?</v>
      </c>
      <c r="AO501" s="81" t="e" cm="1">
        <f t="array" aca="1" ref="AO501" ca="1">couleur(AO99)</f>
        <v>#NAME?</v>
      </c>
      <c r="AP501" s="81" t="e" cm="1">
        <f t="array" aca="1" ref="AP501" ca="1">couleur(AP99)</f>
        <v>#NAME?</v>
      </c>
      <c r="AQ501" s="81" t="e" cm="1">
        <f t="array" aca="1" ref="AQ501" ca="1">couleur(AQ99)</f>
        <v>#NAME?</v>
      </c>
      <c r="AR501" s="81" t="e" cm="1">
        <f t="array" aca="1" ref="AR501" ca="1">couleur(AR99)</f>
        <v>#NAME?</v>
      </c>
      <c r="AS501" s="81" t="e" cm="1">
        <f t="array" aca="1" ref="AS501" ca="1">couleur(AS99)</f>
        <v>#NAME?</v>
      </c>
      <c r="AT501" s="81" t="e" cm="1">
        <f t="array" aca="1" ref="AT501" ca="1">couleur(AT99)</f>
        <v>#NAME?</v>
      </c>
      <c r="AU501" s="81" t="e" cm="1">
        <f t="array" aca="1" ref="AU501" ca="1">couleur(AU99)</f>
        <v>#NAME?</v>
      </c>
    </row>
    <row r="502" spans="9:47">
      <c r="I502" s="98">
        <f t="shared" ref="I502:O502" si="256">I100</f>
        <v>0</v>
      </c>
      <c r="J502" s="98">
        <f t="shared" si="256"/>
        <v>0</v>
      </c>
      <c r="K502" s="98">
        <f t="shared" si="256"/>
        <v>0</v>
      </c>
      <c r="L502" s="98">
        <f t="shared" si="256"/>
        <v>0</v>
      </c>
      <c r="M502" s="98">
        <f t="shared" si="256"/>
        <v>0</v>
      </c>
      <c r="N502" s="98">
        <f t="shared" si="256"/>
        <v>0</v>
      </c>
      <c r="O502" s="98">
        <f t="shared" si="256"/>
        <v>0</v>
      </c>
      <c r="Z502" s="81" t="e" cm="1">
        <f t="array" aca="1" ref="Z502" ca="1">couleur(Z157)</f>
        <v>#NAME?</v>
      </c>
      <c r="AA502" s="81" t="e" cm="1">
        <f t="array" aca="1" ref="AA502" ca="1">couleur(AA157)</f>
        <v>#NAME?</v>
      </c>
      <c r="AB502" s="81" t="e" cm="1">
        <f t="array" aca="1" ref="AB502" ca="1">couleur(AB157)</f>
        <v>#NAME?</v>
      </c>
      <c r="AC502" s="81" t="e" cm="1">
        <f t="array" aca="1" ref="AC502" ca="1">couleur(AC157)</f>
        <v>#NAME?</v>
      </c>
      <c r="AD502" s="81" t="e" cm="1">
        <f t="array" aca="1" ref="AD502" ca="1">couleur(AD157)</f>
        <v>#NAME?</v>
      </c>
      <c r="AE502" s="81" t="e" cm="1">
        <f t="array" aca="1" ref="AE502" ca="1">couleur(AE157)</f>
        <v>#NAME?</v>
      </c>
      <c r="AF502" s="81" t="e" cm="1">
        <f t="array" aca="1" ref="AF502" ca="1">couleur(AF157)</f>
        <v>#NAME?</v>
      </c>
      <c r="AG502" s="81" t="e" cm="1">
        <f t="array" aca="1" ref="AG502" ca="1">couleur(AG157)</f>
        <v>#NAME?</v>
      </c>
      <c r="AH502" s="81" t="e" cm="1">
        <f t="array" aca="1" ref="AH502" ca="1">couleur(AH157)</f>
        <v>#NAME?</v>
      </c>
      <c r="AI502" s="81" t="e" cm="1">
        <f t="array" aca="1" ref="AI502" ca="1">couleur(AI157)</f>
        <v>#NAME?</v>
      </c>
      <c r="AJ502" s="43"/>
      <c r="AK502" s="81" t="e" cm="1">
        <f t="array" aca="1" ref="AK502" ca="1">couleur(AK100)</f>
        <v>#NAME?</v>
      </c>
      <c r="AL502" s="81" t="e" cm="1">
        <f t="array" aca="1" ref="AL502" ca="1">couleur(AL100)</f>
        <v>#NAME?</v>
      </c>
      <c r="AM502" s="81" t="e" cm="1">
        <f t="array" aca="1" ref="AM502" ca="1">couleur(AM100)</f>
        <v>#NAME?</v>
      </c>
      <c r="AN502" s="81" t="e" cm="1">
        <f t="array" aca="1" ref="AN502" ca="1">couleur(AN100)</f>
        <v>#NAME?</v>
      </c>
      <c r="AO502" s="81" t="e" cm="1">
        <f t="array" aca="1" ref="AO502" ca="1">couleur(AO100)</f>
        <v>#NAME?</v>
      </c>
      <c r="AP502" s="81" t="e" cm="1">
        <f t="array" aca="1" ref="AP502" ca="1">couleur(AP100)</f>
        <v>#NAME?</v>
      </c>
      <c r="AQ502" s="81" t="e" cm="1">
        <f t="array" aca="1" ref="AQ502" ca="1">couleur(AQ100)</f>
        <v>#NAME?</v>
      </c>
      <c r="AR502" s="81" t="e" cm="1">
        <f t="array" aca="1" ref="AR502" ca="1">couleur(AR100)</f>
        <v>#NAME?</v>
      </c>
      <c r="AS502" s="81" t="e" cm="1">
        <f t="array" aca="1" ref="AS502" ca="1">couleur(AS100)</f>
        <v>#NAME?</v>
      </c>
      <c r="AT502" s="81" t="e" cm="1">
        <f t="array" aca="1" ref="AT502" ca="1">couleur(AT100)</f>
        <v>#NAME?</v>
      </c>
      <c r="AU502" s="81" t="e" cm="1">
        <f t="array" aca="1" ref="AU502" ca="1">couleur(AU100)</f>
        <v>#NAME?</v>
      </c>
    </row>
    <row r="503" spans="9:47">
      <c r="I503" s="98">
        <f t="shared" ref="I503:O503" si="257">I101</f>
        <v>0</v>
      </c>
      <c r="J503" s="98">
        <f t="shared" si="257"/>
        <v>0</v>
      </c>
      <c r="K503" s="98">
        <f t="shared" si="257"/>
        <v>0</v>
      </c>
      <c r="L503" s="98">
        <f t="shared" si="257"/>
        <v>0</v>
      </c>
      <c r="M503" s="98">
        <f t="shared" si="257"/>
        <v>0</v>
      </c>
      <c r="N503" s="98">
        <f t="shared" si="257"/>
        <v>0</v>
      </c>
      <c r="O503" s="98">
        <f t="shared" si="257"/>
        <v>0</v>
      </c>
      <c r="Z503" s="81" t="e" cm="1">
        <f t="array" aca="1" ref="Z503" ca="1">couleur(Z158)</f>
        <v>#NAME?</v>
      </c>
      <c r="AA503" s="81" t="e" cm="1">
        <f t="array" aca="1" ref="AA503" ca="1">couleur(AA158)</f>
        <v>#NAME?</v>
      </c>
      <c r="AB503" s="81" t="e" cm="1">
        <f t="array" aca="1" ref="AB503" ca="1">couleur(AB158)</f>
        <v>#NAME?</v>
      </c>
      <c r="AC503" s="81" t="e" cm="1">
        <f t="array" aca="1" ref="AC503" ca="1">couleur(AC158)</f>
        <v>#NAME?</v>
      </c>
      <c r="AD503" s="81" t="e" cm="1">
        <f t="array" aca="1" ref="AD503" ca="1">couleur(AD158)</f>
        <v>#NAME?</v>
      </c>
      <c r="AE503" s="81" t="e" cm="1">
        <f t="array" aca="1" ref="AE503" ca="1">couleur(AE158)</f>
        <v>#NAME?</v>
      </c>
      <c r="AF503" s="81" t="e" cm="1">
        <f t="array" aca="1" ref="AF503" ca="1">couleur(AF158)</f>
        <v>#NAME?</v>
      </c>
      <c r="AG503" s="81" t="e" cm="1">
        <f t="array" aca="1" ref="AG503" ca="1">couleur(AG158)</f>
        <v>#NAME?</v>
      </c>
      <c r="AH503" s="81" t="e" cm="1">
        <f t="array" aca="1" ref="AH503" ca="1">couleur(AH158)</f>
        <v>#NAME?</v>
      </c>
      <c r="AI503" s="81" t="e" cm="1">
        <f t="array" aca="1" ref="AI503" ca="1">couleur(AI158)</f>
        <v>#NAME?</v>
      </c>
      <c r="AJ503" s="43"/>
      <c r="AK503" s="81" t="e" cm="1">
        <f t="array" aca="1" ref="AK503" ca="1">couleur(AK101)</f>
        <v>#NAME?</v>
      </c>
      <c r="AL503" s="81" t="e" cm="1">
        <f t="array" aca="1" ref="AL503" ca="1">couleur(AL101)</f>
        <v>#NAME?</v>
      </c>
      <c r="AM503" s="81" t="e" cm="1">
        <f t="array" aca="1" ref="AM503" ca="1">couleur(AM101)</f>
        <v>#NAME?</v>
      </c>
      <c r="AN503" s="81" t="e" cm="1">
        <f t="array" aca="1" ref="AN503" ca="1">couleur(AN101)</f>
        <v>#NAME?</v>
      </c>
      <c r="AO503" s="81" t="e" cm="1">
        <f t="array" aca="1" ref="AO503" ca="1">couleur(AO101)</f>
        <v>#NAME?</v>
      </c>
      <c r="AP503" s="81" t="e" cm="1">
        <f t="array" aca="1" ref="AP503" ca="1">couleur(AP101)</f>
        <v>#NAME?</v>
      </c>
      <c r="AQ503" s="81" t="e" cm="1">
        <f t="array" aca="1" ref="AQ503" ca="1">couleur(AQ101)</f>
        <v>#NAME?</v>
      </c>
      <c r="AR503" s="81" t="e" cm="1">
        <f t="array" aca="1" ref="AR503" ca="1">couleur(AR101)</f>
        <v>#NAME?</v>
      </c>
      <c r="AS503" s="81" t="e" cm="1">
        <f t="array" aca="1" ref="AS503" ca="1">couleur(AS101)</f>
        <v>#NAME?</v>
      </c>
      <c r="AT503" s="81" t="e" cm="1">
        <f t="array" aca="1" ref="AT503" ca="1">couleur(AT101)</f>
        <v>#NAME?</v>
      </c>
      <c r="AU503" s="81" t="e" cm="1">
        <f t="array" aca="1" ref="AU503" ca="1">couleur(AU101)</f>
        <v>#NAME?</v>
      </c>
    </row>
    <row r="504" spans="9:47">
      <c r="I504" s="98">
        <f t="shared" ref="I504:O504" si="258">I102</f>
        <v>0</v>
      </c>
      <c r="J504" s="98">
        <f t="shared" si="258"/>
        <v>0</v>
      </c>
      <c r="K504" s="98">
        <f t="shared" si="258"/>
        <v>0</v>
      </c>
      <c r="L504" s="98">
        <f t="shared" si="258"/>
        <v>0</v>
      </c>
      <c r="M504" s="98">
        <f t="shared" si="258"/>
        <v>0</v>
      </c>
      <c r="N504" s="98">
        <f t="shared" si="258"/>
        <v>0</v>
      </c>
      <c r="O504" s="98">
        <f t="shared" si="258"/>
        <v>0</v>
      </c>
      <c r="Z504" s="81" t="e" cm="1">
        <f t="array" aca="1" ref="Z504" ca="1">couleur(Z159)</f>
        <v>#NAME?</v>
      </c>
      <c r="AA504" s="81" t="e" cm="1">
        <f t="array" aca="1" ref="AA504" ca="1">couleur(AA159)</f>
        <v>#NAME?</v>
      </c>
      <c r="AB504" s="81" t="e" cm="1">
        <f t="array" aca="1" ref="AB504" ca="1">couleur(AB159)</f>
        <v>#NAME?</v>
      </c>
      <c r="AC504" s="81" t="e" cm="1">
        <f t="array" aca="1" ref="AC504" ca="1">couleur(AC159)</f>
        <v>#NAME?</v>
      </c>
      <c r="AD504" s="81" t="e" cm="1">
        <f t="array" aca="1" ref="AD504" ca="1">couleur(AD159)</f>
        <v>#NAME?</v>
      </c>
      <c r="AE504" s="81" t="e" cm="1">
        <f t="array" aca="1" ref="AE504" ca="1">couleur(AE159)</f>
        <v>#NAME?</v>
      </c>
      <c r="AF504" s="81" t="e" cm="1">
        <f t="array" aca="1" ref="AF504" ca="1">couleur(AF159)</f>
        <v>#NAME?</v>
      </c>
      <c r="AG504" s="81" t="e" cm="1">
        <f t="array" aca="1" ref="AG504" ca="1">couleur(AG159)</f>
        <v>#NAME?</v>
      </c>
      <c r="AH504" s="81" t="e" cm="1">
        <f t="array" aca="1" ref="AH504" ca="1">couleur(AH159)</f>
        <v>#NAME?</v>
      </c>
      <c r="AI504" s="81" t="e" cm="1">
        <f t="array" aca="1" ref="AI504" ca="1">couleur(AI159)</f>
        <v>#NAME?</v>
      </c>
      <c r="AJ504" s="43"/>
      <c r="AK504" s="81" t="e" cm="1">
        <f t="array" aca="1" ref="AK504" ca="1">couleur(AK102)</f>
        <v>#NAME?</v>
      </c>
      <c r="AL504" s="81" t="e" cm="1">
        <f t="array" aca="1" ref="AL504" ca="1">couleur(AL102)</f>
        <v>#NAME?</v>
      </c>
      <c r="AM504" s="81" t="e" cm="1">
        <f t="array" aca="1" ref="AM504" ca="1">couleur(AM102)</f>
        <v>#NAME?</v>
      </c>
      <c r="AN504" s="81" t="e" cm="1">
        <f t="array" aca="1" ref="AN504" ca="1">couleur(AN102)</f>
        <v>#NAME?</v>
      </c>
      <c r="AO504" s="81" t="e" cm="1">
        <f t="array" aca="1" ref="AO504" ca="1">couleur(AO102)</f>
        <v>#NAME?</v>
      </c>
      <c r="AP504" s="81" t="e" cm="1">
        <f t="array" aca="1" ref="AP504" ca="1">couleur(AP102)</f>
        <v>#NAME?</v>
      </c>
      <c r="AQ504" s="81" t="e" cm="1">
        <f t="array" aca="1" ref="AQ504" ca="1">couleur(AQ102)</f>
        <v>#NAME?</v>
      </c>
      <c r="AR504" s="81" t="e" cm="1">
        <f t="array" aca="1" ref="AR504" ca="1">couleur(AR102)</f>
        <v>#NAME?</v>
      </c>
      <c r="AS504" s="81" t="e" cm="1">
        <f t="array" aca="1" ref="AS504" ca="1">couleur(AS102)</f>
        <v>#NAME?</v>
      </c>
      <c r="AT504" s="81" t="e" cm="1">
        <f t="array" aca="1" ref="AT504" ca="1">couleur(AT102)</f>
        <v>#NAME?</v>
      </c>
      <c r="AU504" s="81" t="e" cm="1">
        <f t="array" aca="1" ref="AU504" ca="1">couleur(AU102)</f>
        <v>#NAME?</v>
      </c>
    </row>
    <row r="505" spans="9:47">
      <c r="I505" s="98">
        <f t="shared" ref="I505:O505" si="259">I103</f>
        <v>0</v>
      </c>
      <c r="J505" s="98">
        <f t="shared" si="259"/>
        <v>0</v>
      </c>
      <c r="K505" s="98">
        <f t="shared" si="259"/>
        <v>0</v>
      </c>
      <c r="L505" s="98">
        <f t="shared" si="259"/>
        <v>0</v>
      </c>
      <c r="M505" s="98">
        <f t="shared" si="259"/>
        <v>0</v>
      </c>
      <c r="N505" s="98">
        <f t="shared" si="259"/>
        <v>0</v>
      </c>
      <c r="O505" s="98">
        <f t="shared" si="259"/>
        <v>0</v>
      </c>
      <c r="Z505" s="81" t="e" cm="1">
        <f t="array" aca="1" ref="Z505" ca="1">couleur(Z160)</f>
        <v>#NAME?</v>
      </c>
      <c r="AA505" s="81" t="e" cm="1">
        <f t="array" aca="1" ref="AA505" ca="1">couleur(AA160)</f>
        <v>#NAME?</v>
      </c>
      <c r="AB505" s="81" t="e" cm="1">
        <f t="array" aca="1" ref="AB505" ca="1">couleur(AB160)</f>
        <v>#NAME?</v>
      </c>
      <c r="AC505" s="81" t="e" cm="1">
        <f t="array" aca="1" ref="AC505" ca="1">couleur(AC160)</f>
        <v>#NAME?</v>
      </c>
      <c r="AD505" s="81" t="e" cm="1">
        <f t="array" aca="1" ref="AD505" ca="1">couleur(AD160)</f>
        <v>#NAME?</v>
      </c>
      <c r="AE505" s="81" t="e" cm="1">
        <f t="array" aca="1" ref="AE505" ca="1">couleur(AE160)</f>
        <v>#NAME?</v>
      </c>
      <c r="AF505" s="81" t="e" cm="1">
        <f t="array" aca="1" ref="AF505" ca="1">couleur(AF160)</f>
        <v>#NAME?</v>
      </c>
      <c r="AG505" s="81" t="e" cm="1">
        <f t="array" aca="1" ref="AG505" ca="1">couleur(AG160)</f>
        <v>#NAME?</v>
      </c>
      <c r="AH505" s="81" t="e" cm="1">
        <f t="array" aca="1" ref="AH505" ca="1">couleur(AH160)</f>
        <v>#NAME?</v>
      </c>
      <c r="AI505" s="81" t="e" cm="1">
        <f t="array" aca="1" ref="AI505" ca="1">couleur(AI160)</f>
        <v>#NAME?</v>
      </c>
      <c r="AJ505" s="43"/>
      <c r="AK505" s="81" t="e" cm="1">
        <f t="array" aca="1" ref="AK505" ca="1">couleur(AK103)</f>
        <v>#NAME?</v>
      </c>
      <c r="AL505" s="81" t="e" cm="1">
        <f t="array" aca="1" ref="AL505" ca="1">couleur(AL103)</f>
        <v>#NAME?</v>
      </c>
      <c r="AM505" s="81" t="e" cm="1">
        <f t="array" aca="1" ref="AM505" ca="1">couleur(AM103)</f>
        <v>#NAME?</v>
      </c>
      <c r="AN505" s="81" t="e" cm="1">
        <f t="array" aca="1" ref="AN505" ca="1">couleur(AN103)</f>
        <v>#NAME?</v>
      </c>
      <c r="AO505" s="81" t="e" cm="1">
        <f t="array" aca="1" ref="AO505" ca="1">couleur(AO103)</f>
        <v>#NAME?</v>
      </c>
      <c r="AP505" s="81" t="e" cm="1">
        <f t="array" aca="1" ref="AP505" ca="1">couleur(AP103)</f>
        <v>#NAME?</v>
      </c>
      <c r="AQ505" s="81" t="e" cm="1">
        <f t="array" aca="1" ref="AQ505" ca="1">couleur(AQ103)</f>
        <v>#NAME?</v>
      </c>
      <c r="AR505" s="81" t="e" cm="1">
        <f t="array" aca="1" ref="AR505" ca="1">couleur(AR103)</f>
        <v>#NAME?</v>
      </c>
      <c r="AS505" s="81" t="e" cm="1">
        <f t="array" aca="1" ref="AS505" ca="1">couleur(AS103)</f>
        <v>#NAME?</v>
      </c>
      <c r="AT505" s="81" t="e" cm="1">
        <f t="array" aca="1" ref="AT505" ca="1">couleur(AT103)</f>
        <v>#NAME?</v>
      </c>
      <c r="AU505" s="81" t="e" cm="1">
        <f t="array" aca="1" ref="AU505" ca="1">couleur(AU103)</f>
        <v>#NAME?</v>
      </c>
    </row>
    <row r="506" spans="9:47">
      <c r="I506" s="98">
        <f t="shared" ref="I506:O506" si="260">I104</f>
        <v>0</v>
      </c>
      <c r="J506" s="98">
        <f t="shared" si="260"/>
        <v>0</v>
      </c>
      <c r="K506" s="98">
        <f t="shared" si="260"/>
        <v>0</v>
      </c>
      <c r="L506" s="98">
        <f t="shared" si="260"/>
        <v>0</v>
      </c>
      <c r="M506" s="98">
        <f t="shared" si="260"/>
        <v>0</v>
      </c>
      <c r="N506" s="98">
        <f t="shared" si="260"/>
        <v>0</v>
      </c>
      <c r="O506" s="98">
        <f t="shared" si="260"/>
        <v>0</v>
      </c>
      <c r="Z506" s="81" t="e" cm="1">
        <f t="array" aca="1" ref="Z506" ca="1">couleur(Z161)</f>
        <v>#NAME?</v>
      </c>
      <c r="AA506" s="81" t="e" cm="1">
        <f t="array" aca="1" ref="AA506" ca="1">couleur(AA161)</f>
        <v>#NAME?</v>
      </c>
      <c r="AB506" s="81" t="e" cm="1">
        <f t="array" aca="1" ref="AB506" ca="1">couleur(AB161)</f>
        <v>#NAME?</v>
      </c>
      <c r="AC506" s="81" t="e" cm="1">
        <f t="array" aca="1" ref="AC506" ca="1">couleur(AC161)</f>
        <v>#NAME?</v>
      </c>
      <c r="AD506" s="81" t="e" cm="1">
        <f t="array" aca="1" ref="AD506" ca="1">couleur(AD161)</f>
        <v>#NAME?</v>
      </c>
      <c r="AE506" s="81" t="e" cm="1">
        <f t="array" aca="1" ref="AE506" ca="1">couleur(AE161)</f>
        <v>#NAME?</v>
      </c>
      <c r="AF506" s="81" t="e" cm="1">
        <f t="array" aca="1" ref="AF506" ca="1">couleur(AF161)</f>
        <v>#NAME?</v>
      </c>
      <c r="AG506" s="81" t="e" cm="1">
        <f t="array" aca="1" ref="AG506" ca="1">couleur(AG161)</f>
        <v>#NAME?</v>
      </c>
      <c r="AH506" s="81" t="e" cm="1">
        <f t="array" aca="1" ref="AH506" ca="1">couleur(AH161)</f>
        <v>#NAME?</v>
      </c>
      <c r="AI506" s="81" t="e" cm="1">
        <f t="array" aca="1" ref="AI506" ca="1">couleur(AI161)</f>
        <v>#NAME?</v>
      </c>
      <c r="AJ506" s="43"/>
      <c r="AK506" s="81" t="e" cm="1">
        <f t="array" aca="1" ref="AK506" ca="1">couleur(AK104)</f>
        <v>#NAME?</v>
      </c>
      <c r="AL506" s="81" t="e" cm="1">
        <f t="array" aca="1" ref="AL506" ca="1">couleur(AL104)</f>
        <v>#NAME?</v>
      </c>
      <c r="AM506" s="81" t="e" cm="1">
        <f t="array" aca="1" ref="AM506" ca="1">couleur(AM104)</f>
        <v>#NAME?</v>
      </c>
      <c r="AN506" s="81" t="e" cm="1">
        <f t="array" aca="1" ref="AN506" ca="1">couleur(AN104)</f>
        <v>#NAME?</v>
      </c>
      <c r="AO506" s="81" t="e" cm="1">
        <f t="array" aca="1" ref="AO506" ca="1">couleur(AO104)</f>
        <v>#NAME?</v>
      </c>
      <c r="AP506" s="81" t="e" cm="1">
        <f t="array" aca="1" ref="AP506" ca="1">couleur(AP104)</f>
        <v>#NAME?</v>
      </c>
      <c r="AQ506" s="81" t="e" cm="1">
        <f t="array" aca="1" ref="AQ506" ca="1">couleur(AQ104)</f>
        <v>#NAME?</v>
      </c>
      <c r="AR506" s="81" t="e" cm="1">
        <f t="array" aca="1" ref="AR506" ca="1">couleur(AR104)</f>
        <v>#NAME?</v>
      </c>
      <c r="AS506" s="81" t="e" cm="1">
        <f t="array" aca="1" ref="AS506" ca="1">couleur(AS104)</f>
        <v>#NAME?</v>
      </c>
      <c r="AT506" s="81" t="e" cm="1">
        <f t="array" aca="1" ref="AT506" ca="1">couleur(AT104)</f>
        <v>#NAME?</v>
      </c>
      <c r="AU506" s="81" t="e" cm="1">
        <f t="array" aca="1" ref="AU506" ca="1">couleur(AU104)</f>
        <v>#NAME?</v>
      </c>
    </row>
    <row r="507" spans="9:47">
      <c r="I507" s="98">
        <f t="shared" ref="I507:O507" si="261">I105</f>
        <v>0</v>
      </c>
      <c r="J507" s="98">
        <f t="shared" si="261"/>
        <v>0</v>
      </c>
      <c r="K507" s="98">
        <f t="shared" si="261"/>
        <v>0</v>
      </c>
      <c r="L507" s="98">
        <f t="shared" si="261"/>
        <v>0</v>
      </c>
      <c r="M507" s="98">
        <f t="shared" si="261"/>
        <v>0</v>
      </c>
      <c r="N507" s="98">
        <f t="shared" si="261"/>
        <v>0</v>
      </c>
      <c r="O507" s="98">
        <f t="shared" si="261"/>
        <v>0</v>
      </c>
      <c r="Z507" s="81" t="e" cm="1">
        <f t="array" aca="1" ref="Z507" ca="1">couleur(Z162)</f>
        <v>#NAME?</v>
      </c>
      <c r="AA507" s="81" t="e" cm="1">
        <f t="array" aca="1" ref="AA507" ca="1">couleur(AA162)</f>
        <v>#NAME?</v>
      </c>
      <c r="AB507" s="81" t="e" cm="1">
        <f t="array" aca="1" ref="AB507" ca="1">couleur(AB162)</f>
        <v>#NAME?</v>
      </c>
      <c r="AC507" s="81" t="e" cm="1">
        <f t="array" aca="1" ref="AC507" ca="1">couleur(AC162)</f>
        <v>#NAME?</v>
      </c>
      <c r="AD507" s="81" t="e" cm="1">
        <f t="array" aca="1" ref="AD507" ca="1">couleur(AD162)</f>
        <v>#NAME?</v>
      </c>
      <c r="AE507" s="81" t="e" cm="1">
        <f t="array" aca="1" ref="AE507" ca="1">couleur(AE162)</f>
        <v>#NAME?</v>
      </c>
      <c r="AF507" s="81" t="e" cm="1">
        <f t="array" aca="1" ref="AF507" ca="1">couleur(AF162)</f>
        <v>#NAME?</v>
      </c>
      <c r="AG507" s="81" t="e" cm="1">
        <f t="array" aca="1" ref="AG507" ca="1">couleur(AG162)</f>
        <v>#NAME?</v>
      </c>
      <c r="AH507" s="81" t="e" cm="1">
        <f t="array" aca="1" ref="AH507" ca="1">couleur(AH162)</f>
        <v>#NAME?</v>
      </c>
      <c r="AI507" s="81" t="e" cm="1">
        <f t="array" aca="1" ref="AI507" ca="1">couleur(AI162)</f>
        <v>#NAME?</v>
      </c>
      <c r="AJ507" s="43"/>
      <c r="AK507" s="81" t="e" cm="1">
        <f t="array" aca="1" ref="AK507" ca="1">couleur(AK105)</f>
        <v>#NAME?</v>
      </c>
      <c r="AL507" s="81" t="e" cm="1">
        <f t="array" aca="1" ref="AL507" ca="1">couleur(AL105)</f>
        <v>#NAME?</v>
      </c>
      <c r="AM507" s="81" t="e" cm="1">
        <f t="array" aca="1" ref="AM507" ca="1">couleur(AM105)</f>
        <v>#NAME?</v>
      </c>
      <c r="AN507" s="81" t="e" cm="1">
        <f t="array" aca="1" ref="AN507" ca="1">couleur(AN105)</f>
        <v>#NAME?</v>
      </c>
      <c r="AO507" s="81" t="e" cm="1">
        <f t="array" aca="1" ref="AO507" ca="1">couleur(AO105)</f>
        <v>#NAME?</v>
      </c>
      <c r="AP507" s="81" t="e" cm="1">
        <f t="array" aca="1" ref="AP507" ca="1">couleur(AP105)</f>
        <v>#NAME?</v>
      </c>
      <c r="AQ507" s="81" t="e" cm="1">
        <f t="array" aca="1" ref="AQ507" ca="1">couleur(AQ105)</f>
        <v>#NAME?</v>
      </c>
      <c r="AR507" s="81" t="e" cm="1">
        <f t="array" aca="1" ref="AR507" ca="1">couleur(AR105)</f>
        <v>#NAME?</v>
      </c>
      <c r="AS507" s="81" t="e" cm="1">
        <f t="array" aca="1" ref="AS507" ca="1">couleur(AS105)</f>
        <v>#NAME?</v>
      </c>
      <c r="AT507" s="81" t="e" cm="1">
        <f t="array" aca="1" ref="AT507" ca="1">couleur(AT105)</f>
        <v>#NAME?</v>
      </c>
      <c r="AU507" s="81" t="e" cm="1">
        <f t="array" aca="1" ref="AU507" ca="1">couleur(AU105)</f>
        <v>#NAME?</v>
      </c>
    </row>
    <row r="508" spans="9:47">
      <c r="I508" s="98">
        <f t="shared" ref="I508:O508" si="262">I106</f>
        <v>0</v>
      </c>
      <c r="J508" s="98">
        <f t="shared" si="262"/>
        <v>0</v>
      </c>
      <c r="K508" s="98">
        <f t="shared" si="262"/>
        <v>0</v>
      </c>
      <c r="L508" s="98">
        <f t="shared" si="262"/>
        <v>0</v>
      </c>
      <c r="M508" s="98">
        <f t="shared" si="262"/>
        <v>0</v>
      </c>
      <c r="N508" s="98">
        <f t="shared" si="262"/>
        <v>0</v>
      </c>
      <c r="O508" s="98">
        <f t="shared" si="262"/>
        <v>0</v>
      </c>
      <c r="Z508" s="81" t="e" cm="1">
        <f t="array" aca="1" ref="Z508" ca="1">couleur(Z163)</f>
        <v>#NAME?</v>
      </c>
      <c r="AA508" s="81" t="e" cm="1">
        <f t="array" aca="1" ref="AA508" ca="1">couleur(AA163)</f>
        <v>#NAME?</v>
      </c>
      <c r="AB508" s="81" t="e" cm="1">
        <f t="array" aca="1" ref="AB508" ca="1">couleur(AB163)</f>
        <v>#NAME?</v>
      </c>
      <c r="AC508" s="81" t="e" cm="1">
        <f t="array" aca="1" ref="AC508" ca="1">couleur(AC163)</f>
        <v>#NAME?</v>
      </c>
      <c r="AD508" s="81" t="e" cm="1">
        <f t="array" aca="1" ref="AD508" ca="1">couleur(AD163)</f>
        <v>#NAME?</v>
      </c>
      <c r="AE508" s="81" t="e" cm="1">
        <f t="array" aca="1" ref="AE508" ca="1">couleur(AE163)</f>
        <v>#NAME?</v>
      </c>
      <c r="AF508" s="81" t="e" cm="1">
        <f t="array" aca="1" ref="AF508" ca="1">couleur(AF163)</f>
        <v>#NAME?</v>
      </c>
      <c r="AG508" s="81" t="e" cm="1">
        <f t="array" aca="1" ref="AG508" ca="1">couleur(AG163)</f>
        <v>#NAME?</v>
      </c>
      <c r="AH508" s="81" t="e" cm="1">
        <f t="array" aca="1" ref="AH508" ca="1">couleur(AH163)</f>
        <v>#NAME?</v>
      </c>
      <c r="AI508" s="81" t="e" cm="1">
        <f t="array" aca="1" ref="AI508" ca="1">couleur(AI163)</f>
        <v>#NAME?</v>
      </c>
      <c r="AJ508" s="43"/>
      <c r="AK508" s="81" t="e" cm="1">
        <f t="array" aca="1" ref="AK508" ca="1">couleur(AK106)</f>
        <v>#NAME?</v>
      </c>
      <c r="AL508" s="81" t="e" cm="1">
        <f t="array" aca="1" ref="AL508" ca="1">couleur(AL106)</f>
        <v>#NAME?</v>
      </c>
      <c r="AM508" s="81" t="e" cm="1">
        <f t="array" aca="1" ref="AM508" ca="1">couleur(AM106)</f>
        <v>#NAME?</v>
      </c>
      <c r="AN508" s="81" t="e" cm="1">
        <f t="array" aca="1" ref="AN508" ca="1">couleur(AN106)</f>
        <v>#NAME?</v>
      </c>
      <c r="AO508" s="81" t="e" cm="1">
        <f t="array" aca="1" ref="AO508" ca="1">couleur(AO106)</f>
        <v>#NAME?</v>
      </c>
      <c r="AP508" s="81" t="e" cm="1">
        <f t="array" aca="1" ref="AP508" ca="1">couleur(AP106)</f>
        <v>#NAME?</v>
      </c>
      <c r="AQ508" s="81" t="e" cm="1">
        <f t="array" aca="1" ref="AQ508" ca="1">couleur(AQ106)</f>
        <v>#NAME?</v>
      </c>
      <c r="AR508" s="81" t="e" cm="1">
        <f t="array" aca="1" ref="AR508" ca="1">couleur(AR106)</f>
        <v>#NAME?</v>
      </c>
      <c r="AS508" s="81" t="e" cm="1">
        <f t="array" aca="1" ref="AS508" ca="1">couleur(AS106)</f>
        <v>#NAME?</v>
      </c>
      <c r="AT508" s="81" t="e" cm="1">
        <f t="array" aca="1" ref="AT508" ca="1">couleur(AT106)</f>
        <v>#NAME?</v>
      </c>
      <c r="AU508" s="81" t="e" cm="1">
        <f t="array" aca="1" ref="AU508" ca="1">couleur(AU106)</f>
        <v>#NAME?</v>
      </c>
    </row>
    <row r="509" spans="9:47">
      <c r="I509" s="98">
        <f t="shared" ref="I509:O509" si="263">I107</f>
        <v>0</v>
      </c>
      <c r="J509" s="98">
        <f t="shared" si="263"/>
        <v>0</v>
      </c>
      <c r="K509" s="98">
        <f t="shared" si="263"/>
        <v>0</v>
      </c>
      <c r="L509" s="98">
        <f t="shared" si="263"/>
        <v>0</v>
      </c>
      <c r="M509" s="98">
        <f t="shared" si="263"/>
        <v>0</v>
      </c>
      <c r="N509" s="98">
        <f t="shared" si="263"/>
        <v>0</v>
      </c>
      <c r="O509" s="98">
        <f t="shared" si="263"/>
        <v>0</v>
      </c>
      <c r="Z509" s="81" t="e" cm="1">
        <f t="array" aca="1" ref="Z509" ca="1">couleur(Z164)</f>
        <v>#NAME?</v>
      </c>
      <c r="AA509" s="81" t="e" cm="1">
        <f t="array" aca="1" ref="AA509" ca="1">couleur(AA164)</f>
        <v>#NAME?</v>
      </c>
      <c r="AB509" s="81" t="e" cm="1">
        <f t="array" aca="1" ref="AB509" ca="1">couleur(AB164)</f>
        <v>#NAME?</v>
      </c>
      <c r="AC509" s="81" t="e" cm="1">
        <f t="array" aca="1" ref="AC509" ca="1">couleur(AC164)</f>
        <v>#NAME?</v>
      </c>
      <c r="AD509" s="81" t="e" cm="1">
        <f t="array" aca="1" ref="AD509" ca="1">couleur(AD164)</f>
        <v>#NAME?</v>
      </c>
      <c r="AE509" s="81" t="e" cm="1">
        <f t="array" aca="1" ref="AE509" ca="1">couleur(AE164)</f>
        <v>#NAME?</v>
      </c>
      <c r="AF509" s="81" t="e" cm="1">
        <f t="array" aca="1" ref="AF509" ca="1">couleur(AF164)</f>
        <v>#NAME?</v>
      </c>
      <c r="AG509" s="81" t="e" cm="1">
        <f t="array" aca="1" ref="AG509" ca="1">couleur(AG164)</f>
        <v>#NAME?</v>
      </c>
      <c r="AH509" s="81" t="e" cm="1">
        <f t="array" aca="1" ref="AH509" ca="1">couleur(AH164)</f>
        <v>#NAME?</v>
      </c>
      <c r="AI509" s="81" t="e" cm="1">
        <f t="array" aca="1" ref="AI509" ca="1">couleur(AI164)</f>
        <v>#NAME?</v>
      </c>
      <c r="AJ509" s="43"/>
      <c r="AK509" s="81" t="e" cm="1">
        <f t="array" aca="1" ref="AK509" ca="1">couleur(AK107)</f>
        <v>#NAME?</v>
      </c>
      <c r="AL509" s="81" t="e" cm="1">
        <f t="array" aca="1" ref="AL509" ca="1">couleur(AL107)</f>
        <v>#NAME?</v>
      </c>
      <c r="AM509" s="81" t="e" cm="1">
        <f t="array" aca="1" ref="AM509" ca="1">couleur(AM107)</f>
        <v>#NAME?</v>
      </c>
      <c r="AN509" s="81" t="e" cm="1">
        <f t="array" aca="1" ref="AN509" ca="1">couleur(AN107)</f>
        <v>#NAME?</v>
      </c>
      <c r="AO509" s="81" t="e" cm="1">
        <f t="array" aca="1" ref="AO509" ca="1">couleur(AO107)</f>
        <v>#NAME?</v>
      </c>
      <c r="AP509" s="81" t="e" cm="1">
        <f t="array" aca="1" ref="AP509" ca="1">couleur(AP107)</f>
        <v>#NAME?</v>
      </c>
      <c r="AQ509" s="81" t="e" cm="1">
        <f t="array" aca="1" ref="AQ509" ca="1">couleur(AQ107)</f>
        <v>#NAME?</v>
      </c>
      <c r="AR509" s="81" t="e" cm="1">
        <f t="array" aca="1" ref="AR509" ca="1">couleur(AR107)</f>
        <v>#NAME?</v>
      </c>
      <c r="AS509" s="81" t="e" cm="1">
        <f t="array" aca="1" ref="AS509" ca="1">couleur(AS107)</f>
        <v>#NAME?</v>
      </c>
      <c r="AT509" s="81" t="e" cm="1">
        <f t="array" aca="1" ref="AT509" ca="1">couleur(AT107)</f>
        <v>#NAME?</v>
      </c>
      <c r="AU509" s="81" t="e" cm="1">
        <f t="array" aca="1" ref="AU509" ca="1">couleur(AU107)</f>
        <v>#NAME?</v>
      </c>
    </row>
    <row r="510" spans="9:47">
      <c r="I510" s="98">
        <f t="shared" ref="I510:O510" si="264">I108</f>
        <v>0</v>
      </c>
      <c r="J510" s="98">
        <f t="shared" si="264"/>
        <v>0</v>
      </c>
      <c r="K510" s="98">
        <f t="shared" si="264"/>
        <v>0</v>
      </c>
      <c r="L510" s="98">
        <f t="shared" si="264"/>
        <v>0</v>
      </c>
      <c r="M510" s="98">
        <f t="shared" si="264"/>
        <v>0</v>
      </c>
      <c r="N510" s="98">
        <f t="shared" si="264"/>
        <v>0</v>
      </c>
      <c r="O510" s="98">
        <f t="shared" si="264"/>
        <v>0</v>
      </c>
      <c r="Z510" s="81" t="e" cm="1">
        <f t="array" aca="1" ref="Z510" ca="1">couleur(Z165)</f>
        <v>#NAME?</v>
      </c>
      <c r="AA510" s="81" t="e" cm="1">
        <f t="array" aca="1" ref="AA510" ca="1">couleur(AA165)</f>
        <v>#NAME?</v>
      </c>
      <c r="AB510" s="81" t="e" cm="1">
        <f t="array" aca="1" ref="AB510" ca="1">couleur(AB165)</f>
        <v>#NAME?</v>
      </c>
      <c r="AC510" s="81" t="e" cm="1">
        <f t="array" aca="1" ref="AC510" ca="1">couleur(AC165)</f>
        <v>#NAME?</v>
      </c>
      <c r="AD510" s="81" t="e" cm="1">
        <f t="array" aca="1" ref="AD510" ca="1">couleur(AD165)</f>
        <v>#NAME?</v>
      </c>
      <c r="AE510" s="81" t="e" cm="1">
        <f t="array" aca="1" ref="AE510" ca="1">couleur(AE165)</f>
        <v>#NAME?</v>
      </c>
      <c r="AF510" s="81" t="e" cm="1">
        <f t="array" aca="1" ref="AF510" ca="1">couleur(AF165)</f>
        <v>#NAME?</v>
      </c>
      <c r="AG510" s="81" t="e" cm="1">
        <f t="array" aca="1" ref="AG510" ca="1">couleur(AG165)</f>
        <v>#NAME?</v>
      </c>
      <c r="AH510" s="81" t="e" cm="1">
        <f t="array" aca="1" ref="AH510" ca="1">couleur(AH165)</f>
        <v>#NAME?</v>
      </c>
      <c r="AI510" s="81" t="e" cm="1">
        <f t="array" aca="1" ref="AI510" ca="1">couleur(AI165)</f>
        <v>#NAME?</v>
      </c>
      <c r="AJ510" s="43"/>
      <c r="AK510" s="81" t="e" cm="1">
        <f t="array" aca="1" ref="AK510" ca="1">couleur(AK108)</f>
        <v>#NAME?</v>
      </c>
      <c r="AL510" s="81" t="e" cm="1">
        <f t="array" aca="1" ref="AL510" ca="1">couleur(AL108)</f>
        <v>#NAME?</v>
      </c>
      <c r="AM510" s="81" t="e" cm="1">
        <f t="array" aca="1" ref="AM510" ca="1">couleur(AM108)</f>
        <v>#NAME?</v>
      </c>
      <c r="AN510" s="81" t="e" cm="1">
        <f t="array" aca="1" ref="AN510" ca="1">couleur(AN108)</f>
        <v>#NAME?</v>
      </c>
      <c r="AO510" s="81" t="e" cm="1">
        <f t="array" aca="1" ref="AO510" ca="1">couleur(AO108)</f>
        <v>#NAME?</v>
      </c>
      <c r="AP510" s="81" t="e" cm="1">
        <f t="array" aca="1" ref="AP510" ca="1">couleur(AP108)</f>
        <v>#NAME?</v>
      </c>
      <c r="AQ510" s="81" t="e" cm="1">
        <f t="array" aca="1" ref="AQ510" ca="1">couleur(AQ108)</f>
        <v>#NAME?</v>
      </c>
      <c r="AR510" s="81" t="e" cm="1">
        <f t="array" aca="1" ref="AR510" ca="1">couleur(AR108)</f>
        <v>#NAME?</v>
      </c>
      <c r="AS510" s="81" t="e" cm="1">
        <f t="array" aca="1" ref="AS510" ca="1">couleur(AS108)</f>
        <v>#NAME?</v>
      </c>
      <c r="AT510" s="81" t="e" cm="1">
        <f t="array" aca="1" ref="AT510" ca="1">couleur(AT108)</f>
        <v>#NAME?</v>
      </c>
      <c r="AU510" s="81" t="e" cm="1">
        <f t="array" aca="1" ref="AU510" ca="1">couleur(AU108)</f>
        <v>#NAME?</v>
      </c>
    </row>
    <row r="511" spans="9:47">
      <c r="I511" s="98">
        <f t="shared" ref="I511:O511" si="265">I109</f>
        <v>0</v>
      </c>
      <c r="J511" s="98">
        <f t="shared" si="265"/>
        <v>0</v>
      </c>
      <c r="K511" s="98">
        <f t="shared" si="265"/>
        <v>0</v>
      </c>
      <c r="L511" s="98">
        <f t="shared" si="265"/>
        <v>0</v>
      </c>
      <c r="M511" s="98">
        <f t="shared" si="265"/>
        <v>0</v>
      </c>
      <c r="N511" s="98">
        <f t="shared" si="265"/>
        <v>0</v>
      </c>
      <c r="O511" s="98">
        <f t="shared" si="265"/>
        <v>0</v>
      </c>
      <c r="Z511" s="81" t="e" cm="1">
        <f t="array" aca="1" ref="Z511" ca="1">couleur(Z166)</f>
        <v>#NAME?</v>
      </c>
      <c r="AA511" s="81" t="e" cm="1">
        <f t="array" aca="1" ref="AA511" ca="1">couleur(AA166)</f>
        <v>#NAME?</v>
      </c>
      <c r="AB511" s="81" t="e" cm="1">
        <f t="array" aca="1" ref="AB511" ca="1">couleur(AB166)</f>
        <v>#NAME?</v>
      </c>
      <c r="AC511" s="81" t="e" cm="1">
        <f t="array" aca="1" ref="AC511" ca="1">couleur(AC166)</f>
        <v>#NAME?</v>
      </c>
      <c r="AD511" s="81" t="e" cm="1">
        <f t="array" aca="1" ref="AD511" ca="1">couleur(AD166)</f>
        <v>#NAME?</v>
      </c>
      <c r="AE511" s="81" t="e" cm="1">
        <f t="array" aca="1" ref="AE511" ca="1">couleur(AE166)</f>
        <v>#NAME?</v>
      </c>
      <c r="AF511" s="81" t="e" cm="1">
        <f t="array" aca="1" ref="AF511" ca="1">couleur(AF166)</f>
        <v>#NAME?</v>
      </c>
      <c r="AG511" s="81" t="e" cm="1">
        <f t="array" aca="1" ref="AG511" ca="1">couleur(AG166)</f>
        <v>#NAME?</v>
      </c>
      <c r="AH511" s="81" t="e" cm="1">
        <f t="array" aca="1" ref="AH511" ca="1">couleur(AH166)</f>
        <v>#NAME?</v>
      </c>
      <c r="AI511" s="81" t="e" cm="1">
        <f t="array" aca="1" ref="AI511" ca="1">couleur(AI166)</f>
        <v>#NAME?</v>
      </c>
      <c r="AJ511" s="43"/>
      <c r="AK511" s="81" t="e" cm="1">
        <f t="array" aca="1" ref="AK511" ca="1">couleur(AK109)</f>
        <v>#NAME?</v>
      </c>
      <c r="AL511" s="81" t="e" cm="1">
        <f t="array" aca="1" ref="AL511" ca="1">couleur(AL109)</f>
        <v>#NAME?</v>
      </c>
      <c r="AM511" s="81" t="e" cm="1">
        <f t="array" aca="1" ref="AM511" ca="1">couleur(AM109)</f>
        <v>#NAME?</v>
      </c>
      <c r="AN511" s="81" t="e" cm="1">
        <f t="array" aca="1" ref="AN511" ca="1">couleur(AN109)</f>
        <v>#NAME?</v>
      </c>
      <c r="AO511" s="81" t="e" cm="1">
        <f t="array" aca="1" ref="AO511" ca="1">couleur(AO109)</f>
        <v>#NAME?</v>
      </c>
      <c r="AP511" s="81" t="e" cm="1">
        <f t="array" aca="1" ref="AP511" ca="1">couleur(AP109)</f>
        <v>#NAME?</v>
      </c>
      <c r="AQ511" s="81" t="e" cm="1">
        <f t="array" aca="1" ref="AQ511" ca="1">couleur(AQ109)</f>
        <v>#NAME?</v>
      </c>
      <c r="AR511" s="81" t="e" cm="1">
        <f t="array" aca="1" ref="AR511" ca="1">couleur(AR109)</f>
        <v>#NAME?</v>
      </c>
      <c r="AS511" s="81" t="e" cm="1">
        <f t="array" aca="1" ref="AS511" ca="1">couleur(AS109)</f>
        <v>#NAME?</v>
      </c>
      <c r="AT511" s="81" t="e" cm="1">
        <f t="array" aca="1" ref="AT511" ca="1">couleur(AT109)</f>
        <v>#NAME?</v>
      </c>
      <c r="AU511" s="81" t="e" cm="1">
        <f t="array" aca="1" ref="AU511" ca="1">couleur(AU109)</f>
        <v>#NAME?</v>
      </c>
    </row>
    <row r="512" spans="9:47">
      <c r="I512" s="98">
        <f t="shared" ref="I512:O512" si="266">I110</f>
        <v>0</v>
      </c>
      <c r="J512" s="98">
        <f t="shared" si="266"/>
        <v>0</v>
      </c>
      <c r="K512" s="98">
        <f t="shared" si="266"/>
        <v>0</v>
      </c>
      <c r="L512" s="98">
        <f t="shared" si="266"/>
        <v>0</v>
      </c>
      <c r="M512" s="98">
        <f t="shared" si="266"/>
        <v>0</v>
      </c>
      <c r="N512" s="98">
        <f t="shared" si="266"/>
        <v>0</v>
      </c>
      <c r="O512" s="98">
        <f t="shared" si="266"/>
        <v>0</v>
      </c>
      <c r="Z512" s="81" t="e" cm="1">
        <f t="array" aca="1" ref="Z512" ca="1">couleur(Z167)</f>
        <v>#NAME?</v>
      </c>
      <c r="AA512" s="81" t="e" cm="1">
        <f t="array" aca="1" ref="AA512" ca="1">couleur(AA167)</f>
        <v>#NAME?</v>
      </c>
      <c r="AB512" s="81" t="e" cm="1">
        <f t="array" aca="1" ref="AB512" ca="1">couleur(AB167)</f>
        <v>#NAME?</v>
      </c>
      <c r="AC512" s="81" t="e" cm="1">
        <f t="array" aca="1" ref="AC512" ca="1">couleur(AC167)</f>
        <v>#NAME?</v>
      </c>
      <c r="AD512" s="81" t="e" cm="1">
        <f t="array" aca="1" ref="AD512" ca="1">couleur(AD167)</f>
        <v>#NAME?</v>
      </c>
      <c r="AE512" s="81" t="e" cm="1">
        <f t="array" aca="1" ref="AE512" ca="1">couleur(AE167)</f>
        <v>#NAME?</v>
      </c>
      <c r="AF512" s="81" t="e" cm="1">
        <f t="array" aca="1" ref="AF512" ca="1">couleur(AF167)</f>
        <v>#NAME?</v>
      </c>
      <c r="AG512" s="81" t="e" cm="1">
        <f t="array" aca="1" ref="AG512" ca="1">couleur(AG167)</f>
        <v>#NAME?</v>
      </c>
      <c r="AH512" s="81" t="e" cm="1">
        <f t="array" aca="1" ref="AH512" ca="1">couleur(AH167)</f>
        <v>#NAME?</v>
      </c>
      <c r="AI512" s="81" t="e" cm="1">
        <f t="array" aca="1" ref="AI512" ca="1">couleur(AI167)</f>
        <v>#NAME?</v>
      </c>
      <c r="AJ512" s="43"/>
      <c r="AK512" s="81" t="e" cm="1">
        <f t="array" aca="1" ref="AK512" ca="1">couleur(AK110)</f>
        <v>#NAME?</v>
      </c>
      <c r="AL512" s="81" t="e" cm="1">
        <f t="array" aca="1" ref="AL512" ca="1">couleur(AL110)</f>
        <v>#NAME?</v>
      </c>
      <c r="AM512" s="81" t="e" cm="1">
        <f t="array" aca="1" ref="AM512" ca="1">couleur(AM110)</f>
        <v>#NAME?</v>
      </c>
      <c r="AN512" s="81" t="e" cm="1">
        <f t="array" aca="1" ref="AN512" ca="1">couleur(AN110)</f>
        <v>#NAME?</v>
      </c>
      <c r="AO512" s="81" t="e" cm="1">
        <f t="array" aca="1" ref="AO512" ca="1">couleur(AO110)</f>
        <v>#NAME?</v>
      </c>
      <c r="AP512" s="81" t="e" cm="1">
        <f t="array" aca="1" ref="AP512" ca="1">couleur(AP110)</f>
        <v>#NAME?</v>
      </c>
      <c r="AQ512" s="81" t="e" cm="1">
        <f t="array" aca="1" ref="AQ512" ca="1">couleur(AQ110)</f>
        <v>#NAME?</v>
      </c>
      <c r="AR512" s="81" t="e" cm="1">
        <f t="array" aca="1" ref="AR512" ca="1">couleur(AR110)</f>
        <v>#NAME?</v>
      </c>
      <c r="AS512" s="81" t="e" cm="1">
        <f t="array" aca="1" ref="AS512" ca="1">couleur(AS110)</f>
        <v>#NAME?</v>
      </c>
      <c r="AT512" s="81" t="e" cm="1">
        <f t="array" aca="1" ref="AT512" ca="1">couleur(AT110)</f>
        <v>#NAME?</v>
      </c>
      <c r="AU512" s="81" t="e" cm="1">
        <f t="array" aca="1" ref="AU512" ca="1">couleur(AU110)</f>
        <v>#NAME?</v>
      </c>
    </row>
    <row r="513" spans="9:47">
      <c r="I513" s="98">
        <f t="shared" ref="I513:O513" si="267">I111</f>
        <v>0</v>
      </c>
      <c r="J513" s="98">
        <f t="shared" si="267"/>
        <v>0</v>
      </c>
      <c r="K513" s="98">
        <f t="shared" si="267"/>
        <v>0</v>
      </c>
      <c r="L513" s="98">
        <f t="shared" si="267"/>
        <v>0</v>
      </c>
      <c r="M513" s="98">
        <f t="shared" si="267"/>
        <v>0</v>
      </c>
      <c r="N513" s="98">
        <f t="shared" si="267"/>
        <v>0</v>
      </c>
      <c r="O513" s="98">
        <f t="shared" si="267"/>
        <v>0</v>
      </c>
      <c r="Z513" s="81" t="e" cm="1">
        <f t="array" aca="1" ref="Z513" ca="1">couleur(Z168)</f>
        <v>#NAME?</v>
      </c>
      <c r="AA513" s="81" t="e" cm="1">
        <f t="array" aca="1" ref="AA513" ca="1">couleur(AA168)</f>
        <v>#NAME?</v>
      </c>
      <c r="AB513" s="81" t="e" cm="1">
        <f t="array" aca="1" ref="AB513" ca="1">couleur(AB168)</f>
        <v>#NAME?</v>
      </c>
      <c r="AC513" s="81" t="e" cm="1">
        <f t="array" aca="1" ref="AC513" ca="1">couleur(AC168)</f>
        <v>#NAME?</v>
      </c>
      <c r="AD513" s="81" t="e" cm="1">
        <f t="array" aca="1" ref="AD513" ca="1">couleur(AD168)</f>
        <v>#NAME?</v>
      </c>
      <c r="AE513" s="81" t="e" cm="1">
        <f t="array" aca="1" ref="AE513" ca="1">couleur(AE168)</f>
        <v>#NAME?</v>
      </c>
      <c r="AF513" s="81" t="e" cm="1">
        <f t="array" aca="1" ref="AF513" ca="1">couleur(AF168)</f>
        <v>#NAME?</v>
      </c>
      <c r="AG513" s="81" t="e" cm="1">
        <f t="array" aca="1" ref="AG513" ca="1">couleur(AG168)</f>
        <v>#NAME?</v>
      </c>
      <c r="AH513" s="81" t="e" cm="1">
        <f t="array" aca="1" ref="AH513" ca="1">couleur(AH168)</f>
        <v>#NAME?</v>
      </c>
      <c r="AI513" s="81" t="e" cm="1">
        <f t="array" aca="1" ref="AI513" ca="1">couleur(AI168)</f>
        <v>#NAME?</v>
      </c>
      <c r="AJ513" s="43"/>
      <c r="AK513" s="81" t="e" cm="1">
        <f t="array" aca="1" ref="AK513" ca="1">couleur(AK111)</f>
        <v>#NAME?</v>
      </c>
      <c r="AL513" s="81" t="e" cm="1">
        <f t="array" aca="1" ref="AL513" ca="1">couleur(AL111)</f>
        <v>#NAME?</v>
      </c>
      <c r="AM513" s="81" t="e" cm="1">
        <f t="array" aca="1" ref="AM513" ca="1">couleur(AM111)</f>
        <v>#NAME?</v>
      </c>
      <c r="AN513" s="81" t="e" cm="1">
        <f t="array" aca="1" ref="AN513" ca="1">couleur(AN111)</f>
        <v>#NAME?</v>
      </c>
      <c r="AO513" s="81" t="e" cm="1">
        <f t="array" aca="1" ref="AO513" ca="1">couleur(AO111)</f>
        <v>#NAME?</v>
      </c>
      <c r="AP513" s="81" t="e" cm="1">
        <f t="array" aca="1" ref="AP513" ca="1">couleur(AP111)</f>
        <v>#NAME?</v>
      </c>
      <c r="AQ513" s="81" t="e" cm="1">
        <f t="array" aca="1" ref="AQ513" ca="1">couleur(AQ111)</f>
        <v>#NAME?</v>
      </c>
      <c r="AR513" s="81" t="e" cm="1">
        <f t="array" aca="1" ref="AR513" ca="1">couleur(AR111)</f>
        <v>#NAME?</v>
      </c>
      <c r="AS513" s="81" t="e" cm="1">
        <f t="array" aca="1" ref="AS513" ca="1">couleur(AS111)</f>
        <v>#NAME?</v>
      </c>
      <c r="AT513" s="81" t="e" cm="1">
        <f t="array" aca="1" ref="AT513" ca="1">couleur(AT111)</f>
        <v>#NAME?</v>
      </c>
      <c r="AU513" s="81" t="e" cm="1">
        <f t="array" aca="1" ref="AU513" ca="1">couleur(AU111)</f>
        <v>#NAME?</v>
      </c>
    </row>
    <row r="514" spans="9:47">
      <c r="I514" s="98">
        <f t="shared" ref="I514:O514" si="268">I112</f>
        <v>0</v>
      </c>
      <c r="J514" s="98">
        <f t="shared" si="268"/>
        <v>0</v>
      </c>
      <c r="K514" s="98">
        <f t="shared" si="268"/>
        <v>0</v>
      </c>
      <c r="L514" s="98">
        <f t="shared" si="268"/>
        <v>0</v>
      </c>
      <c r="M514" s="98">
        <f t="shared" si="268"/>
        <v>0</v>
      </c>
      <c r="N514" s="98">
        <f t="shared" si="268"/>
        <v>0</v>
      </c>
      <c r="O514" s="98">
        <f t="shared" si="268"/>
        <v>0</v>
      </c>
      <c r="Z514" s="81" t="e" cm="1">
        <f t="array" aca="1" ref="Z514" ca="1">couleur(Z169)</f>
        <v>#NAME?</v>
      </c>
      <c r="AA514" s="81" t="e" cm="1">
        <f t="array" aca="1" ref="AA514" ca="1">couleur(AA169)</f>
        <v>#NAME?</v>
      </c>
      <c r="AB514" s="81" t="e" cm="1">
        <f t="array" aca="1" ref="AB514" ca="1">couleur(AB169)</f>
        <v>#NAME?</v>
      </c>
      <c r="AC514" s="81" t="e" cm="1">
        <f t="array" aca="1" ref="AC514" ca="1">couleur(AC169)</f>
        <v>#NAME?</v>
      </c>
      <c r="AD514" s="81" t="e" cm="1">
        <f t="array" aca="1" ref="AD514" ca="1">couleur(AD169)</f>
        <v>#NAME?</v>
      </c>
      <c r="AE514" s="81" t="e" cm="1">
        <f t="array" aca="1" ref="AE514" ca="1">couleur(AE169)</f>
        <v>#NAME?</v>
      </c>
      <c r="AF514" s="81" t="e" cm="1">
        <f t="array" aca="1" ref="AF514" ca="1">couleur(AF169)</f>
        <v>#NAME?</v>
      </c>
      <c r="AG514" s="81" t="e" cm="1">
        <f t="array" aca="1" ref="AG514" ca="1">couleur(AG169)</f>
        <v>#NAME?</v>
      </c>
      <c r="AH514" s="81" t="e" cm="1">
        <f t="array" aca="1" ref="AH514" ca="1">couleur(AH169)</f>
        <v>#NAME?</v>
      </c>
      <c r="AI514" s="81" t="e" cm="1">
        <f t="array" aca="1" ref="AI514" ca="1">couleur(AI169)</f>
        <v>#NAME?</v>
      </c>
      <c r="AJ514" s="43"/>
      <c r="AK514" s="81" t="e" cm="1">
        <f t="array" aca="1" ref="AK514" ca="1">couleur(AK112)</f>
        <v>#NAME?</v>
      </c>
      <c r="AL514" s="81" t="e" cm="1">
        <f t="array" aca="1" ref="AL514" ca="1">couleur(AL112)</f>
        <v>#NAME?</v>
      </c>
      <c r="AM514" s="81" t="e" cm="1">
        <f t="array" aca="1" ref="AM514" ca="1">couleur(AM112)</f>
        <v>#NAME?</v>
      </c>
      <c r="AN514" s="81" t="e" cm="1">
        <f t="array" aca="1" ref="AN514" ca="1">couleur(AN112)</f>
        <v>#NAME?</v>
      </c>
      <c r="AO514" s="81" t="e" cm="1">
        <f t="array" aca="1" ref="AO514" ca="1">couleur(AO112)</f>
        <v>#NAME?</v>
      </c>
      <c r="AP514" s="81" t="e" cm="1">
        <f t="array" aca="1" ref="AP514" ca="1">couleur(AP112)</f>
        <v>#NAME?</v>
      </c>
      <c r="AQ514" s="81" t="e" cm="1">
        <f t="array" aca="1" ref="AQ514" ca="1">couleur(AQ112)</f>
        <v>#NAME?</v>
      </c>
      <c r="AR514" s="81" t="e" cm="1">
        <f t="array" aca="1" ref="AR514" ca="1">couleur(AR112)</f>
        <v>#NAME?</v>
      </c>
      <c r="AS514" s="81" t="e" cm="1">
        <f t="array" aca="1" ref="AS514" ca="1">couleur(AS112)</f>
        <v>#NAME?</v>
      </c>
      <c r="AT514" s="81" t="e" cm="1">
        <f t="array" aca="1" ref="AT514" ca="1">couleur(AT112)</f>
        <v>#NAME?</v>
      </c>
      <c r="AU514" s="81" t="e" cm="1">
        <f t="array" aca="1" ref="AU514" ca="1">couleur(AU112)</f>
        <v>#NAME?</v>
      </c>
    </row>
    <row r="515" spans="9:47">
      <c r="I515" s="98">
        <f t="shared" ref="I515:O515" si="269">I113</f>
        <v>0</v>
      </c>
      <c r="J515" s="98">
        <f t="shared" si="269"/>
        <v>0</v>
      </c>
      <c r="K515" s="98">
        <f t="shared" si="269"/>
        <v>0</v>
      </c>
      <c r="L515" s="98">
        <f t="shared" si="269"/>
        <v>0</v>
      </c>
      <c r="M515" s="98">
        <f t="shared" si="269"/>
        <v>0</v>
      </c>
      <c r="N515" s="98">
        <f t="shared" si="269"/>
        <v>0</v>
      </c>
      <c r="O515" s="98">
        <f t="shared" si="269"/>
        <v>0</v>
      </c>
      <c r="Z515" s="81" t="e" cm="1">
        <f t="array" aca="1" ref="Z515" ca="1">couleur(Z170)</f>
        <v>#NAME?</v>
      </c>
      <c r="AA515" s="81" t="e" cm="1">
        <f t="array" aca="1" ref="AA515" ca="1">couleur(AA170)</f>
        <v>#NAME?</v>
      </c>
      <c r="AB515" s="81" t="e" cm="1">
        <f t="array" aca="1" ref="AB515" ca="1">couleur(AB170)</f>
        <v>#NAME?</v>
      </c>
      <c r="AC515" s="81" t="e" cm="1">
        <f t="array" aca="1" ref="AC515" ca="1">couleur(AC170)</f>
        <v>#NAME?</v>
      </c>
      <c r="AD515" s="81" t="e" cm="1">
        <f t="array" aca="1" ref="AD515" ca="1">couleur(AD170)</f>
        <v>#NAME?</v>
      </c>
      <c r="AE515" s="81" t="e" cm="1">
        <f t="array" aca="1" ref="AE515" ca="1">couleur(AE170)</f>
        <v>#NAME?</v>
      </c>
      <c r="AF515" s="81" t="e" cm="1">
        <f t="array" aca="1" ref="AF515" ca="1">couleur(AF170)</f>
        <v>#NAME?</v>
      </c>
      <c r="AG515" s="81" t="e" cm="1">
        <f t="array" aca="1" ref="AG515" ca="1">couleur(AG170)</f>
        <v>#NAME?</v>
      </c>
      <c r="AH515" s="81" t="e" cm="1">
        <f t="array" aca="1" ref="AH515" ca="1">couleur(AH170)</f>
        <v>#NAME?</v>
      </c>
      <c r="AI515" s="81" t="e" cm="1">
        <f t="array" aca="1" ref="AI515" ca="1">couleur(AI170)</f>
        <v>#NAME?</v>
      </c>
      <c r="AJ515" s="43"/>
      <c r="AK515" s="81" t="e" cm="1">
        <f t="array" aca="1" ref="AK515" ca="1">couleur(AK113)</f>
        <v>#NAME?</v>
      </c>
      <c r="AL515" s="81" t="e" cm="1">
        <f t="array" aca="1" ref="AL515" ca="1">couleur(AL113)</f>
        <v>#NAME?</v>
      </c>
      <c r="AM515" s="81" t="e" cm="1">
        <f t="array" aca="1" ref="AM515" ca="1">couleur(AM113)</f>
        <v>#NAME?</v>
      </c>
      <c r="AN515" s="81" t="e" cm="1">
        <f t="array" aca="1" ref="AN515" ca="1">couleur(AN113)</f>
        <v>#NAME?</v>
      </c>
      <c r="AO515" s="81" t="e" cm="1">
        <f t="array" aca="1" ref="AO515" ca="1">couleur(AO113)</f>
        <v>#NAME?</v>
      </c>
      <c r="AP515" s="81" t="e" cm="1">
        <f t="array" aca="1" ref="AP515" ca="1">couleur(AP113)</f>
        <v>#NAME?</v>
      </c>
      <c r="AQ515" s="81" t="e" cm="1">
        <f t="array" aca="1" ref="AQ515" ca="1">couleur(AQ113)</f>
        <v>#NAME?</v>
      </c>
      <c r="AR515" s="81" t="e" cm="1">
        <f t="array" aca="1" ref="AR515" ca="1">couleur(AR113)</f>
        <v>#NAME?</v>
      </c>
      <c r="AS515" s="81" t="e" cm="1">
        <f t="array" aca="1" ref="AS515" ca="1">couleur(AS113)</f>
        <v>#NAME?</v>
      </c>
      <c r="AT515" s="81" t="e" cm="1">
        <f t="array" aca="1" ref="AT515" ca="1">couleur(AT113)</f>
        <v>#NAME?</v>
      </c>
      <c r="AU515" s="81" t="e" cm="1">
        <f t="array" aca="1" ref="AU515" ca="1">couleur(AU113)</f>
        <v>#NAME?</v>
      </c>
    </row>
    <row r="516" spans="9:47">
      <c r="I516" s="98">
        <f t="shared" ref="I516:O516" si="270">I114</f>
        <v>0</v>
      </c>
      <c r="J516" s="98">
        <f t="shared" si="270"/>
        <v>0</v>
      </c>
      <c r="K516" s="98">
        <f t="shared" si="270"/>
        <v>0</v>
      </c>
      <c r="L516" s="98">
        <f t="shared" si="270"/>
        <v>0</v>
      </c>
      <c r="M516" s="98">
        <f t="shared" si="270"/>
        <v>0</v>
      </c>
      <c r="N516" s="98">
        <f t="shared" si="270"/>
        <v>0</v>
      </c>
      <c r="O516" s="98">
        <f t="shared" si="270"/>
        <v>0</v>
      </c>
      <c r="Z516" s="81" t="e" cm="1">
        <f t="array" aca="1" ref="Z516" ca="1">couleur(Z171)</f>
        <v>#NAME?</v>
      </c>
      <c r="AA516" s="81" t="e" cm="1">
        <f t="array" aca="1" ref="AA516" ca="1">couleur(AA171)</f>
        <v>#NAME?</v>
      </c>
      <c r="AB516" s="81" t="e" cm="1">
        <f t="array" aca="1" ref="AB516" ca="1">couleur(AB171)</f>
        <v>#NAME?</v>
      </c>
      <c r="AC516" s="81" t="e" cm="1">
        <f t="array" aca="1" ref="AC516" ca="1">couleur(AC171)</f>
        <v>#NAME?</v>
      </c>
      <c r="AD516" s="81" t="e" cm="1">
        <f t="array" aca="1" ref="AD516" ca="1">couleur(AD171)</f>
        <v>#NAME?</v>
      </c>
      <c r="AE516" s="81" t="e" cm="1">
        <f t="array" aca="1" ref="AE516" ca="1">couleur(AE171)</f>
        <v>#NAME?</v>
      </c>
      <c r="AF516" s="81" t="e" cm="1">
        <f t="array" aca="1" ref="AF516" ca="1">couleur(AF171)</f>
        <v>#NAME?</v>
      </c>
      <c r="AG516" s="81" t="e" cm="1">
        <f t="array" aca="1" ref="AG516" ca="1">couleur(AG171)</f>
        <v>#NAME?</v>
      </c>
      <c r="AH516" s="81" t="e" cm="1">
        <f t="array" aca="1" ref="AH516" ca="1">couleur(AH171)</f>
        <v>#NAME?</v>
      </c>
      <c r="AI516" s="81" t="e" cm="1">
        <f t="array" aca="1" ref="AI516" ca="1">couleur(AI171)</f>
        <v>#NAME?</v>
      </c>
      <c r="AJ516" s="43"/>
      <c r="AK516" s="81" t="e" cm="1">
        <f t="array" aca="1" ref="AK516" ca="1">couleur(AK114)</f>
        <v>#NAME?</v>
      </c>
      <c r="AL516" s="81" t="e" cm="1">
        <f t="array" aca="1" ref="AL516" ca="1">couleur(AL114)</f>
        <v>#NAME?</v>
      </c>
      <c r="AM516" s="81" t="e" cm="1">
        <f t="array" aca="1" ref="AM516" ca="1">couleur(AM114)</f>
        <v>#NAME?</v>
      </c>
      <c r="AN516" s="81" t="e" cm="1">
        <f t="array" aca="1" ref="AN516" ca="1">couleur(AN114)</f>
        <v>#NAME?</v>
      </c>
      <c r="AO516" s="81" t="e" cm="1">
        <f t="array" aca="1" ref="AO516" ca="1">couleur(AO114)</f>
        <v>#NAME?</v>
      </c>
      <c r="AP516" s="81" t="e" cm="1">
        <f t="array" aca="1" ref="AP516" ca="1">couleur(AP114)</f>
        <v>#NAME?</v>
      </c>
      <c r="AQ516" s="81" t="e" cm="1">
        <f t="array" aca="1" ref="AQ516" ca="1">couleur(AQ114)</f>
        <v>#NAME?</v>
      </c>
      <c r="AR516" s="81" t="e" cm="1">
        <f t="array" aca="1" ref="AR516" ca="1">couleur(AR114)</f>
        <v>#NAME?</v>
      </c>
      <c r="AS516" s="81" t="e" cm="1">
        <f t="array" aca="1" ref="AS516" ca="1">couleur(AS114)</f>
        <v>#NAME?</v>
      </c>
      <c r="AT516" s="81" t="e" cm="1">
        <f t="array" aca="1" ref="AT516" ca="1">couleur(AT114)</f>
        <v>#NAME?</v>
      </c>
      <c r="AU516" s="81" t="e" cm="1">
        <f t="array" aca="1" ref="AU516" ca="1">couleur(AU114)</f>
        <v>#NAME?</v>
      </c>
    </row>
    <row r="517" spans="9:47">
      <c r="I517" s="98">
        <f t="shared" ref="I517:O517" si="271">I115</f>
        <v>0</v>
      </c>
      <c r="J517" s="98">
        <f t="shared" si="271"/>
        <v>0</v>
      </c>
      <c r="K517" s="98">
        <f t="shared" si="271"/>
        <v>0</v>
      </c>
      <c r="L517" s="98">
        <f t="shared" si="271"/>
        <v>0</v>
      </c>
      <c r="M517" s="98">
        <f t="shared" si="271"/>
        <v>0</v>
      </c>
      <c r="N517" s="98">
        <f t="shared" si="271"/>
        <v>0</v>
      </c>
      <c r="O517" s="98">
        <f t="shared" si="271"/>
        <v>0</v>
      </c>
      <c r="Z517" s="81" t="e" cm="1">
        <f t="array" aca="1" ref="Z517" ca="1">couleur(Z172)</f>
        <v>#NAME?</v>
      </c>
      <c r="AA517" s="81" t="e" cm="1">
        <f t="array" aca="1" ref="AA517" ca="1">couleur(AA172)</f>
        <v>#NAME?</v>
      </c>
      <c r="AB517" s="81" t="e" cm="1">
        <f t="array" aca="1" ref="AB517" ca="1">couleur(AB172)</f>
        <v>#NAME?</v>
      </c>
      <c r="AC517" s="81" t="e" cm="1">
        <f t="array" aca="1" ref="AC517" ca="1">couleur(AC172)</f>
        <v>#NAME?</v>
      </c>
      <c r="AD517" s="81" t="e" cm="1">
        <f t="array" aca="1" ref="AD517" ca="1">couleur(AD172)</f>
        <v>#NAME?</v>
      </c>
      <c r="AE517" s="81" t="e" cm="1">
        <f t="array" aca="1" ref="AE517" ca="1">couleur(AE172)</f>
        <v>#NAME?</v>
      </c>
      <c r="AF517" s="81" t="e" cm="1">
        <f t="array" aca="1" ref="AF517" ca="1">couleur(AF172)</f>
        <v>#NAME?</v>
      </c>
      <c r="AG517" s="81" t="e" cm="1">
        <f t="array" aca="1" ref="AG517" ca="1">couleur(AG172)</f>
        <v>#NAME?</v>
      </c>
      <c r="AH517" s="81" t="e" cm="1">
        <f t="array" aca="1" ref="AH517" ca="1">couleur(AH172)</f>
        <v>#NAME?</v>
      </c>
      <c r="AI517" s="81" t="e" cm="1">
        <f t="array" aca="1" ref="AI517" ca="1">couleur(AI172)</f>
        <v>#NAME?</v>
      </c>
      <c r="AJ517" s="43"/>
      <c r="AK517" s="81" t="e" cm="1">
        <f t="array" aca="1" ref="AK517" ca="1">couleur(AK115)</f>
        <v>#NAME?</v>
      </c>
      <c r="AL517" s="81" t="e" cm="1">
        <f t="array" aca="1" ref="AL517" ca="1">couleur(AL115)</f>
        <v>#NAME?</v>
      </c>
      <c r="AM517" s="81" t="e" cm="1">
        <f t="array" aca="1" ref="AM517" ca="1">couleur(AM115)</f>
        <v>#NAME?</v>
      </c>
      <c r="AN517" s="81" t="e" cm="1">
        <f t="array" aca="1" ref="AN517" ca="1">couleur(AN115)</f>
        <v>#NAME?</v>
      </c>
      <c r="AO517" s="81" t="e" cm="1">
        <f t="array" aca="1" ref="AO517" ca="1">couleur(AO115)</f>
        <v>#NAME?</v>
      </c>
      <c r="AP517" s="81" t="e" cm="1">
        <f t="array" aca="1" ref="AP517" ca="1">couleur(AP115)</f>
        <v>#NAME?</v>
      </c>
      <c r="AQ517" s="81" t="e" cm="1">
        <f t="array" aca="1" ref="AQ517" ca="1">couleur(AQ115)</f>
        <v>#NAME?</v>
      </c>
      <c r="AR517" s="81" t="e" cm="1">
        <f t="array" aca="1" ref="AR517" ca="1">couleur(AR115)</f>
        <v>#NAME?</v>
      </c>
      <c r="AS517" s="81" t="e" cm="1">
        <f t="array" aca="1" ref="AS517" ca="1">couleur(AS115)</f>
        <v>#NAME?</v>
      </c>
      <c r="AT517" s="81" t="e" cm="1">
        <f t="array" aca="1" ref="AT517" ca="1">couleur(AT115)</f>
        <v>#NAME?</v>
      </c>
      <c r="AU517" s="81" t="e" cm="1">
        <f t="array" aca="1" ref="AU517" ca="1">couleur(AU115)</f>
        <v>#NAME?</v>
      </c>
    </row>
    <row r="518" spans="9:47">
      <c r="I518" s="98">
        <f t="shared" ref="I518:O518" si="272">I116</f>
        <v>0</v>
      </c>
      <c r="J518" s="98">
        <f t="shared" si="272"/>
        <v>0</v>
      </c>
      <c r="K518" s="98">
        <f t="shared" si="272"/>
        <v>0</v>
      </c>
      <c r="L518" s="98">
        <f t="shared" si="272"/>
        <v>0</v>
      </c>
      <c r="M518" s="98">
        <f t="shared" si="272"/>
        <v>0</v>
      </c>
      <c r="N518" s="98">
        <f t="shared" si="272"/>
        <v>0</v>
      </c>
      <c r="O518" s="98">
        <f t="shared" si="272"/>
        <v>0</v>
      </c>
      <c r="Z518" s="81" t="e" cm="1">
        <f t="array" aca="1" ref="Z518" ca="1">couleur(Z173)</f>
        <v>#NAME?</v>
      </c>
      <c r="AA518" s="81" t="e" cm="1">
        <f t="array" aca="1" ref="AA518" ca="1">couleur(AA173)</f>
        <v>#NAME?</v>
      </c>
      <c r="AB518" s="81" t="e" cm="1">
        <f t="array" aca="1" ref="AB518" ca="1">couleur(AB173)</f>
        <v>#NAME?</v>
      </c>
      <c r="AC518" s="81" t="e" cm="1">
        <f t="array" aca="1" ref="AC518" ca="1">couleur(AC173)</f>
        <v>#NAME?</v>
      </c>
      <c r="AD518" s="81" t="e" cm="1">
        <f t="array" aca="1" ref="AD518" ca="1">couleur(AD173)</f>
        <v>#NAME?</v>
      </c>
      <c r="AE518" s="81" t="e" cm="1">
        <f t="array" aca="1" ref="AE518" ca="1">couleur(AE173)</f>
        <v>#NAME?</v>
      </c>
      <c r="AF518" s="81" t="e" cm="1">
        <f t="array" aca="1" ref="AF518" ca="1">couleur(AF173)</f>
        <v>#NAME?</v>
      </c>
      <c r="AG518" s="81" t="e" cm="1">
        <f t="array" aca="1" ref="AG518" ca="1">couleur(AG173)</f>
        <v>#NAME?</v>
      </c>
      <c r="AH518" s="81" t="e" cm="1">
        <f t="array" aca="1" ref="AH518" ca="1">couleur(AH173)</f>
        <v>#NAME?</v>
      </c>
      <c r="AI518" s="81" t="e" cm="1">
        <f t="array" aca="1" ref="AI518" ca="1">couleur(AI173)</f>
        <v>#NAME?</v>
      </c>
      <c r="AJ518" s="43"/>
      <c r="AK518" s="81" t="e" cm="1">
        <f t="array" aca="1" ref="AK518" ca="1">couleur(AK116)</f>
        <v>#NAME?</v>
      </c>
      <c r="AL518" s="81" t="e" cm="1">
        <f t="array" aca="1" ref="AL518" ca="1">couleur(AL116)</f>
        <v>#NAME?</v>
      </c>
      <c r="AM518" s="81" t="e" cm="1">
        <f t="array" aca="1" ref="AM518" ca="1">couleur(AM116)</f>
        <v>#NAME?</v>
      </c>
      <c r="AN518" s="81" t="e" cm="1">
        <f t="array" aca="1" ref="AN518" ca="1">couleur(AN116)</f>
        <v>#NAME?</v>
      </c>
      <c r="AO518" s="81" t="e" cm="1">
        <f t="array" aca="1" ref="AO518" ca="1">couleur(AO116)</f>
        <v>#NAME?</v>
      </c>
      <c r="AP518" s="81" t="e" cm="1">
        <f t="array" aca="1" ref="AP518" ca="1">couleur(AP116)</f>
        <v>#NAME?</v>
      </c>
      <c r="AQ518" s="81" t="e" cm="1">
        <f t="array" aca="1" ref="AQ518" ca="1">couleur(AQ116)</f>
        <v>#NAME?</v>
      </c>
      <c r="AR518" s="81" t="e" cm="1">
        <f t="array" aca="1" ref="AR518" ca="1">couleur(AR116)</f>
        <v>#NAME?</v>
      </c>
      <c r="AS518" s="81" t="e" cm="1">
        <f t="array" aca="1" ref="AS518" ca="1">couleur(AS116)</f>
        <v>#NAME?</v>
      </c>
      <c r="AT518" s="81" t="e" cm="1">
        <f t="array" aca="1" ref="AT518" ca="1">couleur(AT116)</f>
        <v>#NAME?</v>
      </c>
      <c r="AU518" s="81" t="e" cm="1">
        <f t="array" aca="1" ref="AU518" ca="1">couleur(AU116)</f>
        <v>#NAME?</v>
      </c>
    </row>
    <row r="519" spans="9:47">
      <c r="I519" s="98">
        <f t="shared" ref="I519:O519" si="273">I117</f>
        <v>0</v>
      </c>
      <c r="J519" s="98">
        <f t="shared" si="273"/>
        <v>0</v>
      </c>
      <c r="K519" s="98">
        <f t="shared" si="273"/>
        <v>0</v>
      </c>
      <c r="L519" s="98">
        <f t="shared" si="273"/>
        <v>0</v>
      </c>
      <c r="M519" s="98">
        <f t="shared" si="273"/>
        <v>0</v>
      </c>
      <c r="N519" s="98">
        <f t="shared" si="273"/>
        <v>0</v>
      </c>
      <c r="O519" s="98">
        <f t="shared" si="273"/>
        <v>0</v>
      </c>
      <c r="Z519" s="81" t="e" cm="1">
        <f t="array" aca="1" ref="Z519" ca="1">couleur(Z174)</f>
        <v>#NAME?</v>
      </c>
      <c r="AA519" s="81" t="e" cm="1">
        <f t="array" aca="1" ref="AA519" ca="1">couleur(AA174)</f>
        <v>#NAME?</v>
      </c>
      <c r="AB519" s="81" t="e" cm="1">
        <f t="array" aca="1" ref="AB519" ca="1">couleur(AB174)</f>
        <v>#NAME?</v>
      </c>
      <c r="AC519" s="81" t="e" cm="1">
        <f t="array" aca="1" ref="AC519" ca="1">couleur(AC174)</f>
        <v>#NAME?</v>
      </c>
      <c r="AD519" s="81" t="e" cm="1">
        <f t="array" aca="1" ref="AD519" ca="1">couleur(AD174)</f>
        <v>#NAME?</v>
      </c>
      <c r="AE519" s="81" t="e" cm="1">
        <f t="array" aca="1" ref="AE519" ca="1">couleur(AE174)</f>
        <v>#NAME?</v>
      </c>
      <c r="AF519" s="81" t="e" cm="1">
        <f t="array" aca="1" ref="AF519" ca="1">couleur(AF174)</f>
        <v>#NAME?</v>
      </c>
      <c r="AG519" s="81" t="e" cm="1">
        <f t="array" aca="1" ref="AG519" ca="1">couleur(AG174)</f>
        <v>#NAME?</v>
      </c>
      <c r="AH519" s="81" t="e" cm="1">
        <f t="array" aca="1" ref="AH519" ca="1">couleur(AH174)</f>
        <v>#NAME?</v>
      </c>
      <c r="AI519" s="81" t="e" cm="1">
        <f t="array" aca="1" ref="AI519" ca="1">couleur(AI174)</f>
        <v>#NAME?</v>
      </c>
      <c r="AJ519" s="43"/>
      <c r="AK519" s="81" t="e" cm="1">
        <f t="array" aca="1" ref="AK519" ca="1">couleur(AK117)</f>
        <v>#NAME?</v>
      </c>
      <c r="AL519" s="81" t="e" cm="1">
        <f t="array" aca="1" ref="AL519" ca="1">couleur(AL117)</f>
        <v>#NAME?</v>
      </c>
      <c r="AM519" s="81" t="e" cm="1">
        <f t="array" aca="1" ref="AM519" ca="1">couleur(AM117)</f>
        <v>#NAME?</v>
      </c>
      <c r="AN519" s="81" t="e" cm="1">
        <f t="array" aca="1" ref="AN519" ca="1">couleur(AN117)</f>
        <v>#NAME?</v>
      </c>
      <c r="AO519" s="81" t="e" cm="1">
        <f t="array" aca="1" ref="AO519" ca="1">couleur(AO117)</f>
        <v>#NAME?</v>
      </c>
      <c r="AP519" s="81" t="e" cm="1">
        <f t="array" aca="1" ref="AP519" ca="1">couleur(AP117)</f>
        <v>#NAME?</v>
      </c>
      <c r="AQ519" s="81" t="e" cm="1">
        <f t="array" aca="1" ref="AQ519" ca="1">couleur(AQ117)</f>
        <v>#NAME?</v>
      </c>
      <c r="AR519" s="81" t="e" cm="1">
        <f t="array" aca="1" ref="AR519" ca="1">couleur(AR117)</f>
        <v>#NAME?</v>
      </c>
      <c r="AS519" s="81" t="e" cm="1">
        <f t="array" aca="1" ref="AS519" ca="1">couleur(AS117)</f>
        <v>#NAME?</v>
      </c>
      <c r="AT519" s="81" t="e" cm="1">
        <f t="array" aca="1" ref="AT519" ca="1">couleur(AT117)</f>
        <v>#NAME?</v>
      </c>
      <c r="AU519" s="81" t="e" cm="1">
        <f t="array" aca="1" ref="AU519" ca="1">couleur(AU117)</f>
        <v>#NAME?</v>
      </c>
    </row>
    <row r="520" spans="9:47">
      <c r="I520" s="98">
        <f t="shared" ref="I520:O520" si="274">I118</f>
        <v>0</v>
      </c>
      <c r="J520" s="98">
        <f t="shared" si="274"/>
        <v>0</v>
      </c>
      <c r="K520" s="98">
        <f t="shared" si="274"/>
        <v>0</v>
      </c>
      <c r="L520" s="98">
        <f t="shared" si="274"/>
        <v>0</v>
      </c>
      <c r="M520" s="98">
        <f t="shared" si="274"/>
        <v>0</v>
      </c>
      <c r="N520" s="98">
        <f t="shared" si="274"/>
        <v>0</v>
      </c>
      <c r="O520" s="98">
        <f t="shared" si="274"/>
        <v>0</v>
      </c>
      <c r="Z520" s="81" t="e" cm="1">
        <f t="array" aca="1" ref="Z520" ca="1">couleur(Z175)</f>
        <v>#NAME?</v>
      </c>
      <c r="AA520" s="81" t="e" cm="1">
        <f t="array" aca="1" ref="AA520" ca="1">couleur(AA175)</f>
        <v>#NAME?</v>
      </c>
      <c r="AB520" s="81" t="e" cm="1">
        <f t="array" aca="1" ref="AB520" ca="1">couleur(AB175)</f>
        <v>#NAME?</v>
      </c>
      <c r="AC520" s="81" t="e" cm="1">
        <f t="array" aca="1" ref="AC520" ca="1">couleur(AC175)</f>
        <v>#NAME?</v>
      </c>
      <c r="AD520" s="81" t="e" cm="1">
        <f t="array" aca="1" ref="AD520" ca="1">couleur(AD175)</f>
        <v>#NAME?</v>
      </c>
      <c r="AE520" s="81" t="e" cm="1">
        <f t="array" aca="1" ref="AE520" ca="1">couleur(AE175)</f>
        <v>#NAME?</v>
      </c>
      <c r="AF520" s="81" t="e" cm="1">
        <f t="array" aca="1" ref="AF520" ca="1">couleur(AF175)</f>
        <v>#NAME?</v>
      </c>
      <c r="AG520" s="81" t="e" cm="1">
        <f t="array" aca="1" ref="AG520" ca="1">couleur(AG175)</f>
        <v>#NAME?</v>
      </c>
      <c r="AH520" s="81" t="e" cm="1">
        <f t="array" aca="1" ref="AH520" ca="1">couleur(AH175)</f>
        <v>#NAME?</v>
      </c>
      <c r="AI520" s="81" t="e" cm="1">
        <f t="array" aca="1" ref="AI520" ca="1">couleur(AI175)</f>
        <v>#NAME?</v>
      </c>
      <c r="AJ520" s="43"/>
      <c r="AK520" s="81" t="e" cm="1">
        <f t="array" aca="1" ref="AK520" ca="1">couleur(AK118)</f>
        <v>#NAME?</v>
      </c>
      <c r="AL520" s="81" t="e" cm="1">
        <f t="array" aca="1" ref="AL520" ca="1">couleur(AL118)</f>
        <v>#NAME?</v>
      </c>
      <c r="AM520" s="81" t="e" cm="1">
        <f t="array" aca="1" ref="AM520" ca="1">couleur(AM118)</f>
        <v>#NAME?</v>
      </c>
      <c r="AN520" s="81" t="e" cm="1">
        <f t="array" aca="1" ref="AN520" ca="1">couleur(AN118)</f>
        <v>#NAME?</v>
      </c>
      <c r="AO520" s="81" t="e" cm="1">
        <f t="array" aca="1" ref="AO520" ca="1">couleur(AO118)</f>
        <v>#NAME?</v>
      </c>
      <c r="AP520" s="81" t="e" cm="1">
        <f t="array" aca="1" ref="AP520" ca="1">couleur(AP118)</f>
        <v>#NAME?</v>
      </c>
      <c r="AQ520" s="81" t="e" cm="1">
        <f t="array" aca="1" ref="AQ520" ca="1">couleur(AQ118)</f>
        <v>#NAME?</v>
      </c>
      <c r="AR520" s="81" t="e" cm="1">
        <f t="array" aca="1" ref="AR520" ca="1">couleur(AR118)</f>
        <v>#NAME?</v>
      </c>
      <c r="AS520" s="81" t="e" cm="1">
        <f t="array" aca="1" ref="AS520" ca="1">couleur(AS118)</f>
        <v>#NAME?</v>
      </c>
      <c r="AT520" s="81" t="e" cm="1">
        <f t="array" aca="1" ref="AT520" ca="1">couleur(AT118)</f>
        <v>#NAME?</v>
      </c>
      <c r="AU520" s="81" t="e" cm="1">
        <f t="array" aca="1" ref="AU520" ca="1">couleur(AU118)</f>
        <v>#NAME?</v>
      </c>
    </row>
    <row r="521" spans="9:47">
      <c r="I521" s="98">
        <f t="shared" ref="I521:O521" si="275">I119</f>
        <v>0</v>
      </c>
      <c r="J521" s="98">
        <f t="shared" si="275"/>
        <v>0</v>
      </c>
      <c r="K521" s="98">
        <f t="shared" si="275"/>
        <v>0</v>
      </c>
      <c r="L521" s="98">
        <f t="shared" si="275"/>
        <v>0</v>
      </c>
      <c r="M521" s="98">
        <f t="shared" si="275"/>
        <v>0</v>
      </c>
      <c r="N521" s="98">
        <f t="shared" si="275"/>
        <v>0</v>
      </c>
      <c r="O521" s="98">
        <f t="shared" si="275"/>
        <v>0</v>
      </c>
      <c r="Z521" s="81" t="e" cm="1">
        <f t="array" aca="1" ref="Z521" ca="1">couleur(Z176)</f>
        <v>#NAME?</v>
      </c>
      <c r="AA521" s="81" t="e" cm="1">
        <f t="array" aca="1" ref="AA521" ca="1">couleur(AA176)</f>
        <v>#NAME?</v>
      </c>
      <c r="AB521" s="81" t="e" cm="1">
        <f t="array" aca="1" ref="AB521" ca="1">couleur(AB176)</f>
        <v>#NAME?</v>
      </c>
      <c r="AC521" s="81" t="e" cm="1">
        <f t="array" aca="1" ref="AC521" ca="1">couleur(AC176)</f>
        <v>#NAME?</v>
      </c>
      <c r="AD521" s="81" t="e" cm="1">
        <f t="array" aca="1" ref="AD521" ca="1">couleur(AD176)</f>
        <v>#NAME?</v>
      </c>
      <c r="AE521" s="81" t="e" cm="1">
        <f t="array" aca="1" ref="AE521" ca="1">couleur(AE176)</f>
        <v>#NAME?</v>
      </c>
      <c r="AF521" s="81" t="e" cm="1">
        <f t="array" aca="1" ref="AF521" ca="1">couleur(AF176)</f>
        <v>#NAME?</v>
      </c>
      <c r="AG521" s="81" t="e" cm="1">
        <f t="array" aca="1" ref="AG521" ca="1">couleur(AG176)</f>
        <v>#NAME?</v>
      </c>
      <c r="AH521" s="81" t="e" cm="1">
        <f t="array" aca="1" ref="AH521" ca="1">couleur(AH176)</f>
        <v>#NAME?</v>
      </c>
      <c r="AI521" s="81" t="e" cm="1">
        <f t="array" aca="1" ref="AI521" ca="1">couleur(AI176)</f>
        <v>#NAME?</v>
      </c>
      <c r="AJ521" s="43"/>
      <c r="AK521" s="81" t="e" cm="1">
        <f t="array" aca="1" ref="AK521" ca="1">couleur(AK119)</f>
        <v>#NAME?</v>
      </c>
      <c r="AL521" s="81" t="e" cm="1">
        <f t="array" aca="1" ref="AL521" ca="1">couleur(AL119)</f>
        <v>#NAME?</v>
      </c>
      <c r="AM521" s="81" t="e" cm="1">
        <f t="array" aca="1" ref="AM521" ca="1">couleur(AM119)</f>
        <v>#NAME?</v>
      </c>
      <c r="AN521" s="81" t="e" cm="1">
        <f t="array" aca="1" ref="AN521" ca="1">couleur(AN119)</f>
        <v>#NAME?</v>
      </c>
      <c r="AO521" s="81" t="e" cm="1">
        <f t="array" aca="1" ref="AO521" ca="1">couleur(AO119)</f>
        <v>#NAME?</v>
      </c>
      <c r="AP521" s="81" t="e" cm="1">
        <f t="array" aca="1" ref="AP521" ca="1">couleur(AP119)</f>
        <v>#NAME?</v>
      </c>
      <c r="AQ521" s="81" t="e" cm="1">
        <f t="array" aca="1" ref="AQ521" ca="1">couleur(AQ119)</f>
        <v>#NAME?</v>
      </c>
      <c r="AR521" s="81" t="e" cm="1">
        <f t="array" aca="1" ref="AR521" ca="1">couleur(AR119)</f>
        <v>#NAME?</v>
      </c>
      <c r="AS521" s="81" t="e" cm="1">
        <f t="array" aca="1" ref="AS521" ca="1">couleur(AS119)</f>
        <v>#NAME?</v>
      </c>
      <c r="AT521" s="81" t="e" cm="1">
        <f t="array" aca="1" ref="AT521" ca="1">couleur(AT119)</f>
        <v>#NAME?</v>
      </c>
      <c r="AU521" s="81" t="e" cm="1">
        <f t="array" aca="1" ref="AU521" ca="1">couleur(AU119)</f>
        <v>#NAME?</v>
      </c>
    </row>
    <row r="522" spans="9:47">
      <c r="I522" s="98">
        <f t="shared" ref="I522:O522" si="276">I120</f>
        <v>0</v>
      </c>
      <c r="J522" s="98">
        <f t="shared" si="276"/>
        <v>0</v>
      </c>
      <c r="K522" s="98">
        <f t="shared" si="276"/>
        <v>0</v>
      </c>
      <c r="L522" s="98">
        <f t="shared" si="276"/>
        <v>0</v>
      </c>
      <c r="M522" s="98">
        <f t="shared" si="276"/>
        <v>0</v>
      </c>
      <c r="N522" s="98">
        <f t="shared" si="276"/>
        <v>0</v>
      </c>
      <c r="O522" s="98">
        <f t="shared" si="276"/>
        <v>0</v>
      </c>
      <c r="Z522" s="81" t="e" cm="1">
        <f t="array" aca="1" ref="Z522" ca="1">couleur(Z177)</f>
        <v>#NAME?</v>
      </c>
      <c r="AA522" s="81" t="e" cm="1">
        <f t="array" aca="1" ref="AA522" ca="1">couleur(AA177)</f>
        <v>#NAME?</v>
      </c>
      <c r="AB522" s="81" t="e" cm="1">
        <f t="array" aca="1" ref="AB522" ca="1">couleur(AB177)</f>
        <v>#NAME?</v>
      </c>
      <c r="AC522" s="81" t="e" cm="1">
        <f t="array" aca="1" ref="AC522" ca="1">couleur(AC177)</f>
        <v>#NAME?</v>
      </c>
      <c r="AD522" s="81" t="e" cm="1">
        <f t="array" aca="1" ref="AD522" ca="1">couleur(AD177)</f>
        <v>#NAME?</v>
      </c>
      <c r="AE522" s="81" t="e" cm="1">
        <f t="array" aca="1" ref="AE522" ca="1">couleur(AE177)</f>
        <v>#NAME?</v>
      </c>
      <c r="AF522" s="81" t="e" cm="1">
        <f t="array" aca="1" ref="AF522" ca="1">couleur(AF177)</f>
        <v>#NAME?</v>
      </c>
      <c r="AG522" s="81" t="e" cm="1">
        <f t="array" aca="1" ref="AG522" ca="1">couleur(AG177)</f>
        <v>#NAME?</v>
      </c>
      <c r="AH522" s="81" t="e" cm="1">
        <f t="array" aca="1" ref="AH522" ca="1">couleur(AH177)</f>
        <v>#NAME?</v>
      </c>
      <c r="AI522" s="81" t="e" cm="1">
        <f t="array" aca="1" ref="AI522" ca="1">couleur(AI177)</f>
        <v>#NAME?</v>
      </c>
      <c r="AJ522" s="43"/>
      <c r="AK522" s="81" t="e" cm="1">
        <f t="array" aca="1" ref="AK522" ca="1">couleur(AK120)</f>
        <v>#NAME?</v>
      </c>
      <c r="AL522" s="81" t="e" cm="1">
        <f t="array" aca="1" ref="AL522" ca="1">couleur(AL120)</f>
        <v>#NAME?</v>
      </c>
      <c r="AM522" s="81" t="e" cm="1">
        <f t="array" aca="1" ref="AM522" ca="1">couleur(AM120)</f>
        <v>#NAME?</v>
      </c>
      <c r="AN522" s="81" t="e" cm="1">
        <f t="array" aca="1" ref="AN522" ca="1">couleur(AN120)</f>
        <v>#NAME?</v>
      </c>
      <c r="AO522" s="81" t="e" cm="1">
        <f t="array" aca="1" ref="AO522" ca="1">couleur(AO120)</f>
        <v>#NAME?</v>
      </c>
      <c r="AP522" s="81" t="e" cm="1">
        <f t="array" aca="1" ref="AP522" ca="1">couleur(AP120)</f>
        <v>#NAME?</v>
      </c>
      <c r="AQ522" s="81" t="e" cm="1">
        <f t="array" aca="1" ref="AQ522" ca="1">couleur(AQ120)</f>
        <v>#NAME?</v>
      </c>
      <c r="AR522" s="81" t="e" cm="1">
        <f t="array" aca="1" ref="AR522" ca="1">couleur(AR120)</f>
        <v>#NAME?</v>
      </c>
      <c r="AS522" s="81" t="e" cm="1">
        <f t="array" aca="1" ref="AS522" ca="1">couleur(AS120)</f>
        <v>#NAME?</v>
      </c>
      <c r="AT522" s="81" t="e" cm="1">
        <f t="array" aca="1" ref="AT522" ca="1">couleur(AT120)</f>
        <v>#NAME?</v>
      </c>
      <c r="AU522" s="81" t="e" cm="1">
        <f t="array" aca="1" ref="AU522" ca="1">couleur(AU120)</f>
        <v>#NAME?</v>
      </c>
    </row>
    <row r="523" spans="9:47">
      <c r="I523" s="98">
        <f t="shared" ref="I523:O523" si="277">I121</f>
        <v>0</v>
      </c>
      <c r="J523" s="98">
        <f t="shared" si="277"/>
        <v>0</v>
      </c>
      <c r="K523" s="98">
        <f t="shared" si="277"/>
        <v>0</v>
      </c>
      <c r="L523" s="98">
        <f t="shared" si="277"/>
        <v>0</v>
      </c>
      <c r="M523" s="98">
        <f t="shared" si="277"/>
        <v>0</v>
      </c>
      <c r="N523" s="98">
        <f t="shared" si="277"/>
        <v>0</v>
      </c>
      <c r="O523" s="98">
        <f t="shared" si="277"/>
        <v>0</v>
      </c>
      <c r="Z523" s="81" t="e" cm="1">
        <f t="array" aca="1" ref="Z523" ca="1">couleur(Z179)</f>
        <v>#NAME?</v>
      </c>
      <c r="AA523" s="81" t="e" cm="1">
        <f t="array" aca="1" ref="AA523" ca="1">couleur(AA179)</f>
        <v>#NAME?</v>
      </c>
      <c r="AB523" s="81" t="e" cm="1">
        <f t="array" aca="1" ref="AB523" ca="1">couleur(AB179)</f>
        <v>#NAME?</v>
      </c>
      <c r="AC523" s="81" t="e" cm="1">
        <f t="array" aca="1" ref="AC523" ca="1">couleur(AC179)</f>
        <v>#NAME?</v>
      </c>
      <c r="AD523" s="81" t="e" cm="1">
        <f t="array" aca="1" ref="AD523" ca="1">couleur(AD179)</f>
        <v>#NAME?</v>
      </c>
      <c r="AE523" s="81" t="e" cm="1">
        <f t="array" aca="1" ref="AE523" ca="1">couleur(AE179)</f>
        <v>#NAME?</v>
      </c>
      <c r="AF523" s="81" t="e" cm="1">
        <f t="array" aca="1" ref="AF523" ca="1">couleur(AF179)</f>
        <v>#NAME?</v>
      </c>
      <c r="AG523" s="81" t="e" cm="1">
        <f t="array" aca="1" ref="AG523" ca="1">couleur(AG179)</f>
        <v>#NAME?</v>
      </c>
      <c r="AH523" s="81" t="e" cm="1">
        <f t="array" aca="1" ref="AH523" ca="1">couleur(AH179)</f>
        <v>#NAME?</v>
      </c>
      <c r="AI523" s="81" t="e" cm="1">
        <f t="array" aca="1" ref="AI523" ca="1">couleur(AI179)</f>
        <v>#NAME?</v>
      </c>
      <c r="AJ523" s="43"/>
      <c r="AK523" s="81" t="e" cm="1">
        <f t="array" aca="1" ref="AK523" ca="1">couleur(AK121)</f>
        <v>#NAME?</v>
      </c>
      <c r="AL523" s="81" t="e" cm="1">
        <f t="array" aca="1" ref="AL523" ca="1">couleur(AL121)</f>
        <v>#NAME?</v>
      </c>
      <c r="AM523" s="81" t="e" cm="1">
        <f t="array" aca="1" ref="AM523" ca="1">couleur(AM121)</f>
        <v>#NAME?</v>
      </c>
      <c r="AN523" s="81" t="e" cm="1">
        <f t="array" aca="1" ref="AN523" ca="1">couleur(AN121)</f>
        <v>#NAME?</v>
      </c>
      <c r="AO523" s="81" t="e" cm="1">
        <f t="array" aca="1" ref="AO523" ca="1">couleur(AO121)</f>
        <v>#NAME?</v>
      </c>
      <c r="AP523" s="81" t="e" cm="1">
        <f t="array" aca="1" ref="AP523" ca="1">couleur(AP121)</f>
        <v>#NAME?</v>
      </c>
      <c r="AQ523" s="81" t="e" cm="1">
        <f t="array" aca="1" ref="AQ523" ca="1">couleur(AQ121)</f>
        <v>#NAME?</v>
      </c>
      <c r="AR523" s="81" t="e" cm="1">
        <f t="array" aca="1" ref="AR523" ca="1">couleur(AR121)</f>
        <v>#NAME?</v>
      </c>
      <c r="AS523" s="81" t="e" cm="1">
        <f t="array" aca="1" ref="AS523" ca="1">couleur(AS121)</f>
        <v>#NAME?</v>
      </c>
      <c r="AT523" s="81" t="e" cm="1">
        <f t="array" aca="1" ref="AT523" ca="1">couleur(AT121)</f>
        <v>#NAME?</v>
      </c>
      <c r="AU523" s="81" t="e" cm="1">
        <f t="array" aca="1" ref="AU523" ca="1">couleur(AU121)</f>
        <v>#NAME?</v>
      </c>
    </row>
    <row r="524" spans="9:47">
      <c r="I524" s="98">
        <f t="shared" ref="I524:O524" si="278">I122</f>
        <v>0</v>
      </c>
      <c r="J524" s="98">
        <f t="shared" si="278"/>
        <v>0</v>
      </c>
      <c r="K524" s="98">
        <f t="shared" si="278"/>
        <v>0</v>
      </c>
      <c r="L524" s="98">
        <f t="shared" si="278"/>
        <v>0</v>
      </c>
      <c r="M524" s="98">
        <f t="shared" si="278"/>
        <v>0</v>
      </c>
      <c r="N524" s="98">
        <f t="shared" si="278"/>
        <v>0</v>
      </c>
      <c r="O524" s="98">
        <f t="shared" si="278"/>
        <v>0</v>
      </c>
      <c r="Z524" s="81" t="e" cm="1">
        <f t="array" aca="1" ref="Z524" ca="1">couleur(Z180)</f>
        <v>#NAME?</v>
      </c>
      <c r="AA524" s="81" t="e" cm="1">
        <f t="array" aca="1" ref="AA524" ca="1">couleur(AA180)</f>
        <v>#NAME?</v>
      </c>
      <c r="AB524" s="81" t="e" cm="1">
        <f t="array" aca="1" ref="AB524" ca="1">couleur(AB180)</f>
        <v>#NAME?</v>
      </c>
      <c r="AC524" s="81" t="e" cm="1">
        <f t="array" aca="1" ref="AC524" ca="1">couleur(AC180)</f>
        <v>#NAME?</v>
      </c>
      <c r="AD524" s="81" t="e" cm="1">
        <f t="array" aca="1" ref="AD524" ca="1">couleur(AD180)</f>
        <v>#NAME?</v>
      </c>
      <c r="AE524" s="81" t="e" cm="1">
        <f t="array" aca="1" ref="AE524" ca="1">couleur(AE180)</f>
        <v>#NAME?</v>
      </c>
      <c r="AF524" s="81" t="e" cm="1">
        <f t="array" aca="1" ref="AF524" ca="1">couleur(AF180)</f>
        <v>#NAME?</v>
      </c>
      <c r="AG524" s="81" t="e" cm="1">
        <f t="array" aca="1" ref="AG524" ca="1">couleur(AG180)</f>
        <v>#NAME?</v>
      </c>
      <c r="AH524" s="81" t="e" cm="1">
        <f t="array" aca="1" ref="AH524" ca="1">couleur(AH180)</f>
        <v>#NAME?</v>
      </c>
      <c r="AI524" s="81" t="e" cm="1">
        <f t="array" aca="1" ref="AI524" ca="1">couleur(AI180)</f>
        <v>#NAME?</v>
      </c>
      <c r="AJ524" s="43"/>
      <c r="AK524" s="81" t="e" cm="1">
        <f t="array" aca="1" ref="AK524" ca="1">couleur(AK122)</f>
        <v>#NAME?</v>
      </c>
      <c r="AL524" s="81" t="e" cm="1">
        <f t="array" aca="1" ref="AL524" ca="1">couleur(AL122)</f>
        <v>#NAME?</v>
      </c>
      <c r="AM524" s="81" t="e" cm="1">
        <f t="array" aca="1" ref="AM524" ca="1">couleur(AM122)</f>
        <v>#NAME?</v>
      </c>
      <c r="AN524" s="81" t="e" cm="1">
        <f t="array" aca="1" ref="AN524" ca="1">couleur(AN122)</f>
        <v>#NAME?</v>
      </c>
      <c r="AO524" s="81" t="e" cm="1">
        <f t="array" aca="1" ref="AO524" ca="1">couleur(AO122)</f>
        <v>#NAME?</v>
      </c>
      <c r="AP524" s="81" t="e" cm="1">
        <f t="array" aca="1" ref="AP524" ca="1">couleur(AP122)</f>
        <v>#NAME?</v>
      </c>
      <c r="AQ524" s="81" t="e" cm="1">
        <f t="array" aca="1" ref="AQ524" ca="1">couleur(AQ122)</f>
        <v>#NAME?</v>
      </c>
      <c r="AR524" s="81" t="e" cm="1">
        <f t="array" aca="1" ref="AR524" ca="1">couleur(AR122)</f>
        <v>#NAME?</v>
      </c>
      <c r="AS524" s="81" t="e" cm="1">
        <f t="array" aca="1" ref="AS524" ca="1">couleur(AS122)</f>
        <v>#NAME?</v>
      </c>
      <c r="AT524" s="81" t="e" cm="1">
        <f t="array" aca="1" ref="AT524" ca="1">couleur(AT122)</f>
        <v>#NAME?</v>
      </c>
      <c r="AU524" s="81" t="e" cm="1">
        <f t="array" aca="1" ref="AU524" ca="1">couleur(AU122)</f>
        <v>#NAME?</v>
      </c>
    </row>
    <row r="525" spans="9:47">
      <c r="I525" s="98">
        <f t="shared" ref="I525:O525" si="279">I123</f>
        <v>0</v>
      </c>
      <c r="J525" s="98">
        <f t="shared" si="279"/>
        <v>0</v>
      </c>
      <c r="K525" s="98">
        <f t="shared" si="279"/>
        <v>0</v>
      </c>
      <c r="L525" s="98">
        <f t="shared" si="279"/>
        <v>0</v>
      </c>
      <c r="M525" s="98">
        <f t="shared" si="279"/>
        <v>0</v>
      </c>
      <c r="N525" s="98">
        <f t="shared" si="279"/>
        <v>0</v>
      </c>
      <c r="O525" s="98">
        <f t="shared" si="279"/>
        <v>0</v>
      </c>
      <c r="Z525" s="81" t="e" cm="1">
        <f t="array" aca="1" ref="Z525" ca="1">couleur(Z181)</f>
        <v>#NAME?</v>
      </c>
      <c r="AA525" s="81" t="e" cm="1">
        <f t="array" aca="1" ref="AA525" ca="1">couleur(AA181)</f>
        <v>#NAME?</v>
      </c>
      <c r="AB525" s="81" t="e" cm="1">
        <f t="array" aca="1" ref="AB525" ca="1">couleur(AB181)</f>
        <v>#NAME?</v>
      </c>
      <c r="AC525" s="81" t="e" cm="1">
        <f t="array" aca="1" ref="AC525" ca="1">couleur(AC181)</f>
        <v>#NAME?</v>
      </c>
      <c r="AD525" s="81" t="e" cm="1">
        <f t="array" aca="1" ref="AD525" ca="1">couleur(AD181)</f>
        <v>#NAME?</v>
      </c>
      <c r="AE525" s="81" t="e" cm="1">
        <f t="array" aca="1" ref="AE525" ca="1">couleur(AE181)</f>
        <v>#NAME?</v>
      </c>
      <c r="AF525" s="81" t="e" cm="1">
        <f t="array" aca="1" ref="AF525" ca="1">couleur(AF181)</f>
        <v>#NAME?</v>
      </c>
      <c r="AG525" s="81" t="e" cm="1">
        <f t="array" aca="1" ref="AG525" ca="1">couleur(AG181)</f>
        <v>#NAME?</v>
      </c>
      <c r="AH525" s="81" t="e" cm="1">
        <f t="array" aca="1" ref="AH525" ca="1">couleur(AH181)</f>
        <v>#NAME?</v>
      </c>
      <c r="AI525" s="81" t="e" cm="1">
        <f t="array" aca="1" ref="AI525" ca="1">couleur(AI181)</f>
        <v>#NAME?</v>
      </c>
      <c r="AJ525" s="43"/>
      <c r="AK525" s="81" t="e" cm="1">
        <f t="array" aca="1" ref="AK525" ca="1">couleur(AK123)</f>
        <v>#NAME?</v>
      </c>
      <c r="AL525" s="81" t="e" cm="1">
        <f t="array" aca="1" ref="AL525" ca="1">couleur(AL123)</f>
        <v>#NAME?</v>
      </c>
      <c r="AM525" s="81" t="e" cm="1">
        <f t="array" aca="1" ref="AM525" ca="1">couleur(AM123)</f>
        <v>#NAME?</v>
      </c>
      <c r="AN525" s="81" t="e" cm="1">
        <f t="array" aca="1" ref="AN525" ca="1">couleur(AN123)</f>
        <v>#NAME?</v>
      </c>
      <c r="AO525" s="81" t="e" cm="1">
        <f t="array" aca="1" ref="AO525" ca="1">couleur(AO123)</f>
        <v>#NAME?</v>
      </c>
      <c r="AP525" s="81" t="e" cm="1">
        <f t="array" aca="1" ref="AP525" ca="1">couleur(AP123)</f>
        <v>#NAME?</v>
      </c>
      <c r="AQ525" s="81" t="e" cm="1">
        <f t="array" aca="1" ref="AQ525" ca="1">couleur(AQ123)</f>
        <v>#NAME?</v>
      </c>
      <c r="AR525" s="81" t="e" cm="1">
        <f t="array" aca="1" ref="AR525" ca="1">couleur(AR123)</f>
        <v>#NAME?</v>
      </c>
      <c r="AS525" s="81" t="e" cm="1">
        <f t="array" aca="1" ref="AS525" ca="1">couleur(AS123)</f>
        <v>#NAME?</v>
      </c>
      <c r="AT525" s="81" t="e" cm="1">
        <f t="array" aca="1" ref="AT525" ca="1">couleur(AT123)</f>
        <v>#NAME?</v>
      </c>
      <c r="AU525" s="81" t="e" cm="1">
        <f t="array" aca="1" ref="AU525" ca="1">couleur(AU123)</f>
        <v>#NAME?</v>
      </c>
    </row>
    <row r="526" spans="9:47">
      <c r="I526" s="98">
        <f t="shared" ref="I526:O526" si="280">I124</f>
        <v>0</v>
      </c>
      <c r="J526" s="98">
        <f t="shared" si="280"/>
        <v>0</v>
      </c>
      <c r="K526" s="98">
        <f t="shared" si="280"/>
        <v>0</v>
      </c>
      <c r="L526" s="98">
        <f t="shared" si="280"/>
        <v>0</v>
      </c>
      <c r="M526" s="98">
        <f t="shared" si="280"/>
        <v>0</v>
      </c>
      <c r="N526" s="98">
        <f t="shared" si="280"/>
        <v>0</v>
      </c>
      <c r="O526" s="98">
        <f t="shared" si="280"/>
        <v>0</v>
      </c>
      <c r="Z526" s="81" t="e" cm="1">
        <f t="array" aca="1" ref="Z526" ca="1">couleur(Z183)</f>
        <v>#NAME?</v>
      </c>
      <c r="AA526" s="81" t="e" cm="1">
        <f t="array" aca="1" ref="AA526" ca="1">couleur(AA183)</f>
        <v>#NAME?</v>
      </c>
      <c r="AB526" s="81" t="e" cm="1">
        <f t="array" aca="1" ref="AB526" ca="1">couleur(AB183)</f>
        <v>#NAME?</v>
      </c>
      <c r="AC526" s="81" t="e" cm="1">
        <f t="array" aca="1" ref="AC526" ca="1">couleur(AC183)</f>
        <v>#NAME?</v>
      </c>
      <c r="AD526" s="81" t="e" cm="1">
        <f t="array" aca="1" ref="AD526" ca="1">couleur(AD183)</f>
        <v>#NAME?</v>
      </c>
      <c r="AE526" s="81" t="e" cm="1">
        <f t="array" aca="1" ref="AE526" ca="1">couleur(AE183)</f>
        <v>#NAME?</v>
      </c>
      <c r="AF526" s="81" t="e" cm="1">
        <f t="array" aca="1" ref="AF526" ca="1">couleur(AF183)</f>
        <v>#NAME?</v>
      </c>
      <c r="AG526" s="81" t="e" cm="1">
        <f t="array" aca="1" ref="AG526" ca="1">couleur(AG183)</f>
        <v>#NAME?</v>
      </c>
      <c r="AH526" s="81" t="e" cm="1">
        <f t="array" aca="1" ref="AH526" ca="1">couleur(AH183)</f>
        <v>#NAME?</v>
      </c>
      <c r="AI526" s="81" t="e" cm="1">
        <f t="array" aca="1" ref="AI526" ca="1">couleur(AI183)</f>
        <v>#NAME?</v>
      </c>
      <c r="AJ526" s="43"/>
      <c r="AK526" s="81" t="e" cm="1">
        <f t="array" aca="1" ref="AK526" ca="1">couleur(AK124)</f>
        <v>#NAME?</v>
      </c>
      <c r="AL526" s="81" t="e" cm="1">
        <f t="array" aca="1" ref="AL526" ca="1">couleur(AL124)</f>
        <v>#NAME?</v>
      </c>
      <c r="AM526" s="81" t="e" cm="1">
        <f t="array" aca="1" ref="AM526" ca="1">couleur(AM124)</f>
        <v>#NAME?</v>
      </c>
      <c r="AN526" s="81" t="e" cm="1">
        <f t="array" aca="1" ref="AN526" ca="1">couleur(AN124)</f>
        <v>#NAME?</v>
      </c>
      <c r="AO526" s="81" t="e" cm="1">
        <f t="array" aca="1" ref="AO526" ca="1">couleur(AO124)</f>
        <v>#NAME?</v>
      </c>
      <c r="AP526" s="81" t="e" cm="1">
        <f t="array" aca="1" ref="AP526" ca="1">couleur(AP124)</f>
        <v>#NAME?</v>
      </c>
      <c r="AQ526" s="81" t="e" cm="1">
        <f t="array" aca="1" ref="AQ526" ca="1">couleur(AQ124)</f>
        <v>#NAME?</v>
      </c>
      <c r="AR526" s="81" t="e" cm="1">
        <f t="array" aca="1" ref="AR526" ca="1">couleur(AR124)</f>
        <v>#NAME?</v>
      </c>
      <c r="AS526" s="81" t="e" cm="1">
        <f t="array" aca="1" ref="AS526" ca="1">couleur(AS124)</f>
        <v>#NAME?</v>
      </c>
      <c r="AT526" s="81" t="e" cm="1">
        <f t="array" aca="1" ref="AT526" ca="1">couleur(AT124)</f>
        <v>#NAME?</v>
      </c>
      <c r="AU526" s="81" t="e" cm="1">
        <f t="array" aca="1" ref="AU526" ca="1">couleur(AU124)</f>
        <v>#NAME?</v>
      </c>
    </row>
    <row r="527" spans="9:47">
      <c r="I527" s="98">
        <f t="shared" ref="I527:O527" si="281">I125</f>
        <v>0</v>
      </c>
      <c r="J527" s="98">
        <f t="shared" si="281"/>
        <v>0</v>
      </c>
      <c r="K527" s="98">
        <f t="shared" si="281"/>
        <v>0</v>
      </c>
      <c r="L527" s="98">
        <f t="shared" si="281"/>
        <v>0</v>
      </c>
      <c r="M527" s="98">
        <f t="shared" si="281"/>
        <v>0</v>
      </c>
      <c r="N527" s="98">
        <f t="shared" si="281"/>
        <v>0</v>
      </c>
      <c r="O527" s="98">
        <f t="shared" si="281"/>
        <v>0</v>
      </c>
      <c r="Z527" s="81" t="e" cm="1">
        <f t="array" aca="1" ref="Z527" ca="1">couleur(Z185)</f>
        <v>#NAME?</v>
      </c>
      <c r="AA527" s="81" t="e" cm="1">
        <f t="array" aca="1" ref="AA527" ca="1">couleur(AA185)</f>
        <v>#NAME?</v>
      </c>
      <c r="AB527" s="81" t="e" cm="1">
        <f t="array" aca="1" ref="AB527" ca="1">couleur(AB185)</f>
        <v>#NAME?</v>
      </c>
      <c r="AC527" s="81" t="e" cm="1">
        <f t="array" aca="1" ref="AC527" ca="1">couleur(AC185)</f>
        <v>#NAME?</v>
      </c>
      <c r="AD527" s="81" t="e" cm="1">
        <f t="array" aca="1" ref="AD527" ca="1">couleur(AD185)</f>
        <v>#NAME?</v>
      </c>
      <c r="AE527" s="81" t="e" cm="1">
        <f t="array" aca="1" ref="AE527" ca="1">couleur(AE185)</f>
        <v>#NAME?</v>
      </c>
      <c r="AF527" s="81" t="e" cm="1">
        <f t="array" aca="1" ref="AF527" ca="1">couleur(AF185)</f>
        <v>#NAME?</v>
      </c>
      <c r="AG527" s="81" t="e" cm="1">
        <f t="array" aca="1" ref="AG527" ca="1">couleur(AG185)</f>
        <v>#NAME?</v>
      </c>
      <c r="AH527" s="81" t="e" cm="1">
        <f t="array" aca="1" ref="AH527" ca="1">couleur(AH185)</f>
        <v>#NAME?</v>
      </c>
      <c r="AI527" s="81" t="e" cm="1">
        <f t="array" aca="1" ref="AI527" ca="1">couleur(AI185)</f>
        <v>#NAME?</v>
      </c>
      <c r="AJ527" s="43"/>
      <c r="AK527" s="81" t="e" cm="1">
        <f t="array" aca="1" ref="AK527" ca="1">couleur(AK125)</f>
        <v>#NAME?</v>
      </c>
      <c r="AL527" s="81" t="e" cm="1">
        <f t="array" aca="1" ref="AL527" ca="1">couleur(AL125)</f>
        <v>#NAME?</v>
      </c>
      <c r="AM527" s="81" t="e" cm="1">
        <f t="array" aca="1" ref="AM527" ca="1">couleur(AM125)</f>
        <v>#NAME?</v>
      </c>
      <c r="AN527" s="81" t="e" cm="1">
        <f t="array" aca="1" ref="AN527" ca="1">couleur(AN125)</f>
        <v>#NAME?</v>
      </c>
      <c r="AO527" s="81" t="e" cm="1">
        <f t="array" aca="1" ref="AO527" ca="1">couleur(AO125)</f>
        <v>#NAME?</v>
      </c>
      <c r="AP527" s="81" t="e" cm="1">
        <f t="array" aca="1" ref="AP527" ca="1">couleur(AP125)</f>
        <v>#NAME?</v>
      </c>
      <c r="AQ527" s="81" t="e" cm="1">
        <f t="array" aca="1" ref="AQ527" ca="1">couleur(AQ125)</f>
        <v>#NAME?</v>
      </c>
      <c r="AR527" s="81" t="e" cm="1">
        <f t="array" aca="1" ref="AR527" ca="1">couleur(AR125)</f>
        <v>#NAME?</v>
      </c>
      <c r="AS527" s="81" t="e" cm="1">
        <f t="array" aca="1" ref="AS527" ca="1">couleur(AS125)</f>
        <v>#NAME?</v>
      </c>
      <c r="AT527" s="81" t="e" cm="1">
        <f t="array" aca="1" ref="AT527" ca="1">couleur(AT125)</f>
        <v>#NAME?</v>
      </c>
      <c r="AU527" s="81" t="e" cm="1">
        <f t="array" aca="1" ref="AU527" ca="1">couleur(AU125)</f>
        <v>#NAME?</v>
      </c>
    </row>
    <row r="528" spans="9:47">
      <c r="I528" s="98">
        <f t="shared" ref="I528:O528" si="282">I126</f>
        <v>0</v>
      </c>
      <c r="J528" s="98">
        <f t="shared" si="282"/>
        <v>0</v>
      </c>
      <c r="K528" s="98">
        <f t="shared" si="282"/>
        <v>0</v>
      </c>
      <c r="L528" s="98">
        <f t="shared" si="282"/>
        <v>0</v>
      </c>
      <c r="M528" s="98">
        <f t="shared" si="282"/>
        <v>0</v>
      </c>
      <c r="N528" s="98">
        <f t="shared" si="282"/>
        <v>0</v>
      </c>
      <c r="O528" s="98">
        <f t="shared" si="282"/>
        <v>0</v>
      </c>
      <c r="Z528" s="81" t="e" cm="1">
        <f t="array" aca="1" ref="Z528" ca="1">couleur(Z186)</f>
        <v>#NAME?</v>
      </c>
      <c r="AA528" s="81" t="e" cm="1">
        <f t="array" aca="1" ref="AA528" ca="1">couleur(AA186)</f>
        <v>#NAME?</v>
      </c>
      <c r="AB528" s="81" t="e" cm="1">
        <f t="array" aca="1" ref="AB528" ca="1">couleur(AB186)</f>
        <v>#NAME?</v>
      </c>
      <c r="AC528" s="81" t="e" cm="1">
        <f t="array" aca="1" ref="AC528" ca="1">couleur(AC186)</f>
        <v>#NAME?</v>
      </c>
      <c r="AD528" s="81" t="e" cm="1">
        <f t="array" aca="1" ref="AD528" ca="1">couleur(AD186)</f>
        <v>#NAME?</v>
      </c>
      <c r="AE528" s="81" t="e" cm="1">
        <f t="array" aca="1" ref="AE528" ca="1">couleur(AE186)</f>
        <v>#NAME?</v>
      </c>
      <c r="AF528" s="81" t="e" cm="1">
        <f t="array" aca="1" ref="AF528" ca="1">couleur(AF186)</f>
        <v>#NAME?</v>
      </c>
      <c r="AG528" s="81" t="e" cm="1">
        <f t="array" aca="1" ref="AG528" ca="1">couleur(AG186)</f>
        <v>#NAME?</v>
      </c>
      <c r="AH528" s="81" t="e" cm="1">
        <f t="array" aca="1" ref="AH528" ca="1">couleur(AH186)</f>
        <v>#NAME?</v>
      </c>
      <c r="AI528" s="81" t="e" cm="1">
        <f t="array" aca="1" ref="AI528" ca="1">couleur(AI186)</f>
        <v>#NAME?</v>
      </c>
      <c r="AJ528" s="43"/>
      <c r="AK528" s="81" t="e" cm="1">
        <f t="array" aca="1" ref="AK528" ca="1">couleur(AK126)</f>
        <v>#NAME?</v>
      </c>
      <c r="AL528" s="81" t="e" cm="1">
        <f t="array" aca="1" ref="AL528" ca="1">couleur(AL126)</f>
        <v>#NAME?</v>
      </c>
      <c r="AM528" s="81" t="e" cm="1">
        <f t="array" aca="1" ref="AM528" ca="1">couleur(AM126)</f>
        <v>#NAME?</v>
      </c>
      <c r="AN528" s="81" t="e" cm="1">
        <f t="array" aca="1" ref="AN528" ca="1">couleur(AN126)</f>
        <v>#NAME?</v>
      </c>
      <c r="AO528" s="81" t="e" cm="1">
        <f t="array" aca="1" ref="AO528" ca="1">couleur(AO126)</f>
        <v>#NAME?</v>
      </c>
      <c r="AP528" s="81" t="e" cm="1">
        <f t="array" aca="1" ref="AP528" ca="1">couleur(AP126)</f>
        <v>#NAME?</v>
      </c>
      <c r="AQ528" s="81" t="e" cm="1">
        <f t="array" aca="1" ref="AQ528" ca="1">couleur(AQ126)</f>
        <v>#NAME?</v>
      </c>
      <c r="AR528" s="81" t="e" cm="1">
        <f t="array" aca="1" ref="AR528" ca="1">couleur(AR126)</f>
        <v>#NAME?</v>
      </c>
      <c r="AS528" s="81" t="e" cm="1">
        <f t="array" aca="1" ref="AS528" ca="1">couleur(AS126)</f>
        <v>#NAME?</v>
      </c>
      <c r="AT528" s="81" t="e" cm="1">
        <f t="array" aca="1" ref="AT528" ca="1">couleur(AT126)</f>
        <v>#NAME?</v>
      </c>
      <c r="AU528" s="81" t="e" cm="1">
        <f t="array" aca="1" ref="AU528" ca="1">couleur(AU126)</f>
        <v>#NAME?</v>
      </c>
    </row>
    <row r="529" spans="9:47">
      <c r="I529" s="98">
        <f t="shared" ref="I529:O529" si="283">I127</f>
        <v>0</v>
      </c>
      <c r="J529" s="98">
        <f t="shared" si="283"/>
        <v>0</v>
      </c>
      <c r="K529" s="98">
        <f t="shared" si="283"/>
        <v>0</v>
      </c>
      <c r="L529" s="98">
        <f t="shared" si="283"/>
        <v>0</v>
      </c>
      <c r="M529" s="98">
        <f t="shared" si="283"/>
        <v>0</v>
      </c>
      <c r="N529" s="98">
        <f t="shared" si="283"/>
        <v>0</v>
      </c>
      <c r="O529" s="98">
        <f t="shared" si="283"/>
        <v>0</v>
      </c>
      <c r="Z529" s="81" t="e" cm="1">
        <f t="array" aca="1" ref="Z529" ca="1">couleur(Z188)</f>
        <v>#NAME?</v>
      </c>
      <c r="AA529" s="81" t="e" cm="1">
        <f t="array" aca="1" ref="AA529" ca="1">couleur(AA188)</f>
        <v>#NAME?</v>
      </c>
      <c r="AB529" s="81" t="e" cm="1">
        <f t="array" aca="1" ref="AB529" ca="1">couleur(AB188)</f>
        <v>#NAME?</v>
      </c>
      <c r="AC529" s="81" t="e" cm="1">
        <f t="array" aca="1" ref="AC529" ca="1">couleur(AC188)</f>
        <v>#NAME?</v>
      </c>
      <c r="AD529" s="81" t="e" cm="1">
        <f t="array" aca="1" ref="AD529" ca="1">couleur(AD188)</f>
        <v>#NAME?</v>
      </c>
      <c r="AE529" s="81" t="e" cm="1">
        <f t="array" aca="1" ref="AE529" ca="1">couleur(AE188)</f>
        <v>#NAME?</v>
      </c>
      <c r="AF529" s="81" t="e" cm="1">
        <f t="array" aca="1" ref="AF529" ca="1">couleur(AF188)</f>
        <v>#NAME?</v>
      </c>
      <c r="AG529" s="81" t="e" cm="1">
        <f t="array" aca="1" ref="AG529" ca="1">couleur(AG188)</f>
        <v>#NAME?</v>
      </c>
      <c r="AH529" s="81" t="e" cm="1">
        <f t="array" aca="1" ref="AH529" ca="1">couleur(AH188)</f>
        <v>#NAME?</v>
      </c>
      <c r="AI529" s="81" t="e" cm="1">
        <f t="array" aca="1" ref="AI529" ca="1">couleur(AI188)</f>
        <v>#NAME?</v>
      </c>
      <c r="AJ529" s="43"/>
      <c r="AK529" s="81" t="e" cm="1">
        <f t="array" aca="1" ref="AK529" ca="1">couleur(AK127)</f>
        <v>#NAME?</v>
      </c>
      <c r="AL529" s="81" t="e" cm="1">
        <f t="array" aca="1" ref="AL529" ca="1">couleur(AL127)</f>
        <v>#NAME?</v>
      </c>
      <c r="AM529" s="81" t="e" cm="1">
        <f t="array" aca="1" ref="AM529" ca="1">couleur(AM127)</f>
        <v>#NAME?</v>
      </c>
      <c r="AN529" s="81" t="e" cm="1">
        <f t="array" aca="1" ref="AN529" ca="1">couleur(AN127)</f>
        <v>#NAME?</v>
      </c>
      <c r="AO529" s="81" t="e" cm="1">
        <f t="array" aca="1" ref="AO529" ca="1">couleur(AO127)</f>
        <v>#NAME?</v>
      </c>
      <c r="AP529" s="81" t="e" cm="1">
        <f t="array" aca="1" ref="AP529" ca="1">couleur(AP127)</f>
        <v>#NAME?</v>
      </c>
      <c r="AQ529" s="81" t="e" cm="1">
        <f t="array" aca="1" ref="AQ529" ca="1">couleur(AQ127)</f>
        <v>#NAME?</v>
      </c>
      <c r="AR529" s="81" t="e" cm="1">
        <f t="array" aca="1" ref="AR529" ca="1">couleur(AR127)</f>
        <v>#NAME?</v>
      </c>
      <c r="AS529" s="81" t="e" cm="1">
        <f t="array" aca="1" ref="AS529" ca="1">couleur(AS127)</f>
        <v>#NAME?</v>
      </c>
      <c r="AT529" s="81" t="e" cm="1">
        <f t="array" aca="1" ref="AT529" ca="1">couleur(AT127)</f>
        <v>#NAME?</v>
      </c>
      <c r="AU529" s="81" t="e" cm="1">
        <f t="array" aca="1" ref="AU529" ca="1">couleur(AU127)</f>
        <v>#NAME?</v>
      </c>
    </row>
    <row r="530" spans="9:47">
      <c r="I530" s="98">
        <f t="shared" ref="I530:O530" si="284">I128</f>
        <v>0</v>
      </c>
      <c r="J530" s="98">
        <f t="shared" si="284"/>
        <v>0</v>
      </c>
      <c r="K530" s="98">
        <f t="shared" si="284"/>
        <v>0</v>
      </c>
      <c r="L530" s="98">
        <f t="shared" si="284"/>
        <v>0</v>
      </c>
      <c r="M530" s="98">
        <f t="shared" si="284"/>
        <v>0</v>
      </c>
      <c r="N530" s="98">
        <f t="shared" si="284"/>
        <v>0</v>
      </c>
      <c r="O530" s="98">
        <f t="shared" si="284"/>
        <v>0</v>
      </c>
      <c r="Z530" s="81" t="e" cm="1">
        <f t="array" aca="1" ref="Z530" ca="1">couleur(Z193)</f>
        <v>#NAME?</v>
      </c>
      <c r="AA530" s="81" t="e" cm="1">
        <f t="array" aca="1" ref="AA530" ca="1">couleur(AA193)</f>
        <v>#NAME?</v>
      </c>
      <c r="AB530" s="81" t="e" cm="1">
        <f t="array" aca="1" ref="AB530" ca="1">couleur(AB193)</f>
        <v>#NAME?</v>
      </c>
      <c r="AC530" s="81" t="e" cm="1">
        <f t="array" aca="1" ref="AC530" ca="1">couleur(AC193)</f>
        <v>#NAME?</v>
      </c>
      <c r="AD530" s="81" t="e" cm="1">
        <f t="array" aca="1" ref="AD530" ca="1">couleur(AD193)</f>
        <v>#NAME?</v>
      </c>
      <c r="AE530" s="81" t="e" cm="1">
        <f t="array" aca="1" ref="AE530" ca="1">couleur(AE193)</f>
        <v>#NAME?</v>
      </c>
      <c r="AF530" s="81" t="e" cm="1">
        <f t="array" aca="1" ref="AF530" ca="1">couleur(AF193)</f>
        <v>#NAME?</v>
      </c>
      <c r="AG530" s="81" t="e" cm="1">
        <f t="array" aca="1" ref="AG530" ca="1">couleur(AG193)</f>
        <v>#NAME?</v>
      </c>
      <c r="AH530" s="81" t="e" cm="1">
        <f t="array" aca="1" ref="AH530" ca="1">couleur(AH193)</f>
        <v>#NAME?</v>
      </c>
      <c r="AI530" s="81" t="e" cm="1">
        <f t="array" aca="1" ref="AI530" ca="1">couleur(AI193)</f>
        <v>#NAME?</v>
      </c>
      <c r="AJ530" s="43"/>
      <c r="AK530" s="81" t="e" cm="1">
        <f t="array" aca="1" ref="AK530" ca="1">couleur(AK128)</f>
        <v>#NAME?</v>
      </c>
      <c r="AL530" s="81" t="e" cm="1">
        <f t="array" aca="1" ref="AL530" ca="1">couleur(AL128)</f>
        <v>#NAME?</v>
      </c>
      <c r="AM530" s="81" t="e" cm="1">
        <f t="array" aca="1" ref="AM530" ca="1">couleur(AM128)</f>
        <v>#NAME?</v>
      </c>
      <c r="AN530" s="81" t="e" cm="1">
        <f t="array" aca="1" ref="AN530" ca="1">couleur(AN128)</f>
        <v>#NAME?</v>
      </c>
      <c r="AO530" s="81" t="e" cm="1">
        <f t="array" aca="1" ref="AO530" ca="1">couleur(AO128)</f>
        <v>#NAME?</v>
      </c>
      <c r="AP530" s="81" t="e" cm="1">
        <f t="array" aca="1" ref="AP530" ca="1">couleur(AP128)</f>
        <v>#NAME?</v>
      </c>
      <c r="AQ530" s="81" t="e" cm="1">
        <f t="array" aca="1" ref="AQ530" ca="1">couleur(AQ128)</f>
        <v>#NAME?</v>
      </c>
      <c r="AR530" s="81" t="e" cm="1">
        <f t="array" aca="1" ref="AR530" ca="1">couleur(AR128)</f>
        <v>#NAME?</v>
      </c>
      <c r="AS530" s="81" t="e" cm="1">
        <f t="array" aca="1" ref="AS530" ca="1">couleur(AS128)</f>
        <v>#NAME?</v>
      </c>
      <c r="AT530" s="81" t="e" cm="1">
        <f t="array" aca="1" ref="AT530" ca="1">couleur(AT128)</f>
        <v>#NAME?</v>
      </c>
      <c r="AU530" s="81" t="e" cm="1">
        <f t="array" aca="1" ref="AU530" ca="1">couleur(AU128)</f>
        <v>#NAME?</v>
      </c>
    </row>
    <row r="531" spans="9:47">
      <c r="I531" s="98">
        <f t="shared" ref="I531:O531" si="285">I129</f>
        <v>0</v>
      </c>
      <c r="J531" s="98">
        <f t="shared" si="285"/>
        <v>0</v>
      </c>
      <c r="K531" s="98">
        <f t="shared" si="285"/>
        <v>0</v>
      </c>
      <c r="L531" s="98">
        <f t="shared" si="285"/>
        <v>0</v>
      </c>
      <c r="M531" s="98">
        <f t="shared" si="285"/>
        <v>0</v>
      </c>
      <c r="N531" s="98">
        <f t="shared" si="285"/>
        <v>0</v>
      </c>
      <c r="O531" s="98">
        <f t="shared" si="285"/>
        <v>0</v>
      </c>
      <c r="Z531" s="81" t="e" cm="1">
        <f t="array" aca="1" ref="Z531" ca="1">couleur(Z194)</f>
        <v>#NAME?</v>
      </c>
      <c r="AA531" s="81" t="e" cm="1">
        <f t="array" aca="1" ref="AA531" ca="1">couleur(AA194)</f>
        <v>#NAME?</v>
      </c>
      <c r="AB531" s="81" t="e" cm="1">
        <f t="array" aca="1" ref="AB531" ca="1">couleur(AB194)</f>
        <v>#NAME?</v>
      </c>
      <c r="AC531" s="81" t="e" cm="1">
        <f t="array" aca="1" ref="AC531" ca="1">couleur(AC194)</f>
        <v>#NAME?</v>
      </c>
      <c r="AD531" s="81" t="e" cm="1">
        <f t="array" aca="1" ref="AD531" ca="1">couleur(AD194)</f>
        <v>#NAME?</v>
      </c>
      <c r="AE531" s="81" t="e" cm="1">
        <f t="array" aca="1" ref="AE531" ca="1">couleur(AE194)</f>
        <v>#NAME?</v>
      </c>
      <c r="AF531" s="81" t="e" cm="1">
        <f t="array" aca="1" ref="AF531" ca="1">couleur(AF194)</f>
        <v>#NAME?</v>
      </c>
      <c r="AG531" s="81" t="e" cm="1">
        <f t="array" aca="1" ref="AG531" ca="1">couleur(AG194)</f>
        <v>#NAME?</v>
      </c>
      <c r="AH531" s="81" t="e" cm="1">
        <f t="array" aca="1" ref="AH531" ca="1">couleur(AH194)</f>
        <v>#NAME?</v>
      </c>
      <c r="AI531" s="81" t="e" cm="1">
        <f t="array" aca="1" ref="AI531" ca="1">couleur(AI194)</f>
        <v>#NAME?</v>
      </c>
      <c r="AJ531" s="43"/>
      <c r="AK531" s="81" t="e" cm="1">
        <f t="array" aca="1" ref="AK531" ca="1">couleur(AK129)</f>
        <v>#NAME?</v>
      </c>
      <c r="AL531" s="81" t="e" cm="1">
        <f t="array" aca="1" ref="AL531" ca="1">couleur(AL129)</f>
        <v>#NAME?</v>
      </c>
      <c r="AM531" s="81" t="e" cm="1">
        <f t="array" aca="1" ref="AM531" ca="1">couleur(AM129)</f>
        <v>#NAME?</v>
      </c>
      <c r="AN531" s="81" t="e" cm="1">
        <f t="array" aca="1" ref="AN531" ca="1">couleur(AN129)</f>
        <v>#NAME?</v>
      </c>
      <c r="AO531" s="81" t="e" cm="1">
        <f t="array" aca="1" ref="AO531" ca="1">couleur(AO129)</f>
        <v>#NAME?</v>
      </c>
      <c r="AP531" s="81" t="e" cm="1">
        <f t="array" aca="1" ref="AP531" ca="1">couleur(AP129)</f>
        <v>#NAME?</v>
      </c>
      <c r="AQ531" s="81" t="e" cm="1">
        <f t="array" aca="1" ref="AQ531" ca="1">couleur(AQ129)</f>
        <v>#NAME?</v>
      </c>
      <c r="AR531" s="81" t="e" cm="1">
        <f t="array" aca="1" ref="AR531" ca="1">couleur(AR129)</f>
        <v>#NAME?</v>
      </c>
      <c r="AS531" s="81" t="e" cm="1">
        <f t="array" aca="1" ref="AS531" ca="1">couleur(AS129)</f>
        <v>#NAME?</v>
      </c>
      <c r="AT531" s="81" t="e" cm="1">
        <f t="array" aca="1" ref="AT531" ca="1">couleur(AT129)</f>
        <v>#NAME?</v>
      </c>
      <c r="AU531" s="81" t="e" cm="1">
        <f t="array" aca="1" ref="AU531" ca="1">couleur(AU129)</f>
        <v>#NAME?</v>
      </c>
    </row>
    <row r="532" spans="9:47">
      <c r="I532" s="98">
        <f t="shared" ref="I532:O532" si="286">I130</f>
        <v>0</v>
      </c>
      <c r="J532" s="98">
        <f t="shared" si="286"/>
        <v>0</v>
      </c>
      <c r="K532" s="98">
        <f t="shared" si="286"/>
        <v>0</v>
      </c>
      <c r="L532" s="98">
        <f t="shared" si="286"/>
        <v>0</v>
      </c>
      <c r="M532" s="98">
        <f t="shared" si="286"/>
        <v>0</v>
      </c>
      <c r="N532" s="98">
        <f t="shared" si="286"/>
        <v>0</v>
      </c>
      <c r="O532" s="98">
        <f t="shared" si="286"/>
        <v>0</v>
      </c>
      <c r="Z532" s="81" t="e" cm="1">
        <f t="array" aca="1" ref="Z532" ca="1">couleur(Z195)</f>
        <v>#NAME?</v>
      </c>
      <c r="AA532" s="81" t="e" cm="1">
        <f t="array" aca="1" ref="AA532" ca="1">couleur(AA195)</f>
        <v>#NAME?</v>
      </c>
      <c r="AB532" s="81" t="e" cm="1">
        <f t="array" aca="1" ref="AB532" ca="1">couleur(AB195)</f>
        <v>#NAME?</v>
      </c>
      <c r="AC532" s="81" t="e" cm="1">
        <f t="array" aca="1" ref="AC532" ca="1">couleur(AC195)</f>
        <v>#NAME?</v>
      </c>
      <c r="AD532" s="81" t="e" cm="1">
        <f t="array" aca="1" ref="AD532" ca="1">couleur(AD195)</f>
        <v>#NAME?</v>
      </c>
      <c r="AE532" s="81" t="e" cm="1">
        <f t="array" aca="1" ref="AE532" ca="1">couleur(AE195)</f>
        <v>#NAME?</v>
      </c>
      <c r="AF532" s="81" t="e" cm="1">
        <f t="array" aca="1" ref="AF532" ca="1">couleur(AF195)</f>
        <v>#NAME?</v>
      </c>
      <c r="AG532" s="81" t="e" cm="1">
        <f t="array" aca="1" ref="AG532" ca="1">couleur(AG195)</f>
        <v>#NAME?</v>
      </c>
      <c r="AH532" s="81" t="e" cm="1">
        <f t="array" aca="1" ref="AH532" ca="1">couleur(AH195)</f>
        <v>#NAME?</v>
      </c>
      <c r="AI532" s="81" t="e" cm="1">
        <f t="array" aca="1" ref="AI532" ca="1">couleur(AI195)</f>
        <v>#NAME?</v>
      </c>
      <c r="AJ532" s="43"/>
      <c r="AK532" s="81" t="e" cm="1">
        <f t="array" aca="1" ref="AK532" ca="1">couleur(AK130)</f>
        <v>#NAME?</v>
      </c>
      <c r="AL532" s="81" t="e" cm="1">
        <f t="array" aca="1" ref="AL532" ca="1">couleur(AL130)</f>
        <v>#NAME?</v>
      </c>
      <c r="AM532" s="81" t="e" cm="1">
        <f t="array" aca="1" ref="AM532" ca="1">couleur(AM130)</f>
        <v>#NAME?</v>
      </c>
      <c r="AN532" s="81" t="e" cm="1">
        <f t="array" aca="1" ref="AN532" ca="1">couleur(AN130)</f>
        <v>#NAME?</v>
      </c>
      <c r="AO532" s="81" t="e" cm="1">
        <f t="array" aca="1" ref="AO532" ca="1">couleur(AO130)</f>
        <v>#NAME?</v>
      </c>
      <c r="AP532" s="81" t="e" cm="1">
        <f t="array" aca="1" ref="AP532" ca="1">couleur(AP130)</f>
        <v>#NAME?</v>
      </c>
      <c r="AQ532" s="81" t="e" cm="1">
        <f t="array" aca="1" ref="AQ532" ca="1">couleur(AQ130)</f>
        <v>#NAME?</v>
      </c>
      <c r="AR532" s="81" t="e" cm="1">
        <f t="array" aca="1" ref="AR532" ca="1">couleur(AR130)</f>
        <v>#NAME?</v>
      </c>
      <c r="AS532" s="81" t="e" cm="1">
        <f t="array" aca="1" ref="AS532" ca="1">couleur(AS130)</f>
        <v>#NAME?</v>
      </c>
      <c r="AT532" s="81" t="e" cm="1">
        <f t="array" aca="1" ref="AT532" ca="1">couleur(AT130)</f>
        <v>#NAME?</v>
      </c>
      <c r="AU532" s="81" t="e" cm="1">
        <f t="array" aca="1" ref="AU532" ca="1">couleur(AU130)</f>
        <v>#NAME?</v>
      </c>
    </row>
    <row r="533" spans="9:47">
      <c r="I533" s="98">
        <f t="shared" ref="I533:O533" si="287">I131</f>
        <v>0</v>
      </c>
      <c r="J533" s="98">
        <f t="shared" si="287"/>
        <v>0</v>
      </c>
      <c r="K533" s="98">
        <f t="shared" si="287"/>
        <v>0</v>
      </c>
      <c r="L533" s="98">
        <f t="shared" si="287"/>
        <v>0</v>
      </c>
      <c r="M533" s="98">
        <f t="shared" si="287"/>
        <v>0</v>
      </c>
      <c r="N533" s="98">
        <f t="shared" si="287"/>
        <v>0</v>
      </c>
      <c r="O533" s="98">
        <f t="shared" si="287"/>
        <v>0</v>
      </c>
      <c r="Z533" s="81" t="e" cm="1">
        <f t="array" aca="1" ref="Z533" ca="1">couleur(Z196)</f>
        <v>#NAME?</v>
      </c>
      <c r="AA533" s="81" t="e" cm="1">
        <f t="array" aca="1" ref="AA533" ca="1">couleur(AA196)</f>
        <v>#NAME?</v>
      </c>
      <c r="AB533" s="81" t="e" cm="1">
        <f t="array" aca="1" ref="AB533" ca="1">couleur(AB196)</f>
        <v>#NAME?</v>
      </c>
      <c r="AC533" s="81" t="e" cm="1">
        <f t="array" aca="1" ref="AC533" ca="1">couleur(AC196)</f>
        <v>#NAME?</v>
      </c>
      <c r="AD533" s="81" t="e" cm="1">
        <f t="array" aca="1" ref="AD533" ca="1">couleur(AD196)</f>
        <v>#NAME?</v>
      </c>
      <c r="AE533" s="81" t="e" cm="1">
        <f t="array" aca="1" ref="AE533" ca="1">couleur(AE196)</f>
        <v>#NAME?</v>
      </c>
      <c r="AF533" s="81" t="e" cm="1">
        <f t="array" aca="1" ref="AF533" ca="1">couleur(AF196)</f>
        <v>#NAME?</v>
      </c>
      <c r="AG533" s="81" t="e" cm="1">
        <f t="array" aca="1" ref="AG533" ca="1">couleur(AG196)</f>
        <v>#NAME?</v>
      </c>
      <c r="AH533" s="81" t="e" cm="1">
        <f t="array" aca="1" ref="AH533" ca="1">couleur(AH196)</f>
        <v>#NAME?</v>
      </c>
      <c r="AI533" s="81" t="e" cm="1">
        <f t="array" aca="1" ref="AI533" ca="1">couleur(AI196)</f>
        <v>#NAME?</v>
      </c>
      <c r="AJ533" s="43"/>
      <c r="AK533" s="81" t="e" cm="1">
        <f t="array" aca="1" ref="AK533" ca="1">couleur(AK131)</f>
        <v>#NAME?</v>
      </c>
      <c r="AL533" s="81" t="e" cm="1">
        <f t="array" aca="1" ref="AL533" ca="1">couleur(AL131)</f>
        <v>#NAME?</v>
      </c>
      <c r="AM533" s="81" t="e" cm="1">
        <f t="array" aca="1" ref="AM533" ca="1">couleur(AM131)</f>
        <v>#NAME?</v>
      </c>
      <c r="AN533" s="81" t="e" cm="1">
        <f t="array" aca="1" ref="AN533" ca="1">couleur(AN131)</f>
        <v>#NAME?</v>
      </c>
      <c r="AO533" s="81" t="e" cm="1">
        <f t="array" aca="1" ref="AO533" ca="1">couleur(AO131)</f>
        <v>#NAME?</v>
      </c>
      <c r="AP533" s="81" t="e" cm="1">
        <f t="array" aca="1" ref="AP533" ca="1">couleur(AP131)</f>
        <v>#NAME?</v>
      </c>
      <c r="AQ533" s="81" t="e" cm="1">
        <f t="array" aca="1" ref="AQ533" ca="1">couleur(AQ131)</f>
        <v>#NAME?</v>
      </c>
      <c r="AR533" s="81" t="e" cm="1">
        <f t="array" aca="1" ref="AR533" ca="1">couleur(AR131)</f>
        <v>#NAME?</v>
      </c>
      <c r="AS533" s="81" t="e" cm="1">
        <f t="array" aca="1" ref="AS533" ca="1">couleur(AS131)</f>
        <v>#NAME?</v>
      </c>
      <c r="AT533" s="81" t="e" cm="1">
        <f t="array" aca="1" ref="AT533" ca="1">couleur(AT131)</f>
        <v>#NAME?</v>
      </c>
      <c r="AU533" s="81" t="e" cm="1">
        <f t="array" aca="1" ref="AU533" ca="1">couleur(AU131)</f>
        <v>#NAME?</v>
      </c>
    </row>
    <row r="534" spans="9:47">
      <c r="I534" s="98">
        <f t="shared" ref="I534:O534" si="288">I132</f>
        <v>0</v>
      </c>
      <c r="J534" s="98">
        <f t="shared" si="288"/>
        <v>0</v>
      </c>
      <c r="K534" s="98">
        <f t="shared" si="288"/>
        <v>0</v>
      </c>
      <c r="L534" s="98">
        <f t="shared" si="288"/>
        <v>0</v>
      </c>
      <c r="M534" s="98">
        <f t="shared" si="288"/>
        <v>0</v>
      </c>
      <c r="N534" s="98">
        <f t="shared" si="288"/>
        <v>0</v>
      </c>
      <c r="O534" s="98">
        <f t="shared" si="288"/>
        <v>0</v>
      </c>
      <c r="Z534" s="81" t="e" cm="1">
        <f t="array" ref="Z534">couleur(#REF!)</f>
        <v>#VALUE!</v>
      </c>
      <c r="AA534" s="81" t="e" cm="1">
        <f t="array" ref="AA534">couleur(#REF!)</f>
        <v>#VALUE!</v>
      </c>
      <c r="AB534" s="81" t="e" cm="1">
        <f t="array" ref="AB534">couleur(#REF!)</f>
        <v>#VALUE!</v>
      </c>
      <c r="AC534" s="81" t="e" cm="1">
        <f t="array" ref="AC534">couleur(#REF!)</f>
        <v>#VALUE!</v>
      </c>
      <c r="AD534" s="81" t="e" cm="1">
        <f t="array" ref="AD534">couleur(#REF!)</f>
        <v>#VALUE!</v>
      </c>
      <c r="AE534" s="81" t="e" cm="1">
        <f t="array" ref="AE534">couleur(#REF!)</f>
        <v>#VALUE!</v>
      </c>
      <c r="AF534" s="81" t="e" cm="1">
        <f t="array" ref="AF534">couleur(#REF!)</f>
        <v>#VALUE!</v>
      </c>
      <c r="AG534" s="81" t="e" cm="1">
        <f t="array" ref="AG534">couleur(#REF!)</f>
        <v>#VALUE!</v>
      </c>
      <c r="AH534" s="81" t="e" cm="1">
        <f t="array" ref="AH534">couleur(#REF!)</f>
        <v>#VALUE!</v>
      </c>
      <c r="AI534" s="81" t="e" cm="1">
        <f t="array" ref="AI534">couleur(#REF!)</f>
        <v>#VALUE!</v>
      </c>
      <c r="AJ534" s="43"/>
      <c r="AK534" s="81" t="e" cm="1">
        <f t="array" aca="1" ref="AK534" ca="1">couleur(AK132)</f>
        <v>#NAME?</v>
      </c>
      <c r="AL534" s="81" t="e" cm="1">
        <f t="array" aca="1" ref="AL534" ca="1">couleur(AL132)</f>
        <v>#NAME?</v>
      </c>
      <c r="AM534" s="81" t="e" cm="1">
        <f t="array" aca="1" ref="AM534" ca="1">couleur(AM132)</f>
        <v>#NAME?</v>
      </c>
      <c r="AN534" s="81" t="e" cm="1">
        <f t="array" aca="1" ref="AN534" ca="1">couleur(AN132)</f>
        <v>#NAME?</v>
      </c>
      <c r="AO534" s="81" t="e" cm="1">
        <f t="array" aca="1" ref="AO534" ca="1">couleur(AO132)</f>
        <v>#NAME?</v>
      </c>
      <c r="AP534" s="81" t="e" cm="1">
        <f t="array" aca="1" ref="AP534" ca="1">couleur(AP132)</f>
        <v>#NAME?</v>
      </c>
      <c r="AQ534" s="81" t="e" cm="1">
        <f t="array" aca="1" ref="AQ534" ca="1">couleur(AQ132)</f>
        <v>#NAME?</v>
      </c>
      <c r="AR534" s="81" t="e" cm="1">
        <f t="array" aca="1" ref="AR534" ca="1">couleur(AR132)</f>
        <v>#NAME?</v>
      </c>
      <c r="AS534" s="81" t="e" cm="1">
        <f t="array" aca="1" ref="AS534" ca="1">couleur(AS132)</f>
        <v>#NAME?</v>
      </c>
      <c r="AT534" s="81" t="e" cm="1">
        <f t="array" aca="1" ref="AT534" ca="1">couleur(AT132)</f>
        <v>#NAME?</v>
      </c>
      <c r="AU534" s="81" t="e" cm="1">
        <f t="array" aca="1" ref="AU534" ca="1">couleur(AU132)</f>
        <v>#NAME?</v>
      </c>
    </row>
    <row r="535" spans="9:47">
      <c r="I535" s="98">
        <f t="shared" ref="I535:O535" si="289">I133</f>
        <v>0</v>
      </c>
      <c r="J535" s="98">
        <f t="shared" si="289"/>
        <v>0</v>
      </c>
      <c r="K535" s="98">
        <f t="shared" si="289"/>
        <v>0</v>
      </c>
      <c r="L535" s="98">
        <f t="shared" si="289"/>
        <v>0</v>
      </c>
      <c r="M535" s="98">
        <f t="shared" si="289"/>
        <v>0</v>
      </c>
      <c r="N535" s="98">
        <f t="shared" si="289"/>
        <v>0</v>
      </c>
      <c r="O535" s="98">
        <f t="shared" si="289"/>
        <v>0</v>
      </c>
      <c r="Z535" s="81" t="e" cm="1">
        <f t="array" aca="1" ref="Z535" ca="1">couleur(Z198)</f>
        <v>#NAME?</v>
      </c>
      <c r="AA535" s="81" t="e" cm="1">
        <f t="array" aca="1" ref="AA535" ca="1">couleur(AA198)</f>
        <v>#NAME?</v>
      </c>
      <c r="AB535" s="81" t="e" cm="1">
        <f t="array" aca="1" ref="AB535" ca="1">couleur(AB198)</f>
        <v>#NAME?</v>
      </c>
      <c r="AC535" s="81" t="e" cm="1">
        <f t="array" aca="1" ref="AC535" ca="1">couleur(AC198)</f>
        <v>#NAME?</v>
      </c>
      <c r="AD535" s="81" t="e" cm="1">
        <f t="array" aca="1" ref="AD535" ca="1">couleur(AD198)</f>
        <v>#NAME?</v>
      </c>
      <c r="AE535" s="81" t="e" cm="1">
        <f t="array" aca="1" ref="AE535" ca="1">couleur(AE198)</f>
        <v>#NAME?</v>
      </c>
      <c r="AF535" s="81" t="e" cm="1">
        <f t="array" aca="1" ref="AF535" ca="1">couleur(AF198)</f>
        <v>#NAME?</v>
      </c>
      <c r="AG535" s="81" t="e" cm="1">
        <f t="array" aca="1" ref="AG535" ca="1">couleur(AG198)</f>
        <v>#NAME?</v>
      </c>
      <c r="AH535" s="81" t="e" cm="1">
        <f t="array" aca="1" ref="AH535" ca="1">couleur(AH198)</f>
        <v>#NAME?</v>
      </c>
      <c r="AI535" s="81" t="e" cm="1">
        <f t="array" aca="1" ref="AI535" ca="1">couleur(AI198)</f>
        <v>#NAME?</v>
      </c>
      <c r="AJ535" s="43"/>
      <c r="AK535" s="81" t="e" cm="1">
        <f t="array" aca="1" ref="AK535" ca="1">couleur(AK133)</f>
        <v>#NAME?</v>
      </c>
      <c r="AL535" s="81" t="e" cm="1">
        <f t="array" aca="1" ref="AL535" ca="1">couleur(AL133)</f>
        <v>#NAME?</v>
      </c>
      <c r="AM535" s="81" t="e" cm="1">
        <f t="array" aca="1" ref="AM535" ca="1">couleur(AM133)</f>
        <v>#NAME?</v>
      </c>
      <c r="AN535" s="81" t="e" cm="1">
        <f t="array" aca="1" ref="AN535" ca="1">couleur(AN133)</f>
        <v>#NAME?</v>
      </c>
      <c r="AO535" s="81" t="e" cm="1">
        <f t="array" aca="1" ref="AO535" ca="1">couleur(AO133)</f>
        <v>#NAME?</v>
      </c>
      <c r="AP535" s="81" t="e" cm="1">
        <f t="array" aca="1" ref="AP535" ca="1">couleur(AP133)</f>
        <v>#NAME?</v>
      </c>
      <c r="AQ535" s="81" t="e" cm="1">
        <f t="array" aca="1" ref="AQ535" ca="1">couleur(AQ133)</f>
        <v>#NAME?</v>
      </c>
      <c r="AR535" s="81" t="e" cm="1">
        <f t="array" aca="1" ref="AR535" ca="1">couleur(AR133)</f>
        <v>#NAME?</v>
      </c>
      <c r="AS535" s="81" t="e" cm="1">
        <f t="array" aca="1" ref="AS535" ca="1">couleur(AS133)</f>
        <v>#NAME?</v>
      </c>
      <c r="AT535" s="81" t="e" cm="1">
        <f t="array" aca="1" ref="AT535" ca="1">couleur(AT133)</f>
        <v>#NAME?</v>
      </c>
      <c r="AU535" s="81" t="e" cm="1">
        <f t="array" aca="1" ref="AU535" ca="1">couleur(AU133)</f>
        <v>#NAME?</v>
      </c>
    </row>
    <row r="536" spans="9:47">
      <c r="I536" s="98">
        <f t="shared" ref="I536:O536" si="290">I134</f>
        <v>0</v>
      </c>
      <c r="J536" s="98">
        <f t="shared" si="290"/>
        <v>0</v>
      </c>
      <c r="K536" s="98">
        <f t="shared" si="290"/>
        <v>0</v>
      </c>
      <c r="L536" s="98">
        <f t="shared" si="290"/>
        <v>0</v>
      </c>
      <c r="M536" s="98">
        <f t="shared" si="290"/>
        <v>0</v>
      </c>
      <c r="N536" s="98">
        <f t="shared" si="290"/>
        <v>0</v>
      </c>
      <c r="O536" s="98">
        <f t="shared" si="290"/>
        <v>0</v>
      </c>
      <c r="Z536" s="81" t="e" cm="1">
        <f t="array" aca="1" ref="Z536" ca="1">couleur(Z199)</f>
        <v>#NAME?</v>
      </c>
      <c r="AA536" s="81" t="e" cm="1">
        <f t="array" aca="1" ref="AA536" ca="1">couleur(AA199)</f>
        <v>#NAME?</v>
      </c>
      <c r="AB536" s="81" t="e" cm="1">
        <f t="array" aca="1" ref="AB536" ca="1">couleur(AB199)</f>
        <v>#NAME?</v>
      </c>
      <c r="AC536" s="81" t="e" cm="1">
        <f t="array" aca="1" ref="AC536" ca="1">couleur(AC199)</f>
        <v>#NAME?</v>
      </c>
      <c r="AD536" s="81" t="e" cm="1">
        <f t="array" aca="1" ref="AD536" ca="1">couleur(AD199)</f>
        <v>#NAME?</v>
      </c>
      <c r="AE536" s="81" t="e" cm="1">
        <f t="array" aca="1" ref="AE536" ca="1">couleur(AE199)</f>
        <v>#NAME?</v>
      </c>
      <c r="AF536" s="81" t="e" cm="1">
        <f t="array" aca="1" ref="AF536" ca="1">couleur(AF199)</f>
        <v>#NAME?</v>
      </c>
      <c r="AG536" s="81" t="e" cm="1">
        <f t="array" aca="1" ref="AG536" ca="1">couleur(AG199)</f>
        <v>#NAME?</v>
      </c>
      <c r="AH536" s="81" t="e" cm="1">
        <f t="array" aca="1" ref="AH536" ca="1">couleur(AH199)</f>
        <v>#NAME?</v>
      </c>
      <c r="AI536" s="81" t="e" cm="1">
        <f t="array" aca="1" ref="AI536" ca="1">couleur(AI199)</f>
        <v>#NAME?</v>
      </c>
      <c r="AJ536" s="43"/>
      <c r="AK536" s="81" t="e" cm="1">
        <f t="array" aca="1" ref="AK536" ca="1">couleur(AK134)</f>
        <v>#NAME?</v>
      </c>
      <c r="AL536" s="81" t="e" cm="1">
        <f t="array" aca="1" ref="AL536" ca="1">couleur(AL134)</f>
        <v>#NAME?</v>
      </c>
      <c r="AM536" s="81" t="e" cm="1">
        <f t="array" aca="1" ref="AM536" ca="1">couleur(AM134)</f>
        <v>#NAME?</v>
      </c>
      <c r="AN536" s="81" t="e" cm="1">
        <f t="array" aca="1" ref="AN536" ca="1">couleur(AN134)</f>
        <v>#NAME?</v>
      </c>
      <c r="AO536" s="81" t="e" cm="1">
        <f t="array" aca="1" ref="AO536" ca="1">couleur(AO134)</f>
        <v>#NAME?</v>
      </c>
      <c r="AP536" s="81" t="e" cm="1">
        <f t="array" aca="1" ref="AP536" ca="1">couleur(AP134)</f>
        <v>#NAME?</v>
      </c>
      <c r="AQ536" s="81" t="e" cm="1">
        <f t="array" aca="1" ref="AQ536" ca="1">couleur(AQ134)</f>
        <v>#NAME?</v>
      </c>
      <c r="AR536" s="81" t="e" cm="1">
        <f t="array" aca="1" ref="AR536" ca="1">couleur(AR134)</f>
        <v>#NAME?</v>
      </c>
      <c r="AS536" s="81" t="e" cm="1">
        <f t="array" aca="1" ref="AS536" ca="1">couleur(AS134)</f>
        <v>#NAME?</v>
      </c>
      <c r="AT536" s="81" t="e" cm="1">
        <f t="array" aca="1" ref="AT536" ca="1">couleur(AT134)</f>
        <v>#NAME?</v>
      </c>
      <c r="AU536" s="81" t="e" cm="1">
        <f t="array" aca="1" ref="AU536" ca="1">couleur(AU134)</f>
        <v>#NAME?</v>
      </c>
    </row>
    <row r="537" spans="9:47">
      <c r="I537" s="98">
        <f t="shared" ref="I537:O537" si="291">I135</f>
        <v>0</v>
      </c>
      <c r="J537" s="98">
        <f t="shared" si="291"/>
        <v>0</v>
      </c>
      <c r="K537" s="98">
        <f t="shared" si="291"/>
        <v>0</v>
      </c>
      <c r="L537" s="98">
        <f t="shared" si="291"/>
        <v>0</v>
      </c>
      <c r="M537" s="98">
        <f t="shared" si="291"/>
        <v>0</v>
      </c>
      <c r="N537" s="98">
        <f t="shared" si="291"/>
        <v>0</v>
      </c>
      <c r="O537" s="98">
        <f t="shared" si="291"/>
        <v>0</v>
      </c>
      <c r="Z537" s="81" t="e" cm="1">
        <f t="array" ref="Z537">couleur(#REF!)</f>
        <v>#VALUE!</v>
      </c>
      <c r="AA537" s="81" t="e" cm="1">
        <f t="array" ref="AA537">couleur(#REF!)</f>
        <v>#VALUE!</v>
      </c>
      <c r="AB537" s="81" t="e" cm="1">
        <f t="array" ref="AB537">couleur(#REF!)</f>
        <v>#VALUE!</v>
      </c>
      <c r="AC537" s="81" t="e" cm="1">
        <f t="array" ref="AC537">couleur(#REF!)</f>
        <v>#VALUE!</v>
      </c>
      <c r="AD537" s="81" t="e" cm="1">
        <f t="array" ref="AD537">couleur(#REF!)</f>
        <v>#VALUE!</v>
      </c>
      <c r="AE537" s="81" t="e" cm="1">
        <f t="array" ref="AE537">couleur(#REF!)</f>
        <v>#VALUE!</v>
      </c>
      <c r="AF537" s="81" t="e" cm="1">
        <f t="array" ref="AF537">couleur(#REF!)</f>
        <v>#VALUE!</v>
      </c>
      <c r="AG537" s="81" t="e" cm="1">
        <f t="array" ref="AG537">couleur(#REF!)</f>
        <v>#VALUE!</v>
      </c>
      <c r="AH537" s="81" t="e" cm="1">
        <f t="array" ref="AH537">couleur(#REF!)</f>
        <v>#VALUE!</v>
      </c>
      <c r="AI537" s="81" t="e" cm="1">
        <f t="array" ref="AI537">couleur(#REF!)</f>
        <v>#VALUE!</v>
      </c>
      <c r="AJ537" s="43"/>
      <c r="AK537" s="81" t="e" cm="1">
        <f t="array" aca="1" ref="AK537" ca="1">couleur(AK135)</f>
        <v>#NAME?</v>
      </c>
      <c r="AL537" s="81" t="e" cm="1">
        <f t="array" aca="1" ref="AL537" ca="1">couleur(AL135)</f>
        <v>#NAME?</v>
      </c>
      <c r="AM537" s="81" t="e" cm="1">
        <f t="array" aca="1" ref="AM537" ca="1">couleur(AM135)</f>
        <v>#NAME?</v>
      </c>
      <c r="AN537" s="81" t="e" cm="1">
        <f t="array" aca="1" ref="AN537" ca="1">couleur(AN135)</f>
        <v>#NAME?</v>
      </c>
      <c r="AO537" s="81" t="e" cm="1">
        <f t="array" aca="1" ref="AO537" ca="1">couleur(AO135)</f>
        <v>#NAME?</v>
      </c>
      <c r="AP537" s="81" t="e" cm="1">
        <f t="array" aca="1" ref="AP537" ca="1">couleur(AP135)</f>
        <v>#NAME?</v>
      </c>
      <c r="AQ537" s="81" t="e" cm="1">
        <f t="array" aca="1" ref="AQ537" ca="1">couleur(AQ135)</f>
        <v>#NAME?</v>
      </c>
      <c r="AR537" s="81" t="e" cm="1">
        <f t="array" aca="1" ref="AR537" ca="1">couleur(AR135)</f>
        <v>#NAME?</v>
      </c>
      <c r="AS537" s="81" t="e" cm="1">
        <f t="array" aca="1" ref="AS537" ca="1">couleur(AS135)</f>
        <v>#NAME?</v>
      </c>
      <c r="AT537" s="81" t="e" cm="1">
        <f t="array" aca="1" ref="AT537" ca="1">couleur(AT135)</f>
        <v>#NAME?</v>
      </c>
      <c r="AU537" s="81" t="e" cm="1">
        <f t="array" aca="1" ref="AU537" ca="1">couleur(AU135)</f>
        <v>#NAME?</v>
      </c>
    </row>
    <row r="538" spans="9:47">
      <c r="I538" s="98">
        <f t="shared" ref="I538:O538" si="292">I136</f>
        <v>0</v>
      </c>
      <c r="J538" s="98">
        <f t="shared" si="292"/>
        <v>0</v>
      </c>
      <c r="K538" s="98">
        <f t="shared" si="292"/>
        <v>0</v>
      </c>
      <c r="L538" s="98">
        <f t="shared" si="292"/>
        <v>0</v>
      </c>
      <c r="M538" s="98">
        <f t="shared" si="292"/>
        <v>0</v>
      </c>
      <c r="N538" s="98">
        <f t="shared" si="292"/>
        <v>0</v>
      </c>
      <c r="O538" s="98">
        <f t="shared" si="292"/>
        <v>0</v>
      </c>
      <c r="Z538" s="81" t="e" cm="1">
        <f t="array" aca="1" ref="Z538" ca="1">couleur(Z201)</f>
        <v>#NAME?</v>
      </c>
      <c r="AA538" s="81" t="e" cm="1">
        <f t="array" aca="1" ref="AA538" ca="1">couleur(AA201)</f>
        <v>#NAME?</v>
      </c>
      <c r="AB538" s="81" t="e" cm="1">
        <f t="array" aca="1" ref="AB538" ca="1">couleur(AB201)</f>
        <v>#NAME?</v>
      </c>
      <c r="AC538" s="81" t="e" cm="1">
        <f t="array" aca="1" ref="AC538" ca="1">couleur(AC201)</f>
        <v>#NAME?</v>
      </c>
      <c r="AD538" s="81" t="e" cm="1">
        <f t="array" aca="1" ref="AD538" ca="1">couleur(AD201)</f>
        <v>#NAME?</v>
      </c>
      <c r="AE538" s="81" t="e" cm="1">
        <f t="array" aca="1" ref="AE538" ca="1">couleur(AE201)</f>
        <v>#NAME?</v>
      </c>
      <c r="AF538" s="81" t="e" cm="1">
        <f t="array" aca="1" ref="AF538" ca="1">couleur(AF201)</f>
        <v>#NAME?</v>
      </c>
      <c r="AG538" s="81" t="e" cm="1">
        <f t="array" aca="1" ref="AG538" ca="1">couleur(AG201)</f>
        <v>#NAME?</v>
      </c>
      <c r="AH538" s="81" t="e" cm="1">
        <f t="array" aca="1" ref="AH538" ca="1">couleur(AH201)</f>
        <v>#NAME?</v>
      </c>
      <c r="AI538" s="81" t="e" cm="1">
        <f t="array" aca="1" ref="AI538" ca="1">couleur(AI201)</f>
        <v>#NAME?</v>
      </c>
      <c r="AJ538" s="43"/>
      <c r="AK538" s="81" t="e" cm="1">
        <f t="array" aca="1" ref="AK538" ca="1">couleur(AK136)</f>
        <v>#NAME?</v>
      </c>
      <c r="AL538" s="81" t="e" cm="1">
        <f t="array" aca="1" ref="AL538" ca="1">couleur(AL136)</f>
        <v>#NAME?</v>
      </c>
      <c r="AM538" s="81" t="e" cm="1">
        <f t="array" aca="1" ref="AM538" ca="1">couleur(AM136)</f>
        <v>#NAME?</v>
      </c>
      <c r="AN538" s="81" t="e" cm="1">
        <f t="array" aca="1" ref="AN538" ca="1">couleur(AN136)</f>
        <v>#NAME?</v>
      </c>
      <c r="AO538" s="81" t="e" cm="1">
        <f t="array" aca="1" ref="AO538" ca="1">couleur(AO136)</f>
        <v>#NAME?</v>
      </c>
      <c r="AP538" s="81" t="e" cm="1">
        <f t="array" aca="1" ref="AP538" ca="1">couleur(AP136)</f>
        <v>#NAME?</v>
      </c>
      <c r="AQ538" s="81" t="e" cm="1">
        <f t="array" aca="1" ref="AQ538" ca="1">couleur(AQ136)</f>
        <v>#NAME?</v>
      </c>
      <c r="AR538" s="81" t="e" cm="1">
        <f t="array" aca="1" ref="AR538" ca="1">couleur(AR136)</f>
        <v>#NAME?</v>
      </c>
      <c r="AS538" s="81" t="e" cm="1">
        <f t="array" aca="1" ref="AS538" ca="1">couleur(AS136)</f>
        <v>#NAME?</v>
      </c>
      <c r="AT538" s="81" t="e" cm="1">
        <f t="array" aca="1" ref="AT538" ca="1">couleur(AT136)</f>
        <v>#NAME?</v>
      </c>
      <c r="AU538" s="81" t="e" cm="1">
        <f t="array" aca="1" ref="AU538" ca="1">couleur(AU136)</f>
        <v>#NAME?</v>
      </c>
    </row>
    <row r="539" spans="9:47">
      <c r="I539" s="98">
        <f t="shared" ref="I539:O539" si="293">I137</f>
        <v>0</v>
      </c>
      <c r="J539" s="98">
        <f t="shared" si="293"/>
        <v>0</v>
      </c>
      <c r="K539" s="98">
        <f t="shared" si="293"/>
        <v>0</v>
      </c>
      <c r="L539" s="98">
        <f t="shared" si="293"/>
        <v>0</v>
      </c>
      <c r="M539" s="98">
        <f t="shared" si="293"/>
        <v>0</v>
      </c>
      <c r="N539" s="98">
        <f t="shared" si="293"/>
        <v>0</v>
      </c>
      <c r="O539" s="98">
        <f t="shared" si="293"/>
        <v>0</v>
      </c>
      <c r="Z539" s="81" t="e" cm="1">
        <f t="array" aca="1" ref="Z539" ca="1">couleur(Z202)</f>
        <v>#NAME?</v>
      </c>
      <c r="AA539" s="81" t="e" cm="1">
        <f t="array" aca="1" ref="AA539" ca="1">couleur(AA202)</f>
        <v>#NAME?</v>
      </c>
      <c r="AB539" s="81" t="e" cm="1">
        <f t="array" aca="1" ref="AB539" ca="1">couleur(AB202)</f>
        <v>#NAME?</v>
      </c>
      <c r="AC539" s="81" t="e" cm="1">
        <f t="array" aca="1" ref="AC539" ca="1">couleur(AC202)</f>
        <v>#NAME?</v>
      </c>
      <c r="AD539" s="81" t="e" cm="1">
        <f t="array" aca="1" ref="AD539" ca="1">couleur(AD202)</f>
        <v>#NAME?</v>
      </c>
      <c r="AE539" s="81" t="e" cm="1">
        <f t="array" aca="1" ref="AE539" ca="1">couleur(AE202)</f>
        <v>#NAME?</v>
      </c>
      <c r="AF539" s="81" t="e" cm="1">
        <f t="array" aca="1" ref="AF539" ca="1">couleur(AF202)</f>
        <v>#NAME?</v>
      </c>
      <c r="AG539" s="81" t="e" cm="1">
        <f t="array" aca="1" ref="AG539" ca="1">couleur(AG202)</f>
        <v>#NAME?</v>
      </c>
      <c r="AH539" s="81" t="e" cm="1">
        <f t="array" aca="1" ref="AH539" ca="1">couleur(AH202)</f>
        <v>#NAME?</v>
      </c>
      <c r="AI539" s="81" t="e" cm="1">
        <f t="array" aca="1" ref="AI539" ca="1">couleur(AI202)</f>
        <v>#NAME?</v>
      </c>
      <c r="AJ539" s="43"/>
      <c r="AK539" s="81" t="e" cm="1">
        <f t="array" aca="1" ref="AK539" ca="1">couleur(AK137)</f>
        <v>#NAME?</v>
      </c>
      <c r="AL539" s="81" t="e" cm="1">
        <f t="array" aca="1" ref="AL539" ca="1">couleur(AL137)</f>
        <v>#NAME?</v>
      </c>
      <c r="AM539" s="81" t="e" cm="1">
        <f t="array" aca="1" ref="AM539" ca="1">couleur(AM137)</f>
        <v>#NAME?</v>
      </c>
      <c r="AN539" s="81" t="e" cm="1">
        <f t="array" aca="1" ref="AN539" ca="1">couleur(AN137)</f>
        <v>#NAME?</v>
      </c>
      <c r="AO539" s="81" t="e" cm="1">
        <f t="array" aca="1" ref="AO539" ca="1">couleur(AO137)</f>
        <v>#NAME?</v>
      </c>
      <c r="AP539" s="81" t="e" cm="1">
        <f t="array" aca="1" ref="AP539" ca="1">couleur(AP137)</f>
        <v>#NAME?</v>
      </c>
      <c r="AQ539" s="81" t="e" cm="1">
        <f t="array" aca="1" ref="AQ539" ca="1">couleur(AQ137)</f>
        <v>#NAME?</v>
      </c>
      <c r="AR539" s="81" t="e" cm="1">
        <f t="array" aca="1" ref="AR539" ca="1">couleur(AR137)</f>
        <v>#NAME?</v>
      </c>
      <c r="AS539" s="81" t="e" cm="1">
        <f t="array" aca="1" ref="AS539" ca="1">couleur(AS137)</f>
        <v>#NAME?</v>
      </c>
      <c r="AT539" s="81" t="e" cm="1">
        <f t="array" aca="1" ref="AT539" ca="1">couleur(AT137)</f>
        <v>#NAME?</v>
      </c>
      <c r="AU539" s="81" t="e" cm="1">
        <f t="array" aca="1" ref="AU539" ca="1">couleur(AU137)</f>
        <v>#NAME?</v>
      </c>
    </row>
    <row r="540" spans="9:47">
      <c r="I540" s="98">
        <f t="shared" ref="I540:O540" si="294">I138</f>
        <v>0</v>
      </c>
      <c r="J540" s="98">
        <f t="shared" si="294"/>
        <v>0</v>
      </c>
      <c r="K540" s="98">
        <f t="shared" si="294"/>
        <v>0</v>
      </c>
      <c r="L540" s="98">
        <f t="shared" si="294"/>
        <v>0</v>
      </c>
      <c r="M540" s="98">
        <f t="shared" si="294"/>
        <v>0</v>
      </c>
      <c r="N540" s="98">
        <f t="shared" si="294"/>
        <v>0</v>
      </c>
      <c r="O540" s="98">
        <f t="shared" si="294"/>
        <v>0</v>
      </c>
      <c r="Z540" s="81" t="e" cm="1">
        <f t="array" aca="1" ref="Z540" ca="1">couleur(Z203)</f>
        <v>#NAME?</v>
      </c>
      <c r="AA540" s="81" t="e" cm="1">
        <f t="array" aca="1" ref="AA540" ca="1">couleur(AA203)</f>
        <v>#NAME?</v>
      </c>
      <c r="AB540" s="81" t="e" cm="1">
        <f t="array" aca="1" ref="AB540" ca="1">couleur(AB203)</f>
        <v>#NAME?</v>
      </c>
      <c r="AC540" s="81" t="e" cm="1">
        <f t="array" aca="1" ref="AC540" ca="1">couleur(AC203)</f>
        <v>#NAME?</v>
      </c>
      <c r="AD540" s="81" t="e" cm="1">
        <f t="array" aca="1" ref="AD540" ca="1">couleur(AD203)</f>
        <v>#NAME?</v>
      </c>
      <c r="AE540" s="81" t="e" cm="1">
        <f t="array" aca="1" ref="AE540" ca="1">couleur(AE203)</f>
        <v>#NAME?</v>
      </c>
      <c r="AF540" s="81" t="e" cm="1">
        <f t="array" aca="1" ref="AF540" ca="1">couleur(AF203)</f>
        <v>#NAME?</v>
      </c>
      <c r="AG540" s="81" t="e" cm="1">
        <f t="array" aca="1" ref="AG540" ca="1">couleur(AG203)</f>
        <v>#NAME?</v>
      </c>
      <c r="AH540" s="81" t="e" cm="1">
        <f t="array" aca="1" ref="AH540" ca="1">couleur(AH203)</f>
        <v>#NAME?</v>
      </c>
      <c r="AI540" s="81" t="e" cm="1">
        <f t="array" aca="1" ref="AI540" ca="1">couleur(AI203)</f>
        <v>#NAME?</v>
      </c>
      <c r="AJ540" s="43"/>
      <c r="AK540" s="81" t="e" cm="1">
        <f t="array" aca="1" ref="AK540" ca="1">couleur(AK138)</f>
        <v>#NAME?</v>
      </c>
      <c r="AL540" s="81" t="e" cm="1">
        <f t="array" aca="1" ref="AL540" ca="1">couleur(AL138)</f>
        <v>#NAME?</v>
      </c>
      <c r="AM540" s="81" t="e" cm="1">
        <f t="array" aca="1" ref="AM540" ca="1">couleur(AM138)</f>
        <v>#NAME?</v>
      </c>
      <c r="AN540" s="81" t="e" cm="1">
        <f t="array" aca="1" ref="AN540" ca="1">couleur(AN138)</f>
        <v>#NAME?</v>
      </c>
      <c r="AO540" s="81" t="e" cm="1">
        <f t="array" aca="1" ref="AO540" ca="1">couleur(AO138)</f>
        <v>#NAME?</v>
      </c>
      <c r="AP540" s="81" t="e" cm="1">
        <f t="array" aca="1" ref="AP540" ca="1">couleur(AP138)</f>
        <v>#NAME?</v>
      </c>
      <c r="AQ540" s="81" t="e" cm="1">
        <f t="array" aca="1" ref="AQ540" ca="1">couleur(AQ138)</f>
        <v>#NAME?</v>
      </c>
      <c r="AR540" s="81" t="e" cm="1">
        <f t="array" aca="1" ref="AR540" ca="1">couleur(AR138)</f>
        <v>#NAME?</v>
      </c>
      <c r="AS540" s="81" t="e" cm="1">
        <f t="array" aca="1" ref="AS540" ca="1">couleur(AS138)</f>
        <v>#NAME?</v>
      </c>
      <c r="AT540" s="81" t="e" cm="1">
        <f t="array" aca="1" ref="AT540" ca="1">couleur(AT138)</f>
        <v>#NAME?</v>
      </c>
      <c r="AU540" s="81" t="e" cm="1">
        <f t="array" aca="1" ref="AU540" ca="1">couleur(AU138)</f>
        <v>#NAME?</v>
      </c>
    </row>
    <row r="541" spans="9:47">
      <c r="I541" s="98">
        <f t="shared" ref="I541:O541" si="295">I139</f>
        <v>0</v>
      </c>
      <c r="J541" s="98">
        <f t="shared" si="295"/>
        <v>0</v>
      </c>
      <c r="K541" s="98">
        <f t="shared" si="295"/>
        <v>0</v>
      </c>
      <c r="L541" s="98">
        <f t="shared" si="295"/>
        <v>0</v>
      </c>
      <c r="M541" s="98">
        <f t="shared" si="295"/>
        <v>0</v>
      </c>
      <c r="N541" s="98">
        <f t="shared" si="295"/>
        <v>0</v>
      </c>
      <c r="O541" s="98">
        <f t="shared" si="295"/>
        <v>0</v>
      </c>
      <c r="Z541" s="81" t="e" cm="1">
        <f t="array" aca="1" ref="Z541" ca="1">couleur(Z204)</f>
        <v>#NAME?</v>
      </c>
      <c r="AA541" s="81" t="e" cm="1">
        <f t="array" aca="1" ref="AA541" ca="1">couleur(AA204)</f>
        <v>#NAME?</v>
      </c>
      <c r="AB541" s="81" t="e" cm="1">
        <f t="array" aca="1" ref="AB541" ca="1">couleur(AB204)</f>
        <v>#NAME?</v>
      </c>
      <c r="AC541" s="81" t="e" cm="1">
        <f t="array" aca="1" ref="AC541" ca="1">couleur(AC204)</f>
        <v>#NAME?</v>
      </c>
      <c r="AD541" s="81" t="e" cm="1">
        <f t="array" aca="1" ref="AD541" ca="1">couleur(AD204)</f>
        <v>#NAME?</v>
      </c>
      <c r="AE541" s="81" t="e" cm="1">
        <f t="array" aca="1" ref="AE541" ca="1">couleur(AE204)</f>
        <v>#NAME?</v>
      </c>
      <c r="AF541" s="81" t="e" cm="1">
        <f t="array" aca="1" ref="AF541" ca="1">couleur(AF204)</f>
        <v>#NAME?</v>
      </c>
      <c r="AG541" s="81" t="e" cm="1">
        <f t="array" aca="1" ref="AG541" ca="1">couleur(AG204)</f>
        <v>#NAME?</v>
      </c>
      <c r="AH541" s="81" t="e" cm="1">
        <f t="array" aca="1" ref="AH541" ca="1">couleur(AH204)</f>
        <v>#NAME?</v>
      </c>
      <c r="AI541" s="81" t="e" cm="1">
        <f t="array" aca="1" ref="AI541" ca="1">couleur(AI204)</f>
        <v>#NAME?</v>
      </c>
      <c r="AJ541" s="43"/>
      <c r="AK541" s="81" t="e" cm="1">
        <f t="array" aca="1" ref="AK541" ca="1">couleur(AK139)</f>
        <v>#NAME?</v>
      </c>
      <c r="AL541" s="81" t="e" cm="1">
        <f t="array" aca="1" ref="AL541" ca="1">couleur(AL139)</f>
        <v>#NAME?</v>
      </c>
      <c r="AM541" s="81" t="e" cm="1">
        <f t="array" aca="1" ref="AM541" ca="1">couleur(AM139)</f>
        <v>#NAME?</v>
      </c>
      <c r="AN541" s="81" t="e" cm="1">
        <f t="array" aca="1" ref="AN541" ca="1">couleur(AN139)</f>
        <v>#NAME?</v>
      </c>
      <c r="AO541" s="81" t="e" cm="1">
        <f t="array" aca="1" ref="AO541" ca="1">couleur(AO139)</f>
        <v>#NAME?</v>
      </c>
      <c r="AP541" s="81" t="e" cm="1">
        <f t="array" aca="1" ref="AP541" ca="1">couleur(AP139)</f>
        <v>#NAME?</v>
      </c>
      <c r="AQ541" s="81" t="e" cm="1">
        <f t="array" aca="1" ref="AQ541" ca="1">couleur(AQ139)</f>
        <v>#NAME?</v>
      </c>
      <c r="AR541" s="81" t="e" cm="1">
        <f t="array" aca="1" ref="AR541" ca="1">couleur(AR139)</f>
        <v>#NAME?</v>
      </c>
      <c r="AS541" s="81" t="e" cm="1">
        <f t="array" aca="1" ref="AS541" ca="1">couleur(AS139)</f>
        <v>#NAME?</v>
      </c>
      <c r="AT541" s="81" t="e" cm="1">
        <f t="array" aca="1" ref="AT541" ca="1">couleur(AT139)</f>
        <v>#NAME?</v>
      </c>
      <c r="AU541" s="81" t="e" cm="1">
        <f t="array" aca="1" ref="AU541" ca="1">couleur(AU139)</f>
        <v>#NAME?</v>
      </c>
    </row>
    <row r="542" spans="9:47">
      <c r="I542" s="98">
        <f t="shared" ref="I542:O542" si="296">I140</f>
        <v>0</v>
      </c>
      <c r="J542" s="98">
        <f t="shared" si="296"/>
        <v>0</v>
      </c>
      <c r="K542" s="98">
        <f t="shared" si="296"/>
        <v>0</v>
      </c>
      <c r="L542" s="98">
        <f t="shared" si="296"/>
        <v>0</v>
      </c>
      <c r="M542" s="98">
        <f t="shared" si="296"/>
        <v>0</v>
      </c>
      <c r="N542" s="98">
        <f t="shared" si="296"/>
        <v>0</v>
      </c>
      <c r="O542" s="98">
        <f t="shared" si="296"/>
        <v>0</v>
      </c>
      <c r="Z542" s="81" t="e" cm="1">
        <f t="array" aca="1" ref="Z542" ca="1">couleur(Z205)</f>
        <v>#NAME?</v>
      </c>
      <c r="AA542" s="81" t="e" cm="1">
        <f t="array" aca="1" ref="AA542" ca="1">couleur(AA205)</f>
        <v>#NAME?</v>
      </c>
      <c r="AB542" s="81" t="e" cm="1">
        <f t="array" aca="1" ref="AB542" ca="1">couleur(AB205)</f>
        <v>#NAME?</v>
      </c>
      <c r="AC542" s="81" t="e" cm="1">
        <f t="array" aca="1" ref="AC542" ca="1">couleur(AC205)</f>
        <v>#NAME?</v>
      </c>
      <c r="AD542" s="81" t="e" cm="1">
        <f t="array" aca="1" ref="AD542" ca="1">couleur(AD205)</f>
        <v>#NAME?</v>
      </c>
      <c r="AE542" s="81" t="e" cm="1">
        <f t="array" aca="1" ref="AE542" ca="1">couleur(AE205)</f>
        <v>#NAME?</v>
      </c>
      <c r="AF542" s="81" t="e" cm="1">
        <f t="array" aca="1" ref="AF542" ca="1">couleur(AF205)</f>
        <v>#NAME?</v>
      </c>
      <c r="AG542" s="81" t="e" cm="1">
        <f t="array" aca="1" ref="AG542" ca="1">couleur(AG205)</f>
        <v>#NAME?</v>
      </c>
      <c r="AH542" s="81" t="e" cm="1">
        <f t="array" aca="1" ref="AH542" ca="1">couleur(AH205)</f>
        <v>#NAME?</v>
      </c>
      <c r="AI542" s="81" t="e" cm="1">
        <f t="array" aca="1" ref="AI542" ca="1">couleur(AI205)</f>
        <v>#NAME?</v>
      </c>
      <c r="AJ542" s="43"/>
      <c r="AK542" s="81" t="e" cm="1">
        <f t="array" aca="1" ref="AK542" ca="1">couleur(AK140)</f>
        <v>#NAME?</v>
      </c>
      <c r="AL542" s="81" t="e" cm="1">
        <f t="array" aca="1" ref="AL542" ca="1">couleur(AL140)</f>
        <v>#NAME?</v>
      </c>
      <c r="AM542" s="81" t="e" cm="1">
        <f t="array" aca="1" ref="AM542" ca="1">couleur(AM140)</f>
        <v>#NAME?</v>
      </c>
      <c r="AN542" s="81" t="e" cm="1">
        <f t="array" aca="1" ref="AN542" ca="1">couleur(AN140)</f>
        <v>#NAME?</v>
      </c>
      <c r="AO542" s="81" t="e" cm="1">
        <f t="array" aca="1" ref="AO542" ca="1">couleur(AO140)</f>
        <v>#NAME?</v>
      </c>
      <c r="AP542" s="81" t="e" cm="1">
        <f t="array" aca="1" ref="AP542" ca="1">couleur(AP140)</f>
        <v>#NAME?</v>
      </c>
      <c r="AQ542" s="81" t="e" cm="1">
        <f t="array" aca="1" ref="AQ542" ca="1">couleur(AQ140)</f>
        <v>#NAME?</v>
      </c>
      <c r="AR542" s="81" t="e" cm="1">
        <f t="array" aca="1" ref="AR542" ca="1">couleur(AR140)</f>
        <v>#NAME?</v>
      </c>
      <c r="AS542" s="81" t="e" cm="1">
        <f t="array" aca="1" ref="AS542" ca="1">couleur(AS140)</f>
        <v>#NAME?</v>
      </c>
      <c r="AT542" s="81" t="e" cm="1">
        <f t="array" aca="1" ref="AT542" ca="1">couleur(AT140)</f>
        <v>#NAME?</v>
      </c>
      <c r="AU542" s="81" t="e" cm="1">
        <f t="array" aca="1" ref="AU542" ca="1">couleur(AU140)</f>
        <v>#NAME?</v>
      </c>
    </row>
    <row r="543" spans="9:47">
      <c r="I543" s="98">
        <f t="shared" ref="I543:O543" si="297">I141</f>
        <v>0</v>
      </c>
      <c r="J543" s="98">
        <f t="shared" si="297"/>
        <v>0</v>
      </c>
      <c r="K543" s="98">
        <f t="shared" si="297"/>
        <v>0</v>
      </c>
      <c r="L543" s="98">
        <f t="shared" si="297"/>
        <v>0</v>
      </c>
      <c r="M543" s="98">
        <f t="shared" si="297"/>
        <v>0</v>
      </c>
      <c r="N543" s="98">
        <f t="shared" si="297"/>
        <v>0</v>
      </c>
      <c r="O543" s="98">
        <f t="shared" si="297"/>
        <v>0</v>
      </c>
      <c r="Z543" s="81" t="e" cm="1">
        <f t="array" aca="1" ref="Z543" ca="1">couleur(Z206)</f>
        <v>#NAME?</v>
      </c>
      <c r="AA543" s="81" t="e" cm="1">
        <f t="array" aca="1" ref="AA543" ca="1">couleur(AA206)</f>
        <v>#NAME?</v>
      </c>
      <c r="AB543" s="81" t="e" cm="1">
        <f t="array" aca="1" ref="AB543" ca="1">couleur(AB206)</f>
        <v>#NAME?</v>
      </c>
      <c r="AC543" s="81" t="e" cm="1">
        <f t="array" aca="1" ref="AC543" ca="1">couleur(AC206)</f>
        <v>#NAME?</v>
      </c>
      <c r="AD543" s="81" t="e" cm="1">
        <f t="array" aca="1" ref="AD543" ca="1">couleur(AD206)</f>
        <v>#NAME?</v>
      </c>
      <c r="AE543" s="81" t="e" cm="1">
        <f t="array" aca="1" ref="AE543" ca="1">couleur(AE206)</f>
        <v>#NAME?</v>
      </c>
      <c r="AF543" s="81" t="e" cm="1">
        <f t="array" aca="1" ref="AF543" ca="1">couleur(AF206)</f>
        <v>#NAME?</v>
      </c>
      <c r="AG543" s="81" t="e" cm="1">
        <f t="array" aca="1" ref="AG543" ca="1">couleur(AG206)</f>
        <v>#NAME?</v>
      </c>
      <c r="AH543" s="81" t="e" cm="1">
        <f t="array" aca="1" ref="AH543" ca="1">couleur(AH206)</f>
        <v>#NAME?</v>
      </c>
      <c r="AI543" s="81" t="e" cm="1">
        <f t="array" aca="1" ref="AI543" ca="1">couleur(AI206)</f>
        <v>#NAME?</v>
      </c>
      <c r="AJ543" s="43"/>
      <c r="AK543" s="81" t="e" cm="1">
        <f t="array" aca="1" ref="AK543" ca="1">couleur(AK141)</f>
        <v>#NAME?</v>
      </c>
      <c r="AL543" s="81" t="e" cm="1">
        <f t="array" aca="1" ref="AL543" ca="1">couleur(AL141)</f>
        <v>#NAME?</v>
      </c>
      <c r="AM543" s="81" t="e" cm="1">
        <f t="array" aca="1" ref="AM543" ca="1">couleur(AM141)</f>
        <v>#NAME?</v>
      </c>
      <c r="AN543" s="81" t="e" cm="1">
        <f t="array" aca="1" ref="AN543" ca="1">couleur(AN141)</f>
        <v>#NAME?</v>
      </c>
      <c r="AO543" s="81" t="e" cm="1">
        <f t="array" aca="1" ref="AO543" ca="1">couleur(AO141)</f>
        <v>#NAME?</v>
      </c>
      <c r="AP543" s="81" t="e" cm="1">
        <f t="array" aca="1" ref="AP543" ca="1">couleur(AP141)</f>
        <v>#NAME?</v>
      </c>
      <c r="AQ543" s="81" t="e" cm="1">
        <f t="array" aca="1" ref="AQ543" ca="1">couleur(AQ141)</f>
        <v>#NAME?</v>
      </c>
      <c r="AR543" s="81" t="e" cm="1">
        <f t="array" aca="1" ref="AR543" ca="1">couleur(AR141)</f>
        <v>#NAME?</v>
      </c>
      <c r="AS543" s="81" t="e" cm="1">
        <f t="array" aca="1" ref="AS543" ca="1">couleur(AS141)</f>
        <v>#NAME?</v>
      </c>
      <c r="AT543" s="81" t="e" cm="1">
        <f t="array" aca="1" ref="AT543" ca="1">couleur(AT141)</f>
        <v>#NAME?</v>
      </c>
      <c r="AU543" s="81" t="e" cm="1">
        <f t="array" aca="1" ref="AU543" ca="1">couleur(AU141)</f>
        <v>#NAME?</v>
      </c>
    </row>
    <row r="544" spans="9:47">
      <c r="I544" s="98">
        <f t="shared" ref="I544:O544" si="298">I142</f>
        <v>0</v>
      </c>
      <c r="J544" s="98">
        <f t="shared" si="298"/>
        <v>0</v>
      </c>
      <c r="K544" s="98">
        <f t="shared" si="298"/>
        <v>0</v>
      </c>
      <c r="L544" s="98">
        <f t="shared" si="298"/>
        <v>0</v>
      </c>
      <c r="M544" s="98">
        <f t="shared" si="298"/>
        <v>0</v>
      </c>
      <c r="N544" s="98">
        <f t="shared" si="298"/>
        <v>0</v>
      </c>
      <c r="O544" s="98">
        <f t="shared" si="298"/>
        <v>0</v>
      </c>
      <c r="Z544" s="81" t="e" cm="1">
        <f t="array" aca="1" ref="Z544" ca="1">couleur(Z207)</f>
        <v>#NAME?</v>
      </c>
      <c r="AA544" s="81" t="e" cm="1">
        <f t="array" aca="1" ref="AA544" ca="1">couleur(AA207)</f>
        <v>#NAME?</v>
      </c>
      <c r="AB544" s="81" t="e" cm="1">
        <f t="array" aca="1" ref="AB544" ca="1">couleur(AB207)</f>
        <v>#NAME?</v>
      </c>
      <c r="AC544" s="81" t="e" cm="1">
        <f t="array" aca="1" ref="AC544" ca="1">couleur(AC207)</f>
        <v>#NAME?</v>
      </c>
      <c r="AD544" s="81" t="e" cm="1">
        <f t="array" aca="1" ref="AD544" ca="1">couleur(AD207)</f>
        <v>#NAME?</v>
      </c>
      <c r="AE544" s="81" t="e" cm="1">
        <f t="array" aca="1" ref="AE544" ca="1">couleur(AE207)</f>
        <v>#NAME?</v>
      </c>
      <c r="AF544" s="81" t="e" cm="1">
        <f t="array" aca="1" ref="AF544" ca="1">couleur(AF207)</f>
        <v>#NAME?</v>
      </c>
      <c r="AG544" s="81" t="e" cm="1">
        <f t="array" aca="1" ref="AG544" ca="1">couleur(AG207)</f>
        <v>#NAME?</v>
      </c>
      <c r="AH544" s="81" t="e" cm="1">
        <f t="array" aca="1" ref="AH544" ca="1">couleur(AH207)</f>
        <v>#NAME?</v>
      </c>
      <c r="AI544" s="81" t="e" cm="1">
        <f t="array" aca="1" ref="AI544" ca="1">couleur(AI207)</f>
        <v>#NAME?</v>
      </c>
      <c r="AJ544" s="43"/>
      <c r="AK544" s="81" t="e" cm="1">
        <f t="array" aca="1" ref="AK544" ca="1">couleur(AK142)</f>
        <v>#NAME?</v>
      </c>
      <c r="AL544" s="81" t="e" cm="1">
        <f t="array" aca="1" ref="AL544" ca="1">couleur(AL142)</f>
        <v>#NAME?</v>
      </c>
      <c r="AM544" s="81" t="e" cm="1">
        <f t="array" aca="1" ref="AM544" ca="1">couleur(AM142)</f>
        <v>#NAME?</v>
      </c>
      <c r="AN544" s="81" t="e" cm="1">
        <f t="array" aca="1" ref="AN544" ca="1">couleur(AN142)</f>
        <v>#NAME?</v>
      </c>
      <c r="AO544" s="81" t="e" cm="1">
        <f t="array" aca="1" ref="AO544" ca="1">couleur(AO142)</f>
        <v>#NAME?</v>
      </c>
      <c r="AP544" s="81" t="e" cm="1">
        <f t="array" aca="1" ref="AP544" ca="1">couleur(AP142)</f>
        <v>#NAME?</v>
      </c>
      <c r="AQ544" s="81" t="e" cm="1">
        <f t="array" aca="1" ref="AQ544" ca="1">couleur(AQ142)</f>
        <v>#NAME?</v>
      </c>
      <c r="AR544" s="81" t="e" cm="1">
        <f t="array" aca="1" ref="AR544" ca="1">couleur(AR142)</f>
        <v>#NAME?</v>
      </c>
      <c r="AS544" s="81" t="e" cm="1">
        <f t="array" aca="1" ref="AS544" ca="1">couleur(AS142)</f>
        <v>#NAME?</v>
      </c>
      <c r="AT544" s="81" t="e" cm="1">
        <f t="array" aca="1" ref="AT544" ca="1">couleur(AT142)</f>
        <v>#NAME?</v>
      </c>
      <c r="AU544" s="81" t="e" cm="1">
        <f t="array" aca="1" ref="AU544" ca="1">couleur(AU142)</f>
        <v>#NAME?</v>
      </c>
    </row>
    <row r="545" spans="9:47">
      <c r="I545" s="98">
        <f t="shared" ref="I545:O545" si="299">I143</f>
        <v>0</v>
      </c>
      <c r="J545" s="98">
        <f t="shared" si="299"/>
        <v>0</v>
      </c>
      <c r="K545" s="98">
        <f t="shared" si="299"/>
        <v>0</v>
      </c>
      <c r="L545" s="98">
        <f t="shared" si="299"/>
        <v>0</v>
      </c>
      <c r="M545" s="98">
        <f t="shared" si="299"/>
        <v>0</v>
      </c>
      <c r="N545" s="98">
        <f t="shared" si="299"/>
        <v>0</v>
      </c>
      <c r="O545" s="98">
        <f t="shared" si="299"/>
        <v>0</v>
      </c>
      <c r="Z545" s="81" t="e" cm="1">
        <f t="array" aca="1" ref="Z545" ca="1">couleur(Z208)</f>
        <v>#NAME?</v>
      </c>
      <c r="AA545" s="81" t="e" cm="1">
        <f t="array" aca="1" ref="AA545" ca="1">couleur(AA208)</f>
        <v>#NAME?</v>
      </c>
      <c r="AB545" s="81" t="e" cm="1">
        <f t="array" aca="1" ref="AB545" ca="1">couleur(AB208)</f>
        <v>#NAME?</v>
      </c>
      <c r="AC545" s="81" t="e" cm="1">
        <f t="array" aca="1" ref="AC545" ca="1">couleur(AC208)</f>
        <v>#NAME?</v>
      </c>
      <c r="AD545" s="81" t="e" cm="1">
        <f t="array" aca="1" ref="AD545" ca="1">couleur(AD208)</f>
        <v>#NAME?</v>
      </c>
      <c r="AE545" s="81" t="e" cm="1">
        <f t="array" aca="1" ref="AE545" ca="1">couleur(AE208)</f>
        <v>#NAME?</v>
      </c>
      <c r="AF545" s="81" t="e" cm="1">
        <f t="array" aca="1" ref="AF545" ca="1">couleur(AF208)</f>
        <v>#NAME?</v>
      </c>
      <c r="AG545" s="81" t="e" cm="1">
        <f t="array" aca="1" ref="AG545" ca="1">couleur(AG208)</f>
        <v>#NAME?</v>
      </c>
      <c r="AH545" s="81" t="e" cm="1">
        <f t="array" aca="1" ref="AH545" ca="1">couleur(AH208)</f>
        <v>#NAME?</v>
      </c>
      <c r="AI545" s="81" t="e" cm="1">
        <f t="array" aca="1" ref="AI545" ca="1">couleur(AI208)</f>
        <v>#NAME?</v>
      </c>
      <c r="AJ545" s="43"/>
      <c r="AK545" s="81" t="e" cm="1">
        <f t="array" aca="1" ref="AK545" ca="1">couleur(AK143)</f>
        <v>#NAME?</v>
      </c>
      <c r="AL545" s="81" t="e" cm="1">
        <f t="array" aca="1" ref="AL545" ca="1">couleur(AL143)</f>
        <v>#NAME?</v>
      </c>
      <c r="AM545" s="81" t="e" cm="1">
        <f t="array" aca="1" ref="AM545" ca="1">couleur(AM143)</f>
        <v>#NAME?</v>
      </c>
      <c r="AN545" s="81" t="e" cm="1">
        <f t="array" aca="1" ref="AN545" ca="1">couleur(AN143)</f>
        <v>#NAME?</v>
      </c>
      <c r="AO545" s="81" t="e" cm="1">
        <f t="array" aca="1" ref="AO545" ca="1">couleur(AO143)</f>
        <v>#NAME?</v>
      </c>
      <c r="AP545" s="81" t="e" cm="1">
        <f t="array" aca="1" ref="AP545" ca="1">couleur(AP143)</f>
        <v>#NAME?</v>
      </c>
      <c r="AQ545" s="81" t="e" cm="1">
        <f t="array" aca="1" ref="AQ545" ca="1">couleur(AQ143)</f>
        <v>#NAME?</v>
      </c>
      <c r="AR545" s="81" t="e" cm="1">
        <f t="array" aca="1" ref="AR545" ca="1">couleur(AR143)</f>
        <v>#NAME?</v>
      </c>
      <c r="AS545" s="81" t="e" cm="1">
        <f t="array" aca="1" ref="AS545" ca="1">couleur(AS143)</f>
        <v>#NAME?</v>
      </c>
      <c r="AT545" s="81" t="e" cm="1">
        <f t="array" aca="1" ref="AT545" ca="1">couleur(AT143)</f>
        <v>#NAME?</v>
      </c>
      <c r="AU545" s="81" t="e" cm="1">
        <f t="array" aca="1" ref="AU545" ca="1">couleur(AU143)</f>
        <v>#NAME?</v>
      </c>
    </row>
    <row r="546" spans="9:47">
      <c r="I546" s="98">
        <f t="shared" ref="I546:O546" si="300">I144</f>
        <v>0</v>
      </c>
      <c r="J546" s="98">
        <f t="shared" si="300"/>
        <v>0</v>
      </c>
      <c r="K546" s="98">
        <f t="shared" si="300"/>
        <v>0</v>
      </c>
      <c r="L546" s="98">
        <f t="shared" si="300"/>
        <v>0</v>
      </c>
      <c r="M546" s="98">
        <f t="shared" si="300"/>
        <v>0</v>
      </c>
      <c r="N546" s="98">
        <f t="shared" si="300"/>
        <v>0</v>
      </c>
      <c r="O546" s="98">
        <f t="shared" si="300"/>
        <v>0</v>
      </c>
      <c r="Z546" s="81" t="e" cm="1">
        <f t="array" aca="1" ref="Z546" ca="1">couleur(Z209)</f>
        <v>#NAME?</v>
      </c>
      <c r="AA546" s="81" t="e" cm="1">
        <f t="array" aca="1" ref="AA546" ca="1">couleur(AA209)</f>
        <v>#NAME?</v>
      </c>
      <c r="AB546" s="81" t="e" cm="1">
        <f t="array" aca="1" ref="AB546" ca="1">couleur(AB209)</f>
        <v>#NAME?</v>
      </c>
      <c r="AC546" s="81" t="e" cm="1">
        <f t="array" aca="1" ref="AC546" ca="1">couleur(AC209)</f>
        <v>#NAME?</v>
      </c>
      <c r="AD546" s="81" t="e" cm="1">
        <f t="array" aca="1" ref="AD546" ca="1">couleur(AD209)</f>
        <v>#NAME?</v>
      </c>
      <c r="AE546" s="81" t="e" cm="1">
        <f t="array" aca="1" ref="AE546" ca="1">couleur(AE209)</f>
        <v>#NAME?</v>
      </c>
      <c r="AF546" s="81" t="e" cm="1">
        <f t="array" aca="1" ref="AF546" ca="1">couleur(AF209)</f>
        <v>#NAME?</v>
      </c>
      <c r="AG546" s="81" t="e" cm="1">
        <f t="array" aca="1" ref="AG546" ca="1">couleur(AG209)</f>
        <v>#NAME?</v>
      </c>
      <c r="AH546" s="81" t="e" cm="1">
        <f t="array" aca="1" ref="AH546" ca="1">couleur(AH209)</f>
        <v>#NAME?</v>
      </c>
      <c r="AI546" s="81" t="e" cm="1">
        <f t="array" aca="1" ref="AI546" ca="1">couleur(AI209)</f>
        <v>#NAME?</v>
      </c>
      <c r="AJ546" s="43"/>
      <c r="AK546" s="81" t="e" cm="1">
        <f t="array" aca="1" ref="AK546" ca="1">couleur(AK144)</f>
        <v>#NAME?</v>
      </c>
      <c r="AL546" s="81" t="e" cm="1">
        <f t="array" aca="1" ref="AL546" ca="1">couleur(AL144)</f>
        <v>#NAME?</v>
      </c>
      <c r="AM546" s="81" t="e" cm="1">
        <f t="array" aca="1" ref="AM546" ca="1">couleur(AM144)</f>
        <v>#NAME?</v>
      </c>
      <c r="AN546" s="81" t="e" cm="1">
        <f t="array" aca="1" ref="AN546" ca="1">couleur(AN144)</f>
        <v>#NAME?</v>
      </c>
      <c r="AO546" s="81" t="e" cm="1">
        <f t="array" aca="1" ref="AO546" ca="1">couleur(AO144)</f>
        <v>#NAME?</v>
      </c>
      <c r="AP546" s="81" t="e" cm="1">
        <f t="array" aca="1" ref="AP546" ca="1">couleur(AP144)</f>
        <v>#NAME?</v>
      </c>
      <c r="AQ546" s="81" t="e" cm="1">
        <f t="array" aca="1" ref="AQ546" ca="1">couleur(AQ144)</f>
        <v>#NAME?</v>
      </c>
      <c r="AR546" s="81" t="e" cm="1">
        <f t="array" aca="1" ref="AR546" ca="1">couleur(AR144)</f>
        <v>#NAME?</v>
      </c>
      <c r="AS546" s="81" t="e" cm="1">
        <f t="array" aca="1" ref="AS546" ca="1">couleur(AS144)</f>
        <v>#NAME?</v>
      </c>
      <c r="AT546" s="81" t="e" cm="1">
        <f t="array" aca="1" ref="AT546" ca="1">couleur(AT144)</f>
        <v>#NAME?</v>
      </c>
      <c r="AU546" s="81" t="e" cm="1">
        <f t="array" aca="1" ref="AU546" ca="1">couleur(AU144)</f>
        <v>#NAME?</v>
      </c>
    </row>
    <row r="547" spans="9:47">
      <c r="I547" s="98">
        <f t="shared" ref="I547:O547" si="301">I145</f>
        <v>0</v>
      </c>
      <c r="J547" s="98">
        <f t="shared" si="301"/>
        <v>0</v>
      </c>
      <c r="K547" s="98">
        <f t="shared" si="301"/>
        <v>0</v>
      </c>
      <c r="L547" s="98">
        <f t="shared" si="301"/>
        <v>0</v>
      </c>
      <c r="M547" s="98">
        <f t="shared" si="301"/>
        <v>0</v>
      </c>
      <c r="N547" s="98">
        <f t="shared" si="301"/>
        <v>0</v>
      </c>
      <c r="O547" s="98">
        <f t="shared" si="301"/>
        <v>0</v>
      </c>
      <c r="Z547" s="81" t="e" cm="1">
        <f t="array" aca="1" ref="Z547" ca="1">couleur(Z210)</f>
        <v>#NAME?</v>
      </c>
      <c r="AA547" s="81" t="e" cm="1">
        <f t="array" aca="1" ref="AA547" ca="1">couleur(AA210)</f>
        <v>#NAME?</v>
      </c>
      <c r="AB547" s="81" t="e" cm="1">
        <f t="array" aca="1" ref="AB547" ca="1">couleur(AB210)</f>
        <v>#NAME?</v>
      </c>
      <c r="AC547" s="81" t="e" cm="1">
        <f t="array" aca="1" ref="AC547" ca="1">couleur(AC210)</f>
        <v>#NAME?</v>
      </c>
      <c r="AD547" s="81" t="e" cm="1">
        <f t="array" aca="1" ref="AD547" ca="1">couleur(AD210)</f>
        <v>#NAME?</v>
      </c>
      <c r="AE547" s="81" t="e" cm="1">
        <f t="array" aca="1" ref="AE547" ca="1">couleur(AE210)</f>
        <v>#NAME?</v>
      </c>
      <c r="AF547" s="81" t="e" cm="1">
        <f t="array" aca="1" ref="AF547" ca="1">couleur(AF210)</f>
        <v>#NAME?</v>
      </c>
      <c r="AG547" s="81" t="e" cm="1">
        <f t="array" aca="1" ref="AG547" ca="1">couleur(AG210)</f>
        <v>#NAME?</v>
      </c>
      <c r="AH547" s="81" t="e" cm="1">
        <f t="array" aca="1" ref="AH547" ca="1">couleur(AH210)</f>
        <v>#NAME?</v>
      </c>
      <c r="AI547" s="81" t="e" cm="1">
        <f t="array" aca="1" ref="AI547" ca="1">couleur(AI210)</f>
        <v>#NAME?</v>
      </c>
      <c r="AJ547" s="43"/>
      <c r="AK547" s="81" t="e" cm="1">
        <f t="array" aca="1" ref="AK547" ca="1">couleur(AK145)</f>
        <v>#NAME?</v>
      </c>
      <c r="AL547" s="81" t="e" cm="1">
        <f t="array" aca="1" ref="AL547" ca="1">couleur(AL145)</f>
        <v>#NAME?</v>
      </c>
      <c r="AM547" s="81" t="e" cm="1">
        <f t="array" aca="1" ref="AM547" ca="1">couleur(AM145)</f>
        <v>#NAME?</v>
      </c>
      <c r="AN547" s="81" t="e" cm="1">
        <f t="array" aca="1" ref="AN547" ca="1">couleur(AN145)</f>
        <v>#NAME?</v>
      </c>
      <c r="AO547" s="81" t="e" cm="1">
        <f t="array" aca="1" ref="AO547" ca="1">couleur(AO145)</f>
        <v>#NAME?</v>
      </c>
      <c r="AP547" s="81" t="e" cm="1">
        <f t="array" aca="1" ref="AP547" ca="1">couleur(AP145)</f>
        <v>#NAME?</v>
      </c>
      <c r="AQ547" s="81" t="e" cm="1">
        <f t="array" aca="1" ref="AQ547" ca="1">couleur(AQ145)</f>
        <v>#NAME?</v>
      </c>
      <c r="AR547" s="81" t="e" cm="1">
        <f t="array" aca="1" ref="AR547" ca="1">couleur(AR145)</f>
        <v>#NAME?</v>
      </c>
      <c r="AS547" s="81" t="e" cm="1">
        <f t="array" aca="1" ref="AS547" ca="1">couleur(AS145)</f>
        <v>#NAME?</v>
      </c>
      <c r="AT547" s="81" t="e" cm="1">
        <f t="array" aca="1" ref="AT547" ca="1">couleur(AT145)</f>
        <v>#NAME?</v>
      </c>
      <c r="AU547" s="81" t="e" cm="1">
        <f t="array" aca="1" ref="AU547" ca="1">couleur(AU145)</f>
        <v>#NAME?</v>
      </c>
    </row>
    <row r="548" spans="9:47">
      <c r="I548" s="98">
        <f t="shared" ref="I548:O548" si="302">I146</f>
        <v>0</v>
      </c>
      <c r="J548" s="98">
        <f t="shared" si="302"/>
        <v>0</v>
      </c>
      <c r="K548" s="98">
        <f t="shared" si="302"/>
        <v>0</v>
      </c>
      <c r="L548" s="98">
        <f t="shared" si="302"/>
        <v>0</v>
      </c>
      <c r="M548" s="98">
        <f t="shared" si="302"/>
        <v>0</v>
      </c>
      <c r="N548" s="98">
        <f t="shared" si="302"/>
        <v>0</v>
      </c>
      <c r="O548" s="98">
        <f t="shared" si="302"/>
        <v>0</v>
      </c>
      <c r="Z548" s="81" t="e" cm="1">
        <f t="array" aca="1" ref="Z548" ca="1">couleur(Z211)</f>
        <v>#NAME?</v>
      </c>
      <c r="AA548" s="81" t="e" cm="1">
        <f t="array" aca="1" ref="AA548" ca="1">couleur(AA211)</f>
        <v>#NAME?</v>
      </c>
      <c r="AB548" s="81" t="e" cm="1">
        <f t="array" aca="1" ref="AB548" ca="1">couleur(AB211)</f>
        <v>#NAME?</v>
      </c>
      <c r="AC548" s="81" t="e" cm="1">
        <f t="array" aca="1" ref="AC548" ca="1">couleur(AC211)</f>
        <v>#NAME?</v>
      </c>
      <c r="AD548" s="81" t="e" cm="1">
        <f t="array" aca="1" ref="AD548" ca="1">couleur(AD211)</f>
        <v>#NAME?</v>
      </c>
      <c r="AE548" s="81" t="e" cm="1">
        <f t="array" aca="1" ref="AE548" ca="1">couleur(AE211)</f>
        <v>#NAME?</v>
      </c>
      <c r="AF548" s="81" t="e" cm="1">
        <f t="array" aca="1" ref="AF548" ca="1">couleur(AF211)</f>
        <v>#NAME?</v>
      </c>
      <c r="AG548" s="81" t="e" cm="1">
        <f t="array" aca="1" ref="AG548" ca="1">couleur(AG211)</f>
        <v>#NAME?</v>
      </c>
      <c r="AH548" s="81" t="e" cm="1">
        <f t="array" aca="1" ref="AH548" ca="1">couleur(AH211)</f>
        <v>#NAME?</v>
      </c>
      <c r="AI548" s="81" t="e" cm="1">
        <f t="array" aca="1" ref="AI548" ca="1">couleur(AI211)</f>
        <v>#NAME?</v>
      </c>
      <c r="AJ548" s="43"/>
      <c r="AK548" s="81" t="e" cm="1">
        <f t="array" aca="1" ref="AK548" ca="1">couleur(AK146)</f>
        <v>#NAME?</v>
      </c>
      <c r="AL548" s="81" t="e" cm="1">
        <f t="array" aca="1" ref="AL548" ca="1">couleur(AL146)</f>
        <v>#NAME?</v>
      </c>
      <c r="AM548" s="81" t="e" cm="1">
        <f t="array" aca="1" ref="AM548" ca="1">couleur(AM146)</f>
        <v>#NAME?</v>
      </c>
      <c r="AN548" s="81" t="e" cm="1">
        <f t="array" aca="1" ref="AN548" ca="1">couleur(AN146)</f>
        <v>#NAME?</v>
      </c>
      <c r="AO548" s="81" t="e" cm="1">
        <f t="array" aca="1" ref="AO548" ca="1">couleur(AO146)</f>
        <v>#NAME?</v>
      </c>
      <c r="AP548" s="81" t="e" cm="1">
        <f t="array" aca="1" ref="AP548" ca="1">couleur(AP146)</f>
        <v>#NAME?</v>
      </c>
      <c r="AQ548" s="81" t="e" cm="1">
        <f t="array" aca="1" ref="AQ548" ca="1">couleur(AQ146)</f>
        <v>#NAME?</v>
      </c>
      <c r="AR548" s="81" t="e" cm="1">
        <f t="array" aca="1" ref="AR548" ca="1">couleur(AR146)</f>
        <v>#NAME?</v>
      </c>
      <c r="AS548" s="81" t="e" cm="1">
        <f t="array" aca="1" ref="AS548" ca="1">couleur(AS146)</f>
        <v>#NAME?</v>
      </c>
      <c r="AT548" s="81" t="e" cm="1">
        <f t="array" aca="1" ref="AT548" ca="1">couleur(AT146)</f>
        <v>#NAME?</v>
      </c>
      <c r="AU548" s="81" t="e" cm="1">
        <f t="array" aca="1" ref="AU548" ca="1">couleur(AU146)</f>
        <v>#NAME?</v>
      </c>
    </row>
    <row r="549" spans="9:47">
      <c r="I549" s="98">
        <f t="shared" ref="I549:O549" si="303">I147</f>
        <v>0</v>
      </c>
      <c r="J549" s="98">
        <f t="shared" si="303"/>
        <v>0</v>
      </c>
      <c r="K549" s="98">
        <f t="shared" si="303"/>
        <v>0</v>
      </c>
      <c r="L549" s="98">
        <f t="shared" si="303"/>
        <v>0</v>
      </c>
      <c r="M549" s="98">
        <f t="shared" si="303"/>
        <v>0</v>
      </c>
      <c r="N549" s="98">
        <f t="shared" si="303"/>
        <v>0</v>
      </c>
      <c r="O549" s="98">
        <f t="shared" si="303"/>
        <v>0</v>
      </c>
      <c r="Z549" s="81" t="e" cm="1">
        <f t="array" aca="1" ref="Z549" ca="1">couleur(Z212)</f>
        <v>#NAME?</v>
      </c>
      <c r="AA549" s="81" t="e" cm="1">
        <f t="array" aca="1" ref="AA549" ca="1">couleur(AA212)</f>
        <v>#NAME?</v>
      </c>
      <c r="AB549" s="81" t="e" cm="1">
        <f t="array" aca="1" ref="AB549" ca="1">couleur(AB212)</f>
        <v>#NAME?</v>
      </c>
      <c r="AC549" s="81" t="e" cm="1">
        <f t="array" aca="1" ref="AC549" ca="1">couleur(AC212)</f>
        <v>#NAME?</v>
      </c>
      <c r="AD549" s="81" t="e" cm="1">
        <f t="array" aca="1" ref="AD549" ca="1">couleur(AD212)</f>
        <v>#NAME?</v>
      </c>
      <c r="AE549" s="81" t="e" cm="1">
        <f t="array" aca="1" ref="AE549" ca="1">couleur(AE212)</f>
        <v>#NAME?</v>
      </c>
      <c r="AF549" s="81" t="e" cm="1">
        <f t="array" aca="1" ref="AF549" ca="1">couleur(AF212)</f>
        <v>#NAME?</v>
      </c>
      <c r="AG549" s="81" t="e" cm="1">
        <f t="array" aca="1" ref="AG549" ca="1">couleur(AG212)</f>
        <v>#NAME?</v>
      </c>
      <c r="AH549" s="81" t="e" cm="1">
        <f t="array" aca="1" ref="AH549" ca="1">couleur(AH212)</f>
        <v>#NAME?</v>
      </c>
      <c r="AI549" s="81" t="e" cm="1">
        <f t="array" aca="1" ref="AI549" ca="1">couleur(AI212)</f>
        <v>#NAME?</v>
      </c>
      <c r="AJ549" s="43"/>
      <c r="AK549" s="81" t="e" cm="1">
        <f t="array" aca="1" ref="AK549" ca="1">couleur(AK147)</f>
        <v>#NAME?</v>
      </c>
      <c r="AL549" s="81" t="e" cm="1">
        <f t="array" aca="1" ref="AL549" ca="1">couleur(AL147)</f>
        <v>#NAME?</v>
      </c>
      <c r="AM549" s="81" t="e" cm="1">
        <f t="array" aca="1" ref="AM549" ca="1">couleur(AM147)</f>
        <v>#NAME?</v>
      </c>
      <c r="AN549" s="81" t="e" cm="1">
        <f t="array" aca="1" ref="AN549" ca="1">couleur(AN147)</f>
        <v>#NAME?</v>
      </c>
      <c r="AO549" s="81" t="e" cm="1">
        <f t="array" aca="1" ref="AO549" ca="1">couleur(AO147)</f>
        <v>#NAME?</v>
      </c>
      <c r="AP549" s="81" t="e" cm="1">
        <f t="array" aca="1" ref="AP549" ca="1">couleur(AP147)</f>
        <v>#NAME?</v>
      </c>
      <c r="AQ549" s="81" t="e" cm="1">
        <f t="array" aca="1" ref="AQ549" ca="1">couleur(AQ147)</f>
        <v>#NAME?</v>
      </c>
      <c r="AR549" s="81" t="e" cm="1">
        <f t="array" aca="1" ref="AR549" ca="1">couleur(AR147)</f>
        <v>#NAME?</v>
      </c>
      <c r="AS549" s="81" t="e" cm="1">
        <f t="array" aca="1" ref="AS549" ca="1">couleur(AS147)</f>
        <v>#NAME?</v>
      </c>
      <c r="AT549" s="81" t="e" cm="1">
        <f t="array" aca="1" ref="AT549" ca="1">couleur(AT147)</f>
        <v>#NAME?</v>
      </c>
      <c r="AU549" s="81" t="e" cm="1">
        <f t="array" aca="1" ref="AU549" ca="1">couleur(AU147)</f>
        <v>#NAME?</v>
      </c>
    </row>
    <row r="550" spans="9:47">
      <c r="I550" s="98">
        <f t="shared" ref="I550:O550" si="304">I148</f>
        <v>0</v>
      </c>
      <c r="J550" s="98">
        <f t="shared" si="304"/>
        <v>0</v>
      </c>
      <c r="K550" s="98">
        <f t="shared" si="304"/>
        <v>0</v>
      </c>
      <c r="L550" s="98">
        <f t="shared" si="304"/>
        <v>0</v>
      </c>
      <c r="M550" s="98">
        <f t="shared" si="304"/>
        <v>0</v>
      </c>
      <c r="N550" s="98">
        <f t="shared" si="304"/>
        <v>0</v>
      </c>
      <c r="O550" s="98">
        <f t="shared" si="304"/>
        <v>0</v>
      </c>
      <c r="Z550" s="81" t="e" cm="1">
        <f t="array" aca="1" ref="Z550" ca="1">couleur(Z213)</f>
        <v>#NAME?</v>
      </c>
      <c r="AA550" s="81" t="e" cm="1">
        <f t="array" aca="1" ref="AA550" ca="1">couleur(AA213)</f>
        <v>#NAME?</v>
      </c>
      <c r="AB550" s="81" t="e" cm="1">
        <f t="array" aca="1" ref="AB550" ca="1">couleur(AB213)</f>
        <v>#NAME?</v>
      </c>
      <c r="AC550" s="81" t="e" cm="1">
        <f t="array" aca="1" ref="AC550" ca="1">couleur(AC213)</f>
        <v>#NAME?</v>
      </c>
      <c r="AD550" s="81" t="e" cm="1">
        <f t="array" aca="1" ref="AD550" ca="1">couleur(AD213)</f>
        <v>#NAME?</v>
      </c>
      <c r="AE550" s="81" t="e" cm="1">
        <f t="array" aca="1" ref="AE550" ca="1">couleur(AE213)</f>
        <v>#NAME?</v>
      </c>
      <c r="AF550" s="81" t="e" cm="1">
        <f t="array" aca="1" ref="AF550" ca="1">couleur(AF213)</f>
        <v>#NAME?</v>
      </c>
      <c r="AG550" s="81" t="e" cm="1">
        <f t="array" aca="1" ref="AG550" ca="1">couleur(AG213)</f>
        <v>#NAME?</v>
      </c>
      <c r="AH550" s="81" t="e" cm="1">
        <f t="array" aca="1" ref="AH550" ca="1">couleur(AH213)</f>
        <v>#NAME?</v>
      </c>
      <c r="AI550" s="81" t="e" cm="1">
        <f t="array" aca="1" ref="AI550" ca="1">couleur(AI213)</f>
        <v>#NAME?</v>
      </c>
      <c r="AJ550" s="43"/>
      <c r="AK550" s="81" t="e" cm="1">
        <f t="array" aca="1" ref="AK550" ca="1">couleur(AK148)</f>
        <v>#NAME?</v>
      </c>
      <c r="AL550" s="81" t="e" cm="1">
        <f t="array" aca="1" ref="AL550" ca="1">couleur(AL148)</f>
        <v>#NAME?</v>
      </c>
      <c r="AM550" s="81" t="e" cm="1">
        <f t="array" aca="1" ref="AM550" ca="1">couleur(AM148)</f>
        <v>#NAME?</v>
      </c>
      <c r="AN550" s="81" t="e" cm="1">
        <f t="array" aca="1" ref="AN550" ca="1">couleur(AN148)</f>
        <v>#NAME?</v>
      </c>
      <c r="AO550" s="81" t="e" cm="1">
        <f t="array" aca="1" ref="AO550" ca="1">couleur(AO148)</f>
        <v>#NAME?</v>
      </c>
      <c r="AP550" s="81" t="e" cm="1">
        <f t="array" aca="1" ref="AP550" ca="1">couleur(AP148)</f>
        <v>#NAME?</v>
      </c>
      <c r="AQ550" s="81" t="e" cm="1">
        <f t="array" aca="1" ref="AQ550" ca="1">couleur(AQ148)</f>
        <v>#NAME?</v>
      </c>
      <c r="AR550" s="81" t="e" cm="1">
        <f t="array" aca="1" ref="AR550" ca="1">couleur(AR148)</f>
        <v>#NAME?</v>
      </c>
      <c r="AS550" s="81" t="e" cm="1">
        <f t="array" aca="1" ref="AS550" ca="1">couleur(AS148)</f>
        <v>#NAME?</v>
      </c>
      <c r="AT550" s="81" t="e" cm="1">
        <f t="array" aca="1" ref="AT550" ca="1">couleur(AT148)</f>
        <v>#NAME?</v>
      </c>
      <c r="AU550" s="81" t="e" cm="1">
        <f t="array" aca="1" ref="AU550" ca="1">couleur(AU148)</f>
        <v>#NAME?</v>
      </c>
    </row>
    <row r="551" spans="9:47">
      <c r="I551" s="98">
        <f t="shared" ref="I551:O551" si="305">I149</f>
        <v>0</v>
      </c>
      <c r="J551" s="98">
        <f t="shared" si="305"/>
        <v>0</v>
      </c>
      <c r="K551" s="98">
        <f t="shared" si="305"/>
        <v>0</v>
      </c>
      <c r="L551" s="98">
        <f t="shared" si="305"/>
        <v>0</v>
      </c>
      <c r="M551" s="98">
        <f t="shared" si="305"/>
        <v>0</v>
      </c>
      <c r="N551" s="98">
        <f t="shared" si="305"/>
        <v>0</v>
      </c>
      <c r="O551" s="98">
        <f t="shared" si="305"/>
        <v>0</v>
      </c>
      <c r="Z551" s="81" t="e" cm="1">
        <f t="array" aca="1" ref="Z551" ca="1">couleur(Z214)</f>
        <v>#NAME?</v>
      </c>
      <c r="AA551" s="81" t="e" cm="1">
        <f t="array" aca="1" ref="AA551" ca="1">couleur(AA214)</f>
        <v>#NAME?</v>
      </c>
      <c r="AB551" s="81" t="e" cm="1">
        <f t="array" aca="1" ref="AB551" ca="1">couleur(AB214)</f>
        <v>#NAME?</v>
      </c>
      <c r="AC551" s="81" t="e" cm="1">
        <f t="array" aca="1" ref="AC551" ca="1">couleur(AC214)</f>
        <v>#NAME?</v>
      </c>
      <c r="AD551" s="81" t="e" cm="1">
        <f t="array" aca="1" ref="AD551" ca="1">couleur(AD214)</f>
        <v>#NAME?</v>
      </c>
      <c r="AE551" s="81" t="e" cm="1">
        <f t="array" aca="1" ref="AE551" ca="1">couleur(AE214)</f>
        <v>#NAME?</v>
      </c>
      <c r="AF551" s="81" t="e" cm="1">
        <f t="array" aca="1" ref="AF551" ca="1">couleur(AF214)</f>
        <v>#NAME?</v>
      </c>
      <c r="AG551" s="81" t="e" cm="1">
        <f t="array" aca="1" ref="AG551" ca="1">couleur(AG214)</f>
        <v>#NAME?</v>
      </c>
      <c r="AH551" s="81" t="e" cm="1">
        <f t="array" aca="1" ref="AH551" ca="1">couleur(AH214)</f>
        <v>#NAME?</v>
      </c>
      <c r="AI551" s="81" t="e" cm="1">
        <f t="array" aca="1" ref="AI551" ca="1">couleur(AI214)</f>
        <v>#NAME?</v>
      </c>
      <c r="AJ551" s="43"/>
      <c r="AK551" s="81" t="e" cm="1">
        <f t="array" aca="1" ref="AK551" ca="1">couleur(AK149)</f>
        <v>#NAME?</v>
      </c>
      <c r="AL551" s="81" t="e" cm="1">
        <f t="array" aca="1" ref="AL551" ca="1">couleur(AL149)</f>
        <v>#NAME?</v>
      </c>
      <c r="AM551" s="81" t="e" cm="1">
        <f t="array" aca="1" ref="AM551" ca="1">couleur(AM149)</f>
        <v>#NAME?</v>
      </c>
      <c r="AN551" s="81" t="e" cm="1">
        <f t="array" aca="1" ref="AN551" ca="1">couleur(AN149)</f>
        <v>#NAME?</v>
      </c>
      <c r="AO551" s="81" t="e" cm="1">
        <f t="array" aca="1" ref="AO551" ca="1">couleur(AO149)</f>
        <v>#NAME?</v>
      </c>
      <c r="AP551" s="81" t="e" cm="1">
        <f t="array" aca="1" ref="AP551" ca="1">couleur(AP149)</f>
        <v>#NAME?</v>
      </c>
      <c r="AQ551" s="81" t="e" cm="1">
        <f t="array" aca="1" ref="AQ551" ca="1">couleur(AQ149)</f>
        <v>#NAME?</v>
      </c>
      <c r="AR551" s="81" t="e" cm="1">
        <f t="array" aca="1" ref="AR551" ca="1">couleur(AR149)</f>
        <v>#NAME?</v>
      </c>
      <c r="AS551" s="81" t="e" cm="1">
        <f t="array" aca="1" ref="AS551" ca="1">couleur(AS149)</f>
        <v>#NAME?</v>
      </c>
      <c r="AT551" s="81" t="e" cm="1">
        <f t="array" aca="1" ref="AT551" ca="1">couleur(AT149)</f>
        <v>#NAME?</v>
      </c>
      <c r="AU551" s="81" t="e" cm="1">
        <f t="array" aca="1" ref="AU551" ca="1">couleur(AU149)</f>
        <v>#NAME?</v>
      </c>
    </row>
    <row r="552" spans="9:47">
      <c r="I552" s="98">
        <f t="shared" ref="I552:O552" si="306">I150</f>
        <v>0</v>
      </c>
      <c r="J552" s="98">
        <f t="shared" si="306"/>
        <v>0</v>
      </c>
      <c r="K552" s="98">
        <f t="shared" si="306"/>
        <v>0</v>
      </c>
      <c r="L552" s="98">
        <f t="shared" si="306"/>
        <v>0</v>
      </c>
      <c r="M552" s="98">
        <f t="shared" si="306"/>
        <v>0</v>
      </c>
      <c r="N552" s="98">
        <f t="shared" si="306"/>
        <v>0</v>
      </c>
      <c r="O552" s="98">
        <f t="shared" si="306"/>
        <v>0</v>
      </c>
      <c r="Z552" s="81" t="e" cm="1">
        <f t="array" aca="1" ref="Z552" ca="1">couleur(Z215)</f>
        <v>#NAME?</v>
      </c>
      <c r="AA552" s="81" t="e" cm="1">
        <f t="array" aca="1" ref="AA552" ca="1">couleur(AA215)</f>
        <v>#NAME?</v>
      </c>
      <c r="AB552" s="81" t="e" cm="1">
        <f t="array" aca="1" ref="AB552" ca="1">couleur(AB215)</f>
        <v>#NAME?</v>
      </c>
      <c r="AC552" s="81" t="e" cm="1">
        <f t="array" aca="1" ref="AC552" ca="1">couleur(AC215)</f>
        <v>#NAME?</v>
      </c>
      <c r="AD552" s="81" t="e" cm="1">
        <f t="array" aca="1" ref="AD552" ca="1">couleur(AD215)</f>
        <v>#NAME?</v>
      </c>
      <c r="AE552" s="81" t="e" cm="1">
        <f t="array" aca="1" ref="AE552" ca="1">couleur(AE215)</f>
        <v>#NAME?</v>
      </c>
      <c r="AF552" s="81" t="e" cm="1">
        <f t="array" aca="1" ref="AF552" ca="1">couleur(AF215)</f>
        <v>#NAME?</v>
      </c>
      <c r="AG552" s="81" t="e" cm="1">
        <f t="array" aca="1" ref="AG552" ca="1">couleur(AG215)</f>
        <v>#NAME?</v>
      </c>
      <c r="AH552" s="81" t="e" cm="1">
        <f t="array" aca="1" ref="AH552" ca="1">couleur(AH215)</f>
        <v>#NAME?</v>
      </c>
      <c r="AI552" s="81" t="e" cm="1">
        <f t="array" aca="1" ref="AI552" ca="1">couleur(AI215)</f>
        <v>#NAME?</v>
      </c>
      <c r="AJ552" s="43"/>
      <c r="AK552" s="81" t="e" cm="1">
        <f t="array" aca="1" ref="AK552" ca="1">couleur(AK150)</f>
        <v>#NAME?</v>
      </c>
      <c r="AL552" s="81" t="e" cm="1">
        <f t="array" aca="1" ref="AL552" ca="1">couleur(AL150)</f>
        <v>#NAME?</v>
      </c>
      <c r="AM552" s="81" t="e" cm="1">
        <f t="array" aca="1" ref="AM552" ca="1">couleur(AM150)</f>
        <v>#NAME?</v>
      </c>
      <c r="AN552" s="81" t="e" cm="1">
        <f t="array" aca="1" ref="AN552" ca="1">couleur(AN150)</f>
        <v>#NAME?</v>
      </c>
      <c r="AO552" s="81" t="e" cm="1">
        <f t="array" aca="1" ref="AO552" ca="1">couleur(AO150)</f>
        <v>#NAME?</v>
      </c>
      <c r="AP552" s="81" t="e" cm="1">
        <f t="array" aca="1" ref="AP552" ca="1">couleur(AP150)</f>
        <v>#NAME?</v>
      </c>
      <c r="AQ552" s="81" t="e" cm="1">
        <f t="array" aca="1" ref="AQ552" ca="1">couleur(AQ150)</f>
        <v>#NAME?</v>
      </c>
      <c r="AR552" s="81" t="e" cm="1">
        <f t="array" aca="1" ref="AR552" ca="1">couleur(AR150)</f>
        <v>#NAME?</v>
      </c>
      <c r="AS552" s="81" t="e" cm="1">
        <f t="array" aca="1" ref="AS552" ca="1">couleur(AS150)</f>
        <v>#NAME?</v>
      </c>
      <c r="AT552" s="81" t="e" cm="1">
        <f t="array" aca="1" ref="AT552" ca="1">couleur(AT150)</f>
        <v>#NAME?</v>
      </c>
      <c r="AU552" s="81" t="e" cm="1">
        <f t="array" aca="1" ref="AU552" ca="1">couleur(AU150)</f>
        <v>#NAME?</v>
      </c>
    </row>
    <row r="553" spans="9:47">
      <c r="I553" s="98">
        <f t="shared" ref="I553:O553" si="307">I151</f>
        <v>0</v>
      </c>
      <c r="J553" s="98">
        <f t="shared" si="307"/>
        <v>0</v>
      </c>
      <c r="K553" s="98">
        <f t="shared" si="307"/>
        <v>0</v>
      </c>
      <c r="L553" s="98">
        <f t="shared" si="307"/>
        <v>0</v>
      </c>
      <c r="M553" s="98">
        <f t="shared" si="307"/>
        <v>0</v>
      </c>
      <c r="N553" s="98">
        <f t="shared" si="307"/>
        <v>0</v>
      </c>
      <c r="O553" s="98">
        <f t="shared" si="307"/>
        <v>0</v>
      </c>
      <c r="Z553" s="81" t="e" cm="1">
        <f t="array" aca="1" ref="Z553" ca="1">couleur(Z216)</f>
        <v>#NAME?</v>
      </c>
      <c r="AA553" s="81" t="e" cm="1">
        <f t="array" aca="1" ref="AA553" ca="1">couleur(AA216)</f>
        <v>#NAME?</v>
      </c>
      <c r="AB553" s="81" t="e" cm="1">
        <f t="array" aca="1" ref="AB553" ca="1">couleur(AB216)</f>
        <v>#NAME?</v>
      </c>
      <c r="AC553" s="81" t="e" cm="1">
        <f t="array" aca="1" ref="AC553" ca="1">couleur(AC216)</f>
        <v>#NAME?</v>
      </c>
      <c r="AD553" s="81" t="e" cm="1">
        <f t="array" aca="1" ref="AD553" ca="1">couleur(AD216)</f>
        <v>#NAME?</v>
      </c>
      <c r="AE553" s="81" t="e" cm="1">
        <f t="array" aca="1" ref="AE553" ca="1">couleur(AE216)</f>
        <v>#NAME?</v>
      </c>
      <c r="AF553" s="81" t="e" cm="1">
        <f t="array" aca="1" ref="AF553" ca="1">couleur(AF216)</f>
        <v>#NAME?</v>
      </c>
      <c r="AG553" s="81" t="e" cm="1">
        <f t="array" aca="1" ref="AG553" ca="1">couleur(AG216)</f>
        <v>#NAME?</v>
      </c>
      <c r="AH553" s="81" t="e" cm="1">
        <f t="array" aca="1" ref="AH553" ca="1">couleur(AH216)</f>
        <v>#NAME?</v>
      </c>
      <c r="AI553" s="81" t="e" cm="1">
        <f t="array" aca="1" ref="AI553" ca="1">couleur(AI216)</f>
        <v>#NAME?</v>
      </c>
      <c r="AJ553" s="43"/>
      <c r="AK553" s="81" t="e" cm="1">
        <f t="array" aca="1" ref="AK553" ca="1">couleur(AK151)</f>
        <v>#NAME?</v>
      </c>
      <c r="AL553" s="81" t="e" cm="1">
        <f t="array" aca="1" ref="AL553" ca="1">couleur(AL151)</f>
        <v>#NAME?</v>
      </c>
      <c r="AM553" s="81" t="e" cm="1">
        <f t="array" aca="1" ref="AM553" ca="1">couleur(AM151)</f>
        <v>#NAME?</v>
      </c>
      <c r="AN553" s="81" t="e" cm="1">
        <f t="array" aca="1" ref="AN553" ca="1">couleur(AN151)</f>
        <v>#NAME?</v>
      </c>
      <c r="AO553" s="81" t="e" cm="1">
        <f t="array" aca="1" ref="AO553" ca="1">couleur(AO151)</f>
        <v>#NAME?</v>
      </c>
      <c r="AP553" s="81" t="e" cm="1">
        <f t="array" aca="1" ref="AP553" ca="1">couleur(AP151)</f>
        <v>#NAME?</v>
      </c>
      <c r="AQ553" s="81" t="e" cm="1">
        <f t="array" aca="1" ref="AQ553" ca="1">couleur(AQ151)</f>
        <v>#NAME?</v>
      </c>
      <c r="AR553" s="81" t="e" cm="1">
        <f t="array" aca="1" ref="AR553" ca="1">couleur(AR151)</f>
        <v>#NAME?</v>
      </c>
      <c r="AS553" s="81" t="e" cm="1">
        <f t="array" aca="1" ref="AS553" ca="1">couleur(AS151)</f>
        <v>#NAME?</v>
      </c>
      <c r="AT553" s="81" t="e" cm="1">
        <f t="array" aca="1" ref="AT553" ca="1">couleur(AT151)</f>
        <v>#NAME?</v>
      </c>
      <c r="AU553" s="81" t="e" cm="1">
        <f t="array" aca="1" ref="AU553" ca="1">couleur(AU151)</f>
        <v>#NAME?</v>
      </c>
    </row>
    <row r="554" spans="9:47">
      <c r="I554" s="98">
        <f t="shared" ref="I554:O554" si="308">I152</f>
        <v>0</v>
      </c>
      <c r="J554" s="98">
        <f t="shared" si="308"/>
        <v>0</v>
      </c>
      <c r="K554" s="98">
        <f t="shared" si="308"/>
        <v>0</v>
      </c>
      <c r="L554" s="98">
        <f t="shared" si="308"/>
        <v>0</v>
      </c>
      <c r="M554" s="98">
        <f t="shared" si="308"/>
        <v>0</v>
      </c>
      <c r="N554" s="98">
        <f t="shared" si="308"/>
        <v>0</v>
      </c>
      <c r="O554" s="98">
        <f t="shared" si="308"/>
        <v>0</v>
      </c>
      <c r="Z554" s="81" t="e" cm="1">
        <f t="array" aca="1" ref="Z554" ca="1">couleur(Z217)</f>
        <v>#NAME?</v>
      </c>
      <c r="AA554" s="81" t="e" cm="1">
        <f t="array" aca="1" ref="AA554" ca="1">couleur(AA217)</f>
        <v>#NAME?</v>
      </c>
      <c r="AB554" s="81" t="e" cm="1">
        <f t="array" aca="1" ref="AB554" ca="1">couleur(AB217)</f>
        <v>#NAME?</v>
      </c>
      <c r="AC554" s="81" t="e" cm="1">
        <f t="array" aca="1" ref="AC554" ca="1">couleur(AC217)</f>
        <v>#NAME?</v>
      </c>
      <c r="AD554" s="81" t="e" cm="1">
        <f t="array" aca="1" ref="AD554" ca="1">couleur(AD217)</f>
        <v>#NAME?</v>
      </c>
      <c r="AE554" s="81" t="e" cm="1">
        <f t="array" aca="1" ref="AE554" ca="1">couleur(AE217)</f>
        <v>#NAME?</v>
      </c>
      <c r="AF554" s="81" t="e" cm="1">
        <f t="array" aca="1" ref="AF554" ca="1">couleur(AF217)</f>
        <v>#NAME?</v>
      </c>
      <c r="AG554" s="81" t="e" cm="1">
        <f t="array" aca="1" ref="AG554" ca="1">couleur(AG217)</f>
        <v>#NAME?</v>
      </c>
      <c r="AH554" s="81" t="e" cm="1">
        <f t="array" aca="1" ref="AH554" ca="1">couleur(AH217)</f>
        <v>#NAME?</v>
      </c>
      <c r="AI554" s="81" t="e" cm="1">
        <f t="array" aca="1" ref="AI554" ca="1">couleur(AI217)</f>
        <v>#NAME?</v>
      </c>
      <c r="AJ554" s="43"/>
      <c r="AK554" s="81" t="e" cm="1">
        <f t="array" aca="1" ref="AK554" ca="1">couleur(AK152)</f>
        <v>#NAME?</v>
      </c>
      <c r="AL554" s="81" t="e" cm="1">
        <f t="array" aca="1" ref="AL554" ca="1">couleur(AL152)</f>
        <v>#NAME?</v>
      </c>
      <c r="AM554" s="81" t="e" cm="1">
        <f t="array" aca="1" ref="AM554" ca="1">couleur(AM152)</f>
        <v>#NAME?</v>
      </c>
      <c r="AN554" s="81" t="e" cm="1">
        <f t="array" aca="1" ref="AN554" ca="1">couleur(AN152)</f>
        <v>#NAME?</v>
      </c>
      <c r="AO554" s="81" t="e" cm="1">
        <f t="array" aca="1" ref="AO554" ca="1">couleur(AO152)</f>
        <v>#NAME?</v>
      </c>
      <c r="AP554" s="81" t="e" cm="1">
        <f t="array" aca="1" ref="AP554" ca="1">couleur(AP152)</f>
        <v>#NAME?</v>
      </c>
      <c r="AQ554" s="81" t="e" cm="1">
        <f t="array" aca="1" ref="AQ554" ca="1">couleur(AQ152)</f>
        <v>#NAME?</v>
      </c>
      <c r="AR554" s="81" t="e" cm="1">
        <f t="array" aca="1" ref="AR554" ca="1">couleur(AR152)</f>
        <v>#NAME?</v>
      </c>
      <c r="AS554" s="81" t="e" cm="1">
        <f t="array" aca="1" ref="AS554" ca="1">couleur(AS152)</f>
        <v>#NAME?</v>
      </c>
      <c r="AT554" s="81" t="e" cm="1">
        <f t="array" aca="1" ref="AT554" ca="1">couleur(AT152)</f>
        <v>#NAME?</v>
      </c>
      <c r="AU554" s="81" t="e" cm="1">
        <f t="array" aca="1" ref="AU554" ca="1">couleur(AU152)</f>
        <v>#NAME?</v>
      </c>
    </row>
    <row r="555" spans="9:47">
      <c r="I555" s="98">
        <f t="shared" ref="I555:O555" si="309">I153</f>
        <v>0</v>
      </c>
      <c r="J555" s="98">
        <f t="shared" si="309"/>
        <v>0</v>
      </c>
      <c r="K555" s="98">
        <f t="shared" si="309"/>
        <v>0</v>
      </c>
      <c r="L555" s="98">
        <f t="shared" si="309"/>
        <v>0</v>
      </c>
      <c r="M555" s="98">
        <f t="shared" si="309"/>
        <v>0</v>
      </c>
      <c r="N555" s="98">
        <f t="shared" si="309"/>
        <v>0</v>
      </c>
      <c r="O555" s="98">
        <f t="shared" si="309"/>
        <v>0</v>
      </c>
      <c r="Z555" s="81" t="e" cm="1">
        <f t="array" aca="1" ref="Z555" ca="1">couleur(Z218)</f>
        <v>#NAME?</v>
      </c>
      <c r="AA555" s="81" t="e" cm="1">
        <f t="array" aca="1" ref="AA555" ca="1">couleur(AA218)</f>
        <v>#NAME?</v>
      </c>
      <c r="AB555" s="81" t="e" cm="1">
        <f t="array" aca="1" ref="AB555" ca="1">couleur(AB218)</f>
        <v>#NAME?</v>
      </c>
      <c r="AC555" s="81" t="e" cm="1">
        <f t="array" aca="1" ref="AC555" ca="1">couleur(AC218)</f>
        <v>#NAME?</v>
      </c>
      <c r="AD555" s="81" t="e" cm="1">
        <f t="array" aca="1" ref="AD555" ca="1">couleur(AD218)</f>
        <v>#NAME?</v>
      </c>
      <c r="AE555" s="81" t="e" cm="1">
        <f t="array" aca="1" ref="AE555" ca="1">couleur(AE218)</f>
        <v>#NAME?</v>
      </c>
      <c r="AF555" s="81" t="e" cm="1">
        <f t="array" aca="1" ref="AF555" ca="1">couleur(AF218)</f>
        <v>#NAME?</v>
      </c>
      <c r="AG555" s="81" t="e" cm="1">
        <f t="array" aca="1" ref="AG555" ca="1">couleur(AG218)</f>
        <v>#NAME?</v>
      </c>
      <c r="AH555" s="81" t="e" cm="1">
        <f t="array" aca="1" ref="AH555" ca="1">couleur(AH218)</f>
        <v>#NAME?</v>
      </c>
      <c r="AI555" s="81" t="e" cm="1">
        <f t="array" aca="1" ref="AI555" ca="1">couleur(AI218)</f>
        <v>#NAME?</v>
      </c>
      <c r="AJ555" s="43"/>
      <c r="AK555" s="81" t="e" cm="1">
        <f t="array" aca="1" ref="AK555" ca="1">couleur(AK153)</f>
        <v>#NAME?</v>
      </c>
      <c r="AL555" s="81" t="e" cm="1">
        <f t="array" aca="1" ref="AL555" ca="1">couleur(AL153)</f>
        <v>#NAME?</v>
      </c>
      <c r="AM555" s="81" t="e" cm="1">
        <f t="array" aca="1" ref="AM555" ca="1">couleur(AM153)</f>
        <v>#NAME?</v>
      </c>
      <c r="AN555" s="81" t="e" cm="1">
        <f t="array" aca="1" ref="AN555" ca="1">couleur(AN153)</f>
        <v>#NAME?</v>
      </c>
      <c r="AO555" s="81" t="e" cm="1">
        <f t="array" aca="1" ref="AO555" ca="1">couleur(AO153)</f>
        <v>#NAME?</v>
      </c>
      <c r="AP555" s="81" t="e" cm="1">
        <f t="array" aca="1" ref="AP555" ca="1">couleur(AP153)</f>
        <v>#NAME?</v>
      </c>
      <c r="AQ555" s="81" t="e" cm="1">
        <f t="array" aca="1" ref="AQ555" ca="1">couleur(AQ153)</f>
        <v>#NAME?</v>
      </c>
      <c r="AR555" s="81" t="e" cm="1">
        <f t="array" aca="1" ref="AR555" ca="1">couleur(AR153)</f>
        <v>#NAME?</v>
      </c>
      <c r="AS555" s="81" t="e" cm="1">
        <f t="array" aca="1" ref="AS555" ca="1">couleur(AS153)</f>
        <v>#NAME?</v>
      </c>
      <c r="AT555" s="81" t="e" cm="1">
        <f t="array" aca="1" ref="AT555" ca="1">couleur(AT153)</f>
        <v>#NAME?</v>
      </c>
      <c r="AU555" s="81" t="e" cm="1">
        <f t="array" aca="1" ref="AU555" ca="1">couleur(AU153)</f>
        <v>#NAME?</v>
      </c>
    </row>
    <row r="556" spans="9:47">
      <c r="I556" s="98">
        <f t="shared" ref="I556:O556" si="310">I154</f>
        <v>0</v>
      </c>
      <c r="J556" s="98">
        <f t="shared" si="310"/>
        <v>0</v>
      </c>
      <c r="K556" s="98">
        <f t="shared" si="310"/>
        <v>0</v>
      </c>
      <c r="L556" s="98">
        <f t="shared" si="310"/>
        <v>0</v>
      </c>
      <c r="M556" s="98">
        <f t="shared" si="310"/>
        <v>0</v>
      </c>
      <c r="N556" s="98">
        <f t="shared" si="310"/>
        <v>0</v>
      </c>
      <c r="O556" s="98">
        <f t="shared" si="310"/>
        <v>0</v>
      </c>
      <c r="Z556" s="81" t="e" cm="1">
        <f t="array" aca="1" ref="Z556" ca="1">couleur(Z219)</f>
        <v>#NAME?</v>
      </c>
      <c r="AA556" s="81" t="e" cm="1">
        <f t="array" aca="1" ref="AA556" ca="1">couleur(AA219)</f>
        <v>#NAME?</v>
      </c>
      <c r="AB556" s="81" t="e" cm="1">
        <f t="array" aca="1" ref="AB556" ca="1">couleur(AB219)</f>
        <v>#NAME?</v>
      </c>
      <c r="AC556" s="81" t="e" cm="1">
        <f t="array" aca="1" ref="AC556" ca="1">couleur(AC219)</f>
        <v>#NAME?</v>
      </c>
      <c r="AD556" s="81" t="e" cm="1">
        <f t="array" aca="1" ref="AD556" ca="1">couleur(AD219)</f>
        <v>#NAME?</v>
      </c>
      <c r="AE556" s="81" t="e" cm="1">
        <f t="array" aca="1" ref="AE556" ca="1">couleur(AE219)</f>
        <v>#NAME?</v>
      </c>
      <c r="AF556" s="81" t="e" cm="1">
        <f t="array" aca="1" ref="AF556" ca="1">couleur(AF219)</f>
        <v>#NAME?</v>
      </c>
      <c r="AG556" s="81" t="e" cm="1">
        <f t="array" aca="1" ref="AG556" ca="1">couleur(AG219)</f>
        <v>#NAME?</v>
      </c>
      <c r="AH556" s="81" t="e" cm="1">
        <f t="array" aca="1" ref="AH556" ca="1">couleur(AH219)</f>
        <v>#NAME?</v>
      </c>
      <c r="AI556" s="81" t="e" cm="1">
        <f t="array" aca="1" ref="AI556" ca="1">couleur(AI219)</f>
        <v>#NAME?</v>
      </c>
      <c r="AJ556" s="43"/>
      <c r="AK556" s="81" t="e" cm="1">
        <f t="array" aca="1" ref="AK556" ca="1">couleur(AK154)</f>
        <v>#NAME?</v>
      </c>
      <c r="AL556" s="81" t="e" cm="1">
        <f t="array" aca="1" ref="AL556" ca="1">couleur(AL154)</f>
        <v>#NAME?</v>
      </c>
      <c r="AM556" s="81" t="e" cm="1">
        <f t="array" aca="1" ref="AM556" ca="1">couleur(AM154)</f>
        <v>#NAME?</v>
      </c>
      <c r="AN556" s="81" t="e" cm="1">
        <f t="array" aca="1" ref="AN556" ca="1">couleur(AN154)</f>
        <v>#NAME?</v>
      </c>
      <c r="AO556" s="81" t="e" cm="1">
        <f t="array" aca="1" ref="AO556" ca="1">couleur(AO154)</f>
        <v>#NAME?</v>
      </c>
      <c r="AP556" s="81" t="e" cm="1">
        <f t="array" aca="1" ref="AP556" ca="1">couleur(AP154)</f>
        <v>#NAME?</v>
      </c>
      <c r="AQ556" s="81" t="e" cm="1">
        <f t="array" aca="1" ref="AQ556" ca="1">couleur(AQ154)</f>
        <v>#NAME?</v>
      </c>
      <c r="AR556" s="81" t="e" cm="1">
        <f t="array" aca="1" ref="AR556" ca="1">couleur(AR154)</f>
        <v>#NAME?</v>
      </c>
      <c r="AS556" s="81" t="e" cm="1">
        <f t="array" aca="1" ref="AS556" ca="1">couleur(AS154)</f>
        <v>#NAME?</v>
      </c>
      <c r="AT556" s="81" t="e" cm="1">
        <f t="array" aca="1" ref="AT556" ca="1">couleur(AT154)</f>
        <v>#NAME?</v>
      </c>
      <c r="AU556" s="81" t="e" cm="1">
        <f t="array" aca="1" ref="AU556" ca="1">couleur(AU154)</f>
        <v>#NAME?</v>
      </c>
    </row>
    <row r="557" spans="9:47">
      <c r="I557" s="98">
        <f t="shared" ref="I557:O557" si="311">I155</f>
        <v>0</v>
      </c>
      <c r="J557" s="98">
        <f t="shared" si="311"/>
        <v>0</v>
      </c>
      <c r="K557" s="98">
        <f t="shared" si="311"/>
        <v>0</v>
      </c>
      <c r="L557" s="98">
        <f t="shared" si="311"/>
        <v>0</v>
      </c>
      <c r="M557" s="98">
        <f t="shared" si="311"/>
        <v>0</v>
      </c>
      <c r="N557" s="98">
        <f t="shared" si="311"/>
        <v>0</v>
      </c>
      <c r="O557" s="98">
        <f t="shared" si="311"/>
        <v>0</v>
      </c>
      <c r="Z557" s="81" t="e" cm="1">
        <f t="array" aca="1" ref="Z557" ca="1">couleur(Z220)</f>
        <v>#NAME?</v>
      </c>
      <c r="AA557" s="81" t="e" cm="1">
        <f t="array" aca="1" ref="AA557" ca="1">couleur(AA220)</f>
        <v>#NAME?</v>
      </c>
      <c r="AB557" s="81" t="e" cm="1">
        <f t="array" aca="1" ref="AB557" ca="1">couleur(AB220)</f>
        <v>#NAME?</v>
      </c>
      <c r="AC557" s="81" t="e" cm="1">
        <f t="array" aca="1" ref="AC557" ca="1">couleur(AC220)</f>
        <v>#NAME?</v>
      </c>
      <c r="AD557" s="81" t="e" cm="1">
        <f t="array" aca="1" ref="AD557" ca="1">couleur(AD220)</f>
        <v>#NAME?</v>
      </c>
      <c r="AE557" s="81" t="e" cm="1">
        <f t="array" aca="1" ref="AE557" ca="1">couleur(AE220)</f>
        <v>#NAME?</v>
      </c>
      <c r="AF557" s="81" t="e" cm="1">
        <f t="array" aca="1" ref="AF557" ca="1">couleur(AF220)</f>
        <v>#NAME?</v>
      </c>
      <c r="AG557" s="81" t="e" cm="1">
        <f t="array" aca="1" ref="AG557" ca="1">couleur(AG220)</f>
        <v>#NAME?</v>
      </c>
      <c r="AH557" s="81" t="e" cm="1">
        <f t="array" aca="1" ref="AH557" ca="1">couleur(AH220)</f>
        <v>#NAME?</v>
      </c>
      <c r="AI557" s="81" t="e" cm="1">
        <f t="array" aca="1" ref="AI557" ca="1">couleur(AI220)</f>
        <v>#NAME?</v>
      </c>
      <c r="AJ557" s="43"/>
      <c r="AK557" s="81" t="e" cm="1">
        <f t="array" aca="1" ref="AK557" ca="1">couleur(AK155)</f>
        <v>#NAME?</v>
      </c>
      <c r="AL557" s="81" t="e" cm="1">
        <f t="array" aca="1" ref="AL557" ca="1">couleur(AL155)</f>
        <v>#NAME?</v>
      </c>
      <c r="AM557" s="81" t="e" cm="1">
        <f t="array" aca="1" ref="AM557" ca="1">couleur(AM155)</f>
        <v>#NAME?</v>
      </c>
      <c r="AN557" s="81" t="e" cm="1">
        <f t="array" aca="1" ref="AN557" ca="1">couleur(AN155)</f>
        <v>#NAME?</v>
      </c>
      <c r="AO557" s="81" t="e" cm="1">
        <f t="array" aca="1" ref="AO557" ca="1">couleur(AO155)</f>
        <v>#NAME?</v>
      </c>
      <c r="AP557" s="81" t="e" cm="1">
        <f t="array" aca="1" ref="AP557" ca="1">couleur(AP155)</f>
        <v>#NAME?</v>
      </c>
      <c r="AQ557" s="81" t="e" cm="1">
        <f t="array" aca="1" ref="AQ557" ca="1">couleur(AQ155)</f>
        <v>#NAME?</v>
      </c>
      <c r="AR557" s="81" t="e" cm="1">
        <f t="array" aca="1" ref="AR557" ca="1">couleur(AR155)</f>
        <v>#NAME?</v>
      </c>
      <c r="AS557" s="81" t="e" cm="1">
        <f t="array" aca="1" ref="AS557" ca="1">couleur(AS155)</f>
        <v>#NAME?</v>
      </c>
      <c r="AT557" s="81" t="e" cm="1">
        <f t="array" aca="1" ref="AT557" ca="1">couleur(AT155)</f>
        <v>#NAME?</v>
      </c>
      <c r="AU557" s="81" t="e" cm="1">
        <f t="array" aca="1" ref="AU557" ca="1">couleur(AU155)</f>
        <v>#NAME?</v>
      </c>
    </row>
    <row r="558" spans="9:47">
      <c r="I558" s="98">
        <f t="shared" ref="I558:O558" si="312">I156</f>
        <v>0</v>
      </c>
      <c r="J558" s="98">
        <f t="shared" si="312"/>
        <v>0</v>
      </c>
      <c r="K558" s="98">
        <f t="shared" si="312"/>
        <v>0</v>
      </c>
      <c r="L558" s="98">
        <f t="shared" si="312"/>
        <v>0</v>
      </c>
      <c r="M558" s="98">
        <f t="shared" si="312"/>
        <v>0</v>
      </c>
      <c r="N558" s="98">
        <f t="shared" si="312"/>
        <v>0</v>
      </c>
      <c r="O558" s="98">
        <f t="shared" si="312"/>
        <v>0</v>
      </c>
      <c r="Z558" s="81" t="e" cm="1">
        <f t="array" aca="1" ref="Z558" ca="1">couleur(Z221)</f>
        <v>#NAME?</v>
      </c>
      <c r="AA558" s="81" t="e" cm="1">
        <f t="array" aca="1" ref="AA558" ca="1">couleur(AA221)</f>
        <v>#NAME?</v>
      </c>
      <c r="AB558" s="81" t="e" cm="1">
        <f t="array" aca="1" ref="AB558" ca="1">couleur(AB221)</f>
        <v>#NAME?</v>
      </c>
      <c r="AC558" s="81" t="e" cm="1">
        <f t="array" aca="1" ref="AC558" ca="1">couleur(AC221)</f>
        <v>#NAME?</v>
      </c>
      <c r="AD558" s="81" t="e" cm="1">
        <f t="array" aca="1" ref="AD558" ca="1">couleur(AD221)</f>
        <v>#NAME?</v>
      </c>
      <c r="AE558" s="81" t="e" cm="1">
        <f t="array" aca="1" ref="AE558" ca="1">couleur(AE221)</f>
        <v>#NAME?</v>
      </c>
      <c r="AF558" s="81" t="e" cm="1">
        <f t="array" aca="1" ref="AF558" ca="1">couleur(AF221)</f>
        <v>#NAME?</v>
      </c>
      <c r="AG558" s="81" t="e" cm="1">
        <f t="array" aca="1" ref="AG558" ca="1">couleur(AG221)</f>
        <v>#NAME?</v>
      </c>
      <c r="AH558" s="81" t="e" cm="1">
        <f t="array" aca="1" ref="AH558" ca="1">couleur(AH221)</f>
        <v>#NAME?</v>
      </c>
      <c r="AI558" s="81" t="e" cm="1">
        <f t="array" aca="1" ref="AI558" ca="1">couleur(AI221)</f>
        <v>#NAME?</v>
      </c>
      <c r="AJ558" s="43"/>
      <c r="AK558" s="81" t="e" cm="1">
        <f t="array" aca="1" ref="AK558" ca="1">couleur(AK156)</f>
        <v>#NAME?</v>
      </c>
      <c r="AL558" s="81" t="e" cm="1">
        <f t="array" aca="1" ref="AL558" ca="1">couleur(AL156)</f>
        <v>#NAME?</v>
      </c>
      <c r="AM558" s="81" t="e" cm="1">
        <f t="array" aca="1" ref="AM558" ca="1">couleur(AM156)</f>
        <v>#NAME?</v>
      </c>
      <c r="AN558" s="81" t="e" cm="1">
        <f t="array" aca="1" ref="AN558" ca="1">couleur(AN156)</f>
        <v>#NAME?</v>
      </c>
      <c r="AO558" s="81" t="e" cm="1">
        <f t="array" aca="1" ref="AO558" ca="1">couleur(AO156)</f>
        <v>#NAME?</v>
      </c>
      <c r="AP558" s="81" t="e" cm="1">
        <f t="array" aca="1" ref="AP558" ca="1">couleur(AP156)</f>
        <v>#NAME?</v>
      </c>
      <c r="AQ558" s="81" t="e" cm="1">
        <f t="array" aca="1" ref="AQ558" ca="1">couleur(AQ156)</f>
        <v>#NAME?</v>
      </c>
      <c r="AR558" s="81" t="e" cm="1">
        <f t="array" aca="1" ref="AR558" ca="1">couleur(AR156)</f>
        <v>#NAME?</v>
      </c>
      <c r="AS558" s="81" t="e" cm="1">
        <f t="array" aca="1" ref="AS558" ca="1">couleur(AS156)</f>
        <v>#NAME?</v>
      </c>
      <c r="AT558" s="81" t="e" cm="1">
        <f t="array" aca="1" ref="AT558" ca="1">couleur(AT156)</f>
        <v>#NAME?</v>
      </c>
      <c r="AU558" s="81" t="e" cm="1">
        <f t="array" aca="1" ref="AU558" ca="1">couleur(AU156)</f>
        <v>#NAME?</v>
      </c>
    </row>
    <row r="559" spans="9:47">
      <c r="I559" s="98">
        <f t="shared" ref="I559:O559" si="313">I157</f>
        <v>0</v>
      </c>
      <c r="J559" s="98">
        <f t="shared" si="313"/>
        <v>0</v>
      </c>
      <c r="K559" s="98">
        <f t="shared" si="313"/>
        <v>0</v>
      </c>
      <c r="L559" s="98">
        <f t="shared" si="313"/>
        <v>0</v>
      </c>
      <c r="M559" s="98">
        <f t="shared" si="313"/>
        <v>0</v>
      </c>
      <c r="N559" s="98">
        <f t="shared" si="313"/>
        <v>0</v>
      </c>
      <c r="O559" s="98">
        <f t="shared" si="313"/>
        <v>0</v>
      </c>
      <c r="Z559" s="81" t="e" cm="1">
        <f t="array" aca="1" ref="Z559" ca="1">couleur(Z222)</f>
        <v>#NAME?</v>
      </c>
      <c r="AA559" s="81" t="e" cm="1">
        <f t="array" aca="1" ref="AA559" ca="1">couleur(AA222)</f>
        <v>#NAME?</v>
      </c>
      <c r="AB559" s="81" t="e" cm="1">
        <f t="array" aca="1" ref="AB559" ca="1">couleur(AB222)</f>
        <v>#NAME?</v>
      </c>
      <c r="AC559" s="81" t="e" cm="1">
        <f t="array" aca="1" ref="AC559" ca="1">couleur(AC222)</f>
        <v>#NAME?</v>
      </c>
      <c r="AD559" s="81" t="e" cm="1">
        <f t="array" aca="1" ref="AD559" ca="1">couleur(AD222)</f>
        <v>#NAME?</v>
      </c>
      <c r="AE559" s="81" t="e" cm="1">
        <f t="array" aca="1" ref="AE559" ca="1">couleur(AE222)</f>
        <v>#NAME?</v>
      </c>
      <c r="AF559" s="81" t="e" cm="1">
        <f t="array" aca="1" ref="AF559" ca="1">couleur(AF222)</f>
        <v>#NAME?</v>
      </c>
      <c r="AG559" s="81" t="e" cm="1">
        <f t="array" aca="1" ref="AG559" ca="1">couleur(AG222)</f>
        <v>#NAME?</v>
      </c>
      <c r="AH559" s="81" t="e" cm="1">
        <f t="array" aca="1" ref="AH559" ca="1">couleur(AH222)</f>
        <v>#NAME?</v>
      </c>
      <c r="AI559" s="81" t="e" cm="1">
        <f t="array" aca="1" ref="AI559" ca="1">couleur(AI222)</f>
        <v>#NAME?</v>
      </c>
      <c r="AJ559" s="43"/>
      <c r="AK559" s="81" t="e" cm="1">
        <f t="array" aca="1" ref="AK559" ca="1">couleur(AK157)</f>
        <v>#NAME?</v>
      </c>
      <c r="AL559" s="81" t="e" cm="1">
        <f t="array" aca="1" ref="AL559" ca="1">couleur(AL157)</f>
        <v>#NAME?</v>
      </c>
      <c r="AM559" s="81" t="e" cm="1">
        <f t="array" aca="1" ref="AM559" ca="1">couleur(AM157)</f>
        <v>#NAME?</v>
      </c>
      <c r="AN559" s="81" t="e" cm="1">
        <f t="array" aca="1" ref="AN559" ca="1">couleur(AN157)</f>
        <v>#NAME?</v>
      </c>
      <c r="AO559" s="81" t="e" cm="1">
        <f t="array" aca="1" ref="AO559" ca="1">couleur(AO157)</f>
        <v>#NAME?</v>
      </c>
      <c r="AP559" s="81" t="e" cm="1">
        <f t="array" aca="1" ref="AP559" ca="1">couleur(AP157)</f>
        <v>#NAME?</v>
      </c>
      <c r="AQ559" s="81" t="e" cm="1">
        <f t="array" aca="1" ref="AQ559" ca="1">couleur(AQ157)</f>
        <v>#NAME?</v>
      </c>
      <c r="AR559" s="81" t="e" cm="1">
        <f t="array" aca="1" ref="AR559" ca="1">couleur(AR157)</f>
        <v>#NAME?</v>
      </c>
      <c r="AS559" s="81" t="e" cm="1">
        <f t="array" aca="1" ref="AS559" ca="1">couleur(AS157)</f>
        <v>#NAME?</v>
      </c>
      <c r="AT559" s="81" t="e" cm="1">
        <f t="array" aca="1" ref="AT559" ca="1">couleur(AT157)</f>
        <v>#NAME?</v>
      </c>
      <c r="AU559" s="81" t="e" cm="1">
        <f t="array" aca="1" ref="AU559" ca="1">couleur(AU157)</f>
        <v>#NAME?</v>
      </c>
    </row>
    <row r="560" spans="9:47">
      <c r="I560" s="98">
        <f t="shared" ref="I560:O560" si="314">I158</f>
        <v>0</v>
      </c>
      <c r="J560" s="98">
        <f t="shared" si="314"/>
        <v>0</v>
      </c>
      <c r="K560" s="98">
        <f t="shared" si="314"/>
        <v>0</v>
      </c>
      <c r="L560" s="98">
        <f t="shared" si="314"/>
        <v>0</v>
      </c>
      <c r="M560" s="98">
        <f t="shared" si="314"/>
        <v>0</v>
      </c>
      <c r="N560" s="98">
        <f t="shared" si="314"/>
        <v>0</v>
      </c>
      <c r="O560" s="98">
        <f t="shared" si="314"/>
        <v>0</v>
      </c>
      <c r="Z560" s="81" t="e" cm="1">
        <f t="array" aca="1" ref="Z560" ca="1">couleur(Z223)</f>
        <v>#NAME?</v>
      </c>
      <c r="AA560" s="81" t="e" cm="1">
        <f t="array" aca="1" ref="AA560" ca="1">couleur(AA223)</f>
        <v>#NAME?</v>
      </c>
      <c r="AB560" s="81" t="e" cm="1">
        <f t="array" aca="1" ref="AB560" ca="1">couleur(AB223)</f>
        <v>#NAME?</v>
      </c>
      <c r="AC560" s="81" t="e" cm="1">
        <f t="array" aca="1" ref="AC560" ca="1">couleur(AC223)</f>
        <v>#NAME?</v>
      </c>
      <c r="AD560" s="81" t="e" cm="1">
        <f t="array" aca="1" ref="AD560" ca="1">couleur(AD223)</f>
        <v>#NAME?</v>
      </c>
      <c r="AE560" s="81" t="e" cm="1">
        <f t="array" aca="1" ref="AE560" ca="1">couleur(AE223)</f>
        <v>#NAME?</v>
      </c>
      <c r="AF560" s="81" t="e" cm="1">
        <f t="array" aca="1" ref="AF560" ca="1">couleur(AF223)</f>
        <v>#NAME?</v>
      </c>
      <c r="AG560" s="81" t="e" cm="1">
        <f t="array" aca="1" ref="AG560" ca="1">couleur(AG223)</f>
        <v>#NAME?</v>
      </c>
      <c r="AH560" s="81" t="e" cm="1">
        <f t="array" aca="1" ref="AH560" ca="1">couleur(AH223)</f>
        <v>#NAME?</v>
      </c>
      <c r="AI560" s="81" t="e" cm="1">
        <f t="array" aca="1" ref="AI560" ca="1">couleur(AI223)</f>
        <v>#NAME?</v>
      </c>
      <c r="AJ560" s="43"/>
      <c r="AK560" s="81" t="e" cm="1">
        <f t="array" aca="1" ref="AK560" ca="1">couleur(AK158)</f>
        <v>#NAME?</v>
      </c>
      <c r="AL560" s="81" t="e" cm="1">
        <f t="array" aca="1" ref="AL560" ca="1">couleur(AL158)</f>
        <v>#NAME?</v>
      </c>
      <c r="AM560" s="81" t="e" cm="1">
        <f t="array" aca="1" ref="AM560" ca="1">couleur(AM158)</f>
        <v>#NAME?</v>
      </c>
      <c r="AN560" s="81" t="e" cm="1">
        <f t="array" aca="1" ref="AN560" ca="1">couleur(AN158)</f>
        <v>#NAME?</v>
      </c>
      <c r="AO560" s="81" t="e" cm="1">
        <f t="array" aca="1" ref="AO560" ca="1">couleur(AO158)</f>
        <v>#NAME?</v>
      </c>
      <c r="AP560" s="81" t="e" cm="1">
        <f t="array" aca="1" ref="AP560" ca="1">couleur(AP158)</f>
        <v>#NAME?</v>
      </c>
      <c r="AQ560" s="81" t="e" cm="1">
        <f t="array" aca="1" ref="AQ560" ca="1">couleur(AQ158)</f>
        <v>#NAME?</v>
      </c>
      <c r="AR560" s="81" t="e" cm="1">
        <f t="array" aca="1" ref="AR560" ca="1">couleur(AR158)</f>
        <v>#NAME?</v>
      </c>
      <c r="AS560" s="81" t="e" cm="1">
        <f t="array" aca="1" ref="AS560" ca="1">couleur(AS158)</f>
        <v>#NAME?</v>
      </c>
      <c r="AT560" s="81" t="e" cm="1">
        <f t="array" aca="1" ref="AT560" ca="1">couleur(AT158)</f>
        <v>#NAME?</v>
      </c>
      <c r="AU560" s="81" t="e" cm="1">
        <f t="array" aca="1" ref="AU560" ca="1">couleur(AU158)</f>
        <v>#NAME?</v>
      </c>
    </row>
    <row r="561" spans="9:47">
      <c r="I561" s="98">
        <f t="shared" ref="I561:O561" si="315">I159</f>
        <v>0</v>
      </c>
      <c r="J561" s="98">
        <f t="shared" si="315"/>
        <v>0</v>
      </c>
      <c r="K561" s="98">
        <f t="shared" si="315"/>
        <v>0</v>
      </c>
      <c r="L561" s="98">
        <f t="shared" si="315"/>
        <v>0</v>
      </c>
      <c r="M561" s="98">
        <f t="shared" si="315"/>
        <v>0</v>
      </c>
      <c r="N561" s="98">
        <f t="shared" si="315"/>
        <v>0</v>
      </c>
      <c r="O561" s="98">
        <f t="shared" si="315"/>
        <v>0</v>
      </c>
      <c r="Z561" s="81" t="e" cm="1">
        <f t="array" aca="1" ref="Z561" ca="1">couleur(Z224)</f>
        <v>#NAME?</v>
      </c>
      <c r="AA561" s="81" t="e" cm="1">
        <f t="array" aca="1" ref="AA561" ca="1">couleur(AA224)</f>
        <v>#NAME?</v>
      </c>
      <c r="AB561" s="81" t="e" cm="1">
        <f t="array" aca="1" ref="AB561" ca="1">couleur(AB224)</f>
        <v>#NAME?</v>
      </c>
      <c r="AC561" s="81" t="e" cm="1">
        <f t="array" aca="1" ref="AC561" ca="1">couleur(AC224)</f>
        <v>#NAME?</v>
      </c>
      <c r="AD561" s="81" t="e" cm="1">
        <f t="array" aca="1" ref="AD561" ca="1">couleur(AD224)</f>
        <v>#NAME?</v>
      </c>
      <c r="AE561" s="81" t="e" cm="1">
        <f t="array" aca="1" ref="AE561" ca="1">couleur(AE224)</f>
        <v>#NAME?</v>
      </c>
      <c r="AF561" s="81" t="e" cm="1">
        <f t="array" aca="1" ref="AF561" ca="1">couleur(AF224)</f>
        <v>#NAME?</v>
      </c>
      <c r="AG561" s="81" t="e" cm="1">
        <f t="array" aca="1" ref="AG561" ca="1">couleur(AG224)</f>
        <v>#NAME?</v>
      </c>
      <c r="AH561" s="81" t="e" cm="1">
        <f t="array" aca="1" ref="AH561" ca="1">couleur(AH224)</f>
        <v>#NAME?</v>
      </c>
      <c r="AI561" s="81" t="e" cm="1">
        <f t="array" aca="1" ref="AI561" ca="1">couleur(AI224)</f>
        <v>#NAME?</v>
      </c>
      <c r="AJ561" s="43"/>
      <c r="AK561" s="81" t="e" cm="1">
        <f t="array" aca="1" ref="AK561" ca="1">couleur(AK159)</f>
        <v>#NAME?</v>
      </c>
      <c r="AL561" s="81" t="e" cm="1">
        <f t="array" aca="1" ref="AL561" ca="1">couleur(AL159)</f>
        <v>#NAME?</v>
      </c>
      <c r="AM561" s="81" t="e" cm="1">
        <f t="array" aca="1" ref="AM561" ca="1">couleur(AM159)</f>
        <v>#NAME?</v>
      </c>
      <c r="AN561" s="81" t="e" cm="1">
        <f t="array" aca="1" ref="AN561" ca="1">couleur(AN159)</f>
        <v>#NAME?</v>
      </c>
      <c r="AO561" s="81" t="e" cm="1">
        <f t="array" aca="1" ref="AO561" ca="1">couleur(AO159)</f>
        <v>#NAME?</v>
      </c>
      <c r="AP561" s="81" t="e" cm="1">
        <f t="array" aca="1" ref="AP561" ca="1">couleur(AP159)</f>
        <v>#NAME?</v>
      </c>
      <c r="AQ561" s="81" t="e" cm="1">
        <f t="array" aca="1" ref="AQ561" ca="1">couleur(AQ159)</f>
        <v>#NAME?</v>
      </c>
      <c r="AR561" s="81" t="e" cm="1">
        <f t="array" aca="1" ref="AR561" ca="1">couleur(AR159)</f>
        <v>#NAME?</v>
      </c>
      <c r="AS561" s="81" t="e" cm="1">
        <f t="array" aca="1" ref="AS561" ca="1">couleur(AS159)</f>
        <v>#NAME?</v>
      </c>
      <c r="AT561" s="81" t="e" cm="1">
        <f t="array" aca="1" ref="AT561" ca="1">couleur(AT159)</f>
        <v>#NAME?</v>
      </c>
      <c r="AU561" s="81" t="e" cm="1">
        <f t="array" aca="1" ref="AU561" ca="1">couleur(AU159)</f>
        <v>#NAME?</v>
      </c>
    </row>
    <row r="562" spans="9:47">
      <c r="I562" s="98">
        <f t="shared" ref="I562:O562" si="316">I160</f>
        <v>0</v>
      </c>
      <c r="J562" s="98">
        <f t="shared" si="316"/>
        <v>0</v>
      </c>
      <c r="K562" s="98">
        <f t="shared" si="316"/>
        <v>0</v>
      </c>
      <c r="L562" s="98">
        <f t="shared" si="316"/>
        <v>0</v>
      </c>
      <c r="M562" s="98">
        <f t="shared" si="316"/>
        <v>0</v>
      </c>
      <c r="N562" s="98">
        <f t="shared" si="316"/>
        <v>0</v>
      </c>
      <c r="O562" s="98">
        <f t="shared" si="316"/>
        <v>0</v>
      </c>
      <c r="Z562" s="81" t="e" cm="1">
        <f t="array" aca="1" ref="Z562" ca="1">couleur(Z225)</f>
        <v>#NAME?</v>
      </c>
      <c r="AA562" s="81" t="e" cm="1">
        <f t="array" aca="1" ref="AA562" ca="1">couleur(AA225)</f>
        <v>#NAME?</v>
      </c>
      <c r="AB562" s="81" t="e" cm="1">
        <f t="array" aca="1" ref="AB562" ca="1">couleur(AB225)</f>
        <v>#NAME?</v>
      </c>
      <c r="AC562" s="81" t="e" cm="1">
        <f t="array" aca="1" ref="AC562" ca="1">couleur(AC225)</f>
        <v>#NAME?</v>
      </c>
      <c r="AD562" s="81" t="e" cm="1">
        <f t="array" aca="1" ref="AD562" ca="1">couleur(AD225)</f>
        <v>#NAME?</v>
      </c>
      <c r="AE562" s="81" t="e" cm="1">
        <f t="array" aca="1" ref="AE562" ca="1">couleur(AE225)</f>
        <v>#NAME?</v>
      </c>
      <c r="AF562" s="81" t="e" cm="1">
        <f t="array" aca="1" ref="AF562" ca="1">couleur(AF225)</f>
        <v>#NAME?</v>
      </c>
      <c r="AG562" s="81" t="e" cm="1">
        <f t="array" aca="1" ref="AG562" ca="1">couleur(AG225)</f>
        <v>#NAME?</v>
      </c>
      <c r="AH562" s="81" t="e" cm="1">
        <f t="array" aca="1" ref="AH562" ca="1">couleur(AH225)</f>
        <v>#NAME?</v>
      </c>
      <c r="AI562" s="81" t="e" cm="1">
        <f t="array" aca="1" ref="AI562" ca="1">couleur(AI225)</f>
        <v>#NAME?</v>
      </c>
      <c r="AJ562" s="43"/>
      <c r="AK562" s="81" t="e" cm="1">
        <f t="array" aca="1" ref="AK562" ca="1">couleur(AK160)</f>
        <v>#NAME?</v>
      </c>
      <c r="AL562" s="81" t="e" cm="1">
        <f t="array" aca="1" ref="AL562" ca="1">couleur(AL160)</f>
        <v>#NAME?</v>
      </c>
      <c r="AM562" s="81" t="e" cm="1">
        <f t="array" aca="1" ref="AM562" ca="1">couleur(AM160)</f>
        <v>#NAME?</v>
      </c>
      <c r="AN562" s="81" t="e" cm="1">
        <f t="array" aca="1" ref="AN562" ca="1">couleur(AN160)</f>
        <v>#NAME?</v>
      </c>
      <c r="AO562" s="81" t="e" cm="1">
        <f t="array" aca="1" ref="AO562" ca="1">couleur(AO160)</f>
        <v>#NAME?</v>
      </c>
      <c r="AP562" s="81" t="e" cm="1">
        <f t="array" aca="1" ref="AP562" ca="1">couleur(AP160)</f>
        <v>#NAME?</v>
      </c>
      <c r="AQ562" s="81" t="e" cm="1">
        <f t="array" aca="1" ref="AQ562" ca="1">couleur(AQ160)</f>
        <v>#NAME?</v>
      </c>
      <c r="AR562" s="81" t="e" cm="1">
        <f t="array" aca="1" ref="AR562" ca="1">couleur(AR160)</f>
        <v>#NAME?</v>
      </c>
      <c r="AS562" s="81" t="e" cm="1">
        <f t="array" aca="1" ref="AS562" ca="1">couleur(AS160)</f>
        <v>#NAME?</v>
      </c>
      <c r="AT562" s="81" t="e" cm="1">
        <f t="array" aca="1" ref="AT562" ca="1">couleur(AT160)</f>
        <v>#NAME?</v>
      </c>
      <c r="AU562" s="81" t="e" cm="1">
        <f t="array" aca="1" ref="AU562" ca="1">couleur(AU160)</f>
        <v>#NAME?</v>
      </c>
    </row>
    <row r="563" spans="9:47">
      <c r="I563" s="98">
        <f t="shared" ref="I563:O563" si="317">I161</f>
        <v>0</v>
      </c>
      <c r="J563" s="98">
        <f t="shared" si="317"/>
        <v>0</v>
      </c>
      <c r="K563" s="98">
        <f t="shared" si="317"/>
        <v>0</v>
      </c>
      <c r="L563" s="98">
        <f t="shared" si="317"/>
        <v>0</v>
      </c>
      <c r="M563" s="98">
        <f t="shared" si="317"/>
        <v>0</v>
      </c>
      <c r="N563" s="98">
        <f t="shared" si="317"/>
        <v>0</v>
      </c>
      <c r="O563" s="98">
        <f t="shared" si="317"/>
        <v>0</v>
      </c>
      <c r="Z563" s="81" t="e" cm="1">
        <f t="array" aca="1" ref="Z563" ca="1">couleur(Z226)</f>
        <v>#NAME?</v>
      </c>
      <c r="AA563" s="81" t="e" cm="1">
        <f t="array" aca="1" ref="AA563" ca="1">couleur(AA226)</f>
        <v>#NAME?</v>
      </c>
      <c r="AB563" s="81" t="e" cm="1">
        <f t="array" aca="1" ref="AB563" ca="1">couleur(AB226)</f>
        <v>#NAME?</v>
      </c>
      <c r="AC563" s="81" t="e" cm="1">
        <f t="array" aca="1" ref="AC563" ca="1">couleur(AC226)</f>
        <v>#NAME?</v>
      </c>
      <c r="AD563" s="81" t="e" cm="1">
        <f t="array" aca="1" ref="AD563" ca="1">couleur(AD226)</f>
        <v>#NAME?</v>
      </c>
      <c r="AE563" s="81" t="e" cm="1">
        <f t="array" aca="1" ref="AE563" ca="1">couleur(AE226)</f>
        <v>#NAME?</v>
      </c>
      <c r="AF563" s="81" t="e" cm="1">
        <f t="array" aca="1" ref="AF563" ca="1">couleur(AF226)</f>
        <v>#NAME?</v>
      </c>
      <c r="AG563" s="81" t="e" cm="1">
        <f t="array" aca="1" ref="AG563" ca="1">couleur(AG226)</f>
        <v>#NAME?</v>
      </c>
      <c r="AH563" s="81" t="e" cm="1">
        <f t="array" aca="1" ref="AH563" ca="1">couleur(AH226)</f>
        <v>#NAME?</v>
      </c>
      <c r="AI563" s="81" t="e" cm="1">
        <f t="array" aca="1" ref="AI563" ca="1">couleur(AI226)</f>
        <v>#NAME?</v>
      </c>
      <c r="AJ563" s="43"/>
      <c r="AK563" s="81" t="e" cm="1">
        <f t="array" aca="1" ref="AK563" ca="1">couleur(AK161)</f>
        <v>#NAME?</v>
      </c>
      <c r="AL563" s="81" t="e" cm="1">
        <f t="array" aca="1" ref="AL563" ca="1">couleur(AL161)</f>
        <v>#NAME?</v>
      </c>
      <c r="AM563" s="81" t="e" cm="1">
        <f t="array" aca="1" ref="AM563" ca="1">couleur(AM161)</f>
        <v>#NAME?</v>
      </c>
      <c r="AN563" s="81" t="e" cm="1">
        <f t="array" aca="1" ref="AN563" ca="1">couleur(AN161)</f>
        <v>#NAME?</v>
      </c>
      <c r="AO563" s="81" t="e" cm="1">
        <f t="array" aca="1" ref="AO563" ca="1">couleur(AO161)</f>
        <v>#NAME?</v>
      </c>
      <c r="AP563" s="81" t="e" cm="1">
        <f t="array" aca="1" ref="AP563" ca="1">couleur(AP161)</f>
        <v>#NAME?</v>
      </c>
      <c r="AQ563" s="81" t="e" cm="1">
        <f t="array" aca="1" ref="AQ563" ca="1">couleur(AQ161)</f>
        <v>#NAME?</v>
      </c>
      <c r="AR563" s="81" t="e" cm="1">
        <f t="array" aca="1" ref="AR563" ca="1">couleur(AR161)</f>
        <v>#NAME?</v>
      </c>
      <c r="AS563" s="81" t="e" cm="1">
        <f t="array" aca="1" ref="AS563" ca="1">couleur(AS161)</f>
        <v>#NAME?</v>
      </c>
      <c r="AT563" s="81" t="e" cm="1">
        <f t="array" aca="1" ref="AT563" ca="1">couleur(AT161)</f>
        <v>#NAME?</v>
      </c>
      <c r="AU563" s="81" t="e" cm="1">
        <f t="array" aca="1" ref="AU563" ca="1">couleur(AU161)</f>
        <v>#NAME?</v>
      </c>
    </row>
    <row r="564" spans="9:47">
      <c r="I564" s="98">
        <f t="shared" ref="I564:O564" si="318">I162</f>
        <v>0</v>
      </c>
      <c r="J564" s="98">
        <f t="shared" si="318"/>
        <v>0</v>
      </c>
      <c r="K564" s="98">
        <f t="shared" si="318"/>
        <v>0</v>
      </c>
      <c r="L564" s="98">
        <f t="shared" si="318"/>
        <v>0</v>
      </c>
      <c r="M564" s="98">
        <f t="shared" si="318"/>
        <v>0</v>
      </c>
      <c r="N564" s="98">
        <f t="shared" si="318"/>
        <v>0</v>
      </c>
      <c r="O564" s="98">
        <f t="shared" si="318"/>
        <v>0</v>
      </c>
      <c r="Z564" s="81" t="e" cm="1">
        <f t="array" aca="1" ref="Z564" ca="1">couleur(Z227)</f>
        <v>#NAME?</v>
      </c>
      <c r="AA564" s="81" t="e" cm="1">
        <f t="array" aca="1" ref="AA564" ca="1">couleur(AA227)</f>
        <v>#NAME?</v>
      </c>
      <c r="AB564" s="81" t="e" cm="1">
        <f t="array" aca="1" ref="AB564" ca="1">couleur(AB227)</f>
        <v>#NAME?</v>
      </c>
      <c r="AC564" s="81" t="e" cm="1">
        <f t="array" aca="1" ref="AC564" ca="1">couleur(AC227)</f>
        <v>#NAME?</v>
      </c>
      <c r="AD564" s="81" t="e" cm="1">
        <f t="array" aca="1" ref="AD564" ca="1">couleur(AD227)</f>
        <v>#NAME?</v>
      </c>
      <c r="AE564" s="81" t="e" cm="1">
        <f t="array" aca="1" ref="AE564" ca="1">couleur(AE227)</f>
        <v>#NAME?</v>
      </c>
      <c r="AF564" s="81" t="e" cm="1">
        <f t="array" aca="1" ref="AF564" ca="1">couleur(AF227)</f>
        <v>#NAME?</v>
      </c>
      <c r="AG564" s="81" t="e" cm="1">
        <f t="array" aca="1" ref="AG564" ca="1">couleur(AG227)</f>
        <v>#NAME?</v>
      </c>
      <c r="AH564" s="81" t="e" cm="1">
        <f t="array" aca="1" ref="AH564" ca="1">couleur(AH227)</f>
        <v>#NAME?</v>
      </c>
      <c r="AI564" s="81" t="e" cm="1">
        <f t="array" aca="1" ref="AI564" ca="1">couleur(AI227)</f>
        <v>#NAME?</v>
      </c>
      <c r="AJ564" s="43"/>
      <c r="AK564" s="81" t="e" cm="1">
        <f t="array" aca="1" ref="AK564" ca="1">couleur(AK162)</f>
        <v>#NAME?</v>
      </c>
      <c r="AL564" s="81" t="e" cm="1">
        <f t="array" aca="1" ref="AL564" ca="1">couleur(AL162)</f>
        <v>#NAME?</v>
      </c>
      <c r="AM564" s="81" t="e" cm="1">
        <f t="array" aca="1" ref="AM564" ca="1">couleur(AM162)</f>
        <v>#NAME?</v>
      </c>
      <c r="AN564" s="81" t="e" cm="1">
        <f t="array" aca="1" ref="AN564" ca="1">couleur(AN162)</f>
        <v>#NAME?</v>
      </c>
      <c r="AO564" s="81" t="e" cm="1">
        <f t="array" aca="1" ref="AO564" ca="1">couleur(AO162)</f>
        <v>#NAME?</v>
      </c>
      <c r="AP564" s="81" t="e" cm="1">
        <f t="array" aca="1" ref="AP564" ca="1">couleur(AP162)</f>
        <v>#NAME?</v>
      </c>
      <c r="AQ564" s="81" t="e" cm="1">
        <f t="array" aca="1" ref="AQ564" ca="1">couleur(AQ162)</f>
        <v>#NAME?</v>
      </c>
      <c r="AR564" s="81" t="e" cm="1">
        <f t="array" aca="1" ref="AR564" ca="1">couleur(AR162)</f>
        <v>#NAME?</v>
      </c>
      <c r="AS564" s="81" t="e" cm="1">
        <f t="array" aca="1" ref="AS564" ca="1">couleur(AS162)</f>
        <v>#NAME?</v>
      </c>
      <c r="AT564" s="81" t="e" cm="1">
        <f t="array" aca="1" ref="AT564" ca="1">couleur(AT162)</f>
        <v>#NAME?</v>
      </c>
      <c r="AU564" s="81" t="e" cm="1">
        <f t="array" aca="1" ref="AU564" ca="1">couleur(AU162)</f>
        <v>#NAME?</v>
      </c>
    </row>
    <row r="565" spans="9:47">
      <c r="I565" s="98">
        <f t="shared" ref="I565:O565" si="319">I163</f>
        <v>0</v>
      </c>
      <c r="J565" s="98">
        <f t="shared" si="319"/>
        <v>0</v>
      </c>
      <c r="K565" s="98">
        <f t="shared" si="319"/>
        <v>0</v>
      </c>
      <c r="L565" s="98">
        <f t="shared" si="319"/>
        <v>0</v>
      </c>
      <c r="M565" s="98">
        <f t="shared" si="319"/>
        <v>0</v>
      </c>
      <c r="N565" s="98">
        <f t="shared" si="319"/>
        <v>0</v>
      </c>
      <c r="O565" s="98">
        <f t="shared" si="319"/>
        <v>0</v>
      </c>
      <c r="Z565" s="81" t="e" cm="1">
        <f t="array" aca="1" ref="Z565" ca="1">couleur(Z228)</f>
        <v>#NAME?</v>
      </c>
      <c r="AA565" s="81" t="e" cm="1">
        <f t="array" aca="1" ref="AA565" ca="1">couleur(AA228)</f>
        <v>#NAME?</v>
      </c>
      <c r="AB565" s="81" t="e" cm="1">
        <f t="array" aca="1" ref="AB565" ca="1">couleur(AB228)</f>
        <v>#NAME?</v>
      </c>
      <c r="AC565" s="81" t="e" cm="1">
        <f t="array" aca="1" ref="AC565" ca="1">couleur(AC228)</f>
        <v>#NAME?</v>
      </c>
      <c r="AD565" s="81" t="e" cm="1">
        <f t="array" aca="1" ref="AD565" ca="1">couleur(AD228)</f>
        <v>#NAME?</v>
      </c>
      <c r="AE565" s="81" t="e" cm="1">
        <f t="array" aca="1" ref="AE565" ca="1">couleur(AE228)</f>
        <v>#NAME?</v>
      </c>
      <c r="AF565" s="81" t="e" cm="1">
        <f t="array" aca="1" ref="AF565" ca="1">couleur(AF228)</f>
        <v>#NAME?</v>
      </c>
      <c r="AG565" s="81" t="e" cm="1">
        <f t="array" aca="1" ref="AG565" ca="1">couleur(AG228)</f>
        <v>#NAME?</v>
      </c>
      <c r="AH565" s="81" t="e" cm="1">
        <f t="array" aca="1" ref="AH565" ca="1">couleur(AH228)</f>
        <v>#NAME?</v>
      </c>
      <c r="AI565" s="81" t="e" cm="1">
        <f t="array" aca="1" ref="AI565" ca="1">couleur(AI228)</f>
        <v>#NAME?</v>
      </c>
      <c r="AJ565" s="43"/>
      <c r="AK565" s="81" t="e" cm="1">
        <f t="array" aca="1" ref="AK565" ca="1">couleur(AK163)</f>
        <v>#NAME?</v>
      </c>
      <c r="AL565" s="81" t="e" cm="1">
        <f t="array" aca="1" ref="AL565" ca="1">couleur(AL163)</f>
        <v>#NAME?</v>
      </c>
      <c r="AM565" s="81" t="e" cm="1">
        <f t="array" aca="1" ref="AM565" ca="1">couleur(AM163)</f>
        <v>#NAME?</v>
      </c>
      <c r="AN565" s="81" t="e" cm="1">
        <f t="array" aca="1" ref="AN565" ca="1">couleur(AN163)</f>
        <v>#NAME?</v>
      </c>
      <c r="AO565" s="81" t="e" cm="1">
        <f t="array" aca="1" ref="AO565" ca="1">couleur(AO163)</f>
        <v>#NAME?</v>
      </c>
      <c r="AP565" s="81" t="e" cm="1">
        <f t="array" aca="1" ref="AP565" ca="1">couleur(AP163)</f>
        <v>#NAME?</v>
      </c>
      <c r="AQ565" s="81" t="e" cm="1">
        <f t="array" aca="1" ref="AQ565" ca="1">couleur(AQ163)</f>
        <v>#NAME?</v>
      </c>
      <c r="AR565" s="81" t="e" cm="1">
        <f t="array" aca="1" ref="AR565" ca="1">couleur(AR163)</f>
        <v>#NAME?</v>
      </c>
      <c r="AS565" s="81" t="e" cm="1">
        <f t="array" aca="1" ref="AS565" ca="1">couleur(AS163)</f>
        <v>#NAME?</v>
      </c>
      <c r="AT565" s="81" t="e" cm="1">
        <f t="array" aca="1" ref="AT565" ca="1">couleur(AT163)</f>
        <v>#NAME?</v>
      </c>
      <c r="AU565" s="81" t="e" cm="1">
        <f t="array" aca="1" ref="AU565" ca="1">couleur(AU163)</f>
        <v>#NAME?</v>
      </c>
    </row>
    <row r="566" spans="9:47">
      <c r="I566" s="98">
        <f t="shared" ref="I566:O566" si="320">I164</f>
        <v>0</v>
      </c>
      <c r="J566" s="98">
        <f t="shared" si="320"/>
        <v>0</v>
      </c>
      <c r="K566" s="98">
        <f t="shared" si="320"/>
        <v>0</v>
      </c>
      <c r="L566" s="98">
        <f t="shared" si="320"/>
        <v>0</v>
      </c>
      <c r="M566" s="98">
        <f t="shared" si="320"/>
        <v>0</v>
      </c>
      <c r="N566" s="98">
        <f t="shared" si="320"/>
        <v>0</v>
      </c>
      <c r="O566" s="98">
        <f t="shared" si="320"/>
        <v>0</v>
      </c>
      <c r="Z566" s="81" t="e" cm="1">
        <f t="array" aca="1" ref="Z566" ca="1">couleur(Z229)</f>
        <v>#NAME?</v>
      </c>
      <c r="AA566" s="81" t="e" cm="1">
        <f t="array" aca="1" ref="AA566" ca="1">couleur(AA229)</f>
        <v>#NAME?</v>
      </c>
      <c r="AB566" s="81" t="e" cm="1">
        <f t="array" aca="1" ref="AB566" ca="1">couleur(AB229)</f>
        <v>#NAME?</v>
      </c>
      <c r="AC566" s="81" t="e" cm="1">
        <f t="array" aca="1" ref="AC566" ca="1">couleur(AC229)</f>
        <v>#NAME?</v>
      </c>
      <c r="AD566" s="81" t="e" cm="1">
        <f t="array" aca="1" ref="AD566" ca="1">couleur(AD229)</f>
        <v>#NAME?</v>
      </c>
      <c r="AE566" s="81" t="e" cm="1">
        <f t="array" aca="1" ref="AE566" ca="1">couleur(AE229)</f>
        <v>#NAME?</v>
      </c>
      <c r="AF566" s="81" t="e" cm="1">
        <f t="array" aca="1" ref="AF566" ca="1">couleur(AF229)</f>
        <v>#NAME?</v>
      </c>
      <c r="AG566" s="81" t="e" cm="1">
        <f t="array" aca="1" ref="AG566" ca="1">couleur(AG229)</f>
        <v>#NAME?</v>
      </c>
      <c r="AH566" s="81" t="e" cm="1">
        <f t="array" aca="1" ref="AH566" ca="1">couleur(AH229)</f>
        <v>#NAME?</v>
      </c>
      <c r="AI566" s="81" t="e" cm="1">
        <f t="array" aca="1" ref="AI566" ca="1">couleur(AI229)</f>
        <v>#NAME?</v>
      </c>
      <c r="AJ566" s="43"/>
      <c r="AK566" s="81" t="e" cm="1">
        <f t="array" aca="1" ref="AK566" ca="1">couleur(AK164)</f>
        <v>#NAME?</v>
      </c>
      <c r="AL566" s="81" t="e" cm="1">
        <f t="array" aca="1" ref="AL566" ca="1">couleur(AL164)</f>
        <v>#NAME?</v>
      </c>
      <c r="AM566" s="81" t="e" cm="1">
        <f t="array" aca="1" ref="AM566" ca="1">couleur(AM164)</f>
        <v>#NAME?</v>
      </c>
      <c r="AN566" s="81" t="e" cm="1">
        <f t="array" aca="1" ref="AN566" ca="1">couleur(AN164)</f>
        <v>#NAME?</v>
      </c>
      <c r="AO566" s="81" t="e" cm="1">
        <f t="array" aca="1" ref="AO566" ca="1">couleur(AO164)</f>
        <v>#NAME?</v>
      </c>
      <c r="AP566" s="81" t="e" cm="1">
        <f t="array" aca="1" ref="AP566" ca="1">couleur(AP164)</f>
        <v>#NAME?</v>
      </c>
      <c r="AQ566" s="81" t="e" cm="1">
        <f t="array" aca="1" ref="AQ566" ca="1">couleur(AQ164)</f>
        <v>#NAME?</v>
      </c>
      <c r="AR566" s="81" t="e" cm="1">
        <f t="array" aca="1" ref="AR566" ca="1">couleur(AR164)</f>
        <v>#NAME?</v>
      </c>
      <c r="AS566" s="81" t="e" cm="1">
        <f t="array" aca="1" ref="AS566" ca="1">couleur(AS164)</f>
        <v>#NAME?</v>
      </c>
      <c r="AT566" s="81" t="e" cm="1">
        <f t="array" aca="1" ref="AT566" ca="1">couleur(AT164)</f>
        <v>#NAME?</v>
      </c>
      <c r="AU566" s="81" t="e" cm="1">
        <f t="array" aca="1" ref="AU566" ca="1">couleur(AU164)</f>
        <v>#NAME?</v>
      </c>
    </row>
    <row r="567" spans="9:47">
      <c r="I567" s="98">
        <f t="shared" ref="I567:O567" si="321">I165</f>
        <v>0</v>
      </c>
      <c r="J567" s="98">
        <f t="shared" si="321"/>
        <v>0</v>
      </c>
      <c r="K567" s="98">
        <f t="shared" si="321"/>
        <v>0</v>
      </c>
      <c r="L567" s="98">
        <f t="shared" si="321"/>
        <v>0</v>
      </c>
      <c r="M567" s="98">
        <f t="shared" si="321"/>
        <v>0</v>
      </c>
      <c r="N567" s="98">
        <f t="shared" si="321"/>
        <v>0</v>
      </c>
      <c r="O567" s="98">
        <f t="shared" si="321"/>
        <v>0</v>
      </c>
      <c r="Z567" s="81" t="e" cm="1">
        <f t="array" aca="1" ref="Z567" ca="1">couleur(Z230)</f>
        <v>#NAME?</v>
      </c>
      <c r="AA567" s="81" t="e" cm="1">
        <f t="array" aca="1" ref="AA567" ca="1">couleur(AA230)</f>
        <v>#NAME?</v>
      </c>
      <c r="AB567" s="81" t="e" cm="1">
        <f t="array" aca="1" ref="AB567" ca="1">couleur(AB230)</f>
        <v>#NAME?</v>
      </c>
      <c r="AC567" s="81" t="e" cm="1">
        <f t="array" aca="1" ref="AC567" ca="1">couleur(AC230)</f>
        <v>#NAME?</v>
      </c>
      <c r="AD567" s="81" t="e" cm="1">
        <f t="array" aca="1" ref="AD567" ca="1">couleur(AD230)</f>
        <v>#NAME?</v>
      </c>
      <c r="AE567" s="81" t="e" cm="1">
        <f t="array" aca="1" ref="AE567" ca="1">couleur(AE230)</f>
        <v>#NAME?</v>
      </c>
      <c r="AF567" s="81" t="e" cm="1">
        <f t="array" aca="1" ref="AF567" ca="1">couleur(AF230)</f>
        <v>#NAME?</v>
      </c>
      <c r="AG567" s="81" t="e" cm="1">
        <f t="array" aca="1" ref="AG567" ca="1">couleur(AG230)</f>
        <v>#NAME?</v>
      </c>
      <c r="AH567" s="81" t="e" cm="1">
        <f t="array" aca="1" ref="AH567" ca="1">couleur(AH230)</f>
        <v>#NAME?</v>
      </c>
      <c r="AI567" s="81" t="e" cm="1">
        <f t="array" aca="1" ref="AI567" ca="1">couleur(AI230)</f>
        <v>#NAME?</v>
      </c>
      <c r="AJ567" s="43"/>
      <c r="AK567" s="81" t="e" cm="1">
        <f t="array" aca="1" ref="AK567" ca="1">couleur(AK165)</f>
        <v>#NAME?</v>
      </c>
      <c r="AL567" s="81" t="e" cm="1">
        <f t="array" aca="1" ref="AL567" ca="1">couleur(AL165)</f>
        <v>#NAME?</v>
      </c>
      <c r="AM567" s="81" t="e" cm="1">
        <f t="array" aca="1" ref="AM567" ca="1">couleur(AM165)</f>
        <v>#NAME?</v>
      </c>
      <c r="AN567" s="81" t="e" cm="1">
        <f t="array" aca="1" ref="AN567" ca="1">couleur(AN165)</f>
        <v>#NAME?</v>
      </c>
      <c r="AO567" s="81" t="e" cm="1">
        <f t="array" aca="1" ref="AO567" ca="1">couleur(AO165)</f>
        <v>#NAME?</v>
      </c>
      <c r="AP567" s="81" t="e" cm="1">
        <f t="array" aca="1" ref="AP567" ca="1">couleur(AP165)</f>
        <v>#NAME?</v>
      </c>
      <c r="AQ567" s="81" t="e" cm="1">
        <f t="array" aca="1" ref="AQ567" ca="1">couleur(AQ165)</f>
        <v>#NAME?</v>
      </c>
      <c r="AR567" s="81" t="e" cm="1">
        <f t="array" aca="1" ref="AR567" ca="1">couleur(AR165)</f>
        <v>#NAME?</v>
      </c>
      <c r="AS567" s="81" t="e" cm="1">
        <f t="array" aca="1" ref="AS567" ca="1">couleur(AS165)</f>
        <v>#NAME?</v>
      </c>
      <c r="AT567" s="81" t="e" cm="1">
        <f t="array" aca="1" ref="AT567" ca="1">couleur(AT165)</f>
        <v>#NAME?</v>
      </c>
      <c r="AU567" s="81" t="e" cm="1">
        <f t="array" aca="1" ref="AU567" ca="1">couleur(AU165)</f>
        <v>#NAME?</v>
      </c>
    </row>
    <row r="568" spans="9:47">
      <c r="I568" s="98">
        <f t="shared" ref="I568:O568" si="322">I166</f>
        <v>0</v>
      </c>
      <c r="J568" s="98">
        <f t="shared" si="322"/>
        <v>0</v>
      </c>
      <c r="K568" s="98">
        <f t="shared" si="322"/>
        <v>0</v>
      </c>
      <c r="L568" s="98">
        <f t="shared" si="322"/>
        <v>0</v>
      </c>
      <c r="M568" s="98">
        <f t="shared" si="322"/>
        <v>0</v>
      </c>
      <c r="N568" s="98">
        <f t="shared" si="322"/>
        <v>0</v>
      </c>
      <c r="O568" s="98">
        <f t="shared" si="322"/>
        <v>0</v>
      </c>
      <c r="Z568" s="81" t="e" cm="1">
        <f t="array" aca="1" ref="Z568" ca="1">couleur(Z231)</f>
        <v>#NAME?</v>
      </c>
      <c r="AA568" s="81" t="e" cm="1">
        <f t="array" aca="1" ref="AA568" ca="1">couleur(AA231)</f>
        <v>#NAME?</v>
      </c>
      <c r="AB568" s="81" t="e" cm="1">
        <f t="array" aca="1" ref="AB568" ca="1">couleur(AB231)</f>
        <v>#NAME?</v>
      </c>
      <c r="AC568" s="81" t="e" cm="1">
        <f t="array" aca="1" ref="AC568" ca="1">couleur(AC231)</f>
        <v>#NAME?</v>
      </c>
      <c r="AD568" s="81" t="e" cm="1">
        <f t="array" aca="1" ref="AD568" ca="1">couleur(AD231)</f>
        <v>#NAME?</v>
      </c>
      <c r="AE568" s="81" t="e" cm="1">
        <f t="array" aca="1" ref="AE568" ca="1">couleur(AE231)</f>
        <v>#NAME?</v>
      </c>
      <c r="AF568" s="81" t="e" cm="1">
        <f t="array" aca="1" ref="AF568" ca="1">couleur(AF231)</f>
        <v>#NAME?</v>
      </c>
      <c r="AG568" s="81" t="e" cm="1">
        <f t="array" aca="1" ref="AG568" ca="1">couleur(AG231)</f>
        <v>#NAME?</v>
      </c>
      <c r="AH568" s="81" t="e" cm="1">
        <f t="array" aca="1" ref="AH568" ca="1">couleur(AH231)</f>
        <v>#NAME?</v>
      </c>
      <c r="AI568" s="81" t="e" cm="1">
        <f t="array" aca="1" ref="AI568" ca="1">couleur(AI231)</f>
        <v>#NAME?</v>
      </c>
      <c r="AJ568" s="43"/>
      <c r="AK568" s="81" t="e" cm="1">
        <f t="array" aca="1" ref="AK568" ca="1">couleur(AK166)</f>
        <v>#NAME?</v>
      </c>
      <c r="AL568" s="81" t="e" cm="1">
        <f t="array" aca="1" ref="AL568" ca="1">couleur(AL166)</f>
        <v>#NAME?</v>
      </c>
      <c r="AM568" s="81" t="e" cm="1">
        <f t="array" aca="1" ref="AM568" ca="1">couleur(AM166)</f>
        <v>#NAME?</v>
      </c>
      <c r="AN568" s="81" t="e" cm="1">
        <f t="array" aca="1" ref="AN568" ca="1">couleur(AN166)</f>
        <v>#NAME?</v>
      </c>
      <c r="AO568" s="81" t="e" cm="1">
        <f t="array" aca="1" ref="AO568" ca="1">couleur(AO166)</f>
        <v>#NAME?</v>
      </c>
      <c r="AP568" s="81" t="e" cm="1">
        <f t="array" aca="1" ref="AP568" ca="1">couleur(AP166)</f>
        <v>#NAME?</v>
      </c>
      <c r="AQ568" s="81" t="e" cm="1">
        <f t="array" aca="1" ref="AQ568" ca="1">couleur(AQ166)</f>
        <v>#NAME?</v>
      </c>
      <c r="AR568" s="81" t="e" cm="1">
        <f t="array" aca="1" ref="AR568" ca="1">couleur(AR166)</f>
        <v>#NAME?</v>
      </c>
      <c r="AS568" s="81" t="e" cm="1">
        <f t="array" aca="1" ref="AS568" ca="1">couleur(AS166)</f>
        <v>#NAME?</v>
      </c>
      <c r="AT568" s="81" t="e" cm="1">
        <f t="array" aca="1" ref="AT568" ca="1">couleur(AT166)</f>
        <v>#NAME?</v>
      </c>
      <c r="AU568" s="81" t="e" cm="1">
        <f t="array" aca="1" ref="AU568" ca="1">couleur(AU166)</f>
        <v>#NAME?</v>
      </c>
    </row>
    <row r="569" spans="9:47">
      <c r="I569" s="98">
        <f t="shared" ref="I569:O569" si="323">I167</f>
        <v>0</v>
      </c>
      <c r="J569" s="98">
        <f t="shared" si="323"/>
        <v>0</v>
      </c>
      <c r="K569" s="98">
        <f t="shared" si="323"/>
        <v>0</v>
      </c>
      <c r="L569" s="98">
        <f t="shared" si="323"/>
        <v>0</v>
      </c>
      <c r="M569" s="98">
        <f t="shared" si="323"/>
        <v>0</v>
      </c>
      <c r="N569" s="98">
        <f t="shared" si="323"/>
        <v>0</v>
      </c>
      <c r="O569" s="98">
        <f t="shared" si="323"/>
        <v>0</v>
      </c>
      <c r="Z569" s="81" t="e" cm="1">
        <f t="array" aca="1" ref="Z569" ca="1">couleur(Z232)</f>
        <v>#NAME?</v>
      </c>
      <c r="AA569" s="81" t="e" cm="1">
        <f t="array" aca="1" ref="AA569" ca="1">couleur(AA232)</f>
        <v>#NAME?</v>
      </c>
      <c r="AB569" s="81" t="e" cm="1">
        <f t="array" aca="1" ref="AB569" ca="1">couleur(AB232)</f>
        <v>#NAME?</v>
      </c>
      <c r="AC569" s="81" t="e" cm="1">
        <f t="array" aca="1" ref="AC569" ca="1">couleur(AC232)</f>
        <v>#NAME?</v>
      </c>
      <c r="AD569" s="81" t="e" cm="1">
        <f t="array" aca="1" ref="AD569" ca="1">couleur(AD232)</f>
        <v>#NAME?</v>
      </c>
      <c r="AE569" s="81" t="e" cm="1">
        <f t="array" aca="1" ref="AE569" ca="1">couleur(AE232)</f>
        <v>#NAME?</v>
      </c>
      <c r="AF569" s="81" t="e" cm="1">
        <f t="array" aca="1" ref="AF569" ca="1">couleur(AF232)</f>
        <v>#NAME?</v>
      </c>
      <c r="AG569" s="81" t="e" cm="1">
        <f t="array" aca="1" ref="AG569" ca="1">couleur(AG232)</f>
        <v>#NAME?</v>
      </c>
      <c r="AH569" s="81" t="e" cm="1">
        <f t="array" aca="1" ref="AH569" ca="1">couleur(AH232)</f>
        <v>#NAME?</v>
      </c>
      <c r="AI569" s="81" t="e" cm="1">
        <f t="array" aca="1" ref="AI569" ca="1">couleur(AI232)</f>
        <v>#NAME?</v>
      </c>
      <c r="AJ569" s="43"/>
      <c r="AK569" s="81" t="e" cm="1">
        <f t="array" aca="1" ref="AK569" ca="1">couleur(AK167)</f>
        <v>#NAME?</v>
      </c>
      <c r="AL569" s="81" t="e" cm="1">
        <f t="array" aca="1" ref="AL569" ca="1">couleur(AL167)</f>
        <v>#NAME?</v>
      </c>
      <c r="AM569" s="81" t="e" cm="1">
        <f t="array" aca="1" ref="AM569" ca="1">couleur(AM167)</f>
        <v>#NAME?</v>
      </c>
      <c r="AN569" s="81" t="e" cm="1">
        <f t="array" aca="1" ref="AN569" ca="1">couleur(AN167)</f>
        <v>#NAME?</v>
      </c>
      <c r="AO569" s="81" t="e" cm="1">
        <f t="array" aca="1" ref="AO569" ca="1">couleur(AO167)</f>
        <v>#NAME?</v>
      </c>
      <c r="AP569" s="81" t="e" cm="1">
        <f t="array" aca="1" ref="AP569" ca="1">couleur(AP167)</f>
        <v>#NAME?</v>
      </c>
      <c r="AQ569" s="81" t="e" cm="1">
        <f t="array" aca="1" ref="AQ569" ca="1">couleur(AQ167)</f>
        <v>#NAME?</v>
      </c>
      <c r="AR569" s="81" t="e" cm="1">
        <f t="array" aca="1" ref="AR569" ca="1">couleur(AR167)</f>
        <v>#NAME?</v>
      </c>
      <c r="AS569" s="81" t="e" cm="1">
        <f t="array" aca="1" ref="AS569" ca="1">couleur(AS167)</f>
        <v>#NAME?</v>
      </c>
      <c r="AT569" s="81" t="e" cm="1">
        <f t="array" aca="1" ref="AT569" ca="1">couleur(AT167)</f>
        <v>#NAME?</v>
      </c>
      <c r="AU569" s="81" t="e" cm="1">
        <f t="array" aca="1" ref="AU569" ca="1">couleur(AU167)</f>
        <v>#NAME?</v>
      </c>
    </row>
    <row r="570" spans="9:47">
      <c r="I570" s="98">
        <f t="shared" ref="I570:O570" si="324">I168</f>
        <v>0</v>
      </c>
      <c r="J570" s="98">
        <f t="shared" si="324"/>
        <v>0</v>
      </c>
      <c r="K570" s="98">
        <f t="shared" si="324"/>
        <v>0</v>
      </c>
      <c r="L570" s="98">
        <f t="shared" si="324"/>
        <v>0</v>
      </c>
      <c r="M570" s="98">
        <f t="shared" si="324"/>
        <v>0</v>
      </c>
      <c r="N570" s="98">
        <f t="shared" si="324"/>
        <v>0</v>
      </c>
      <c r="O570" s="98">
        <f t="shared" si="324"/>
        <v>0</v>
      </c>
      <c r="Z570" s="81" t="e" cm="1">
        <f t="array" aca="1" ref="Z570" ca="1">couleur(Z233)</f>
        <v>#NAME?</v>
      </c>
      <c r="AA570" s="81" t="e" cm="1">
        <f t="array" aca="1" ref="AA570" ca="1">couleur(AA233)</f>
        <v>#NAME?</v>
      </c>
      <c r="AB570" s="81" t="e" cm="1">
        <f t="array" aca="1" ref="AB570" ca="1">couleur(AB233)</f>
        <v>#NAME?</v>
      </c>
      <c r="AC570" s="81" t="e" cm="1">
        <f t="array" aca="1" ref="AC570" ca="1">couleur(AC233)</f>
        <v>#NAME?</v>
      </c>
      <c r="AD570" s="81" t="e" cm="1">
        <f t="array" aca="1" ref="AD570" ca="1">couleur(AD233)</f>
        <v>#NAME?</v>
      </c>
      <c r="AE570" s="81" t="e" cm="1">
        <f t="array" aca="1" ref="AE570" ca="1">couleur(AE233)</f>
        <v>#NAME?</v>
      </c>
      <c r="AF570" s="81" t="e" cm="1">
        <f t="array" aca="1" ref="AF570" ca="1">couleur(AF233)</f>
        <v>#NAME?</v>
      </c>
      <c r="AG570" s="81" t="e" cm="1">
        <f t="array" aca="1" ref="AG570" ca="1">couleur(AG233)</f>
        <v>#NAME?</v>
      </c>
      <c r="AH570" s="81" t="e" cm="1">
        <f t="array" aca="1" ref="AH570" ca="1">couleur(AH233)</f>
        <v>#NAME?</v>
      </c>
      <c r="AI570" s="81" t="e" cm="1">
        <f t="array" aca="1" ref="AI570" ca="1">couleur(AI233)</f>
        <v>#NAME?</v>
      </c>
      <c r="AJ570" s="43"/>
      <c r="AK570" s="81" t="e" cm="1">
        <f t="array" aca="1" ref="AK570" ca="1">couleur(AK168)</f>
        <v>#NAME?</v>
      </c>
      <c r="AL570" s="81" t="e" cm="1">
        <f t="array" aca="1" ref="AL570" ca="1">couleur(AL168)</f>
        <v>#NAME?</v>
      </c>
      <c r="AM570" s="81" t="e" cm="1">
        <f t="array" aca="1" ref="AM570" ca="1">couleur(AM168)</f>
        <v>#NAME?</v>
      </c>
      <c r="AN570" s="81" t="e" cm="1">
        <f t="array" aca="1" ref="AN570" ca="1">couleur(AN168)</f>
        <v>#NAME?</v>
      </c>
      <c r="AO570" s="81" t="e" cm="1">
        <f t="array" aca="1" ref="AO570" ca="1">couleur(AO168)</f>
        <v>#NAME?</v>
      </c>
      <c r="AP570" s="81" t="e" cm="1">
        <f t="array" aca="1" ref="AP570" ca="1">couleur(AP168)</f>
        <v>#NAME?</v>
      </c>
      <c r="AQ570" s="81" t="e" cm="1">
        <f t="array" aca="1" ref="AQ570" ca="1">couleur(AQ168)</f>
        <v>#NAME?</v>
      </c>
      <c r="AR570" s="81" t="e" cm="1">
        <f t="array" aca="1" ref="AR570" ca="1">couleur(AR168)</f>
        <v>#NAME?</v>
      </c>
      <c r="AS570" s="81" t="e" cm="1">
        <f t="array" aca="1" ref="AS570" ca="1">couleur(AS168)</f>
        <v>#NAME?</v>
      </c>
      <c r="AT570" s="81" t="e" cm="1">
        <f t="array" aca="1" ref="AT570" ca="1">couleur(AT168)</f>
        <v>#NAME?</v>
      </c>
      <c r="AU570" s="81" t="e" cm="1">
        <f t="array" aca="1" ref="AU570" ca="1">couleur(AU168)</f>
        <v>#NAME?</v>
      </c>
    </row>
    <row r="571" spans="9:47">
      <c r="I571" s="98">
        <f t="shared" ref="I571:O571" si="325">I169</f>
        <v>0</v>
      </c>
      <c r="J571" s="98">
        <f t="shared" si="325"/>
        <v>0</v>
      </c>
      <c r="K571" s="98">
        <f t="shared" si="325"/>
        <v>0</v>
      </c>
      <c r="L571" s="98">
        <f t="shared" si="325"/>
        <v>0</v>
      </c>
      <c r="M571" s="98">
        <f t="shared" si="325"/>
        <v>0</v>
      </c>
      <c r="N571" s="98">
        <f t="shared" si="325"/>
        <v>0</v>
      </c>
      <c r="O571" s="98">
        <f t="shared" si="325"/>
        <v>0</v>
      </c>
      <c r="Z571" s="81" t="e" cm="1">
        <f t="array" aca="1" ref="Z571" ca="1">couleur(Z234)</f>
        <v>#NAME?</v>
      </c>
      <c r="AA571" s="81" t="e" cm="1">
        <f t="array" aca="1" ref="AA571" ca="1">couleur(AA234)</f>
        <v>#NAME?</v>
      </c>
      <c r="AB571" s="81" t="e" cm="1">
        <f t="array" aca="1" ref="AB571" ca="1">couleur(AB234)</f>
        <v>#NAME?</v>
      </c>
      <c r="AC571" s="81" t="e" cm="1">
        <f t="array" aca="1" ref="AC571" ca="1">couleur(AC234)</f>
        <v>#NAME?</v>
      </c>
      <c r="AD571" s="81" t="e" cm="1">
        <f t="array" aca="1" ref="AD571" ca="1">couleur(AD234)</f>
        <v>#NAME?</v>
      </c>
      <c r="AE571" s="81" t="e" cm="1">
        <f t="array" aca="1" ref="AE571" ca="1">couleur(AE234)</f>
        <v>#NAME?</v>
      </c>
      <c r="AF571" s="81" t="e" cm="1">
        <f t="array" aca="1" ref="AF571" ca="1">couleur(AF234)</f>
        <v>#NAME?</v>
      </c>
      <c r="AG571" s="81" t="e" cm="1">
        <f t="array" aca="1" ref="AG571" ca="1">couleur(AG234)</f>
        <v>#NAME?</v>
      </c>
      <c r="AH571" s="81" t="e" cm="1">
        <f t="array" aca="1" ref="AH571" ca="1">couleur(AH234)</f>
        <v>#NAME?</v>
      </c>
      <c r="AI571" s="81" t="e" cm="1">
        <f t="array" aca="1" ref="AI571" ca="1">couleur(AI234)</f>
        <v>#NAME?</v>
      </c>
      <c r="AJ571" s="43"/>
      <c r="AK571" s="81" t="e" cm="1">
        <f t="array" aca="1" ref="AK571" ca="1">couleur(AK169)</f>
        <v>#NAME?</v>
      </c>
      <c r="AL571" s="81" t="e" cm="1">
        <f t="array" aca="1" ref="AL571" ca="1">couleur(AL169)</f>
        <v>#NAME?</v>
      </c>
      <c r="AM571" s="81" t="e" cm="1">
        <f t="array" aca="1" ref="AM571" ca="1">couleur(AM169)</f>
        <v>#NAME?</v>
      </c>
      <c r="AN571" s="81" t="e" cm="1">
        <f t="array" aca="1" ref="AN571" ca="1">couleur(AN169)</f>
        <v>#NAME?</v>
      </c>
      <c r="AO571" s="81" t="e" cm="1">
        <f t="array" aca="1" ref="AO571" ca="1">couleur(AO169)</f>
        <v>#NAME?</v>
      </c>
      <c r="AP571" s="81" t="e" cm="1">
        <f t="array" aca="1" ref="AP571" ca="1">couleur(AP169)</f>
        <v>#NAME?</v>
      </c>
      <c r="AQ571" s="81" t="e" cm="1">
        <f t="array" aca="1" ref="AQ571" ca="1">couleur(AQ169)</f>
        <v>#NAME?</v>
      </c>
      <c r="AR571" s="81" t="e" cm="1">
        <f t="array" aca="1" ref="AR571" ca="1">couleur(AR169)</f>
        <v>#NAME?</v>
      </c>
      <c r="AS571" s="81" t="e" cm="1">
        <f t="array" aca="1" ref="AS571" ca="1">couleur(AS169)</f>
        <v>#NAME?</v>
      </c>
      <c r="AT571" s="81" t="e" cm="1">
        <f t="array" aca="1" ref="AT571" ca="1">couleur(AT169)</f>
        <v>#NAME?</v>
      </c>
      <c r="AU571" s="81" t="e" cm="1">
        <f t="array" aca="1" ref="AU571" ca="1">couleur(AU169)</f>
        <v>#NAME?</v>
      </c>
    </row>
    <row r="572" spans="9:47">
      <c r="I572" s="98">
        <f t="shared" ref="I572:O572" si="326">I170</f>
        <v>0</v>
      </c>
      <c r="J572" s="98">
        <f t="shared" si="326"/>
        <v>0</v>
      </c>
      <c r="K572" s="98">
        <f t="shared" si="326"/>
        <v>0</v>
      </c>
      <c r="L572" s="98">
        <f t="shared" si="326"/>
        <v>0</v>
      </c>
      <c r="M572" s="98">
        <f t="shared" si="326"/>
        <v>0</v>
      </c>
      <c r="N572" s="98">
        <f t="shared" si="326"/>
        <v>0</v>
      </c>
      <c r="O572" s="98">
        <f t="shared" si="326"/>
        <v>0</v>
      </c>
      <c r="Z572" s="81" t="e" cm="1">
        <f t="array" aca="1" ref="Z572" ca="1">couleur(Z235)</f>
        <v>#NAME?</v>
      </c>
      <c r="AA572" s="81" t="e" cm="1">
        <f t="array" aca="1" ref="AA572" ca="1">couleur(AA235)</f>
        <v>#NAME?</v>
      </c>
      <c r="AB572" s="81" t="e" cm="1">
        <f t="array" aca="1" ref="AB572" ca="1">couleur(AB235)</f>
        <v>#NAME?</v>
      </c>
      <c r="AC572" s="81" t="e" cm="1">
        <f t="array" aca="1" ref="AC572" ca="1">couleur(AC235)</f>
        <v>#NAME?</v>
      </c>
      <c r="AD572" s="81" t="e" cm="1">
        <f t="array" aca="1" ref="AD572" ca="1">couleur(AD235)</f>
        <v>#NAME?</v>
      </c>
      <c r="AE572" s="81" t="e" cm="1">
        <f t="array" aca="1" ref="AE572" ca="1">couleur(AE235)</f>
        <v>#NAME?</v>
      </c>
      <c r="AF572" s="81" t="e" cm="1">
        <f t="array" aca="1" ref="AF572" ca="1">couleur(AF235)</f>
        <v>#NAME?</v>
      </c>
      <c r="AG572" s="81" t="e" cm="1">
        <f t="array" aca="1" ref="AG572" ca="1">couleur(AG235)</f>
        <v>#NAME?</v>
      </c>
      <c r="AH572" s="81" t="e" cm="1">
        <f t="array" aca="1" ref="AH572" ca="1">couleur(AH235)</f>
        <v>#NAME?</v>
      </c>
      <c r="AI572" s="81" t="e" cm="1">
        <f t="array" aca="1" ref="AI572" ca="1">couleur(AI235)</f>
        <v>#NAME?</v>
      </c>
      <c r="AJ572" s="43"/>
      <c r="AK572" s="81" t="e" cm="1">
        <f t="array" aca="1" ref="AK572" ca="1">couleur(AK170)</f>
        <v>#NAME?</v>
      </c>
      <c r="AL572" s="81" t="e" cm="1">
        <f t="array" aca="1" ref="AL572" ca="1">couleur(AL170)</f>
        <v>#NAME?</v>
      </c>
      <c r="AM572" s="81" t="e" cm="1">
        <f t="array" aca="1" ref="AM572" ca="1">couleur(AM170)</f>
        <v>#NAME?</v>
      </c>
      <c r="AN572" s="81" t="e" cm="1">
        <f t="array" aca="1" ref="AN572" ca="1">couleur(AN170)</f>
        <v>#NAME?</v>
      </c>
      <c r="AO572" s="81" t="e" cm="1">
        <f t="array" aca="1" ref="AO572" ca="1">couleur(AO170)</f>
        <v>#NAME?</v>
      </c>
      <c r="AP572" s="81" t="e" cm="1">
        <f t="array" aca="1" ref="AP572" ca="1">couleur(AP170)</f>
        <v>#NAME?</v>
      </c>
      <c r="AQ572" s="81" t="e" cm="1">
        <f t="array" aca="1" ref="AQ572" ca="1">couleur(AQ170)</f>
        <v>#NAME?</v>
      </c>
      <c r="AR572" s="81" t="e" cm="1">
        <f t="array" aca="1" ref="AR572" ca="1">couleur(AR170)</f>
        <v>#NAME?</v>
      </c>
      <c r="AS572" s="81" t="e" cm="1">
        <f t="array" aca="1" ref="AS572" ca="1">couleur(AS170)</f>
        <v>#NAME?</v>
      </c>
      <c r="AT572" s="81" t="e" cm="1">
        <f t="array" aca="1" ref="AT572" ca="1">couleur(AT170)</f>
        <v>#NAME?</v>
      </c>
      <c r="AU572" s="81" t="e" cm="1">
        <f t="array" aca="1" ref="AU572" ca="1">couleur(AU170)</f>
        <v>#NAME?</v>
      </c>
    </row>
    <row r="573" spans="9:47">
      <c r="I573" s="98">
        <f t="shared" ref="I573:O573" si="327">I171</f>
        <v>0</v>
      </c>
      <c r="J573" s="98">
        <f t="shared" si="327"/>
        <v>0</v>
      </c>
      <c r="K573" s="98">
        <f t="shared" si="327"/>
        <v>0</v>
      </c>
      <c r="L573" s="98">
        <f t="shared" si="327"/>
        <v>0</v>
      </c>
      <c r="M573" s="98">
        <f t="shared" si="327"/>
        <v>0</v>
      </c>
      <c r="N573" s="98">
        <f t="shared" si="327"/>
        <v>0</v>
      </c>
      <c r="O573" s="98">
        <f t="shared" si="327"/>
        <v>0</v>
      </c>
      <c r="Z573" s="81" t="e" cm="1">
        <f t="array" aca="1" ref="Z573" ca="1">couleur(Z236)</f>
        <v>#NAME?</v>
      </c>
      <c r="AA573" s="81" t="e" cm="1">
        <f t="array" aca="1" ref="AA573" ca="1">couleur(AA236)</f>
        <v>#NAME?</v>
      </c>
      <c r="AB573" s="81" t="e" cm="1">
        <f t="array" aca="1" ref="AB573" ca="1">couleur(AB236)</f>
        <v>#NAME?</v>
      </c>
      <c r="AC573" s="81" t="e" cm="1">
        <f t="array" aca="1" ref="AC573" ca="1">couleur(AC236)</f>
        <v>#NAME?</v>
      </c>
      <c r="AD573" s="81" t="e" cm="1">
        <f t="array" aca="1" ref="AD573" ca="1">couleur(AD236)</f>
        <v>#NAME?</v>
      </c>
      <c r="AE573" s="81" t="e" cm="1">
        <f t="array" aca="1" ref="AE573" ca="1">couleur(AE236)</f>
        <v>#NAME?</v>
      </c>
      <c r="AF573" s="81" t="e" cm="1">
        <f t="array" aca="1" ref="AF573" ca="1">couleur(AF236)</f>
        <v>#NAME?</v>
      </c>
      <c r="AG573" s="81" t="e" cm="1">
        <f t="array" aca="1" ref="AG573" ca="1">couleur(AG236)</f>
        <v>#NAME?</v>
      </c>
      <c r="AH573" s="81" t="e" cm="1">
        <f t="array" aca="1" ref="AH573" ca="1">couleur(AH236)</f>
        <v>#NAME?</v>
      </c>
      <c r="AI573" s="81" t="e" cm="1">
        <f t="array" aca="1" ref="AI573" ca="1">couleur(AI236)</f>
        <v>#NAME?</v>
      </c>
      <c r="AJ573" s="43"/>
      <c r="AK573" s="81" t="e" cm="1">
        <f t="array" aca="1" ref="AK573" ca="1">couleur(AK171)</f>
        <v>#NAME?</v>
      </c>
      <c r="AL573" s="81" t="e" cm="1">
        <f t="array" aca="1" ref="AL573" ca="1">couleur(AL171)</f>
        <v>#NAME?</v>
      </c>
      <c r="AM573" s="81" t="e" cm="1">
        <f t="array" aca="1" ref="AM573" ca="1">couleur(AM171)</f>
        <v>#NAME?</v>
      </c>
      <c r="AN573" s="81" t="e" cm="1">
        <f t="array" aca="1" ref="AN573" ca="1">couleur(AN171)</f>
        <v>#NAME?</v>
      </c>
      <c r="AO573" s="81" t="e" cm="1">
        <f t="array" aca="1" ref="AO573" ca="1">couleur(AO171)</f>
        <v>#NAME?</v>
      </c>
      <c r="AP573" s="81" t="e" cm="1">
        <f t="array" aca="1" ref="AP573" ca="1">couleur(AP171)</f>
        <v>#NAME?</v>
      </c>
      <c r="AQ573" s="81" t="e" cm="1">
        <f t="array" aca="1" ref="AQ573" ca="1">couleur(AQ171)</f>
        <v>#NAME?</v>
      </c>
      <c r="AR573" s="81" t="e" cm="1">
        <f t="array" aca="1" ref="AR573" ca="1">couleur(AR171)</f>
        <v>#NAME?</v>
      </c>
      <c r="AS573" s="81" t="e" cm="1">
        <f t="array" aca="1" ref="AS573" ca="1">couleur(AS171)</f>
        <v>#NAME?</v>
      </c>
      <c r="AT573" s="81" t="e" cm="1">
        <f t="array" aca="1" ref="AT573" ca="1">couleur(AT171)</f>
        <v>#NAME?</v>
      </c>
      <c r="AU573" s="81" t="e" cm="1">
        <f t="array" aca="1" ref="AU573" ca="1">couleur(AU171)</f>
        <v>#NAME?</v>
      </c>
    </row>
    <row r="574" spans="9:47">
      <c r="I574" s="98">
        <f t="shared" ref="I574:O574" si="328">I172</f>
        <v>0</v>
      </c>
      <c r="J574" s="98">
        <f t="shared" si="328"/>
        <v>0</v>
      </c>
      <c r="K574" s="98">
        <f t="shared" si="328"/>
        <v>0</v>
      </c>
      <c r="L574" s="98">
        <f t="shared" si="328"/>
        <v>0</v>
      </c>
      <c r="M574" s="98">
        <f t="shared" si="328"/>
        <v>0</v>
      </c>
      <c r="N574" s="98">
        <f t="shared" si="328"/>
        <v>0</v>
      </c>
      <c r="O574" s="98">
        <f t="shared" si="328"/>
        <v>0</v>
      </c>
      <c r="Z574" s="81" t="e" cm="1">
        <f t="array" aca="1" ref="Z574" ca="1">couleur(Z237)</f>
        <v>#NAME?</v>
      </c>
      <c r="AA574" s="81" t="e" cm="1">
        <f t="array" aca="1" ref="AA574" ca="1">couleur(AA237)</f>
        <v>#NAME?</v>
      </c>
      <c r="AB574" s="81" t="e" cm="1">
        <f t="array" aca="1" ref="AB574" ca="1">couleur(AB237)</f>
        <v>#NAME?</v>
      </c>
      <c r="AC574" s="81" t="e" cm="1">
        <f t="array" aca="1" ref="AC574" ca="1">couleur(AC237)</f>
        <v>#NAME?</v>
      </c>
      <c r="AD574" s="81" t="e" cm="1">
        <f t="array" aca="1" ref="AD574" ca="1">couleur(AD237)</f>
        <v>#NAME?</v>
      </c>
      <c r="AE574" s="81" t="e" cm="1">
        <f t="array" aca="1" ref="AE574" ca="1">couleur(AE237)</f>
        <v>#NAME?</v>
      </c>
      <c r="AF574" s="81" t="e" cm="1">
        <f t="array" aca="1" ref="AF574" ca="1">couleur(AF237)</f>
        <v>#NAME?</v>
      </c>
      <c r="AG574" s="81" t="e" cm="1">
        <f t="array" aca="1" ref="AG574" ca="1">couleur(AG237)</f>
        <v>#NAME?</v>
      </c>
      <c r="AH574" s="81" t="e" cm="1">
        <f t="array" aca="1" ref="AH574" ca="1">couleur(AH237)</f>
        <v>#NAME?</v>
      </c>
      <c r="AI574" s="81" t="e" cm="1">
        <f t="array" aca="1" ref="AI574" ca="1">couleur(AI237)</f>
        <v>#NAME?</v>
      </c>
      <c r="AJ574" s="43"/>
      <c r="AK574" s="81" t="e" cm="1">
        <f t="array" aca="1" ref="AK574" ca="1">couleur(AK172)</f>
        <v>#NAME?</v>
      </c>
      <c r="AL574" s="81" t="e" cm="1">
        <f t="array" aca="1" ref="AL574" ca="1">couleur(AL172)</f>
        <v>#NAME?</v>
      </c>
      <c r="AM574" s="81" t="e" cm="1">
        <f t="array" aca="1" ref="AM574" ca="1">couleur(AM172)</f>
        <v>#NAME?</v>
      </c>
      <c r="AN574" s="81" t="e" cm="1">
        <f t="array" aca="1" ref="AN574" ca="1">couleur(AN172)</f>
        <v>#NAME?</v>
      </c>
      <c r="AO574" s="81" t="e" cm="1">
        <f t="array" aca="1" ref="AO574" ca="1">couleur(AO172)</f>
        <v>#NAME?</v>
      </c>
      <c r="AP574" s="81" t="e" cm="1">
        <f t="array" aca="1" ref="AP574" ca="1">couleur(AP172)</f>
        <v>#NAME?</v>
      </c>
      <c r="AQ574" s="81" t="e" cm="1">
        <f t="array" aca="1" ref="AQ574" ca="1">couleur(AQ172)</f>
        <v>#NAME?</v>
      </c>
      <c r="AR574" s="81" t="e" cm="1">
        <f t="array" aca="1" ref="AR574" ca="1">couleur(AR172)</f>
        <v>#NAME?</v>
      </c>
      <c r="AS574" s="81" t="e" cm="1">
        <f t="array" aca="1" ref="AS574" ca="1">couleur(AS172)</f>
        <v>#NAME?</v>
      </c>
      <c r="AT574" s="81" t="e" cm="1">
        <f t="array" aca="1" ref="AT574" ca="1">couleur(AT172)</f>
        <v>#NAME?</v>
      </c>
      <c r="AU574" s="81" t="e" cm="1">
        <f t="array" aca="1" ref="AU574" ca="1">couleur(AU172)</f>
        <v>#NAME?</v>
      </c>
    </row>
    <row r="575" spans="9:47">
      <c r="I575" s="98">
        <f t="shared" ref="I575:O575" si="329">I173</f>
        <v>0</v>
      </c>
      <c r="J575" s="98">
        <f t="shared" si="329"/>
        <v>0</v>
      </c>
      <c r="K575" s="98">
        <f t="shared" si="329"/>
        <v>0</v>
      </c>
      <c r="L575" s="98">
        <f t="shared" si="329"/>
        <v>0</v>
      </c>
      <c r="M575" s="98">
        <f t="shared" si="329"/>
        <v>0</v>
      </c>
      <c r="N575" s="98">
        <f t="shared" si="329"/>
        <v>0</v>
      </c>
      <c r="O575" s="98">
        <f t="shared" si="329"/>
        <v>0</v>
      </c>
      <c r="Z575" s="81" t="e" cm="1">
        <f t="array" aca="1" ref="Z575" ca="1">couleur(Z238)</f>
        <v>#NAME?</v>
      </c>
      <c r="AA575" s="81" t="e" cm="1">
        <f t="array" aca="1" ref="AA575" ca="1">couleur(AA238)</f>
        <v>#NAME?</v>
      </c>
      <c r="AB575" s="81" t="e" cm="1">
        <f t="array" aca="1" ref="AB575" ca="1">couleur(AB238)</f>
        <v>#NAME?</v>
      </c>
      <c r="AC575" s="81" t="e" cm="1">
        <f t="array" aca="1" ref="AC575" ca="1">couleur(AC238)</f>
        <v>#NAME?</v>
      </c>
      <c r="AD575" s="81" t="e" cm="1">
        <f t="array" aca="1" ref="AD575" ca="1">couleur(AD238)</f>
        <v>#NAME?</v>
      </c>
      <c r="AE575" s="81" t="e" cm="1">
        <f t="array" aca="1" ref="AE575" ca="1">couleur(AE238)</f>
        <v>#NAME?</v>
      </c>
      <c r="AF575" s="81" t="e" cm="1">
        <f t="array" aca="1" ref="AF575" ca="1">couleur(AF238)</f>
        <v>#NAME?</v>
      </c>
      <c r="AG575" s="81" t="e" cm="1">
        <f t="array" aca="1" ref="AG575" ca="1">couleur(AG238)</f>
        <v>#NAME?</v>
      </c>
      <c r="AH575" s="81" t="e" cm="1">
        <f t="array" aca="1" ref="AH575" ca="1">couleur(AH238)</f>
        <v>#NAME?</v>
      </c>
      <c r="AI575" s="81" t="e" cm="1">
        <f t="array" aca="1" ref="AI575" ca="1">couleur(AI238)</f>
        <v>#NAME?</v>
      </c>
      <c r="AJ575" s="43"/>
      <c r="AK575" s="81" t="e" cm="1">
        <f t="array" aca="1" ref="AK575" ca="1">couleur(AK173)</f>
        <v>#NAME?</v>
      </c>
      <c r="AL575" s="81" t="e" cm="1">
        <f t="array" aca="1" ref="AL575" ca="1">couleur(AL173)</f>
        <v>#NAME?</v>
      </c>
      <c r="AM575" s="81" t="e" cm="1">
        <f t="array" aca="1" ref="AM575" ca="1">couleur(AM173)</f>
        <v>#NAME?</v>
      </c>
      <c r="AN575" s="81" t="e" cm="1">
        <f t="array" aca="1" ref="AN575" ca="1">couleur(AN173)</f>
        <v>#NAME?</v>
      </c>
      <c r="AO575" s="81" t="e" cm="1">
        <f t="array" aca="1" ref="AO575" ca="1">couleur(AO173)</f>
        <v>#NAME?</v>
      </c>
      <c r="AP575" s="81" t="e" cm="1">
        <f t="array" aca="1" ref="AP575" ca="1">couleur(AP173)</f>
        <v>#NAME?</v>
      </c>
      <c r="AQ575" s="81" t="e" cm="1">
        <f t="array" aca="1" ref="AQ575" ca="1">couleur(AQ173)</f>
        <v>#NAME?</v>
      </c>
      <c r="AR575" s="81" t="e" cm="1">
        <f t="array" aca="1" ref="AR575" ca="1">couleur(AR173)</f>
        <v>#NAME?</v>
      </c>
      <c r="AS575" s="81" t="e" cm="1">
        <f t="array" aca="1" ref="AS575" ca="1">couleur(AS173)</f>
        <v>#NAME?</v>
      </c>
      <c r="AT575" s="81" t="e" cm="1">
        <f t="array" aca="1" ref="AT575" ca="1">couleur(AT173)</f>
        <v>#NAME?</v>
      </c>
      <c r="AU575" s="81" t="e" cm="1">
        <f t="array" aca="1" ref="AU575" ca="1">couleur(AU173)</f>
        <v>#NAME?</v>
      </c>
    </row>
    <row r="576" spans="9:47">
      <c r="I576" s="98">
        <f t="shared" ref="I576:O576" si="330">I174</f>
        <v>0</v>
      </c>
      <c r="J576" s="98">
        <f t="shared" si="330"/>
        <v>0</v>
      </c>
      <c r="K576" s="98">
        <f t="shared" si="330"/>
        <v>0</v>
      </c>
      <c r="L576" s="98">
        <f t="shared" si="330"/>
        <v>0</v>
      </c>
      <c r="M576" s="98">
        <f t="shared" si="330"/>
        <v>0</v>
      </c>
      <c r="N576" s="98">
        <f t="shared" si="330"/>
        <v>0</v>
      </c>
      <c r="O576" s="98">
        <f t="shared" si="330"/>
        <v>0</v>
      </c>
      <c r="Z576" s="81" t="e" cm="1">
        <f t="array" aca="1" ref="Z576" ca="1">couleur(Z239)</f>
        <v>#NAME?</v>
      </c>
      <c r="AA576" s="81" t="e" cm="1">
        <f t="array" aca="1" ref="AA576" ca="1">couleur(AA239)</f>
        <v>#NAME?</v>
      </c>
      <c r="AB576" s="81" t="e" cm="1">
        <f t="array" aca="1" ref="AB576" ca="1">couleur(AB239)</f>
        <v>#NAME?</v>
      </c>
      <c r="AC576" s="81" t="e" cm="1">
        <f t="array" aca="1" ref="AC576" ca="1">couleur(AC239)</f>
        <v>#NAME?</v>
      </c>
      <c r="AD576" s="81" t="e" cm="1">
        <f t="array" aca="1" ref="AD576" ca="1">couleur(AD239)</f>
        <v>#NAME?</v>
      </c>
      <c r="AE576" s="81" t="e" cm="1">
        <f t="array" aca="1" ref="AE576" ca="1">couleur(AE239)</f>
        <v>#NAME?</v>
      </c>
      <c r="AF576" s="81" t="e" cm="1">
        <f t="array" aca="1" ref="AF576" ca="1">couleur(AF239)</f>
        <v>#NAME?</v>
      </c>
      <c r="AG576" s="81" t="e" cm="1">
        <f t="array" aca="1" ref="AG576" ca="1">couleur(AG239)</f>
        <v>#NAME?</v>
      </c>
      <c r="AH576" s="81" t="e" cm="1">
        <f t="array" aca="1" ref="AH576" ca="1">couleur(AH239)</f>
        <v>#NAME?</v>
      </c>
      <c r="AI576" s="81" t="e" cm="1">
        <f t="array" aca="1" ref="AI576" ca="1">couleur(AI239)</f>
        <v>#NAME?</v>
      </c>
      <c r="AJ576" s="43"/>
      <c r="AK576" s="81" t="e" cm="1">
        <f t="array" aca="1" ref="AK576" ca="1">couleur(AK174)</f>
        <v>#NAME?</v>
      </c>
      <c r="AL576" s="81" t="e" cm="1">
        <f t="array" aca="1" ref="AL576" ca="1">couleur(AL174)</f>
        <v>#NAME?</v>
      </c>
      <c r="AM576" s="81" t="e" cm="1">
        <f t="array" aca="1" ref="AM576" ca="1">couleur(AM174)</f>
        <v>#NAME?</v>
      </c>
      <c r="AN576" s="81" t="e" cm="1">
        <f t="array" aca="1" ref="AN576" ca="1">couleur(AN174)</f>
        <v>#NAME?</v>
      </c>
      <c r="AO576" s="81" t="e" cm="1">
        <f t="array" aca="1" ref="AO576" ca="1">couleur(AO174)</f>
        <v>#NAME?</v>
      </c>
      <c r="AP576" s="81" t="e" cm="1">
        <f t="array" aca="1" ref="AP576" ca="1">couleur(AP174)</f>
        <v>#NAME?</v>
      </c>
      <c r="AQ576" s="81" t="e" cm="1">
        <f t="array" aca="1" ref="AQ576" ca="1">couleur(AQ174)</f>
        <v>#NAME?</v>
      </c>
      <c r="AR576" s="81" t="e" cm="1">
        <f t="array" aca="1" ref="AR576" ca="1">couleur(AR174)</f>
        <v>#NAME?</v>
      </c>
      <c r="AS576" s="81" t="e" cm="1">
        <f t="array" aca="1" ref="AS576" ca="1">couleur(AS174)</f>
        <v>#NAME?</v>
      </c>
      <c r="AT576" s="81" t="e" cm="1">
        <f t="array" aca="1" ref="AT576" ca="1">couleur(AT174)</f>
        <v>#NAME?</v>
      </c>
      <c r="AU576" s="81" t="e" cm="1">
        <f t="array" aca="1" ref="AU576" ca="1">couleur(AU174)</f>
        <v>#NAME?</v>
      </c>
    </row>
    <row r="577" spans="9:47">
      <c r="I577" s="98">
        <f t="shared" ref="I577:O577" si="331">I175</f>
        <v>0</v>
      </c>
      <c r="J577" s="98">
        <f t="shared" si="331"/>
        <v>0</v>
      </c>
      <c r="K577" s="98">
        <f t="shared" si="331"/>
        <v>0</v>
      </c>
      <c r="L577" s="98">
        <f t="shared" si="331"/>
        <v>0</v>
      </c>
      <c r="M577" s="98">
        <f t="shared" si="331"/>
        <v>0</v>
      </c>
      <c r="N577" s="98">
        <f t="shared" si="331"/>
        <v>0</v>
      </c>
      <c r="O577" s="98">
        <f t="shared" si="331"/>
        <v>0</v>
      </c>
      <c r="Z577" s="81" t="e" cm="1">
        <f t="array" aca="1" ref="Z577" ca="1">couleur(Z240)</f>
        <v>#NAME?</v>
      </c>
      <c r="AA577" s="81" t="e" cm="1">
        <f t="array" aca="1" ref="AA577" ca="1">couleur(AA240)</f>
        <v>#NAME?</v>
      </c>
      <c r="AB577" s="81" t="e" cm="1">
        <f t="array" aca="1" ref="AB577" ca="1">couleur(AB240)</f>
        <v>#NAME?</v>
      </c>
      <c r="AC577" s="81" t="e" cm="1">
        <f t="array" aca="1" ref="AC577" ca="1">couleur(AC240)</f>
        <v>#NAME?</v>
      </c>
      <c r="AD577" s="81" t="e" cm="1">
        <f t="array" aca="1" ref="AD577" ca="1">couleur(AD240)</f>
        <v>#NAME?</v>
      </c>
      <c r="AE577" s="81" t="e" cm="1">
        <f t="array" aca="1" ref="AE577" ca="1">couleur(AE240)</f>
        <v>#NAME?</v>
      </c>
      <c r="AF577" s="81" t="e" cm="1">
        <f t="array" aca="1" ref="AF577" ca="1">couleur(AF240)</f>
        <v>#NAME?</v>
      </c>
      <c r="AG577" s="81" t="e" cm="1">
        <f t="array" aca="1" ref="AG577" ca="1">couleur(AG240)</f>
        <v>#NAME?</v>
      </c>
      <c r="AH577" s="81" t="e" cm="1">
        <f t="array" aca="1" ref="AH577" ca="1">couleur(AH240)</f>
        <v>#NAME?</v>
      </c>
      <c r="AI577" s="81" t="e" cm="1">
        <f t="array" aca="1" ref="AI577" ca="1">couleur(AI240)</f>
        <v>#NAME?</v>
      </c>
      <c r="AJ577" s="43"/>
      <c r="AK577" s="81" t="e" cm="1">
        <f t="array" aca="1" ref="AK577" ca="1">couleur(AK175)</f>
        <v>#NAME?</v>
      </c>
      <c r="AL577" s="81" t="e" cm="1">
        <f t="array" aca="1" ref="AL577" ca="1">couleur(AL175)</f>
        <v>#NAME?</v>
      </c>
      <c r="AM577" s="81" t="e" cm="1">
        <f t="array" aca="1" ref="AM577" ca="1">couleur(AM175)</f>
        <v>#NAME?</v>
      </c>
      <c r="AN577" s="81" t="e" cm="1">
        <f t="array" aca="1" ref="AN577" ca="1">couleur(AN175)</f>
        <v>#NAME?</v>
      </c>
      <c r="AO577" s="81" t="e" cm="1">
        <f t="array" aca="1" ref="AO577" ca="1">couleur(AO175)</f>
        <v>#NAME?</v>
      </c>
      <c r="AP577" s="81" t="e" cm="1">
        <f t="array" aca="1" ref="AP577" ca="1">couleur(AP175)</f>
        <v>#NAME?</v>
      </c>
      <c r="AQ577" s="81" t="e" cm="1">
        <f t="array" aca="1" ref="AQ577" ca="1">couleur(AQ175)</f>
        <v>#NAME?</v>
      </c>
      <c r="AR577" s="81" t="e" cm="1">
        <f t="array" aca="1" ref="AR577" ca="1">couleur(AR175)</f>
        <v>#NAME?</v>
      </c>
      <c r="AS577" s="81" t="e" cm="1">
        <f t="array" aca="1" ref="AS577" ca="1">couleur(AS175)</f>
        <v>#NAME?</v>
      </c>
      <c r="AT577" s="81" t="e" cm="1">
        <f t="array" aca="1" ref="AT577" ca="1">couleur(AT175)</f>
        <v>#NAME?</v>
      </c>
      <c r="AU577" s="81" t="e" cm="1">
        <f t="array" aca="1" ref="AU577" ca="1">couleur(AU175)</f>
        <v>#NAME?</v>
      </c>
    </row>
    <row r="578" spans="9:47">
      <c r="I578" s="98">
        <f t="shared" ref="I578:O578" si="332">I176</f>
        <v>0</v>
      </c>
      <c r="J578" s="98">
        <f t="shared" si="332"/>
        <v>0</v>
      </c>
      <c r="K578" s="98">
        <f t="shared" si="332"/>
        <v>0</v>
      </c>
      <c r="L578" s="98">
        <f t="shared" si="332"/>
        <v>0</v>
      </c>
      <c r="M578" s="98">
        <f t="shared" si="332"/>
        <v>0</v>
      </c>
      <c r="N578" s="98">
        <f t="shared" si="332"/>
        <v>0</v>
      </c>
      <c r="O578" s="98">
        <f t="shared" si="332"/>
        <v>0</v>
      </c>
      <c r="Z578" s="81" t="e" cm="1">
        <f t="array" aca="1" ref="Z578" ca="1">couleur(Z241)</f>
        <v>#NAME?</v>
      </c>
      <c r="AA578" s="81" t="e" cm="1">
        <f t="array" aca="1" ref="AA578" ca="1">couleur(AA241)</f>
        <v>#NAME?</v>
      </c>
      <c r="AB578" s="81" t="e" cm="1">
        <f t="array" aca="1" ref="AB578" ca="1">couleur(AB241)</f>
        <v>#NAME?</v>
      </c>
      <c r="AC578" s="81" t="e" cm="1">
        <f t="array" aca="1" ref="AC578" ca="1">couleur(AC241)</f>
        <v>#NAME?</v>
      </c>
      <c r="AD578" s="81" t="e" cm="1">
        <f t="array" aca="1" ref="AD578" ca="1">couleur(AD241)</f>
        <v>#NAME?</v>
      </c>
      <c r="AE578" s="81" t="e" cm="1">
        <f t="array" aca="1" ref="AE578" ca="1">couleur(AE241)</f>
        <v>#NAME?</v>
      </c>
      <c r="AF578" s="81" t="e" cm="1">
        <f t="array" aca="1" ref="AF578" ca="1">couleur(AF241)</f>
        <v>#NAME?</v>
      </c>
      <c r="AG578" s="81" t="e" cm="1">
        <f t="array" aca="1" ref="AG578" ca="1">couleur(AG241)</f>
        <v>#NAME?</v>
      </c>
      <c r="AH578" s="81" t="e" cm="1">
        <f t="array" aca="1" ref="AH578" ca="1">couleur(AH241)</f>
        <v>#NAME?</v>
      </c>
      <c r="AI578" s="81" t="e" cm="1">
        <f t="array" aca="1" ref="AI578" ca="1">couleur(AI241)</f>
        <v>#NAME?</v>
      </c>
      <c r="AJ578" s="43"/>
      <c r="AK578" s="81" t="e" cm="1">
        <f t="array" aca="1" ref="AK578" ca="1">couleur(AK176)</f>
        <v>#NAME?</v>
      </c>
      <c r="AL578" s="81" t="e" cm="1">
        <f t="array" aca="1" ref="AL578" ca="1">couleur(AL176)</f>
        <v>#NAME?</v>
      </c>
      <c r="AM578" s="81" t="e" cm="1">
        <f t="array" aca="1" ref="AM578" ca="1">couleur(AM176)</f>
        <v>#NAME?</v>
      </c>
      <c r="AN578" s="81" t="e" cm="1">
        <f t="array" aca="1" ref="AN578" ca="1">couleur(AN176)</f>
        <v>#NAME?</v>
      </c>
      <c r="AO578" s="81" t="e" cm="1">
        <f t="array" aca="1" ref="AO578" ca="1">couleur(AO176)</f>
        <v>#NAME?</v>
      </c>
      <c r="AP578" s="81" t="e" cm="1">
        <f t="array" aca="1" ref="AP578" ca="1">couleur(AP176)</f>
        <v>#NAME?</v>
      </c>
      <c r="AQ578" s="81" t="e" cm="1">
        <f t="array" aca="1" ref="AQ578" ca="1">couleur(AQ176)</f>
        <v>#NAME?</v>
      </c>
      <c r="AR578" s="81" t="e" cm="1">
        <f t="array" aca="1" ref="AR578" ca="1">couleur(AR176)</f>
        <v>#NAME?</v>
      </c>
      <c r="AS578" s="81" t="e" cm="1">
        <f t="array" aca="1" ref="AS578" ca="1">couleur(AS176)</f>
        <v>#NAME?</v>
      </c>
      <c r="AT578" s="81" t="e" cm="1">
        <f t="array" aca="1" ref="AT578" ca="1">couleur(AT176)</f>
        <v>#NAME?</v>
      </c>
      <c r="AU578" s="81" t="e" cm="1">
        <f t="array" aca="1" ref="AU578" ca="1">couleur(AU176)</f>
        <v>#NAME?</v>
      </c>
    </row>
    <row r="579" spans="9:47">
      <c r="I579" s="98">
        <f t="shared" ref="I579:O579" si="333">I177</f>
        <v>0</v>
      </c>
      <c r="J579" s="98">
        <f t="shared" si="333"/>
        <v>0</v>
      </c>
      <c r="K579" s="98">
        <f t="shared" si="333"/>
        <v>0</v>
      </c>
      <c r="L579" s="98">
        <f t="shared" si="333"/>
        <v>0</v>
      </c>
      <c r="M579" s="98">
        <f t="shared" si="333"/>
        <v>0</v>
      </c>
      <c r="N579" s="98">
        <f t="shared" si="333"/>
        <v>0</v>
      </c>
      <c r="O579" s="98">
        <f t="shared" si="333"/>
        <v>0</v>
      </c>
      <c r="Z579" s="81" t="e" cm="1">
        <f t="array" aca="1" ref="Z579" ca="1">couleur(Z242)</f>
        <v>#NAME?</v>
      </c>
      <c r="AA579" s="81" t="e" cm="1">
        <f t="array" aca="1" ref="AA579" ca="1">couleur(AA242)</f>
        <v>#NAME?</v>
      </c>
      <c r="AB579" s="81" t="e" cm="1">
        <f t="array" aca="1" ref="AB579" ca="1">couleur(AB242)</f>
        <v>#NAME?</v>
      </c>
      <c r="AC579" s="81" t="e" cm="1">
        <f t="array" aca="1" ref="AC579" ca="1">couleur(AC242)</f>
        <v>#NAME?</v>
      </c>
      <c r="AD579" s="81" t="e" cm="1">
        <f t="array" aca="1" ref="AD579" ca="1">couleur(AD242)</f>
        <v>#NAME?</v>
      </c>
      <c r="AE579" s="81" t="e" cm="1">
        <f t="array" aca="1" ref="AE579" ca="1">couleur(AE242)</f>
        <v>#NAME?</v>
      </c>
      <c r="AF579" s="81" t="e" cm="1">
        <f t="array" aca="1" ref="AF579" ca="1">couleur(AF242)</f>
        <v>#NAME?</v>
      </c>
      <c r="AG579" s="81" t="e" cm="1">
        <f t="array" aca="1" ref="AG579" ca="1">couleur(AG242)</f>
        <v>#NAME?</v>
      </c>
      <c r="AH579" s="81" t="e" cm="1">
        <f t="array" aca="1" ref="AH579" ca="1">couleur(AH242)</f>
        <v>#NAME?</v>
      </c>
      <c r="AI579" s="81" t="e" cm="1">
        <f t="array" aca="1" ref="AI579" ca="1">couleur(AI242)</f>
        <v>#NAME?</v>
      </c>
      <c r="AJ579" s="43"/>
      <c r="AK579" s="81" t="e" cm="1">
        <f t="array" aca="1" ref="AK579" ca="1">couleur(AK177)</f>
        <v>#NAME?</v>
      </c>
      <c r="AL579" s="81" t="e" cm="1">
        <f t="array" aca="1" ref="AL579" ca="1">couleur(AL177)</f>
        <v>#NAME?</v>
      </c>
      <c r="AM579" s="81" t="e" cm="1">
        <f t="array" aca="1" ref="AM579" ca="1">couleur(AM177)</f>
        <v>#NAME?</v>
      </c>
      <c r="AN579" s="81" t="e" cm="1">
        <f t="array" aca="1" ref="AN579" ca="1">couleur(AN177)</f>
        <v>#NAME?</v>
      </c>
      <c r="AO579" s="81" t="e" cm="1">
        <f t="array" aca="1" ref="AO579" ca="1">couleur(AO177)</f>
        <v>#NAME?</v>
      </c>
      <c r="AP579" s="81" t="e" cm="1">
        <f t="array" aca="1" ref="AP579" ca="1">couleur(AP177)</f>
        <v>#NAME?</v>
      </c>
      <c r="AQ579" s="81" t="e" cm="1">
        <f t="array" aca="1" ref="AQ579" ca="1">couleur(AQ177)</f>
        <v>#NAME?</v>
      </c>
      <c r="AR579" s="81" t="e" cm="1">
        <f t="array" aca="1" ref="AR579" ca="1">couleur(AR177)</f>
        <v>#NAME?</v>
      </c>
      <c r="AS579" s="81" t="e" cm="1">
        <f t="array" aca="1" ref="AS579" ca="1">couleur(AS177)</f>
        <v>#NAME?</v>
      </c>
      <c r="AT579" s="81" t="e" cm="1">
        <f t="array" aca="1" ref="AT579" ca="1">couleur(AT177)</f>
        <v>#NAME?</v>
      </c>
      <c r="AU579" s="81" t="e" cm="1">
        <f t="array" aca="1" ref="AU579" ca="1">couleur(AU177)</f>
        <v>#NAME?</v>
      </c>
    </row>
    <row r="580" spans="9:47">
      <c r="I580" s="98">
        <f t="shared" ref="I580:O580" si="334">I178</f>
        <v>0</v>
      </c>
      <c r="J580" s="98">
        <f t="shared" si="334"/>
        <v>0</v>
      </c>
      <c r="K580" s="98">
        <f t="shared" si="334"/>
        <v>0</v>
      </c>
      <c r="L580" s="98">
        <f t="shared" si="334"/>
        <v>0</v>
      </c>
      <c r="M580" s="98">
        <f t="shared" si="334"/>
        <v>0</v>
      </c>
      <c r="N580" s="98">
        <f t="shared" si="334"/>
        <v>0</v>
      </c>
      <c r="O580" s="98">
        <f t="shared" si="334"/>
        <v>0</v>
      </c>
      <c r="Z580" s="81" t="e" cm="1">
        <f t="array" aca="1" ref="Z580" ca="1">couleur(Z243)</f>
        <v>#NAME?</v>
      </c>
      <c r="AA580" s="81" t="e" cm="1">
        <f t="array" aca="1" ref="AA580" ca="1">couleur(AA243)</f>
        <v>#NAME?</v>
      </c>
      <c r="AB580" s="81" t="e" cm="1">
        <f t="array" aca="1" ref="AB580" ca="1">couleur(AB243)</f>
        <v>#NAME?</v>
      </c>
      <c r="AC580" s="81" t="e" cm="1">
        <f t="array" aca="1" ref="AC580" ca="1">couleur(AC243)</f>
        <v>#NAME?</v>
      </c>
      <c r="AD580" s="81" t="e" cm="1">
        <f t="array" aca="1" ref="AD580" ca="1">couleur(AD243)</f>
        <v>#NAME?</v>
      </c>
      <c r="AE580" s="81" t="e" cm="1">
        <f t="array" aca="1" ref="AE580" ca="1">couleur(AE243)</f>
        <v>#NAME?</v>
      </c>
      <c r="AF580" s="81" t="e" cm="1">
        <f t="array" aca="1" ref="AF580" ca="1">couleur(AF243)</f>
        <v>#NAME?</v>
      </c>
      <c r="AG580" s="81" t="e" cm="1">
        <f t="array" aca="1" ref="AG580" ca="1">couleur(AG243)</f>
        <v>#NAME?</v>
      </c>
      <c r="AH580" s="81" t="e" cm="1">
        <f t="array" aca="1" ref="AH580" ca="1">couleur(AH243)</f>
        <v>#NAME?</v>
      </c>
      <c r="AI580" s="81" t="e" cm="1">
        <f t="array" aca="1" ref="AI580" ca="1">couleur(AI243)</f>
        <v>#NAME?</v>
      </c>
      <c r="AJ580" s="43"/>
      <c r="AK580" s="81" t="e" cm="1">
        <f t="array" aca="1" ref="AK580" ca="1">couleur(AK178)</f>
        <v>#NAME?</v>
      </c>
      <c r="AL580" s="81" t="e" cm="1">
        <f t="array" aca="1" ref="AL580" ca="1">couleur(AL178)</f>
        <v>#NAME?</v>
      </c>
      <c r="AM580" s="81" t="e" cm="1">
        <f t="array" aca="1" ref="AM580" ca="1">couleur(AM178)</f>
        <v>#NAME?</v>
      </c>
      <c r="AN580" s="81" t="e" cm="1">
        <f t="array" aca="1" ref="AN580" ca="1">couleur(AN178)</f>
        <v>#NAME?</v>
      </c>
      <c r="AO580" s="81" t="e" cm="1">
        <f t="array" aca="1" ref="AO580" ca="1">couleur(AO178)</f>
        <v>#NAME?</v>
      </c>
      <c r="AP580" s="81" t="e" cm="1">
        <f t="array" aca="1" ref="AP580" ca="1">couleur(AP178)</f>
        <v>#NAME?</v>
      </c>
      <c r="AQ580" s="81" t="e" cm="1">
        <f t="array" aca="1" ref="AQ580" ca="1">couleur(AQ178)</f>
        <v>#NAME?</v>
      </c>
      <c r="AR580" s="81" t="e" cm="1">
        <f t="array" aca="1" ref="AR580" ca="1">couleur(AR178)</f>
        <v>#NAME?</v>
      </c>
      <c r="AS580" s="81" t="e" cm="1">
        <f t="array" aca="1" ref="AS580" ca="1">couleur(AS178)</f>
        <v>#NAME?</v>
      </c>
      <c r="AT580" s="81" t="e" cm="1">
        <f t="array" aca="1" ref="AT580" ca="1">couleur(AT178)</f>
        <v>#NAME?</v>
      </c>
      <c r="AU580" s="81" t="e" cm="1">
        <f t="array" aca="1" ref="AU580" ca="1">couleur(AU178)</f>
        <v>#NAME?</v>
      </c>
    </row>
    <row r="581" spans="9:47">
      <c r="I581" s="98">
        <f t="shared" ref="I581:O581" si="335">I179</f>
        <v>0</v>
      </c>
      <c r="J581" s="98">
        <f t="shared" si="335"/>
        <v>0</v>
      </c>
      <c r="K581" s="98">
        <f t="shared" si="335"/>
        <v>0</v>
      </c>
      <c r="L581" s="98">
        <f t="shared" si="335"/>
        <v>0</v>
      </c>
      <c r="M581" s="98">
        <f t="shared" si="335"/>
        <v>0</v>
      </c>
      <c r="N581" s="98">
        <f t="shared" si="335"/>
        <v>0</v>
      </c>
      <c r="O581" s="98">
        <f t="shared" si="335"/>
        <v>0</v>
      </c>
      <c r="Z581" s="81" t="e" cm="1">
        <f t="array" aca="1" ref="Z581" ca="1">couleur(Z244)</f>
        <v>#NAME?</v>
      </c>
      <c r="AA581" s="81" t="e" cm="1">
        <f t="array" aca="1" ref="AA581" ca="1">couleur(AA244)</f>
        <v>#NAME?</v>
      </c>
      <c r="AB581" s="81" t="e" cm="1">
        <f t="array" aca="1" ref="AB581" ca="1">couleur(AB244)</f>
        <v>#NAME?</v>
      </c>
      <c r="AC581" s="81" t="e" cm="1">
        <f t="array" aca="1" ref="AC581" ca="1">couleur(AC244)</f>
        <v>#NAME?</v>
      </c>
      <c r="AD581" s="81" t="e" cm="1">
        <f t="array" aca="1" ref="AD581" ca="1">couleur(AD244)</f>
        <v>#NAME?</v>
      </c>
      <c r="AE581" s="81" t="e" cm="1">
        <f t="array" aca="1" ref="AE581" ca="1">couleur(AE244)</f>
        <v>#NAME?</v>
      </c>
      <c r="AF581" s="81" t="e" cm="1">
        <f t="array" aca="1" ref="AF581" ca="1">couleur(AF244)</f>
        <v>#NAME?</v>
      </c>
      <c r="AG581" s="81" t="e" cm="1">
        <f t="array" aca="1" ref="AG581" ca="1">couleur(AG244)</f>
        <v>#NAME?</v>
      </c>
      <c r="AH581" s="81" t="e" cm="1">
        <f t="array" aca="1" ref="AH581" ca="1">couleur(AH244)</f>
        <v>#NAME?</v>
      </c>
      <c r="AI581" s="81" t="e" cm="1">
        <f t="array" aca="1" ref="AI581" ca="1">couleur(AI244)</f>
        <v>#NAME?</v>
      </c>
      <c r="AJ581" s="43"/>
      <c r="AK581" s="81" t="e" cm="1">
        <f t="array" aca="1" ref="AK581" ca="1">couleur(AK179)</f>
        <v>#NAME?</v>
      </c>
      <c r="AL581" s="81" t="e" cm="1">
        <f t="array" aca="1" ref="AL581" ca="1">couleur(AL179)</f>
        <v>#NAME?</v>
      </c>
      <c r="AM581" s="81" t="e" cm="1">
        <f t="array" aca="1" ref="AM581" ca="1">couleur(AM179)</f>
        <v>#NAME?</v>
      </c>
      <c r="AN581" s="81" t="e" cm="1">
        <f t="array" aca="1" ref="AN581" ca="1">couleur(AN179)</f>
        <v>#NAME?</v>
      </c>
      <c r="AO581" s="81" t="e" cm="1">
        <f t="array" aca="1" ref="AO581" ca="1">couleur(AO179)</f>
        <v>#NAME?</v>
      </c>
      <c r="AP581" s="81" t="e" cm="1">
        <f t="array" aca="1" ref="AP581" ca="1">couleur(AP179)</f>
        <v>#NAME?</v>
      </c>
      <c r="AQ581" s="81" t="e" cm="1">
        <f t="array" aca="1" ref="AQ581" ca="1">couleur(AQ179)</f>
        <v>#NAME?</v>
      </c>
      <c r="AR581" s="81" t="e" cm="1">
        <f t="array" aca="1" ref="AR581" ca="1">couleur(AR179)</f>
        <v>#NAME?</v>
      </c>
      <c r="AS581" s="81" t="e" cm="1">
        <f t="array" aca="1" ref="AS581" ca="1">couleur(AS179)</f>
        <v>#NAME?</v>
      </c>
      <c r="AT581" s="81" t="e" cm="1">
        <f t="array" aca="1" ref="AT581" ca="1">couleur(AT179)</f>
        <v>#NAME?</v>
      </c>
      <c r="AU581" s="81" t="e" cm="1">
        <f t="array" aca="1" ref="AU581" ca="1">couleur(AU179)</f>
        <v>#NAME?</v>
      </c>
    </row>
    <row r="582" spans="9:47">
      <c r="I582" s="98">
        <f t="shared" ref="I582:O582" si="336">I180</f>
        <v>0</v>
      </c>
      <c r="J582" s="98">
        <f t="shared" si="336"/>
        <v>0</v>
      </c>
      <c r="K582" s="98">
        <f t="shared" si="336"/>
        <v>0</v>
      </c>
      <c r="L582" s="98">
        <f t="shared" si="336"/>
        <v>0</v>
      </c>
      <c r="M582" s="98">
        <f t="shared" si="336"/>
        <v>0</v>
      </c>
      <c r="N582" s="98">
        <f t="shared" si="336"/>
        <v>0</v>
      </c>
      <c r="O582" s="98">
        <f t="shared" si="336"/>
        <v>0</v>
      </c>
      <c r="Z582" s="81" t="e" cm="1">
        <f t="array" aca="1" ref="Z582" ca="1">couleur(Z245)</f>
        <v>#NAME?</v>
      </c>
      <c r="AA582" s="81" t="e" cm="1">
        <f t="array" aca="1" ref="AA582" ca="1">couleur(AA245)</f>
        <v>#NAME?</v>
      </c>
      <c r="AB582" s="81" t="e" cm="1">
        <f t="array" aca="1" ref="AB582" ca="1">couleur(AB245)</f>
        <v>#NAME?</v>
      </c>
      <c r="AC582" s="81" t="e" cm="1">
        <f t="array" aca="1" ref="AC582" ca="1">couleur(AC245)</f>
        <v>#NAME?</v>
      </c>
      <c r="AD582" s="81" t="e" cm="1">
        <f t="array" aca="1" ref="AD582" ca="1">couleur(AD245)</f>
        <v>#NAME?</v>
      </c>
      <c r="AE582" s="81" t="e" cm="1">
        <f t="array" aca="1" ref="AE582" ca="1">couleur(AE245)</f>
        <v>#NAME?</v>
      </c>
      <c r="AF582" s="81" t="e" cm="1">
        <f t="array" aca="1" ref="AF582" ca="1">couleur(AF245)</f>
        <v>#NAME?</v>
      </c>
      <c r="AG582" s="81" t="e" cm="1">
        <f t="array" aca="1" ref="AG582" ca="1">couleur(AG245)</f>
        <v>#NAME?</v>
      </c>
      <c r="AH582" s="81" t="e" cm="1">
        <f t="array" aca="1" ref="AH582" ca="1">couleur(AH245)</f>
        <v>#NAME?</v>
      </c>
      <c r="AI582" s="81" t="e" cm="1">
        <f t="array" aca="1" ref="AI582" ca="1">couleur(AI245)</f>
        <v>#NAME?</v>
      </c>
      <c r="AJ582" s="43"/>
      <c r="AK582" s="81" t="e" cm="1">
        <f t="array" aca="1" ref="AK582" ca="1">couleur(AK180)</f>
        <v>#NAME?</v>
      </c>
      <c r="AL582" s="81" t="e" cm="1">
        <f t="array" aca="1" ref="AL582" ca="1">couleur(AL180)</f>
        <v>#NAME?</v>
      </c>
      <c r="AM582" s="81" t="e" cm="1">
        <f t="array" aca="1" ref="AM582" ca="1">couleur(AM180)</f>
        <v>#NAME?</v>
      </c>
      <c r="AN582" s="81" t="e" cm="1">
        <f t="array" aca="1" ref="AN582" ca="1">couleur(AN180)</f>
        <v>#NAME?</v>
      </c>
      <c r="AO582" s="81" t="e" cm="1">
        <f t="array" aca="1" ref="AO582" ca="1">couleur(AO180)</f>
        <v>#NAME?</v>
      </c>
      <c r="AP582" s="81" t="e" cm="1">
        <f t="array" aca="1" ref="AP582" ca="1">couleur(AP180)</f>
        <v>#NAME?</v>
      </c>
      <c r="AQ582" s="81" t="e" cm="1">
        <f t="array" aca="1" ref="AQ582" ca="1">couleur(AQ180)</f>
        <v>#NAME?</v>
      </c>
      <c r="AR582" s="81" t="e" cm="1">
        <f t="array" aca="1" ref="AR582" ca="1">couleur(AR180)</f>
        <v>#NAME?</v>
      </c>
      <c r="AS582" s="81" t="e" cm="1">
        <f t="array" aca="1" ref="AS582" ca="1">couleur(AS180)</f>
        <v>#NAME?</v>
      </c>
      <c r="AT582" s="81" t="e" cm="1">
        <f t="array" aca="1" ref="AT582" ca="1">couleur(AT180)</f>
        <v>#NAME?</v>
      </c>
      <c r="AU582" s="81" t="e" cm="1">
        <f t="array" aca="1" ref="AU582" ca="1">couleur(AU180)</f>
        <v>#NAME?</v>
      </c>
    </row>
    <row r="583" spans="9:47">
      <c r="I583" s="98">
        <f t="shared" ref="I583:O583" si="337">I181</f>
        <v>0</v>
      </c>
      <c r="J583" s="98">
        <f t="shared" si="337"/>
        <v>0</v>
      </c>
      <c r="K583" s="98">
        <f t="shared" si="337"/>
        <v>0</v>
      </c>
      <c r="L583" s="98">
        <f t="shared" si="337"/>
        <v>0</v>
      </c>
      <c r="M583" s="98">
        <f t="shared" si="337"/>
        <v>0</v>
      </c>
      <c r="N583" s="98">
        <f t="shared" si="337"/>
        <v>0</v>
      </c>
      <c r="O583" s="98">
        <f t="shared" si="337"/>
        <v>0</v>
      </c>
      <c r="Z583" s="81" t="e" cm="1">
        <f t="array" aca="1" ref="Z583" ca="1">couleur(Z246)</f>
        <v>#NAME?</v>
      </c>
      <c r="AA583" s="81" t="e" cm="1">
        <f t="array" aca="1" ref="AA583" ca="1">couleur(AA246)</f>
        <v>#NAME?</v>
      </c>
      <c r="AB583" s="81" t="e" cm="1">
        <f t="array" aca="1" ref="AB583" ca="1">couleur(AB246)</f>
        <v>#NAME?</v>
      </c>
      <c r="AC583" s="81" t="e" cm="1">
        <f t="array" aca="1" ref="AC583" ca="1">couleur(AC246)</f>
        <v>#NAME?</v>
      </c>
      <c r="AD583" s="81" t="e" cm="1">
        <f t="array" aca="1" ref="AD583" ca="1">couleur(AD246)</f>
        <v>#NAME?</v>
      </c>
      <c r="AE583" s="81" t="e" cm="1">
        <f t="array" aca="1" ref="AE583" ca="1">couleur(AE246)</f>
        <v>#NAME?</v>
      </c>
      <c r="AF583" s="81" t="e" cm="1">
        <f t="array" aca="1" ref="AF583" ca="1">couleur(AF246)</f>
        <v>#NAME?</v>
      </c>
      <c r="AG583" s="81" t="e" cm="1">
        <f t="array" aca="1" ref="AG583" ca="1">couleur(AG246)</f>
        <v>#NAME?</v>
      </c>
      <c r="AH583" s="81" t="e" cm="1">
        <f t="array" aca="1" ref="AH583" ca="1">couleur(AH246)</f>
        <v>#NAME?</v>
      </c>
      <c r="AI583" s="81" t="e" cm="1">
        <f t="array" aca="1" ref="AI583" ca="1">couleur(AI246)</f>
        <v>#NAME?</v>
      </c>
      <c r="AJ583" s="43"/>
      <c r="AK583" s="81" t="e" cm="1">
        <f t="array" aca="1" ref="AK583" ca="1">couleur(AK181)</f>
        <v>#NAME?</v>
      </c>
      <c r="AL583" s="81" t="e" cm="1">
        <f t="array" aca="1" ref="AL583" ca="1">couleur(AL181)</f>
        <v>#NAME?</v>
      </c>
      <c r="AM583" s="81" t="e" cm="1">
        <f t="array" aca="1" ref="AM583" ca="1">couleur(AM181)</f>
        <v>#NAME?</v>
      </c>
      <c r="AN583" s="81" t="e" cm="1">
        <f t="array" aca="1" ref="AN583" ca="1">couleur(AN181)</f>
        <v>#NAME?</v>
      </c>
      <c r="AO583" s="81" t="e" cm="1">
        <f t="array" aca="1" ref="AO583" ca="1">couleur(AO181)</f>
        <v>#NAME?</v>
      </c>
      <c r="AP583" s="81" t="e" cm="1">
        <f t="array" aca="1" ref="AP583" ca="1">couleur(AP181)</f>
        <v>#NAME?</v>
      </c>
      <c r="AQ583" s="81" t="e" cm="1">
        <f t="array" aca="1" ref="AQ583" ca="1">couleur(AQ181)</f>
        <v>#NAME?</v>
      </c>
      <c r="AR583" s="81" t="e" cm="1">
        <f t="array" aca="1" ref="AR583" ca="1">couleur(AR181)</f>
        <v>#NAME?</v>
      </c>
      <c r="AS583" s="81" t="e" cm="1">
        <f t="array" aca="1" ref="AS583" ca="1">couleur(AS181)</f>
        <v>#NAME?</v>
      </c>
      <c r="AT583" s="81" t="e" cm="1">
        <f t="array" aca="1" ref="AT583" ca="1">couleur(AT181)</f>
        <v>#NAME?</v>
      </c>
      <c r="AU583" s="81" t="e" cm="1">
        <f t="array" aca="1" ref="AU583" ca="1">couleur(AU181)</f>
        <v>#NAME?</v>
      </c>
    </row>
    <row r="584" spans="9:47">
      <c r="I584" s="98">
        <f t="shared" ref="I584:O584" si="338">I182</f>
        <v>0</v>
      </c>
      <c r="J584" s="98">
        <f t="shared" si="338"/>
        <v>0</v>
      </c>
      <c r="K584" s="98">
        <f t="shared" si="338"/>
        <v>0</v>
      </c>
      <c r="L584" s="98">
        <f t="shared" si="338"/>
        <v>0</v>
      </c>
      <c r="M584" s="98">
        <f t="shared" si="338"/>
        <v>0</v>
      </c>
      <c r="N584" s="98">
        <f t="shared" si="338"/>
        <v>0</v>
      </c>
      <c r="O584" s="98">
        <f t="shared" si="338"/>
        <v>0</v>
      </c>
      <c r="Z584" s="81" t="e" cm="1">
        <f t="array" aca="1" ref="Z584" ca="1">couleur(Z247)</f>
        <v>#NAME?</v>
      </c>
      <c r="AA584" s="81" t="e" cm="1">
        <f t="array" aca="1" ref="AA584" ca="1">couleur(AA247)</f>
        <v>#NAME?</v>
      </c>
      <c r="AB584" s="81" t="e" cm="1">
        <f t="array" aca="1" ref="AB584" ca="1">couleur(AB247)</f>
        <v>#NAME?</v>
      </c>
      <c r="AC584" s="81" t="e" cm="1">
        <f t="array" aca="1" ref="AC584" ca="1">couleur(AC247)</f>
        <v>#NAME?</v>
      </c>
      <c r="AD584" s="81" t="e" cm="1">
        <f t="array" aca="1" ref="AD584" ca="1">couleur(AD247)</f>
        <v>#NAME?</v>
      </c>
      <c r="AE584" s="81" t="e" cm="1">
        <f t="array" aca="1" ref="AE584" ca="1">couleur(AE247)</f>
        <v>#NAME?</v>
      </c>
      <c r="AF584" s="81" t="e" cm="1">
        <f t="array" aca="1" ref="AF584" ca="1">couleur(AF247)</f>
        <v>#NAME?</v>
      </c>
      <c r="AG584" s="81" t="e" cm="1">
        <f t="array" aca="1" ref="AG584" ca="1">couleur(AG247)</f>
        <v>#NAME?</v>
      </c>
      <c r="AH584" s="81" t="e" cm="1">
        <f t="array" aca="1" ref="AH584" ca="1">couleur(AH247)</f>
        <v>#NAME?</v>
      </c>
      <c r="AI584" s="81" t="e" cm="1">
        <f t="array" aca="1" ref="AI584" ca="1">couleur(AI247)</f>
        <v>#NAME?</v>
      </c>
      <c r="AJ584" s="43"/>
      <c r="AK584" s="81" t="e" cm="1">
        <f t="array" aca="1" ref="AK584" ca="1">couleur(AK182)</f>
        <v>#NAME?</v>
      </c>
      <c r="AL584" s="81" t="e" cm="1">
        <f t="array" aca="1" ref="AL584" ca="1">couleur(AL182)</f>
        <v>#NAME?</v>
      </c>
      <c r="AM584" s="81" t="e" cm="1">
        <f t="array" aca="1" ref="AM584" ca="1">couleur(AM182)</f>
        <v>#NAME?</v>
      </c>
      <c r="AN584" s="81" t="e" cm="1">
        <f t="array" aca="1" ref="AN584" ca="1">couleur(AN182)</f>
        <v>#NAME?</v>
      </c>
      <c r="AO584" s="81" t="e" cm="1">
        <f t="array" aca="1" ref="AO584" ca="1">couleur(AO182)</f>
        <v>#NAME?</v>
      </c>
      <c r="AP584" s="81" t="e" cm="1">
        <f t="array" aca="1" ref="AP584" ca="1">couleur(AP182)</f>
        <v>#NAME?</v>
      </c>
      <c r="AQ584" s="81" t="e" cm="1">
        <f t="array" aca="1" ref="AQ584" ca="1">couleur(AQ182)</f>
        <v>#NAME?</v>
      </c>
      <c r="AR584" s="81" t="e" cm="1">
        <f t="array" aca="1" ref="AR584" ca="1">couleur(AR182)</f>
        <v>#NAME?</v>
      </c>
      <c r="AS584" s="81" t="e" cm="1">
        <f t="array" aca="1" ref="AS584" ca="1">couleur(AS182)</f>
        <v>#NAME?</v>
      </c>
      <c r="AT584" s="81" t="e" cm="1">
        <f t="array" aca="1" ref="AT584" ca="1">couleur(AT182)</f>
        <v>#NAME?</v>
      </c>
      <c r="AU584" s="81" t="e" cm="1">
        <f t="array" aca="1" ref="AU584" ca="1">couleur(AU182)</f>
        <v>#NAME?</v>
      </c>
    </row>
    <row r="585" spans="9:47">
      <c r="I585" s="98">
        <f t="shared" ref="I585:O585" si="339">I183</f>
        <v>0</v>
      </c>
      <c r="J585" s="98">
        <f t="shared" si="339"/>
        <v>0</v>
      </c>
      <c r="K585" s="98">
        <f t="shared" si="339"/>
        <v>0</v>
      </c>
      <c r="L585" s="98">
        <f t="shared" si="339"/>
        <v>0</v>
      </c>
      <c r="M585" s="98">
        <f t="shared" si="339"/>
        <v>0</v>
      </c>
      <c r="N585" s="98">
        <f t="shared" si="339"/>
        <v>0</v>
      </c>
      <c r="O585" s="98">
        <f t="shared" si="339"/>
        <v>0</v>
      </c>
      <c r="Z585" s="81" t="e" cm="1">
        <f t="array" aca="1" ref="Z585" ca="1">couleur(Z248)</f>
        <v>#NAME?</v>
      </c>
      <c r="AA585" s="81" t="e" cm="1">
        <f t="array" aca="1" ref="AA585" ca="1">couleur(AA248)</f>
        <v>#NAME?</v>
      </c>
      <c r="AB585" s="81" t="e" cm="1">
        <f t="array" aca="1" ref="AB585" ca="1">couleur(AB248)</f>
        <v>#NAME?</v>
      </c>
      <c r="AC585" s="81" t="e" cm="1">
        <f t="array" aca="1" ref="AC585" ca="1">couleur(AC248)</f>
        <v>#NAME?</v>
      </c>
      <c r="AD585" s="81" t="e" cm="1">
        <f t="array" aca="1" ref="AD585" ca="1">couleur(AD248)</f>
        <v>#NAME?</v>
      </c>
      <c r="AE585" s="81" t="e" cm="1">
        <f t="array" aca="1" ref="AE585" ca="1">couleur(AE248)</f>
        <v>#NAME?</v>
      </c>
      <c r="AF585" s="81" t="e" cm="1">
        <f t="array" aca="1" ref="AF585" ca="1">couleur(AF248)</f>
        <v>#NAME?</v>
      </c>
      <c r="AG585" s="81" t="e" cm="1">
        <f t="array" aca="1" ref="AG585" ca="1">couleur(AG248)</f>
        <v>#NAME?</v>
      </c>
      <c r="AH585" s="81" t="e" cm="1">
        <f t="array" aca="1" ref="AH585" ca="1">couleur(AH248)</f>
        <v>#NAME?</v>
      </c>
      <c r="AI585" s="81" t="e" cm="1">
        <f t="array" aca="1" ref="AI585" ca="1">couleur(AI248)</f>
        <v>#NAME?</v>
      </c>
      <c r="AJ585" s="43"/>
      <c r="AK585" s="81" t="e" cm="1">
        <f t="array" aca="1" ref="AK585" ca="1">couleur(AK183)</f>
        <v>#NAME?</v>
      </c>
      <c r="AL585" s="81" t="e" cm="1">
        <f t="array" aca="1" ref="AL585" ca="1">couleur(AL183)</f>
        <v>#NAME?</v>
      </c>
      <c r="AM585" s="81" t="e" cm="1">
        <f t="array" aca="1" ref="AM585" ca="1">couleur(AM183)</f>
        <v>#NAME?</v>
      </c>
      <c r="AN585" s="81" t="e" cm="1">
        <f t="array" aca="1" ref="AN585" ca="1">couleur(AN183)</f>
        <v>#NAME?</v>
      </c>
      <c r="AO585" s="81" t="e" cm="1">
        <f t="array" aca="1" ref="AO585" ca="1">couleur(AO183)</f>
        <v>#NAME?</v>
      </c>
      <c r="AP585" s="81" t="e" cm="1">
        <f t="array" aca="1" ref="AP585" ca="1">couleur(AP183)</f>
        <v>#NAME?</v>
      </c>
      <c r="AQ585" s="81" t="e" cm="1">
        <f t="array" aca="1" ref="AQ585" ca="1">couleur(AQ183)</f>
        <v>#NAME?</v>
      </c>
      <c r="AR585" s="81" t="e" cm="1">
        <f t="array" aca="1" ref="AR585" ca="1">couleur(AR183)</f>
        <v>#NAME?</v>
      </c>
      <c r="AS585" s="81" t="e" cm="1">
        <f t="array" aca="1" ref="AS585" ca="1">couleur(AS183)</f>
        <v>#NAME?</v>
      </c>
      <c r="AT585" s="81" t="e" cm="1">
        <f t="array" aca="1" ref="AT585" ca="1">couleur(AT183)</f>
        <v>#NAME?</v>
      </c>
      <c r="AU585" s="81" t="e" cm="1">
        <f t="array" aca="1" ref="AU585" ca="1">couleur(AU183)</f>
        <v>#NAME?</v>
      </c>
    </row>
    <row r="586" spans="9:47">
      <c r="I586" s="98">
        <f t="shared" ref="I586:O586" si="340">I184</f>
        <v>0</v>
      </c>
      <c r="J586" s="98">
        <f t="shared" si="340"/>
        <v>0</v>
      </c>
      <c r="K586" s="98">
        <f t="shared" si="340"/>
        <v>0</v>
      </c>
      <c r="L586" s="98">
        <f t="shared" si="340"/>
        <v>0</v>
      </c>
      <c r="M586" s="98">
        <f t="shared" si="340"/>
        <v>0</v>
      </c>
      <c r="N586" s="98">
        <f t="shared" si="340"/>
        <v>0</v>
      </c>
      <c r="O586" s="98">
        <f t="shared" si="340"/>
        <v>0</v>
      </c>
      <c r="Z586" s="81" t="e" cm="1">
        <f t="array" aca="1" ref="Z586" ca="1">couleur(Z249)</f>
        <v>#NAME?</v>
      </c>
      <c r="AA586" s="81" t="e" cm="1">
        <f t="array" aca="1" ref="AA586" ca="1">couleur(AA249)</f>
        <v>#NAME?</v>
      </c>
      <c r="AB586" s="81" t="e" cm="1">
        <f t="array" aca="1" ref="AB586" ca="1">couleur(AB249)</f>
        <v>#NAME?</v>
      </c>
      <c r="AC586" s="81" t="e" cm="1">
        <f t="array" aca="1" ref="AC586" ca="1">couleur(AC249)</f>
        <v>#NAME?</v>
      </c>
      <c r="AD586" s="81" t="e" cm="1">
        <f t="array" aca="1" ref="AD586" ca="1">couleur(AD249)</f>
        <v>#NAME?</v>
      </c>
      <c r="AE586" s="81" t="e" cm="1">
        <f t="array" aca="1" ref="AE586" ca="1">couleur(AE249)</f>
        <v>#NAME?</v>
      </c>
      <c r="AF586" s="81" t="e" cm="1">
        <f t="array" aca="1" ref="AF586" ca="1">couleur(AF249)</f>
        <v>#NAME?</v>
      </c>
      <c r="AG586" s="81" t="e" cm="1">
        <f t="array" aca="1" ref="AG586" ca="1">couleur(AG249)</f>
        <v>#NAME?</v>
      </c>
      <c r="AH586" s="81" t="e" cm="1">
        <f t="array" aca="1" ref="AH586" ca="1">couleur(AH249)</f>
        <v>#NAME?</v>
      </c>
      <c r="AI586" s="81" t="e" cm="1">
        <f t="array" aca="1" ref="AI586" ca="1">couleur(AI249)</f>
        <v>#NAME?</v>
      </c>
      <c r="AJ586" s="43"/>
      <c r="AK586" s="81" t="e" cm="1">
        <f t="array" aca="1" ref="AK586" ca="1">couleur(AK184)</f>
        <v>#NAME?</v>
      </c>
      <c r="AL586" s="81" t="e" cm="1">
        <f t="array" aca="1" ref="AL586" ca="1">couleur(AL184)</f>
        <v>#NAME?</v>
      </c>
      <c r="AM586" s="81" t="e" cm="1">
        <f t="array" aca="1" ref="AM586" ca="1">couleur(AM184)</f>
        <v>#NAME?</v>
      </c>
      <c r="AN586" s="81" t="e" cm="1">
        <f t="array" aca="1" ref="AN586" ca="1">couleur(AN184)</f>
        <v>#NAME?</v>
      </c>
      <c r="AO586" s="81" t="e" cm="1">
        <f t="array" aca="1" ref="AO586" ca="1">couleur(AO184)</f>
        <v>#NAME?</v>
      </c>
      <c r="AP586" s="81" t="e" cm="1">
        <f t="array" aca="1" ref="AP586" ca="1">couleur(AP184)</f>
        <v>#NAME?</v>
      </c>
      <c r="AQ586" s="81" t="e" cm="1">
        <f t="array" aca="1" ref="AQ586" ca="1">couleur(AQ184)</f>
        <v>#NAME?</v>
      </c>
      <c r="AR586" s="81" t="e" cm="1">
        <f t="array" aca="1" ref="AR586" ca="1">couleur(AR184)</f>
        <v>#NAME?</v>
      </c>
      <c r="AS586" s="81" t="e" cm="1">
        <f t="array" aca="1" ref="AS586" ca="1">couleur(AS184)</f>
        <v>#NAME?</v>
      </c>
      <c r="AT586" s="81" t="e" cm="1">
        <f t="array" aca="1" ref="AT586" ca="1">couleur(AT184)</f>
        <v>#NAME?</v>
      </c>
      <c r="AU586" s="81" t="e" cm="1">
        <f t="array" aca="1" ref="AU586" ca="1">couleur(AU184)</f>
        <v>#NAME?</v>
      </c>
    </row>
    <row r="587" spans="9:47">
      <c r="I587" s="98">
        <f t="shared" ref="I587:O587" si="341">I185</f>
        <v>0</v>
      </c>
      <c r="J587" s="98">
        <f t="shared" si="341"/>
        <v>0</v>
      </c>
      <c r="K587" s="98">
        <f t="shared" si="341"/>
        <v>0</v>
      </c>
      <c r="L587" s="98">
        <f t="shared" si="341"/>
        <v>0</v>
      </c>
      <c r="M587" s="98">
        <f t="shared" si="341"/>
        <v>0</v>
      </c>
      <c r="N587" s="98">
        <f t="shared" si="341"/>
        <v>0</v>
      </c>
      <c r="O587" s="98">
        <f t="shared" si="341"/>
        <v>0</v>
      </c>
      <c r="Z587" s="81" t="e" cm="1">
        <f t="array" aca="1" ref="Z587" ca="1">couleur(Z250)</f>
        <v>#NAME?</v>
      </c>
      <c r="AA587" s="81" t="e" cm="1">
        <f t="array" aca="1" ref="AA587" ca="1">couleur(AA250)</f>
        <v>#NAME?</v>
      </c>
      <c r="AB587" s="81" t="e" cm="1">
        <f t="array" aca="1" ref="AB587" ca="1">couleur(AB250)</f>
        <v>#NAME?</v>
      </c>
      <c r="AC587" s="81" t="e" cm="1">
        <f t="array" aca="1" ref="AC587" ca="1">couleur(AC250)</f>
        <v>#NAME?</v>
      </c>
      <c r="AD587" s="81" t="e" cm="1">
        <f t="array" aca="1" ref="AD587" ca="1">couleur(AD250)</f>
        <v>#NAME?</v>
      </c>
      <c r="AE587" s="81" t="e" cm="1">
        <f t="array" aca="1" ref="AE587" ca="1">couleur(AE250)</f>
        <v>#NAME?</v>
      </c>
      <c r="AF587" s="81" t="e" cm="1">
        <f t="array" aca="1" ref="AF587" ca="1">couleur(AF250)</f>
        <v>#NAME?</v>
      </c>
      <c r="AG587" s="81" t="e" cm="1">
        <f t="array" aca="1" ref="AG587" ca="1">couleur(AG250)</f>
        <v>#NAME?</v>
      </c>
      <c r="AH587" s="81" t="e" cm="1">
        <f t="array" aca="1" ref="AH587" ca="1">couleur(AH250)</f>
        <v>#NAME?</v>
      </c>
      <c r="AI587" s="81" t="e" cm="1">
        <f t="array" aca="1" ref="AI587" ca="1">couleur(AI250)</f>
        <v>#NAME?</v>
      </c>
      <c r="AJ587" s="43"/>
      <c r="AK587" s="81" t="e" cm="1">
        <f t="array" aca="1" ref="AK587" ca="1">couleur(AK185)</f>
        <v>#NAME?</v>
      </c>
      <c r="AL587" s="81" t="e" cm="1">
        <f t="array" aca="1" ref="AL587" ca="1">couleur(AL185)</f>
        <v>#NAME?</v>
      </c>
      <c r="AM587" s="81" t="e" cm="1">
        <f t="array" aca="1" ref="AM587" ca="1">couleur(AM185)</f>
        <v>#NAME?</v>
      </c>
      <c r="AN587" s="81" t="e" cm="1">
        <f t="array" aca="1" ref="AN587" ca="1">couleur(AN185)</f>
        <v>#NAME?</v>
      </c>
      <c r="AO587" s="81" t="e" cm="1">
        <f t="array" aca="1" ref="AO587" ca="1">couleur(AO185)</f>
        <v>#NAME?</v>
      </c>
      <c r="AP587" s="81" t="e" cm="1">
        <f t="array" aca="1" ref="AP587" ca="1">couleur(AP185)</f>
        <v>#NAME?</v>
      </c>
      <c r="AQ587" s="81" t="e" cm="1">
        <f t="array" aca="1" ref="AQ587" ca="1">couleur(AQ185)</f>
        <v>#NAME?</v>
      </c>
      <c r="AR587" s="81" t="e" cm="1">
        <f t="array" aca="1" ref="AR587" ca="1">couleur(AR185)</f>
        <v>#NAME?</v>
      </c>
      <c r="AS587" s="81" t="e" cm="1">
        <f t="array" aca="1" ref="AS587" ca="1">couleur(AS185)</f>
        <v>#NAME?</v>
      </c>
      <c r="AT587" s="81" t="e" cm="1">
        <f t="array" aca="1" ref="AT587" ca="1">couleur(AT185)</f>
        <v>#NAME?</v>
      </c>
      <c r="AU587" s="81" t="e" cm="1">
        <f t="array" aca="1" ref="AU587" ca="1">couleur(AU185)</f>
        <v>#NAME?</v>
      </c>
    </row>
    <row r="588" spans="9:47">
      <c r="I588" s="98">
        <f t="shared" ref="I588:O588" si="342">I186</f>
        <v>0</v>
      </c>
      <c r="J588" s="98">
        <f t="shared" si="342"/>
        <v>0</v>
      </c>
      <c r="K588" s="98">
        <f t="shared" si="342"/>
        <v>0</v>
      </c>
      <c r="L588" s="98">
        <f t="shared" si="342"/>
        <v>0</v>
      </c>
      <c r="M588" s="98">
        <f t="shared" si="342"/>
        <v>0</v>
      </c>
      <c r="N588" s="98">
        <f t="shared" si="342"/>
        <v>0</v>
      </c>
      <c r="O588" s="98">
        <f t="shared" si="342"/>
        <v>0</v>
      </c>
      <c r="Z588" s="81" t="e" cm="1">
        <f t="array" aca="1" ref="Z588" ca="1">couleur(Z251)</f>
        <v>#NAME?</v>
      </c>
      <c r="AA588" s="81" t="e" cm="1">
        <f t="array" aca="1" ref="AA588" ca="1">couleur(AA251)</f>
        <v>#NAME?</v>
      </c>
      <c r="AB588" s="81" t="e" cm="1">
        <f t="array" aca="1" ref="AB588" ca="1">couleur(AB251)</f>
        <v>#NAME?</v>
      </c>
      <c r="AC588" s="81" t="e" cm="1">
        <f t="array" aca="1" ref="AC588" ca="1">couleur(AC251)</f>
        <v>#NAME?</v>
      </c>
      <c r="AD588" s="81" t="e" cm="1">
        <f t="array" aca="1" ref="AD588" ca="1">couleur(AD251)</f>
        <v>#NAME?</v>
      </c>
      <c r="AE588" s="81" t="e" cm="1">
        <f t="array" aca="1" ref="AE588" ca="1">couleur(AE251)</f>
        <v>#NAME?</v>
      </c>
      <c r="AF588" s="81" t="e" cm="1">
        <f t="array" aca="1" ref="AF588" ca="1">couleur(AF251)</f>
        <v>#NAME?</v>
      </c>
      <c r="AG588" s="81" t="e" cm="1">
        <f t="array" aca="1" ref="AG588" ca="1">couleur(AG251)</f>
        <v>#NAME?</v>
      </c>
      <c r="AH588" s="81" t="e" cm="1">
        <f t="array" aca="1" ref="AH588" ca="1">couleur(AH251)</f>
        <v>#NAME?</v>
      </c>
      <c r="AI588" s="81" t="e" cm="1">
        <f t="array" aca="1" ref="AI588" ca="1">couleur(AI251)</f>
        <v>#NAME?</v>
      </c>
      <c r="AJ588" s="43"/>
      <c r="AK588" s="81" t="e" cm="1">
        <f t="array" aca="1" ref="AK588" ca="1">couleur(AK186)</f>
        <v>#NAME?</v>
      </c>
      <c r="AL588" s="81" t="e" cm="1">
        <f t="array" aca="1" ref="AL588" ca="1">couleur(AL186)</f>
        <v>#NAME?</v>
      </c>
      <c r="AM588" s="81" t="e" cm="1">
        <f t="array" aca="1" ref="AM588" ca="1">couleur(AM186)</f>
        <v>#NAME?</v>
      </c>
      <c r="AN588" s="81" t="e" cm="1">
        <f t="array" aca="1" ref="AN588" ca="1">couleur(AN186)</f>
        <v>#NAME?</v>
      </c>
      <c r="AO588" s="81" t="e" cm="1">
        <f t="array" aca="1" ref="AO588" ca="1">couleur(AO186)</f>
        <v>#NAME?</v>
      </c>
      <c r="AP588" s="81" t="e" cm="1">
        <f t="array" aca="1" ref="AP588" ca="1">couleur(AP186)</f>
        <v>#NAME?</v>
      </c>
      <c r="AQ588" s="81" t="e" cm="1">
        <f t="array" aca="1" ref="AQ588" ca="1">couleur(AQ186)</f>
        <v>#NAME?</v>
      </c>
      <c r="AR588" s="81" t="e" cm="1">
        <f t="array" aca="1" ref="AR588" ca="1">couleur(AR186)</f>
        <v>#NAME?</v>
      </c>
      <c r="AS588" s="81" t="e" cm="1">
        <f t="array" aca="1" ref="AS588" ca="1">couleur(AS186)</f>
        <v>#NAME?</v>
      </c>
      <c r="AT588" s="81" t="e" cm="1">
        <f t="array" aca="1" ref="AT588" ca="1">couleur(AT186)</f>
        <v>#NAME?</v>
      </c>
      <c r="AU588" s="81" t="e" cm="1">
        <f t="array" aca="1" ref="AU588" ca="1">couleur(AU186)</f>
        <v>#NAME?</v>
      </c>
    </row>
    <row r="589" spans="9:47">
      <c r="I589" s="98">
        <f t="shared" ref="I589:O589" si="343">I187</f>
        <v>0</v>
      </c>
      <c r="J589" s="98">
        <f t="shared" si="343"/>
        <v>0</v>
      </c>
      <c r="K589" s="98">
        <f t="shared" si="343"/>
        <v>0</v>
      </c>
      <c r="L589" s="98">
        <f t="shared" si="343"/>
        <v>0</v>
      </c>
      <c r="M589" s="98">
        <f t="shared" si="343"/>
        <v>0</v>
      </c>
      <c r="N589" s="98">
        <f t="shared" si="343"/>
        <v>0</v>
      </c>
      <c r="O589" s="98">
        <f t="shared" si="343"/>
        <v>0</v>
      </c>
      <c r="Z589" s="81" t="e" cm="1">
        <f t="array" aca="1" ref="Z589" ca="1">couleur(Z252)</f>
        <v>#NAME?</v>
      </c>
      <c r="AA589" s="81" t="e" cm="1">
        <f t="array" aca="1" ref="AA589" ca="1">couleur(AA252)</f>
        <v>#NAME?</v>
      </c>
      <c r="AB589" s="81" t="e" cm="1">
        <f t="array" aca="1" ref="AB589" ca="1">couleur(AB252)</f>
        <v>#NAME?</v>
      </c>
      <c r="AC589" s="81" t="e" cm="1">
        <f t="array" aca="1" ref="AC589" ca="1">couleur(AC252)</f>
        <v>#NAME?</v>
      </c>
      <c r="AD589" s="81" t="e" cm="1">
        <f t="array" aca="1" ref="AD589" ca="1">couleur(AD252)</f>
        <v>#NAME?</v>
      </c>
      <c r="AE589" s="81" t="e" cm="1">
        <f t="array" aca="1" ref="AE589" ca="1">couleur(AE252)</f>
        <v>#NAME?</v>
      </c>
      <c r="AF589" s="81" t="e" cm="1">
        <f t="array" aca="1" ref="AF589" ca="1">couleur(AF252)</f>
        <v>#NAME?</v>
      </c>
      <c r="AG589" s="81" t="e" cm="1">
        <f t="array" aca="1" ref="AG589" ca="1">couleur(AG252)</f>
        <v>#NAME?</v>
      </c>
      <c r="AH589" s="81" t="e" cm="1">
        <f t="array" aca="1" ref="AH589" ca="1">couleur(AH252)</f>
        <v>#NAME?</v>
      </c>
      <c r="AI589" s="81" t="e" cm="1">
        <f t="array" aca="1" ref="AI589" ca="1">couleur(AI252)</f>
        <v>#NAME?</v>
      </c>
      <c r="AJ589" s="43"/>
      <c r="AK589" s="81" t="e" cm="1">
        <f t="array" aca="1" ref="AK589" ca="1">couleur(AK187)</f>
        <v>#NAME?</v>
      </c>
      <c r="AL589" s="81" t="e" cm="1">
        <f t="array" aca="1" ref="AL589" ca="1">couleur(AL187)</f>
        <v>#NAME?</v>
      </c>
      <c r="AM589" s="81" t="e" cm="1">
        <f t="array" aca="1" ref="AM589" ca="1">couleur(AM187)</f>
        <v>#NAME?</v>
      </c>
      <c r="AN589" s="81" t="e" cm="1">
        <f t="array" aca="1" ref="AN589" ca="1">couleur(AN187)</f>
        <v>#NAME?</v>
      </c>
      <c r="AO589" s="81" t="e" cm="1">
        <f t="array" aca="1" ref="AO589" ca="1">couleur(AO187)</f>
        <v>#NAME?</v>
      </c>
      <c r="AP589" s="81" t="e" cm="1">
        <f t="array" aca="1" ref="AP589" ca="1">couleur(AP187)</f>
        <v>#NAME?</v>
      </c>
      <c r="AQ589" s="81" t="e" cm="1">
        <f t="array" aca="1" ref="AQ589" ca="1">couleur(AQ187)</f>
        <v>#NAME?</v>
      </c>
      <c r="AR589" s="81" t="e" cm="1">
        <f t="array" aca="1" ref="AR589" ca="1">couleur(AR187)</f>
        <v>#NAME?</v>
      </c>
      <c r="AS589" s="81" t="e" cm="1">
        <f t="array" aca="1" ref="AS589" ca="1">couleur(AS187)</f>
        <v>#NAME?</v>
      </c>
      <c r="AT589" s="81" t="e" cm="1">
        <f t="array" aca="1" ref="AT589" ca="1">couleur(AT187)</f>
        <v>#NAME?</v>
      </c>
      <c r="AU589" s="81" t="e" cm="1">
        <f t="array" aca="1" ref="AU589" ca="1">couleur(AU187)</f>
        <v>#NAME?</v>
      </c>
    </row>
    <row r="590" spans="9:47">
      <c r="I590" s="98">
        <f t="shared" ref="I590:O590" si="344">I188</f>
        <v>0</v>
      </c>
      <c r="J590" s="98">
        <f t="shared" si="344"/>
        <v>0</v>
      </c>
      <c r="K590" s="98">
        <f t="shared" si="344"/>
        <v>0</v>
      </c>
      <c r="L590" s="98">
        <f t="shared" si="344"/>
        <v>0</v>
      </c>
      <c r="M590" s="98">
        <f t="shared" si="344"/>
        <v>0</v>
      </c>
      <c r="N590" s="98">
        <f t="shared" si="344"/>
        <v>0</v>
      </c>
      <c r="O590" s="98">
        <f t="shared" si="344"/>
        <v>0</v>
      </c>
      <c r="Z590" s="81" t="e" cm="1">
        <f t="array" aca="1" ref="Z590" ca="1">couleur(Z253)</f>
        <v>#NAME?</v>
      </c>
      <c r="AA590" s="81" t="e" cm="1">
        <f t="array" aca="1" ref="AA590" ca="1">couleur(AA253)</f>
        <v>#NAME?</v>
      </c>
      <c r="AB590" s="81" t="e" cm="1">
        <f t="array" aca="1" ref="AB590" ca="1">couleur(AB253)</f>
        <v>#NAME?</v>
      </c>
      <c r="AC590" s="81" t="e" cm="1">
        <f t="array" aca="1" ref="AC590" ca="1">couleur(AC253)</f>
        <v>#NAME?</v>
      </c>
      <c r="AD590" s="81" t="e" cm="1">
        <f t="array" aca="1" ref="AD590" ca="1">couleur(AD253)</f>
        <v>#NAME?</v>
      </c>
      <c r="AE590" s="81" t="e" cm="1">
        <f t="array" aca="1" ref="AE590" ca="1">couleur(AE253)</f>
        <v>#NAME?</v>
      </c>
      <c r="AF590" s="81" t="e" cm="1">
        <f t="array" aca="1" ref="AF590" ca="1">couleur(AF253)</f>
        <v>#NAME?</v>
      </c>
      <c r="AG590" s="81" t="e" cm="1">
        <f t="array" aca="1" ref="AG590" ca="1">couleur(AG253)</f>
        <v>#NAME?</v>
      </c>
      <c r="AH590" s="81" t="e" cm="1">
        <f t="array" aca="1" ref="AH590" ca="1">couleur(AH253)</f>
        <v>#NAME?</v>
      </c>
      <c r="AI590" s="81" t="e" cm="1">
        <f t="array" aca="1" ref="AI590" ca="1">couleur(AI253)</f>
        <v>#NAME?</v>
      </c>
      <c r="AJ590" s="43"/>
      <c r="AK590" s="81" t="e" cm="1">
        <f t="array" aca="1" ref="AK590" ca="1">couleur(AK188)</f>
        <v>#NAME?</v>
      </c>
      <c r="AL590" s="81" t="e" cm="1">
        <f t="array" aca="1" ref="AL590" ca="1">couleur(AL188)</f>
        <v>#NAME?</v>
      </c>
      <c r="AM590" s="81" t="e" cm="1">
        <f t="array" aca="1" ref="AM590" ca="1">couleur(AM188)</f>
        <v>#NAME?</v>
      </c>
      <c r="AN590" s="81" t="e" cm="1">
        <f t="array" aca="1" ref="AN590" ca="1">couleur(AN188)</f>
        <v>#NAME?</v>
      </c>
      <c r="AO590" s="81" t="e" cm="1">
        <f t="array" aca="1" ref="AO590" ca="1">couleur(AO188)</f>
        <v>#NAME?</v>
      </c>
      <c r="AP590" s="81" t="e" cm="1">
        <f t="array" aca="1" ref="AP590" ca="1">couleur(AP188)</f>
        <v>#NAME?</v>
      </c>
      <c r="AQ590" s="81" t="e" cm="1">
        <f t="array" aca="1" ref="AQ590" ca="1">couleur(AQ188)</f>
        <v>#NAME?</v>
      </c>
      <c r="AR590" s="81" t="e" cm="1">
        <f t="array" aca="1" ref="AR590" ca="1">couleur(AR188)</f>
        <v>#NAME?</v>
      </c>
      <c r="AS590" s="81" t="e" cm="1">
        <f t="array" aca="1" ref="AS590" ca="1">couleur(AS188)</f>
        <v>#NAME?</v>
      </c>
      <c r="AT590" s="81" t="e" cm="1">
        <f t="array" aca="1" ref="AT590" ca="1">couleur(AT188)</f>
        <v>#NAME?</v>
      </c>
      <c r="AU590" s="81" t="e" cm="1">
        <f t="array" aca="1" ref="AU590" ca="1">couleur(AU188)</f>
        <v>#NAME?</v>
      </c>
    </row>
    <row r="591" spans="9:47">
      <c r="I591" s="98">
        <f t="shared" ref="I591:O591" si="345">I189</f>
        <v>0</v>
      </c>
      <c r="J591" s="98">
        <f t="shared" si="345"/>
        <v>0</v>
      </c>
      <c r="K591" s="98">
        <f t="shared" si="345"/>
        <v>0</v>
      </c>
      <c r="L591" s="98">
        <f t="shared" si="345"/>
        <v>0</v>
      </c>
      <c r="M591" s="98">
        <f t="shared" si="345"/>
        <v>0</v>
      </c>
      <c r="N591" s="98">
        <f t="shared" si="345"/>
        <v>0</v>
      </c>
      <c r="O591" s="98">
        <f t="shared" si="345"/>
        <v>0</v>
      </c>
      <c r="Z591" s="81" t="e" cm="1">
        <f t="array" aca="1" ref="Z591" ca="1">couleur(Z254)</f>
        <v>#NAME?</v>
      </c>
      <c r="AA591" s="81" t="e" cm="1">
        <f t="array" aca="1" ref="AA591" ca="1">couleur(AA254)</f>
        <v>#NAME?</v>
      </c>
      <c r="AB591" s="81" t="e" cm="1">
        <f t="array" aca="1" ref="AB591" ca="1">couleur(AB254)</f>
        <v>#NAME?</v>
      </c>
      <c r="AC591" s="81" t="e" cm="1">
        <f t="array" aca="1" ref="AC591" ca="1">couleur(AC254)</f>
        <v>#NAME?</v>
      </c>
      <c r="AD591" s="81" t="e" cm="1">
        <f t="array" aca="1" ref="AD591" ca="1">couleur(AD254)</f>
        <v>#NAME?</v>
      </c>
      <c r="AE591" s="81" t="e" cm="1">
        <f t="array" aca="1" ref="AE591" ca="1">couleur(AE254)</f>
        <v>#NAME?</v>
      </c>
      <c r="AF591" s="81" t="e" cm="1">
        <f t="array" aca="1" ref="AF591" ca="1">couleur(AF254)</f>
        <v>#NAME?</v>
      </c>
      <c r="AG591" s="81" t="e" cm="1">
        <f t="array" aca="1" ref="AG591" ca="1">couleur(AG254)</f>
        <v>#NAME?</v>
      </c>
      <c r="AH591" s="81" t="e" cm="1">
        <f t="array" aca="1" ref="AH591" ca="1">couleur(AH254)</f>
        <v>#NAME?</v>
      </c>
      <c r="AI591" s="81" t="e" cm="1">
        <f t="array" aca="1" ref="AI591" ca="1">couleur(AI254)</f>
        <v>#NAME?</v>
      </c>
      <c r="AJ591" s="43"/>
      <c r="AK591" s="81" t="e" cm="1">
        <f t="array" aca="1" ref="AK591" ca="1">couleur(AK189)</f>
        <v>#NAME?</v>
      </c>
      <c r="AL591" s="81" t="e" cm="1">
        <f t="array" aca="1" ref="AL591" ca="1">couleur(AL189)</f>
        <v>#NAME?</v>
      </c>
      <c r="AM591" s="81" t="e" cm="1">
        <f t="array" aca="1" ref="AM591" ca="1">couleur(AM189)</f>
        <v>#NAME?</v>
      </c>
      <c r="AN591" s="81" t="e" cm="1">
        <f t="array" aca="1" ref="AN591" ca="1">couleur(AN189)</f>
        <v>#NAME?</v>
      </c>
      <c r="AO591" s="81" t="e" cm="1">
        <f t="array" aca="1" ref="AO591" ca="1">couleur(AO189)</f>
        <v>#NAME?</v>
      </c>
      <c r="AP591" s="81" t="e" cm="1">
        <f t="array" aca="1" ref="AP591" ca="1">couleur(AP189)</f>
        <v>#NAME?</v>
      </c>
      <c r="AQ591" s="81" t="e" cm="1">
        <f t="array" aca="1" ref="AQ591" ca="1">couleur(AQ189)</f>
        <v>#NAME?</v>
      </c>
      <c r="AR591" s="81" t="e" cm="1">
        <f t="array" aca="1" ref="AR591" ca="1">couleur(AR189)</f>
        <v>#NAME?</v>
      </c>
      <c r="AS591" s="81" t="e" cm="1">
        <f t="array" aca="1" ref="AS591" ca="1">couleur(AS189)</f>
        <v>#NAME?</v>
      </c>
      <c r="AT591" s="81" t="e" cm="1">
        <f t="array" aca="1" ref="AT591" ca="1">couleur(AT189)</f>
        <v>#NAME?</v>
      </c>
      <c r="AU591" s="81" t="e" cm="1">
        <f t="array" aca="1" ref="AU591" ca="1">couleur(AU189)</f>
        <v>#NAME?</v>
      </c>
    </row>
    <row r="592" spans="9:47">
      <c r="I592" s="98">
        <f t="shared" ref="I592:O592" si="346">I190</f>
        <v>0</v>
      </c>
      <c r="J592" s="98">
        <f t="shared" si="346"/>
        <v>0</v>
      </c>
      <c r="K592" s="98">
        <f t="shared" si="346"/>
        <v>0</v>
      </c>
      <c r="L592" s="98">
        <f t="shared" si="346"/>
        <v>0</v>
      </c>
      <c r="M592" s="98">
        <f t="shared" si="346"/>
        <v>0</v>
      </c>
      <c r="N592" s="98">
        <f t="shared" si="346"/>
        <v>0</v>
      </c>
      <c r="O592" s="98">
        <f t="shared" si="346"/>
        <v>0</v>
      </c>
      <c r="Z592" s="81" t="e" cm="1">
        <f t="array" aca="1" ref="Z592" ca="1">couleur(Z255)</f>
        <v>#NAME?</v>
      </c>
      <c r="AA592" s="81" t="e" cm="1">
        <f t="array" aca="1" ref="AA592" ca="1">couleur(AA255)</f>
        <v>#NAME?</v>
      </c>
      <c r="AB592" s="81" t="e" cm="1">
        <f t="array" aca="1" ref="AB592" ca="1">couleur(AB255)</f>
        <v>#NAME?</v>
      </c>
      <c r="AC592" s="81" t="e" cm="1">
        <f t="array" aca="1" ref="AC592" ca="1">couleur(AC255)</f>
        <v>#NAME?</v>
      </c>
      <c r="AD592" s="81" t="e" cm="1">
        <f t="array" aca="1" ref="AD592" ca="1">couleur(AD255)</f>
        <v>#NAME?</v>
      </c>
      <c r="AE592" s="81" t="e" cm="1">
        <f t="array" aca="1" ref="AE592" ca="1">couleur(AE255)</f>
        <v>#NAME?</v>
      </c>
      <c r="AF592" s="81" t="e" cm="1">
        <f t="array" aca="1" ref="AF592" ca="1">couleur(AF255)</f>
        <v>#NAME?</v>
      </c>
      <c r="AG592" s="81" t="e" cm="1">
        <f t="array" aca="1" ref="AG592" ca="1">couleur(AG255)</f>
        <v>#NAME?</v>
      </c>
      <c r="AH592" s="81" t="e" cm="1">
        <f t="array" aca="1" ref="AH592" ca="1">couleur(AH255)</f>
        <v>#NAME?</v>
      </c>
      <c r="AI592" s="81" t="e" cm="1">
        <f t="array" aca="1" ref="AI592" ca="1">couleur(AI255)</f>
        <v>#NAME?</v>
      </c>
      <c r="AJ592" s="43"/>
      <c r="AK592" s="81" t="e" cm="1">
        <f t="array" aca="1" ref="AK592" ca="1">couleur(AK190)</f>
        <v>#NAME?</v>
      </c>
      <c r="AL592" s="81" t="e" cm="1">
        <f t="array" aca="1" ref="AL592" ca="1">couleur(AL190)</f>
        <v>#NAME?</v>
      </c>
      <c r="AM592" s="81" t="e" cm="1">
        <f t="array" aca="1" ref="AM592" ca="1">couleur(AM190)</f>
        <v>#NAME?</v>
      </c>
      <c r="AN592" s="81" t="e" cm="1">
        <f t="array" aca="1" ref="AN592" ca="1">couleur(AN190)</f>
        <v>#NAME?</v>
      </c>
      <c r="AO592" s="81" t="e" cm="1">
        <f t="array" aca="1" ref="AO592" ca="1">couleur(AO190)</f>
        <v>#NAME?</v>
      </c>
      <c r="AP592" s="81" t="e" cm="1">
        <f t="array" aca="1" ref="AP592" ca="1">couleur(AP190)</f>
        <v>#NAME?</v>
      </c>
      <c r="AQ592" s="81" t="e" cm="1">
        <f t="array" aca="1" ref="AQ592" ca="1">couleur(AQ190)</f>
        <v>#NAME?</v>
      </c>
      <c r="AR592" s="81" t="e" cm="1">
        <f t="array" aca="1" ref="AR592" ca="1">couleur(AR190)</f>
        <v>#NAME?</v>
      </c>
      <c r="AS592" s="81" t="e" cm="1">
        <f t="array" aca="1" ref="AS592" ca="1">couleur(AS190)</f>
        <v>#NAME?</v>
      </c>
      <c r="AT592" s="81" t="e" cm="1">
        <f t="array" aca="1" ref="AT592" ca="1">couleur(AT190)</f>
        <v>#NAME?</v>
      </c>
      <c r="AU592" s="81" t="e" cm="1">
        <f t="array" aca="1" ref="AU592" ca="1">couleur(AU190)</f>
        <v>#NAME?</v>
      </c>
    </row>
    <row r="593" spans="9:47">
      <c r="I593" s="98">
        <f t="shared" ref="I593:O593" si="347">I191</f>
        <v>0</v>
      </c>
      <c r="J593" s="98">
        <f t="shared" si="347"/>
        <v>0</v>
      </c>
      <c r="K593" s="98">
        <f t="shared" si="347"/>
        <v>0</v>
      </c>
      <c r="L593" s="98">
        <f t="shared" si="347"/>
        <v>0</v>
      </c>
      <c r="M593" s="98">
        <f t="shared" si="347"/>
        <v>0</v>
      </c>
      <c r="N593" s="98">
        <f t="shared" si="347"/>
        <v>0</v>
      </c>
      <c r="O593" s="98">
        <f t="shared" si="347"/>
        <v>0</v>
      </c>
      <c r="Z593" s="81" t="e" cm="1">
        <f t="array" aca="1" ref="Z593" ca="1">couleur(Z256)</f>
        <v>#NAME?</v>
      </c>
      <c r="AA593" s="81" t="e" cm="1">
        <f t="array" aca="1" ref="AA593" ca="1">couleur(AA256)</f>
        <v>#NAME?</v>
      </c>
      <c r="AB593" s="81" t="e" cm="1">
        <f t="array" aca="1" ref="AB593" ca="1">couleur(AB256)</f>
        <v>#NAME?</v>
      </c>
      <c r="AC593" s="81" t="e" cm="1">
        <f t="array" aca="1" ref="AC593" ca="1">couleur(AC256)</f>
        <v>#NAME?</v>
      </c>
      <c r="AD593" s="81" t="e" cm="1">
        <f t="array" aca="1" ref="AD593" ca="1">couleur(AD256)</f>
        <v>#NAME?</v>
      </c>
      <c r="AE593" s="81" t="e" cm="1">
        <f t="array" aca="1" ref="AE593" ca="1">couleur(AE256)</f>
        <v>#NAME?</v>
      </c>
      <c r="AF593" s="81" t="e" cm="1">
        <f t="array" aca="1" ref="AF593" ca="1">couleur(AF256)</f>
        <v>#NAME?</v>
      </c>
      <c r="AG593" s="81" t="e" cm="1">
        <f t="array" aca="1" ref="AG593" ca="1">couleur(AG256)</f>
        <v>#NAME?</v>
      </c>
      <c r="AH593" s="81" t="e" cm="1">
        <f t="array" aca="1" ref="AH593" ca="1">couleur(AH256)</f>
        <v>#NAME?</v>
      </c>
      <c r="AI593" s="81" t="e" cm="1">
        <f t="array" aca="1" ref="AI593" ca="1">couleur(AI256)</f>
        <v>#NAME?</v>
      </c>
      <c r="AJ593" s="43"/>
      <c r="AK593" s="81" t="e" cm="1">
        <f t="array" aca="1" ref="AK593" ca="1">couleur(AK191)</f>
        <v>#NAME?</v>
      </c>
      <c r="AL593" s="81" t="e" cm="1">
        <f t="array" aca="1" ref="AL593" ca="1">couleur(AL191)</f>
        <v>#NAME?</v>
      </c>
      <c r="AM593" s="81" t="e" cm="1">
        <f t="array" aca="1" ref="AM593" ca="1">couleur(AM191)</f>
        <v>#NAME?</v>
      </c>
      <c r="AN593" s="81" t="e" cm="1">
        <f t="array" aca="1" ref="AN593" ca="1">couleur(AN191)</f>
        <v>#NAME?</v>
      </c>
      <c r="AO593" s="81" t="e" cm="1">
        <f t="array" aca="1" ref="AO593" ca="1">couleur(AO191)</f>
        <v>#NAME?</v>
      </c>
      <c r="AP593" s="81" t="e" cm="1">
        <f t="array" aca="1" ref="AP593" ca="1">couleur(AP191)</f>
        <v>#NAME?</v>
      </c>
      <c r="AQ593" s="81" t="e" cm="1">
        <f t="array" aca="1" ref="AQ593" ca="1">couleur(AQ191)</f>
        <v>#NAME?</v>
      </c>
      <c r="AR593" s="81" t="e" cm="1">
        <f t="array" aca="1" ref="AR593" ca="1">couleur(AR191)</f>
        <v>#NAME?</v>
      </c>
      <c r="AS593" s="81" t="e" cm="1">
        <f t="array" aca="1" ref="AS593" ca="1">couleur(AS191)</f>
        <v>#NAME?</v>
      </c>
      <c r="AT593" s="81" t="e" cm="1">
        <f t="array" aca="1" ref="AT593" ca="1">couleur(AT191)</f>
        <v>#NAME?</v>
      </c>
      <c r="AU593" s="81" t="e" cm="1">
        <f t="array" aca="1" ref="AU593" ca="1">couleur(AU191)</f>
        <v>#NAME?</v>
      </c>
    </row>
    <row r="594" spans="9:47">
      <c r="I594" s="98">
        <f t="shared" ref="I594:O594" si="348">I192</f>
        <v>0</v>
      </c>
      <c r="J594" s="98">
        <f t="shared" si="348"/>
        <v>0</v>
      </c>
      <c r="K594" s="98">
        <f t="shared" si="348"/>
        <v>0</v>
      </c>
      <c r="L594" s="98">
        <f t="shared" si="348"/>
        <v>0</v>
      </c>
      <c r="M594" s="98">
        <f t="shared" si="348"/>
        <v>0</v>
      </c>
      <c r="N594" s="98">
        <f t="shared" si="348"/>
        <v>0</v>
      </c>
      <c r="O594" s="98">
        <f t="shared" si="348"/>
        <v>0</v>
      </c>
      <c r="Z594" s="81" t="e" cm="1">
        <f t="array" aca="1" ref="Z594" ca="1">couleur(Z257)</f>
        <v>#NAME?</v>
      </c>
      <c r="AA594" s="81" t="e" cm="1">
        <f t="array" aca="1" ref="AA594" ca="1">couleur(AA257)</f>
        <v>#NAME?</v>
      </c>
      <c r="AB594" s="81" t="e" cm="1">
        <f t="array" aca="1" ref="AB594" ca="1">couleur(AB257)</f>
        <v>#NAME?</v>
      </c>
      <c r="AC594" s="81" t="e" cm="1">
        <f t="array" aca="1" ref="AC594" ca="1">couleur(AC257)</f>
        <v>#NAME?</v>
      </c>
      <c r="AD594" s="81" t="e" cm="1">
        <f t="array" aca="1" ref="AD594" ca="1">couleur(AD257)</f>
        <v>#NAME?</v>
      </c>
      <c r="AE594" s="81" t="e" cm="1">
        <f t="array" aca="1" ref="AE594" ca="1">couleur(AE257)</f>
        <v>#NAME?</v>
      </c>
      <c r="AF594" s="81" t="e" cm="1">
        <f t="array" aca="1" ref="AF594" ca="1">couleur(AF257)</f>
        <v>#NAME?</v>
      </c>
      <c r="AG594" s="81" t="e" cm="1">
        <f t="array" aca="1" ref="AG594" ca="1">couleur(AG257)</f>
        <v>#NAME?</v>
      </c>
      <c r="AH594" s="81" t="e" cm="1">
        <f t="array" aca="1" ref="AH594" ca="1">couleur(AH257)</f>
        <v>#NAME?</v>
      </c>
      <c r="AI594" s="81" t="e" cm="1">
        <f t="array" aca="1" ref="AI594" ca="1">couleur(AI257)</f>
        <v>#NAME?</v>
      </c>
      <c r="AJ594" s="43"/>
      <c r="AK594" s="81" t="e" cm="1">
        <f t="array" aca="1" ref="AK594" ca="1">couleur(AK192)</f>
        <v>#NAME?</v>
      </c>
      <c r="AL594" s="81" t="e" cm="1">
        <f t="array" aca="1" ref="AL594" ca="1">couleur(AL192)</f>
        <v>#NAME?</v>
      </c>
      <c r="AM594" s="81" t="e" cm="1">
        <f t="array" aca="1" ref="AM594" ca="1">couleur(AM192)</f>
        <v>#NAME?</v>
      </c>
      <c r="AN594" s="81" t="e" cm="1">
        <f t="array" aca="1" ref="AN594" ca="1">couleur(AN192)</f>
        <v>#NAME?</v>
      </c>
      <c r="AO594" s="81" t="e" cm="1">
        <f t="array" aca="1" ref="AO594" ca="1">couleur(AO192)</f>
        <v>#NAME?</v>
      </c>
      <c r="AP594" s="81" t="e" cm="1">
        <f t="array" aca="1" ref="AP594" ca="1">couleur(AP192)</f>
        <v>#NAME?</v>
      </c>
      <c r="AQ594" s="81" t="e" cm="1">
        <f t="array" aca="1" ref="AQ594" ca="1">couleur(AQ192)</f>
        <v>#NAME?</v>
      </c>
      <c r="AR594" s="81" t="e" cm="1">
        <f t="array" aca="1" ref="AR594" ca="1">couleur(AR192)</f>
        <v>#NAME?</v>
      </c>
      <c r="AS594" s="81" t="e" cm="1">
        <f t="array" aca="1" ref="AS594" ca="1">couleur(AS192)</f>
        <v>#NAME?</v>
      </c>
      <c r="AT594" s="81" t="e" cm="1">
        <f t="array" aca="1" ref="AT594" ca="1">couleur(AT192)</f>
        <v>#NAME?</v>
      </c>
      <c r="AU594" s="81" t="e" cm="1">
        <f t="array" aca="1" ref="AU594" ca="1">couleur(AU192)</f>
        <v>#NAME?</v>
      </c>
    </row>
    <row r="595" spans="9:47">
      <c r="I595" s="98">
        <f t="shared" ref="I595:O595" si="349">I193</f>
        <v>0</v>
      </c>
      <c r="J595" s="98">
        <f t="shared" si="349"/>
        <v>0</v>
      </c>
      <c r="K595" s="98">
        <f t="shared" si="349"/>
        <v>0</v>
      </c>
      <c r="L595" s="98">
        <f t="shared" si="349"/>
        <v>0</v>
      </c>
      <c r="M595" s="98">
        <f t="shared" si="349"/>
        <v>0</v>
      </c>
      <c r="N595" s="98">
        <f t="shared" si="349"/>
        <v>0</v>
      </c>
      <c r="O595" s="98">
        <f t="shared" si="349"/>
        <v>0</v>
      </c>
      <c r="Z595" s="81" t="e" cm="1">
        <f t="array" aca="1" ref="Z595" ca="1">couleur(Z258)</f>
        <v>#NAME?</v>
      </c>
      <c r="AA595" s="81" t="e" cm="1">
        <f t="array" aca="1" ref="AA595" ca="1">couleur(AA258)</f>
        <v>#NAME?</v>
      </c>
      <c r="AB595" s="81" t="e" cm="1">
        <f t="array" aca="1" ref="AB595" ca="1">couleur(AB258)</f>
        <v>#NAME?</v>
      </c>
      <c r="AC595" s="81" t="e" cm="1">
        <f t="array" aca="1" ref="AC595" ca="1">couleur(AC258)</f>
        <v>#NAME?</v>
      </c>
      <c r="AD595" s="81" t="e" cm="1">
        <f t="array" aca="1" ref="AD595" ca="1">couleur(AD258)</f>
        <v>#NAME?</v>
      </c>
      <c r="AE595" s="81" t="e" cm="1">
        <f t="array" aca="1" ref="AE595" ca="1">couleur(AE258)</f>
        <v>#NAME?</v>
      </c>
      <c r="AF595" s="81" t="e" cm="1">
        <f t="array" aca="1" ref="AF595" ca="1">couleur(AF258)</f>
        <v>#NAME?</v>
      </c>
      <c r="AG595" s="81" t="e" cm="1">
        <f t="array" aca="1" ref="AG595" ca="1">couleur(AG258)</f>
        <v>#NAME?</v>
      </c>
      <c r="AH595" s="81" t="e" cm="1">
        <f t="array" aca="1" ref="AH595" ca="1">couleur(AH258)</f>
        <v>#NAME?</v>
      </c>
      <c r="AI595" s="81" t="e" cm="1">
        <f t="array" aca="1" ref="AI595" ca="1">couleur(AI258)</f>
        <v>#NAME?</v>
      </c>
      <c r="AJ595" s="43"/>
      <c r="AK595" s="81" t="e" cm="1">
        <f t="array" aca="1" ref="AK595" ca="1">couleur(AK193)</f>
        <v>#NAME?</v>
      </c>
      <c r="AL595" s="81" t="e" cm="1">
        <f t="array" aca="1" ref="AL595" ca="1">couleur(AL193)</f>
        <v>#NAME?</v>
      </c>
      <c r="AM595" s="81" t="e" cm="1">
        <f t="array" aca="1" ref="AM595" ca="1">couleur(AM193)</f>
        <v>#NAME?</v>
      </c>
      <c r="AN595" s="81" t="e" cm="1">
        <f t="array" aca="1" ref="AN595" ca="1">couleur(AN193)</f>
        <v>#NAME?</v>
      </c>
      <c r="AO595" s="81" t="e" cm="1">
        <f t="array" aca="1" ref="AO595" ca="1">couleur(AO193)</f>
        <v>#NAME?</v>
      </c>
      <c r="AP595" s="81" t="e" cm="1">
        <f t="array" aca="1" ref="AP595" ca="1">couleur(AP193)</f>
        <v>#NAME?</v>
      </c>
      <c r="AQ595" s="81" t="e" cm="1">
        <f t="array" aca="1" ref="AQ595" ca="1">couleur(AQ193)</f>
        <v>#NAME?</v>
      </c>
      <c r="AR595" s="81" t="e" cm="1">
        <f t="array" aca="1" ref="AR595" ca="1">couleur(AR193)</f>
        <v>#NAME?</v>
      </c>
      <c r="AS595" s="81" t="e" cm="1">
        <f t="array" aca="1" ref="AS595" ca="1">couleur(AS193)</f>
        <v>#NAME?</v>
      </c>
      <c r="AT595" s="81" t="e" cm="1">
        <f t="array" aca="1" ref="AT595" ca="1">couleur(AT193)</f>
        <v>#NAME?</v>
      </c>
      <c r="AU595" s="81" t="e" cm="1">
        <f t="array" aca="1" ref="AU595" ca="1">couleur(AU193)</f>
        <v>#NAME?</v>
      </c>
    </row>
    <row r="596" spans="9:47">
      <c r="I596" s="98">
        <f t="shared" ref="I596:O596" si="350">I194</f>
        <v>0</v>
      </c>
      <c r="J596" s="98">
        <f t="shared" si="350"/>
        <v>0</v>
      </c>
      <c r="K596" s="98">
        <f t="shared" si="350"/>
        <v>0</v>
      </c>
      <c r="L596" s="98">
        <f t="shared" si="350"/>
        <v>0</v>
      </c>
      <c r="M596" s="98">
        <f t="shared" si="350"/>
        <v>0</v>
      </c>
      <c r="N596" s="98">
        <f t="shared" si="350"/>
        <v>0</v>
      </c>
      <c r="O596" s="98">
        <f t="shared" si="350"/>
        <v>0</v>
      </c>
      <c r="Z596" s="81" t="e" cm="1">
        <f t="array" aca="1" ref="Z596" ca="1">couleur(Z259)</f>
        <v>#NAME?</v>
      </c>
      <c r="AA596" s="81" t="e" cm="1">
        <f t="array" aca="1" ref="AA596" ca="1">couleur(AA259)</f>
        <v>#NAME?</v>
      </c>
      <c r="AB596" s="81" t="e" cm="1">
        <f t="array" aca="1" ref="AB596" ca="1">couleur(AB259)</f>
        <v>#NAME?</v>
      </c>
      <c r="AC596" s="81" t="e" cm="1">
        <f t="array" aca="1" ref="AC596" ca="1">couleur(AC259)</f>
        <v>#NAME?</v>
      </c>
      <c r="AD596" s="81" t="e" cm="1">
        <f t="array" aca="1" ref="AD596" ca="1">couleur(AD259)</f>
        <v>#NAME?</v>
      </c>
      <c r="AE596" s="81" t="e" cm="1">
        <f t="array" aca="1" ref="AE596" ca="1">couleur(AE259)</f>
        <v>#NAME?</v>
      </c>
      <c r="AF596" s="81" t="e" cm="1">
        <f t="array" aca="1" ref="AF596" ca="1">couleur(AF259)</f>
        <v>#NAME?</v>
      </c>
      <c r="AG596" s="81" t="e" cm="1">
        <f t="array" aca="1" ref="AG596" ca="1">couleur(AG259)</f>
        <v>#NAME?</v>
      </c>
      <c r="AH596" s="81" t="e" cm="1">
        <f t="array" aca="1" ref="AH596" ca="1">couleur(AH259)</f>
        <v>#NAME?</v>
      </c>
      <c r="AI596" s="81" t="e" cm="1">
        <f t="array" aca="1" ref="AI596" ca="1">couleur(AI259)</f>
        <v>#NAME?</v>
      </c>
      <c r="AJ596" s="43"/>
      <c r="AK596" s="81" t="e" cm="1">
        <f t="array" aca="1" ref="AK596" ca="1">couleur(AK194)</f>
        <v>#NAME?</v>
      </c>
      <c r="AL596" s="81" t="e" cm="1">
        <f t="array" aca="1" ref="AL596" ca="1">couleur(AL194)</f>
        <v>#NAME?</v>
      </c>
      <c r="AM596" s="81" t="e" cm="1">
        <f t="array" aca="1" ref="AM596" ca="1">couleur(AM194)</f>
        <v>#NAME?</v>
      </c>
      <c r="AN596" s="81" t="e" cm="1">
        <f t="array" aca="1" ref="AN596" ca="1">couleur(AN194)</f>
        <v>#NAME?</v>
      </c>
      <c r="AO596" s="81" t="e" cm="1">
        <f t="array" aca="1" ref="AO596" ca="1">couleur(AO194)</f>
        <v>#NAME?</v>
      </c>
      <c r="AP596" s="81" t="e" cm="1">
        <f t="array" aca="1" ref="AP596" ca="1">couleur(AP194)</f>
        <v>#NAME?</v>
      </c>
      <c r="AQ596" s="81" t="e" cm="1">
        <f t="array" aca="1" ref="AQ596" ca="1">couleur(AQ194)</f>
        <v>#NAME?</v>
      </c>
      <c r="AR596" s="81" t="e" cm="1">
        <f t="array" aca="1" ref="AR596" ca="1">couleur(AR194)</f>
        <v>#NAME?</v>
      </c>
      <c r="AS596" s="81" t="e" cm="1">
        <f t="array" aca="1" ref="AS596" ca="1">couleur(AS194)</f>
        <v>#NAME?</v>
      </c>
      <c r="AT596" s="81" t="e" cm="1">
        <f t="array" aca="1" ref="AT596" ca="1">couleur(AT194)</f>
        <v>#NAME?</v>
      </c>
      <c r="AU596" s="81" t="e" cm="1">
        <f t="array" aca="1" ref="AU596" ca="1">couleur(AU194)</f>
        <v>#NAME?</v>
      </c>
    </row>
    <row r="597" spans="9:47">
      <c r="I597" s="98">
        <f t="shared" ref="I597:O597" si="351">I195</f>
        <v>0</v>
      </c>
      <c r="J597" s="98">
        <f t="shared" si="351"/>
        <v>0</v>
      </c>
      <c r="K597" s="98">
        <f t="shared" si="351"/>
        <v>0</v>
      </c>
      <c r="L597" s="98">
        <f t="shared" si="351"/>
        <v>0</v>
      </c>
      <c r="M597" s="98">
        <f t="shared" si="351"/>
        <v>0</v>
      </c>
      <c r="N597" s="98">
        <f t="shared" si="351"/>
        <v>0</v>
      </c>
      <c r="O597" s="98">
        <f t="shared" si="351"/>
        <v>0</v>
      </c>
      <c r="Z597" s="81" t="e" cm="1">
        <f t="array" aca="1" ref="Z597" ca="1">couleur(Z260)</f>
        <v>#NAME?</v>
      </c>
      <c r="AA597" s="81" t="e" cm="1">
        <f t="array" aca="1" ref="AA597" ca="1">couleur(AA260)</f>
        <v>#NAME?</v>
      </c>
      <c r="AB597" s="81" t="e" cm="1">
        <f t="array" aca="1" ref="AB597" ca="1">couleur(AB260)</f>
        <v>#NAME?</v>
      </c>
      <c r="AC597" s="81" t="e" cm="1">
        <f t="array" aca="1" ref="AC597" ca="1">couleur(AC260)</f>
        <v>#NAME?</v>
      </c>
      <c r="AD597" s="81" t="e" cm="1">
        <f t="array" aca="1" ref="AD597" ca="1">couleur(AD260)</f>
        <v>#NAME?</v>
      </c>
      <c r="AE597" s="81" t="e" cm="1">
        <f t="array" aca="1" ref="AE597" ca="1">couleur(AE260)</f>
        <v>#NAME?</v>
      </c>
      <c r="AF597" s="81" t="e" cm="1">
        <f t="array" aca="1" ref="AF597" ca="1">couleur(AF260)</f>
        <v>#NAME?</v>
      </c>
      <c r="AG597" s="81" t="e" cm="1">
        <f t="array" aca="1" ref="AG597" ca="1">couleur(AG260)</f>
        <v>#NAME?</v>
      </c>
      <c r="AH597" s="81" t="e" cm="1">
        <f t="array" aca="1" ref="AH597" ca="1">couleur(AH260)</f>
        <v>#NAME?</v>
      </c>
      <c r="AI597" s="81" t="e" cm="1">
        <f t="array" aca="1" ref="AI597" ca="1">couleur(AI260)</f>
        <v>#NAME?</v>
      </c>
      <c r="AJ597" s="43"/>
      <c r="AK597" s="81" t="e" cm="1">
        <f t="array" aca="1" ref="AK597" ca="1">couleur(AK195)</f>
        <v>#NAME?</v>
      </c>
      <c r="AL597" s="81" t="e" cm="1">
        <f t="array" aca="1" ref="AL597" ca="1">couleur(AL195)</f>
        <v>#NAME?</v>
      </c>
      <c r="AM597" s="81" t="e" cm="1">
        <f t="array" aca="1" ref="AM597" ca="1">couleur(AM195)</f>
        <v>#NAME?</v>
      </c>
      <c r="AN597" s="81" t="e" cm="1">
        <f t="array" aca="1" ref="AN597" ca="1">couleur(AN195)</f>
        <v>#NAME?</v>
      </c>
      <c r="AO597" s="81" t="e" cm="1">
        <f t="array" aca="1" ref="AO597" ca="1">couleur(AO195)</f>
        <v>#NAME?</v>
      </c>
      <c r="AP597" s="81" t="e" cm="1">
        <f t="array" aca="1" ref="AP597" ca="1">couleur(AP195)</f>
        <v>#NAME?</v>
      </c>
      <c r="AQ597" s="81" t="e" cm="1">
        <f t="array" aca="1" ref="AQ597" ca="1">couleur(AQ195)</f>
        <v>#NAME?</v>
      </c>
      <c r="AR597" s="81" t="e" cm="1">
        <f t="array" aca="1" ref="AR597" ca="1">couleur(AR195)</f>
        <v>#NAME?</v>
      </c>
      <c r="AS597" s="81" t="e" cm="1">
        <f t="array" aca="1" ref="AS597" ca="1">couleur(AS195)</f>
        <v>#NAME?</v>
      </c>
      <c r="AT597" s="81" t="e" cm="1">
        <f t="array" aca="1" ref="AT597" ca="1">couleur(AT195)</f>
        <v>#NAME?</v>
      </c>
      <c r="AU597" s="81" t="e" cm="1">
        <f t="array" aca="1" ref="AU597" ca="1">couleur(AU195)</f>
        <v>#NAME?</v>
      </c>
    </row>
    <row r="598" spans="9:47">
      <c r="I598" s="98">
        <f t="shared" ref="I598:O598" si="352">I196</f>
        <v>0</v>
      </c>
      <c r="J598" s="98">
        <f t="shared" si="352"/>
        <v>0</v>
      </c>
      <c r="K598" s="98">
        <f t="shared" si="352"/>
        <v>0</v>
      </c>
      <c r="L598" s="98">
        <f t="shared" si="352"/>
        <v>0</v>
      </c>
      <c r="M598" s="98">
        <f t="shared" si="352"/>
        <v>0</v>
      </c>
      <c r="N598" s="98">
        <f t="shared" si="352"/>
        <v>0</v>
      </c>
      <c r="O598" s="98">
        <f t="shared" si="352"/>
        <v>0</v>
      </c>
      <c r="Z598" s="81" t="e" cm="1">
        <f t="array" aca="1" ref="Z598" ca="1">couleur(Z261)</f>
        <v>#NAME?</v>
      </c>
      <c r="AA598" s="81" t="e" cm="1">
        <f t="array" aca="1" ref="AA598" ca="1">couleur(AA261)</f>
        <v>#NAME?</v>
      </c>
      <c r="AB598" s="81" t="e" cm="1">
        <f t="array" aca="1" ref="AB598" ca="1">couleur(AB261)</f>
        <v>#NAME?</v>
      </c>
      <c r="AC598" s="81" t="e" cm="1">
        <f t="array" aca="1" ref="AC598" ca="1">couleur(AC261)</f>
        <v>#NAME?</v>
      </c>
      <c r="AD598" s="81" t="e" cm="1">
        <f t="array" aca="1" ref="AD598" ca="1">couleur(AD261)</f>
        <v>#NAME?</v>
      </c>
      <c r="AE598" s="81" t="e" cm="1">
        <f t="array" aca="1" ref="AE598" ca="1">couleur(AE261)</f>
        <v>#NAME?</v>
      </c>
      <c r="AF598" s="81" t="e" cm="1">
        <f t="array" aca="1" ref="AF598" ca="1">couleur(AF261)</f>
        <v>#NAME?</v>
      </c>
      <c r="AG598" s="81" t="e" cm="1">
        <f t="array" aca="1" ref="AG598" ca="1">couleur(AG261)</f>
        <v>#NAME?</v>
      </c>
      <c r="AH598" s="81" t="e" cm="1">
        <f t="array" aca="1" ref="AH598" ca="1">couleur(AH261)</f>
        <v>#NAME?</v>
      </c>
      <c r="AI598" s="81" t="e" cm="1">
        <f t="array" aca="1" ref="AI598" ca="1">couleur(AI261)</f>
        <v>#NAME?</v>
      </c>
      <c r="AJ598" s="43"/>
      <c r="AK598" s="81" t="e" cm="1">
        <f t="array" aca="1" ref="AK598" ca="1">couleur(AK196)</f>
        <v>#NAME?</v>
      </c>
      <c r="AL598" s="81" t="e" cm="1">
        <f t="array" aca="1" ref="AL598" ca="1">couleur(AL196)</f>
        <v>#NAME?</v>
      </c>
      <c r="AM598" s="81" t="e" cm="1">
        <f t="array" aca="1" ref="AM598" ca="1">couleur(AM196)</f>
        <v>#NAME?</v>
      </c>
      <c r="AN598" s="81" t="e" cm="1">
        <f t="array" aca="1" ref="AN598" ca="1">couleur(AN196)</f>
        <v>#NAME?</v>
      </c>
      <c r="AO598" s="81" t="e" cm="1">
        <f t="array" aca="1" ref="AO598" ca="1">couleur(AO196)</f>
        <v>#NAME?</v>
      </c>
      <c r="AP598" s="81" t="e" cm="1">
        <f t="array" aca="1" ref="AP598" ca="1">couleur(AP196)</f>
        <v>#NAME?</v>
      </c>
      <c r="AQ598" s="81" t="e" cm="1">
        <f t="array" aca="1" ref="AQ598" ca="1">couleur(AQ196)</f>
        <v>#NAME?</v>
      </c>
      <c r="AR598" s="81" t="e" cm="1">
        <f t="array" aca="1" ref="AR598" ca="1">couleur(AR196)</f>
        <v>#NAME?</v>
      </c>
      <c r="AS598" s="81" t="e" cm="1">
        <f t="array" aca="1" ref="AS598" ca="1">couleur(AS196)</f>
        <v>#NAME?</v>
      </c>
      <c r="AT598" s="81" t="e" cm="1">
        <f t="array" aca="1" ref="AT598" ca="1">couleur(AT196)</f>
        <v>#NAME?</v>
      </c>
      <c r="AU598" s="81" t="e" cm="1">
        <f t="array" aca="1" ref="AU598" ca="1">couleur(AU196)</f>
        <v>#NAME?</v>
      </c>
    </row>
    <row r="599" spans="9:47">
      <c r="I599" s="98">
        <f t="shared" ref="I599:O599" si="353">I197</f>
        <v>0</v>
      </c>
      <c r="J599" s="98">
        <f t="shared" si="353"/>
        <v>0</v>
      </c>
      <c r="K599" s="98">
        <f t="shared" si="353"/>
        <v>0</v>
      </c>
      <c r="L599" s="98">
        <f t="shared" si="353"/>
        <v>0</v>
      </c>
      <c r="M599" s="98">
        <f t="shared" si="353"/>
        <v>0</v>
      </c>
      <c r="N599" s="98">
        <f t="shared" si="353"/>
        <v>0</v>
      </c>
      <c r="O599" s="98">
        <f t="shared" si="353"/>
        <v>0</v>
      </c>
      <c r="Z599" s="81" t="e" cm="1">
        <f t="array" aca="1" ref="Z599" ca="1">couleur(Z262)</f>
        <v>#NAME?</v>
      </c>
      <c r="AA599" s="81" t="e" cm="1">
        <f t="array" aca="1" ref="AA599" ca="1">couleur(AA262)</f>
        <v>#NAME?</v>
      </c>
      <c r="AB599" s="81" t="e" cm="1">
        <f t="array" aca="1" ref="AB599" ca="1">couleur(AB262)</f>
        <v>#NAME?</v>
      </c>
      <c r="AC599" s="81" t="e" cm="1">
        <f t="array" aca="1" ref="AC599" ca="1">couleur(AC262)</f>
        <v>#NAME?</v>
      </c>
      <c r="AD599" s="81" t="e" cm="1">
        <f t="array" aca="1" ref="AD599" ca="1">couleur(AD262)</f>
        <v>#NAME?</v>
      </c>
      <c r="AE599" s="81" t="e" cm="1">
        <f t="array" aca="1" ref="AE599" ca="1">couleur(AE262)</f>
        <v>#NAME?</v>
      </c>
      <c r="AF599" s="81" t="e" cm="1">
        <f t="array" aca="1" ref="AF599" ca="1">couleur(AF262)</f>
        <v>#NAME?</v>
      </c>
      <c r="AG599" s="81" t="e" cm="1">
        <f t="array" aca="1" ref="AG599" ca="1">couleur(AG262)</f>
        <v>#NAME?</v>
      </c>
      <c r="AH599" s="81" t="e" cm="1">
        <f t="array" aca="1" ref="AH599" ca="1">couleur(AH262)</f>
        <v>#NAME?</v>
      </c>
      <c r="AI599" s="81" t="e" cm="1">
        <f t="array" aca="1" ref="AI599" ca="1">couleur(AI262)</f>
        <v>#NAME?</v>
      </c>
      <c r="AJ599" s="43"/>
      <c r="AK599" s="81" t="e" cm="1">
        <f t="array" aca="1" ref="AK599" ca="1">couleur(AK197)</f>
        <v>#NAME?</v>
      </c>
      <c r="AL599" s="81" t="e" cm="1">
        <f t="array" aca="1" ref="AL599" ca="1">couleur(AL197)</f>
        <v>#NAME?</v>
      </c>
      <c r="AM599" s="81" t="e" cm="1">
        <f t="array" aca="1" ref="AM599" ca="1">couleur(AM197)</f>
        <v>#NAME?</v>
      </c>
      <c r="AN599" s="81" t="e" cm="1">
        <f t="array" aca="1" ref="AN599" ca="1">couleur(AN197)</f>
        <v>#NAME?</v>
      </c>
      <c r="AO599" s="81" t="e" cm="1">
        <f t="array" aca="1" ref="AO599" ca="1">couleur(AO197)</f>
        <v>#NAME?</v>
      </c>
      <c r="AP599" s="81" t="e" cm="1">
        <f t="array" aca="1" ref="AP599" ca="1">couleur(AP197)</f>
        <v>#NAME?</v>
      </c>
      <c r="AQ599" s="81" t="e" cm="1">
        <f t="array" aca="1" ref="AQ599" ca="1">couleur(AQ197)</f>
        <v>#NAME?</v>
      </c>
      <c r="AR599" s="81" t="e" cm="1">
        <f t="array" aca="1" ref="AR599" ca="1">couleur(AR197)</f>
        <v>#NAME?</v>
      </c>
      <c r="AS599" s="81" t="e" cm="1">
        <f t="array" aca="1" ref="AS599" ca="1">couleur(AS197)</f>
        <v>#NAME?</v>
      </c>
      <c r="AT599" s="81" t="e" cm="1">
        <f t="array" aca="1" ref="AT599" ca="1">couleur(AT197)</f>
        <v>#NAME?</v>
      </c>
      <c r="AU599" s="81" t="e" cm="1">
        <f t="array" aca="1" ref="AU599" ca="1">couleur(AU197)</f>
        <v>#NAME?</v>
      </c>
    </row>
    <row r="600" spans="9:47">
      <c r="I600" s="98">
        <f t="shared" ref="I600:O600" si="354">I198</f>
        <v>0</v>
      </c>
      <c r="J600" s="98">
        <f t="shared" si="354"/>
        <v>0</v>
      </c>
      <c r="K600" s="98">
        <f t="shared" si="354"/>
        <v>0</v>
      </c>
      <c r="L600" s="98">
        <f t="shared" si="354"/>
        <v>0</v>
      </c>
      <c r="M600" s="98">
        <f t="shared" si="354"/>
        <v>0</v>
      </c>
      <c r="N600" s="98">
        <f t="shared" si="354"/>
        <v>0</v>
      </c>
      <c r="O600" s="98">
        <f t="shared" si="354"/>
        <v>0</v>
      </c>
      <c r="Z600" s="81" t="e" cm="1">
        <f t="array" aca="1" ref="Z600" ca="1">couleur(Z263)</f>
        <v>#NAME?</v>
      </c>
      <c r="AA600" s="81" t="e" cm="1">
        <f t="array" aca="1" ref="AA600" ca="1">couleur(AA263)</f>
        <v>#NAME?</v>
      </c>
      <c r="AB600" s="81" t="e" cm="1">
        <f t="array" aca="1" ref="AB600" ca="1">couleur(AB263)</f>
        <v>#NAME?</v>
      </c>
      <c r="AC600" s="81" t="e" cm="1">
        <f t="array" aca="1" ref="AC600" ca="1">couleur(AC263)</f>
        <v>#NAME?</v>
      </c>
      <c r="AD600" s="81" t="e" cm="1">
        <f t="array" aca="1" ref="AD600" ca="1">couleur(AD263)</f>
        <v>#NAME?</v>
      </c>
      <c r="AE600" s="81" t="e" cm="1">
        <f t="array" aca="1" ref="AE600" ca="1">couleur(AE263)</f>
        <v>#NAME?</v>
      </c>
      <c r="AF600" s="81" t="e" cm="1">
        <f t="array" aca="1" ref="AF600" ca="1">couleur(AF263)</f>
        <v>#NAME?</v>
      </c>
      <c r="AG600" s="81" t="e" cm="1">
        <f t="array" aca="1" ref="AG600" ca="1">couleur(AG263)</f>
        <v>#NAME?</v>
      </c>
      <c r="AH600" s="81" t="e" cm="1">
        <f t="array" aca="1" ref="AH600" ca="1">couleur(AH263)</f>
        <v>#NAME?</v>
      </c>
      <c r="AI600" s="81" t="e" cm="1">
        <f t="array" aca="1" ref="AI600" ca="1">couleur(AI263)</f>
        <v>#NAME?</v>
      </c>
      <c r="AJ600" s="43"/>
      <c r="AK600" s="81" t="e" cm="1">
        <f t="array" aca="1" ref="AK600" ca="1">couleur(AK198)</f>
        <v>#NAME?</v>
      </c>
      <c r="AL600" s="81" t="e" cm="1">
        <f t="array" aca="1" ref="AL600" ca="1">couleur(AL198)</f>
        <v>#NAME?</v>
      </c>
      <c r="AM600" s="81" t="e" cm="1">
        <f t="array" aca="1" ref="AM600" ca="1">couleur(AM198)</f>
        <v>#NAME?</v>
      </c>
      <c r="AN600" s="81" t="e" cm="1">
        <f t="array" aca="1" ref="AN600" ca="1">couleur(AN198)</f>
        <v>#NAME?</v>
      </c>
      <c r="AO600" s="81" t="e" cm="1">
        <f t="array" aca="1" ref="AO600" ca="1">couleur(AO198)</f>
        <v>#NAME?</v>
      </c>
      <c r="AP600" s="81" t="e" cm="1">
        <f t="array" aca="1" ref="AP600" ca="1">couleur(AP198)</f>
        <v>#NAME?</v>
      </c>
      <c r="AQ600" s="81" t="e" cm="1">
        <f t="array" aca="1" ref="AQ600" ca="1">couleur(AQ198)</f>
        <v>#NAME?</v>
      </c>
      <c r="AR600" s="81" t="e" cm="1">
        <f t="array" aca="1" ref="AR600" ca="1">couleur(AR198)</f>
        <v>#NAME?</v>
      </c>
      <c r="AS600" s="81" t="e" cm="1">
        <f t="array" aca="1" ref="AS600" ca="1">couleur(AS198)</f>
        <v>#NAME?</v>
      </c>
      <c r="AT600" s="81" t="e" cm="1">
        <f t="array" aca="1" ref="AT600" ca="1">couleur(AT198)</f>
        <v>#NAME?</v>
      </c>
      <c r="AU600" s="81" t="e" cm="1">
        <f t="array" aca="1" ref="AU600" ca="1">couleur(AU198)</f>
        <v>#NAME?</v>
      </c>
    </row>
    <row r="601" spans="9:47">
      <c r="I601" s="98">
        <f t="shared" ref="I601:O601" si="355">I199</f>
        <v>0</v>
      </c>
      <c r="J601" s="98">
        <f t="shared" si="355"/>
        <v>0</v>
      </c>
      <c r="K601" s="98">
        <f t="shared" si="355"/>
        <v>0</v>
      </c>
      <c r="L601" s="98">
        <f t="shared" si="355"/>
        <v>0</v>
      </c>
      <c r="M601" s="98">
        <f t="shared" si="355"/>
        <v>0</v>
      </c>
      <c r="N601" s="98">
        <f t="shared" si="355"/>
        <v>0</v>
      </c>
      <c r="O601" s="98">
        <f t="shared" si="355"/>
        <v>0</v>
      </c>
      <c r="Z601" s="81" t="e" cm="1">
        <f t="array" aca="1" ref="Z601" ca="1">couleur(Z264)</f>
        <v>#NAME?</v>
      </c>
      <c r="AA601" s="81" t="e" cm="1">
        <f t="array" aca="1" ref="AA601" ca="1">couleur(AA264)</f>
        <v>#NAME?</v>
      </c>
      <c r="AB601" s="81" t="e" cm="1">
        <f t="array" aca="1" ref="AB601" ca="1">couleur(AB264)</f>
        <v>#NAME?</v>
      </c>
      <c r="AC601" s="81" t="e" cm="1">
        <f t="array" aca="1" ref="AC601" ca="1">couleur(AC264)</f>
        <v>#NAME?</v>
      </c>
      <c r="AD601" s="81" t="e" cm="1">
        <f t="array" aca="1" ref="AD601" ca="1">couleur(AD264)</f>
        <v>#NAME?</v>
      </c>
      <c r="AE601" s="81" t="e" cm="1">
        <f t="array" aca="1" ref="AE601" ca="1">couleur(AE264)</f>
        <v>#NAME?</v>
      </c>
      <c r="AF601" s="81" t="e" cm="1">
        <f t="array" aca="1" ref="AF601" ca="1">couleur(AF264)</f>
        <v>#NAME?</v>
      </c>
      <c r="AG601" s="81" t="e" cm="1">
        <f t="array" aca="1" ref="AG601" ca="1">couleur(AG264)</f>
        <v>#NAME?</v>
      </c>
      <c r="AH601" s="81" t="e" cm="1">
        <f t="array" aca="1" ref="AH601" ca="1">couleur(AH264)</f>
        <v>#NAME?</v>
      </c>
      <c r="AI601" s="81" t="e" cm="1">
        <f t="array" aca="1" ref="AI601" ca="1">couleur(AI264)</f>
        <v>#NAME?</v>
      </c>
      <c r="AJ601" s="43"/>
      <c r="AK601" s="81" t="e" cm="1">
        <f t="array" aca="1" ref="AK601" ca="1">couleur(AK199)</f>
        <v>#NAME?</v>
      </c>
      <c r="AL601" s="81" t="e" cm="1">
        <f t="array" aca="1" ref="AL601" ca="1">couleur(AL199)</f>
        <v>#NAME?</v>
      </c>
      <c r="AM601" s="81" t="e" cm="1">
        <f t="array" aca="1" ref="AM601" ca="1">couleur(AM199)</f>
        <v>#NAME?</v>
      </c>
      <c r="AN601" s="81" t="e" cm="1">
        <f t="array" aca="1" ref="AN601" ca="1">couleur(AN199)</f>
        <v>#NAME?</v>
      </c>
      <c r="AO601" s="81" t="e" cm="1">
        <f t="array" aca="1" ref="AO601" ca="1">couleur(AO199)</f>
        <v>#NAME?</v>
      </c>
      <c r="AP601" s="81" t="e" cm="1">
        <f t="array" aca="1" ref="AP601" ca="1">couleur(AP199)</f>
        <v>#NAME?</v>
      </c>
      <c r="AQ601" s="81" t="e" cm="1">
        <f t="array" aca="1" ref="AQ601" ca="1">couleur(AQ199)</f>
        <v>#NAME?</v>
      </c>
      <c r="AR601" s="81" t="e" cm="1">
        <f t="array" aca="1" ref="AR601" ca="1">couleur(AR199)</f>
        <v>#NAME?</v>
      </c>
      <c r="AS601" s="81" t="e" cm="1">
        <f t="array" aca="1" ref="AS601" ca="1">couleur(AS199)</f>
        <v>#NAME?</v>
      </c>
      <c r="AT601" s="81" t="e" cm="1">
        <f t="array" aca="1" ref="AT601" ca="1">couleur(AT199)</f>
        <v>#NAME?</v>
      </c>
      <c r="AU601" s="81" t="e" cm="1">
        <f t="array" aca="1" ref="AU601" ca="1">couleur(AU199)</f>
        <v>#NAME?</v>
      </c>
    </row>
    <row r="602" spans="9:47">
      <c r="I602" s="98">
        <f t="shared" ref="I602:O602" si="356">I200</f>
        <v>0</v>
      </c>
      <c r="J602" s="98">
        <f t="shared" si="356"/>
        <v>0</v>
      </c>
      <c r="K602" s="98">
        <f t="shared" si="356"/>
        <v>0</v>
      </c>
      <c r="L602" s="98">
        <f t="shared" si="356"/>
        <v>0</v>
      </c>
      <c r="M602" s="98">
        <f t="shared" si="356"/>
        <v>0</v>
      </c>
      <c r="N602" s="98">
        <f t="shared" si="356"/>
        <v>0</v>
      </c>
      <c r="O602" s="98">
        <f t="shared" si="356"/>
        <v>0</v>
      </c>
      <c r="Z602" s="81" t="e" cm="1">
        <f t="array" aca="1" ref="Z602" ca="1">couleur(Z265)</f>
        <v>#NAME?</v>
      </c>
      <c r="AA602" s="81" t="e" cm="1">
        <f t="array" aca="1" ref="AA602" ca="1">couleur(AA265)</f>
        <v>#NAME?</v>
      </c>
      <c r="AB602" s="81" t="e" cm="1">
        <f t="array" aca="1" ref="AB602" ca="1">couleur(AB265)</f>
        <v>#NAME?</v>
      </c>
      <c r="AC602" s="81" t="e" cm="1">
        <f t="array" aca="1" ref="AC602" ca="1">couleur(AC265)</f>
        <v>#NAME?</v>
      </c>
      <c r="AD602" s="81" t="e" cm="1">
        <f t="array" aca="1" ref="AD602" ca="1">couleur(AD265)</f>
        <v>#NAME?</v>
      </c>
      <c r="AE602" s="81" t="e" cm="1">
        <f t="array" aca="1" ref="AE602" ca="1">couleur(AE265)</f>
        <v>#NAME?</v>
      </c>
      <c r="AF602" s="81" t="e" cm="1">
        <f t="array" aca="1" ref="AF602" ca="1">couleur(AF265)</f>
        <v>#NAME?</v>
      </c>
      <c r="AG602" s="81" t="e" cm="1">
        <f t="array" aca="1" ref="AG602" ca="1">couleur(AG265)</f>
        <v>#NAME?</v>
      </c>
      <c r="AH602" s="81" t="e" cm="1">
        <f t="array" aca="1" ref="AH602" ca="1">couleur(AH265)</f>
        <v>#NAME?</v>
      </c>
      <c r="AI602" s="81" t="e" cm="1">
        <f t="array" aca="1" ref="AI602" ca="1">couleur(AI265)</f>
        <v>#NAME?</v>
      </c>
      <c r="AJ602" s="43"/>
      <c r="AK602" s="81" t="e" cm="1">
        <f t="array" aca="1" ref="AK602" ca="1">couleur(AK200)</f>
        <v>#NAME?</v>
      </c>
      <c r="AL602" s="81" t="e" cm="1">
        <f t="array" aca="1" ref="AL602" ca="1">couleur(AL200)</f>
        <v>#NAME?</v>
      </c>
      <c r="AM602" s="81" t="e" cm="1">
        <f t="array" aca="1" ref="AM602" ca="1">couleur(AM200)</f>
        <v>#NAME?</v>
      </c>
      <c r="AN602" s="81" t="e" cm="1">
        <f t="array" aca="1" ref="AN602" ca="1">couleur(AN200)</f>
        <v>#NAME?</v>
      </c>
      <c r="AO602" s="81" t="e" cm="1">
        <f t="array" aca="1" ref="AO602" ca="1">couleur(AO200)</f>
        <v>#NAME?</v>
      </c>
      <c r="AP602" s="81" t="e" cm="1">
        <f t="array" aca="1" ref="AP602" ca="1">couleur(AP200)</f>
        <v>#NAME?</v>
      </c>
      <c r="AQ602" s="81" t="e" cm="1">
        <f t="array" aca="1" ref="AQ602" ca="1">couleur(AQ200)</f>
        <v>#NAME?</v>
      </c>
      <c r="AR602" s="81" t="e" cm="1">
        <f t="array" aca="1" ref="AR602" ca="1">couleur(AR200)</f>
        <v>#NAME?</v>
      </c>
      <c r="AS602" s="81" t="e" cm="1">
        <f t="array" aca="1" ref="AS602" ca="1">couleur(AS200)</f>
        <v>#NAME?</v>
      </c>
      <c r="AT602" s="81" t="e" cm="1">
        <f t="array" aca="1" ref="AT602" ca="1">couleur(AT200)</f>
        <v>#NAME?</v>
      </c>
      <c r="AU602" s="81" t="e" cm="1">
        <f t="array" aca="1" ref="AU602" ca="1">couleur(AU200)</f>
        <v>#NAME?</v>
      </c>
    </row>
    <row r="603" spans="9:47">
      <c r="I603" s="98">
        <f t="shared" ref="I603:O603" si="357">I201</f>
        <v>0</v>
      </c>
      <c r="J603" s="98">
        <f t="shared" si="357"/>
        <v>0</v>
      </c>
      <c r="K603" s="98">
        <f t="shared" si="357"/>
        <v>0</v>
      </c>
      <c r="L603" s="98">
        <f t="shared" si="357"/>
        <v>0</v>
      </c>
      <c r="M603" s="98">
        <f t="shared" si="357"/>
        <v>0</v>
      </c>
      <c r="N603" s="98">
        <f t="shared" si="357"/>
        <v>0</v>
      </c>
      <c r="O603" s="98">
        <f t="shared" si="357"/>
        <v>0</v>
      </c>
      <c r="Z603" s="81" t="e" cm="1">
        <f t="array" aca="1" ref="Z603" ca="1">couleur(Z266)</f>
        <v>#NAME?</v>
      </c>
      <c r="AA603" s="81" t="e" cm="1">
        <f t="array" aca="1" ref="AA603" ca="1">couleur(AA266)</f>
        <v>#NAME?</v>
      </c>
      <c r="AB603" s="81" t="e" cm="1">
        <f t="array" aca="1" ref="AB603" ca="1">couleur(AB266)</f>
        <v>#NAME?</v>
      </c>
      <c r="AC603" s="81" t="e" cm="1">
        <f t="array" aca="1" ref="AC603" ca="1">couleur(AC266)</f>
        <v>#NAME?</v>
      </c>
      <c r="AD603" s="81" t="e" cm="1">
        <f t="array" aca="1" ref="AD603" ca="1">couleur(AD266)</f>
        <v>#NAME?</v>
      </c>
      <c r="AE603" s="81" t="e" cm="1">
        <f t="array" aca="1" ref="AE603" ca="1">couleur(AE266)</f>
        <v>#NAME?</v>
      </c>
      <c r="AF603" s="81" t="e" cm="1">
        <f t="array" aca="1" ref="AF603" ca="1">couleur(AF266)</f>
        <v>#NAME?</v>
      </c>
      <c r="AG603" s="81" t="e" cm="1">
        <f t="array" aca="1" ref="AG603" ca="1">couleur(AG266)</f>
        <v>#NAME?</v>
      </c>
      <c r="AH603" s="81" t="e" cm="1">
        <f t="array" aca="1" ref="AH603" ca="1">couleur(AH266)</f>
        <v>#NAME?</v>
      </c>
      <c r="AI603" s="81" t="e" cm="1">
        <f t="array" aca="1" ref="AI603" ca="1">couleur(AI266)</f>
        <v>#NAME?</v>
      </c>
      <c r="AJ603" s="43"/>
      <c r="AK603" s="81" t="e" cm="1">
        <f t="array" aca="1" ref="AK603" ca="1">couleur(AK201)</f>
        <v>#NAME?</v>
      </c>
      <c r="AL603" s="81" t="e" cm="1">
        <f t="array" aca="1" ref="AL603" ca="1">couleur(AL201)</f>
        <v>#NAME?</v>
      </c>
      <c r="AM603" s="81" t="e" cm="1">
        <f t="array" aca="1" ref="AM603" ca="1">couleur(AM201)</f>
        <v>#NAME?</v>
      </c>
      <c r="AN603" s="81" t="e" cm="1">
        <f t="array" aca="1" ref="AN603" ca="1">couleur(AN201)</f>
        <v>#NAME?</v>
      </c>
      <c r="AO603" s="81" t="e" cm="1">
        <f t="array" aca="1" ref="AO603" ca="1">couleur(AO201)</f>
        <v>#NAME?</v>
      </c>
      <c r="AP603" s="81" t="e" cm="1">
        <f t="array" aca="1" ref="AP603" ca="1">couleur(AP201)</f>
        <v>#NAME?</v>
      </c>
      <c r="AQ603" s="81" t="e" cm="1">
        <f t="array" aca="1" ref="AQ603" ca="1">couleur(AQ201)</f>
        <v>#NAME?</v>
      </c>
      <c r="AR603" s="81" t="e" cm="1">
        <f t="array" aca="1" ref="AR603" ca="1">couleur(AR201)</f>
        <v>#NAME?</v>
      </c>
      <c r="AS603" s="81" t="e" cm="1">
        <f t="array" aca="1" ref="AS603" ca="1">couleur(AS201)</f>
        <v>#NAME?</v>
      </c>
      <c r="AT603" s="81" t="e" cm="1">
        <f t="array" aca="1" ref="AT603" ca="1">couleur(AT201)</f>
        <v>#NAME?</v>
      </c>
      <c r="AU603" s="81" t="e" cm="1">
        <f t="array" aca="1" ref="AU603" ca="1">couleur(AU201)</f>
        <v>#NAME?</v>
      </c>
    </row>
    <row r="604" spans="9:47">
      <c r="I604" s="98">
        <f t="shared" ref="I604:O604" si="358">I202</f>
        <v>0</v>
      </c>
      <c r="J604" s="98">
        <f t="shared" si="358"/>
        <v>0</v>
      </c>
      <c r="K604" s="98">
        <f t="shared" si="358"/>
        <v>0</v>
      </c>
      <c r="L604" s="98">
        <f t="shared" si="358"/>
        <v>0</v>
      </c>
      <c r="M604" s="98">
        <f t="shared" si="358"/>
        <v>0</v>
      </c>
      <c r="N604" s="98">
        <f t="shared" si="358"/>
        <v>0</v>
      </c>
      <c r="O604" s="98">
        <f t="shared" si="358"/>
        <v>0</v>
      </c>
      <c r="Z604" s="81" t="e" cm="1">
        <f t="array" aca="1" ref="Z604" ca="1">couleur(Z267)</f>
        <v>#NAME?</v>
      </c>
      <c r="AA604" s="81" t="e" cm="1">
        <f t="array" aca="1" ref="AA604" ca="1">couleur(AA267)</f>
        <v>#NAME?</v>
      </c>
      <c r="AB604" s="81" t="e" cm="1">
        <f t="array" aca="1" ref="AB604" ca="1">couleur(AB267)</f>
        <v>#NAME?</v>
      </c>
      <c r="AC604" s="81" t="e" cm="1">
        <f t="array" aca="1" ref="AC604" ca="1">couleur(AC267)</f>
        <v>#NAME?</v>
      </c>
      <c r="AD604" s="81" t="e" cm="1">
        <f t="array" aca="1" ref="AD604" ca="1">couleur(AD267)</f>
        <v>#NAME?</v>
      </c>
      <c r="AE604" s="81" t="e" cm="1">
        <f t="array" aca="1" ref="AE604" ca="1">couleur(AE267)</f>
        <v>#NAME?</v>
      </c>
      <c r="AF604" s="81" t="e" cm="1">
        <f t="array" aca="1" ref="AF604" ca="1">couleur(AF267)</f>
        <v>#NAME?</v>
      </c>
      <c r="AG604" s="81" t="e" cm="1">
        <f t="array" aca="1" ref="AG604" ca="1">couleur(AG267)</f>
        <v>#NAME?</v>
      </c>
      <c r="AH604" s="81" t="e" cm="1">
        <f t="array" aca="1" ref="AH604" ca="1">couleur(AH267)</f>
        <v>#NAME?</v>
      </c>
      <c r="AI604" s="81" t="e" cm="1">
        <f t="array" aca="1" ref="AI604" ca="1">couleur(AI267)</f>
        <v>#NAME?</v>
      </c>
      <c r="AJ604" s="43"/>
      <c r="AK604" s="81" t="e" cm="1">
        <f t="array" aca="1" ref="AK604" ca="1">couleur(AK202)</f>
        <v>#NAME?</v>
      </c>
      <c r="AL604" s="81" t="e" cm="1">
        <f t="array" aca="1" ref="AL604" ca="1">couleur(AL202)</f>
        <v>#NAME?</v>
      </c>
      <c r="AM604" s="81" t="e" cm="1">
        <f t="array" aca="1" ref="AM604" ca="1">couleur(AM202)</f>
        <v>#NAME?</v>
      </c>
      <c r="AN604" s="81" t="e" cm="1">
        <f t="array" aca="1" ref="AN604" ca="1">couleur(AN202)</f>
        <v>#NAME?</v>
      </c>
      <c r="AO604" s="81" t="e" cm="1">
        <f t="array" aca="1" ref="AO604" ca="1">couleur(AO202)</f>
        <v>#NAME?</v>
      </c>
      <c r="AP604" s="81" t="e" cm="1">
        <f t="array" aca="1" ref="AP604" ca="1">couleur(AP202)</f>
        <v>#NAME?</v>
      </c>
      <c r="AQ604" s="81" t="e" cm="1">
        <f t="array" aca="1" ref="AQ604" ca="1">couleur(AQ202)</f>
        <v>#NAME?</v>
      </c>
      <c r="AR604" s="81" t="e" cm="1">
        <f t="array" aca="1" ref="AR604" ca="1">couleur(AR202)</f>
        <v>#NAME?</v>
      </c>
      <c r="AS604" s="81" t="e" cm="1">
        <f t="array" aca="1" ref="AS604" ca="1">couleur(AS202)</f>
        <v>#NAME?</v>
      </c>
      <c r="AT604" s="81" t="e" cm="1">
        <f t="array" aca="1" ref="AT604" ca="1">couleur(AT202)</f>
        <v>#NAME?</v>
      </c>
      <c r="AU604" s="81" t="e" cm="1">
        <f t="array" aca="1" ref="AU604" ca="1">couleur(AU202)</f>
        <v>#NAME?</v>
      </c>
    </row>
    <row r="605" spans="9:47">
      <c r="I605" s="98">
        <f t="shared" ref="I605:O605" si="359">I203</f>
        <v>0</v>
      </c>
      <c r="J605" s="98">
        <f t="shared" si="359"/>
        <v>0</v>
      </c>
      <c r="K605" s="98">
        <f t="shared" si="359"/>
        <v>0</v>
      </c>
      <c r="L605" s="98">
        <f t="shared" si="359"/>
        <v>0</v>
      </c>
      <c r="M605" s="98">
        <f t="shared" si="359"/>
        <v>0</v>
      </c>
      <c r="N605" s="98">
        <f t="shared" si="359"/>
        <v>0</v>
      </c>
      <c r="O605" s="98">
        <f t="shared" si="359"/>
        <v>0</v>
      </c>
      <c r="Z605" s="81" t="e" cm="1">
        <f t="array" aca="1" ref="Z605" ca="1">couleur(Z268)</f>
        <v>#NAME?</v>
      </c>
      <c r="AA605" s="81" t="e" cm="1">
        <f t="array" aca="1" ref="AA605" ca="1">couleur(AA268)</f>
        <v>#NAME?</v>
      </c>
      <c r="AB605" s="81" t="e" cm="1">
        <f t="array" aca="1" ref="AB605" ca="1">couleur(AB268)</f>
        <v>#NAME?</v>
      </c>
      <c r="AC605" s="81" t="e" cm="1">
        <f t="array" aca="1" ref="AC605" ca="1">couleur(AC268)</f>
        <v>#NAME?</v>
      </c>
      <c r="AD605" s="81" t="e" cm="1">
        <f t="array" aca="1" ref="AD605" ca="1">couleur(AD268)</f>
        <v>#NAME?</v>
      </c>
      <c r="AE605" s="81" t="e" cm="1">
        <f t="array" aca="1" ref="AE605" ca="1">couleur(AE268)</f>
        <v>#NAME?</v>
      </c>
      <c r="AF605" s="81" t="e" cm="1">
        <f t="array" aca="1" ref="AF605" ca="1">couleur(AF268)</f>
        <v>#NAME?</v>
      </c>
      <c r="AG605" s="81" t="e" cm="1">
        <f t="array" aca="1" ref="AG605" ca="1">couleur(AG268)</f>
        <v>#NAME?</v>
      </c>
      <c r="AH605" s="81" t="e" cm="1">
        <f t="array" aca="1" ref="AH605" ca="1">couleur(AH268)</f>
        <v>#NAME?</v>
      </c>
      <c r="AI605" s="81" t="e" cm="1">
        <f t="array" aca="1" ref="AI605" ca="1">couleur(AI268)</f>
        <v>#NAME?</v>
      </c>
      <c r="AJ605" s="43"/>
      <c r="AK605" s="81" t="e" cm="1">
        <f t="array" aca="1" ref="AK605" ca="1">couleur(AK203)</f>
        <v>#NAME?</v>
      </c>
      <c r="AL605" s="81" t="e" cm="1">
        <f t="array" aca="1" ref="AL605" ca="1">couleur(AL203)</f>
        <v>#NAME?</v>
      </c>
      <c r="AM605" s="81" t="e" cm="1">
        <f t="array" aca="1" ref="AM605" ca="1">couleur(AM203)</f>
        <v>#NAME?</v>
      </c>
      <c r="AN605" s="81" t="e" cm="1">
        <f t="array" aca="1" ref="AN605" ca="1">couleur(AN203)</f>
        <v>#NAME?</v>
      </c>
      <c r="AO605" s="81" t="e" cm="1">
        <f t="array" aca="1" ref="AO605" ca="1">couleur(AO203)</f>
        <v>#NAME?</v>
      </c>
      <c r="AP605" s="81" t="e" cm="1">
        <f t="array" aca="1" ref="AP605" ca="1">couleur(AP203)</f>
        <v>#NAME?</v>
      </c>
      <c r="AQ605" s="81" t="e" cm="1">
        <f t="array" aca="1" ref="AQ605" ca="1">couleur(AQ203)</f>
        <v>#NAME?</v>
      </c>
      <c r="AR605" s="81" t="e" cm="1">
        <f t="array" aca="1" ref="AR605" ca="1">couleur(AR203)</f>
        <v>#NAME?</v>
      </c>
      <c r="AS605" s="81" t="e" cm="1">
        <f t="array" aca="1" ref="AS605" ca="1">couleur(AS203)</f>
        <v>#NAME?</v>
      </c>
      <c r="AT605" s="81" t="e" cm="1">
        <f t="array" aca="1" ref="AT605" ca="1">couleur(AT203)</f>
        <v>#NAME?</v>
      </c>
      <c r="AU605" s="81" t="e" cm="1">
        <f t="array" aca="1" ref="AU605" ca="1">couleur(AU203)</f>
        <v>#NAME?</v>
      </c>
    </row>
    <row r="606" spans="9:47">
      <c r="I606" s="98">
        <f t="shared" ref="I606:O606" si="360">I204</f>
        <v>0</v>
      </c>
      <c r="J606" s="98">
        <f t="shared" si="360"/>
        <v>0</v>
      </c>
      <c r="K606" s="98">
        <f t="shared" si="360"/>
        <v>0</v>
      </c>
      <c r="L606" s="98">
        <f t="shared" si="360"/>
        <v>0</v>
      </c>
      <c r="M606" s="98">
        <f t="shared" si="360"/>
        <v>0</v>
      </c>
      <c r="N606" s="98">
        <f t="shared" si="360"/>
        <v>0</v>
      </c>
      <c r="O606" s="98">
        <f t="shared" si="360"/>
        <v>0</v>
      </c>
      <c r="Z606" s="81" t="e" cm="1">
        <f t="array" aca="1" ref="Z606" ca="1">couleur(Z269)</f>
        <v>#NAME?</v>
      </c>
      <c r="AA606" s="81" t="e" cm="1">
        <f t="array" aca="1" ref="AA606" ca="1">couleur(AA269)</f>
        <v>#NAME?</v>
      </c>
      <c r="AB606" s="81" t="e" cm="1">
        <f t="array" aca="1" ref="AB606" ca="1">couleur(AB269)</f>
        <v>#NAME?</v>
      </c>
      <c r="AC606" s="81" t="e" cm="1">
        <f t="array" aca="1" ref="AC606" ca="1">couleur(AC269)</f>
        <v>#NAME?</v>
      </c>
      <c r="AD606" s="81" t="e" cm="1">
        <f t="array" aca="1" ref="AD606" ca="1">couleur(AD269)</f>
        <v>#NAME?</v>
      </c>
      <c r="AE606" s="81" t="e" cm="1">
        <f t="array" aca="1" ref="AE606" ca="1">couleur(AE269)</f>
        <v>#NAME?</v>
      </c>
      <c r="AF606" s="81" t="e" cm="1">
        <f t="array" aca="1" ref="AF606" ca="1">couleur(AF269)</f>
        <v>#NAME?</v>
      </c>
      <c r="AG606" s="81" t="e" cm="1">
        <f t="array" aca="1" ref="AG606" ca="1">couleur(AG269)</f>
        <v>#NAME?</v>
      </c>
      <c r="AH606" s="81" t="e" cm="1">
        <f t="array" aca="1" ref="AH606" ca="1">couleur(AH269)</f>
        <v>#NAME?</v>
      </c>
      <c r="AI606" s="81" t="e" cm="1">
        <f t="array" aca="1" ref="AI606" ca="1">couleur(AI269)</f>
        <v>#NAME?</v>
      </c>
      <c r="AJ606" s="43"/>
      <c r="AK606" s="81" t="e" cm="1">
        <f t="array" aca="1" ref="AK606" ca="1">couleur(AK204)</f>
        <v>#NAME?</v>
      </c>
      <c r="AL606" s="81" t="e" cm="1">
        <f t="array" aca="1" ref="AL606" ca="1">couleur(AL204)</f>
        <v>#NAME?</v>
      </c>
      <c r="AM606" s="81" t="e" cm="1">
        <f t="array" aca="1" ref="AM606" ca="1">couleur(AM204)</f>
        <v>#NAME?</v>
      </c>
      <c r="AN606" s="81" t="e" cm="1">
        <f t="array" aca="1" ref="AN606" ca="1">couleur(AN204)</f>
        <v>#NAME?</v>
      </c>
      <c r="AO606" s="81" t="e" cm="1">
        <f t="array" aca="1" ref="AO606" ca="1">couleur(AO204)</f>
        <v>#NAME?</v>
      </c>
      <c r="AP606" s="81" t="e" cm="1">
        <f t="array" aca="1" ref="AP606" ca="1">couleur(AP204)</f>
        <v>#NAME?</v>
      </c>
      <c r="AQ606" s="81" t="e" cm="1">
        <f t="array" aca="1" ref="AQ606" ca="1">couleur(AQ204)</f>
        <v>#NAME?</v>
      </c>
      <c r="AR606" s="81" t="e" cm="1">
        <f t="array" aca="1" ref="AR606" ca="1">couleur(AR204)</f>
        <v>#NAME?</v>
      </c>
      <c r="AS606" s="81" t="e" cm="1">
        <f t="array" aca="1" ref="AS606" ca="1">couleur(AS204)</f>
        <v>#NAME?</v>
      </c>
      <c r="AT606" s="81" t="e" cm="1">
        <f t="array" aca="1" ref="AT606" ca="1">couleur(AT204)</f>
        <v>#NAME?</v>
      </c>
      <c r="AU606" s="81" t="e" cm="1">
        <f t="array" aca="1" ref="AU606" ca="1">couleur(AU204)</f>
        <v>#NAME?</v>
      </c>
    </row>
    <row r="607" spans="9:47">
      <c r="I607" s="98">
        <f t="shared" ref="I607:O607" si="361">I205</f>
        <v>0</v>
      </c>
      <c r="J607" s="98">
        <f t="shared" si="361"/>
        <v>0</v>
      </c>
      <c r="K607" s="98">
        <f t="shared" si="361"/>
        <v>0</v>
      </c>
      <c r="L607" s="98">
        <f t="shared" si="361"/>
        <v>0</v>
      </c>
      <c r="M607" s="98">
        <f t="shared" si="361"/>
        <v>0</v>
      </c>
      <c r="N607" s="98">
        <f t="shared" si="361"/>
        <v>0</v>
      </c>
      <c r="O607" s="98">
        <f t="shared" si="361"/>
        <v>0</v>
      </c>
      <c r="Z607" s="81" t="e" cm="1">
        <f t="array" aca="1" ref="Z607" ca="1">couleur(Z270)</f>
        <v>#NAME?</v>
      </c>
      <c r="AA607" s="81" t="e" cm="1">
        <f t="array" aca="1" ref="AA607" ca="1">couleur(AA270)</f>
        <v>#NAME?</v>
      </c>
      <c r="AB607" s="81" t="e" cm="1">
        <f t="array" aca="1" ref="AB607" ca="1">couleur(AB270)</f>
        <v>#NAME?</v>
      </c>
      <c r="AC607" s="81" t="e" cm="1">
        <f t="array" aca="1" ref="AC607" ca="1">couleur(AC270)</f>
        <v>#NAME?</v>
      </c>
      <c r="AD607" s="81" t="e" cm="1">
        <f t="array" aca="1" ref="AD607" ca="1">couleur(AD270)</f>
        <v>#NAME?</v>
      </c>
      <c r="AE607" s="81" t="e" cm="1">
        <f t="array" aca="1" ref="AE607" ca="1">couleur(AE270)</f>
        <v>#NAME?</v>
      </c>
      <c r="AF607" s="81" t="e" cm="1">
        <f t="array" aca="1" ref="AF607" ca="1">couleur(AF270)</f>
        <v>#NAME?</v>
      </c>
      <c r="AG607" s="81" t="e" cm="1">
        <f t="array" aca="1" ref="AG607" ca="1">couleur(AG270)</f>
        <v>#NAME?</v>
      </c>
      <c r="AH607" s="81" t="e" cm="1">
        <f t="array" aca="1" ref="AH607" ca="1">couleur(AH270)</f>
        <v>#NAME?</v>
      </c>
      <c r="AI607" s="81" t="e" cm="1">
        <f t="array" aca="1" ref="AI607" ca="1">couleur(AI270)</f>
        <v>#NAME?</v>
      </c>
      <c r="AJ607" s="43"/>
      <c r="AK607" s="81" t="e" cm="1">
        <f t="array" aca="1" ref="AK607" ca="1">couleur(AK205)</f>
        <v>#NAME?</v>
      </c>
      <c r="AL607" s="81" t="e" cm="1">
        <f t="array" aca="1" ref="AL607" ca="1">couleur(AL205)</f>
        <v>#NAME?</v>
      </c>
      <c r="AM607" s="81" t="e" cm="1">
        <f t="array" aca="1" ref="AM607" ca="1">couleur(AM205)</f>
        <v>#NAME?</v>
      </c>
      <c r="AN607" s="81" t="e" cm="1">
        <f t="array" aca="1" ref="AN607" ca="1">couleur(AN205)</f>
        <v>#NAME?</v>
      </c>
      <c r="AO607" s="81" t="e" cm="1">
        <f t="array" aca="1" ref="AO607" ca="1">couleur(AO205)</f>
        <v>#NAME?</v>
      </c>
      <c r="AP607" s="81" t="e" cm="1">
        <f t="array" aca="1" ref="AP607" ca="1">couleur(AP205)</f>
        <v>#NAME?</v>
      </c>
      <c r="AQ607" s="81" t="e" cm="1">
        <f t="array" aca="1" ref="AQ607" ca="1">couleur(AQ205)</f>
        <v>#NAME?</v>
      </c>
      <c r="AR607" s="81" t="e" cm="1">
        <f t="array" aca="1" ref="AR607" ca="1">couleur(AR205)</f>
        <v>#NAME?</v>
      </c>
      <c r="AS607" s="81" t="e" cm="1">
        <f t="array" aca="1" ref="AS607" ca="1">couleur(AS205)</f>
        <v>#NAME?</v>
      </c>
      <c r="AT607" s="81" t="e" cm="1">
        <f t="array" aca="1" ref="AT607" ca="1">couleur(AT205)</f>
        <v>#NAME?</v>
      </c>
      <c r="AU607" s="81" t="e" cm="1">
        <f t="array" aca="1" ref="AU607" ca="1">couleur(AU205)</f>
        <v>#NAME?</v>
      </c>
    </row>
    <row r="608" spans="9:47">
      <c r="I608" s="98">
        <f t="shared" ref="I608:O608" si="362">I206</f>
        <v>0</v>
      </c>
      <c r="J608" s="98">
        <f t="shared" si="362"/>
        <v>0</v>
      </c>
      <c r="K608" s="98">
        <f t="shared" si="362"/>
        <v>0</v>
      </c>
      <c r="L608" s="98">
        <f t="shared" si="362"/>
        <v>0</v>
      </c>
      <c r="M608" s="98">
        <f t="shared" si="362"/>
        <v>0</v>
      </c>
      <c r="N608" s="98">
        <f t="shared" si="362"/>
        <v>0</v>
      </c>
      <c r="O608" s="98">
        <f t="shared" si="362"/>
        <v>0</v>
      </c>
      <c r="Z608" s="81" t="e" cm="1">
        <f t="array" aca="1" ref="Z608" ca="1">couleur(Z271)</f>
        <v>#NAME?</v>
      </c>
      <c r="AA608" s="81" t="e" cm="1">
        <f t="array" aca="1" ref="AA608" ca="1">couleur(AA271)</f>
        <v>#NAME?</v>
      </c>
      <c r="AB608" s="81" t="e" cm="1">
        <f t="array" aca="1" ref="AB608" ca="1">couleur(AB271)</f>
        <v>#NAME?</v>
      </c>
      <c r="AC608" s="81" t="e" cm="1">
        <f t="array" aca="1" ref="AC608" ca="1">couleur(AC271)</f>
        <v>#NAME?</v>
      </c>
      <c r="AD608" s="81" t="e" cm="1">
        <f t="array" aca="1" ref="AD608" ca="1">couleur(AD271)</f>
        <v>#NAME?</v>
      </c>
      <c r="AE608" s="81" t="e" cm="1">
        <f t="array" aca="1" ref="AE608" ca="1">couleur(AE271)</f>
        <v>#NAME?</v>
      </c>
      <c r="AF608" s="81" t="e" cm="1">
        <f t="array" aca="1" ref="AF608" ca="1">couleur(AF271)</f>
        <v>#NAME?</v>
      </c>
      <c r="AG608" s="81" t="e" cm="1">
        <f t="array" aca="1" ref="AG608" ca="1">couleur(AG271)</f>
        <v>#NAME?</v>
      </c>
      <c r="AH608" s="81" t="e" cm="1">
        <f t="array" aca="1" ref="AH608" ca="1">couleur(AH271)</f>
        <v>#NAME?</v>
      </c>
      <c r="AI608" s="81" t="e" cm="1">
        <f t="array" aca="1" ref="AI608" ca="1">couleur(AI271)</f>
        <v>#NAME?</v>
      </c>
      <c r="AJ608" s="43"/>
      <c r="AK608" s="81" t="e" cm="1">
        <f t="array" aca="1" ref="AK608" ca="1">couleur(AK206)</f>
        <v>#NAME?</v>
      </c>
      <c r="AL608" s="81" t="e" cm="1">
        <f t="array" aca="1" ref="AL608" ca="1">couleur(AL206)</f>
        <v>#NAME?</v>
      </c>
      <c r="AM608" s="81" t="e" cm="1">
        <f t="array" aca="1" ref="AM608" ca="1">couleur(AM206)</f>
        <v>#NAME?</v>
      </c>
      <c r="AN608" s="81" t="e" cm="1">
        <f t="array" aca="1" ref="AN608" ca="1">couleur(AN206)</f>
        <v>#NAME?</v>
      </c>
      <c r="AO608" s="81" t="e" cm="1">
        <f t="array" aca="1" ref="AO608" ca="1">couleur(AO206)</f>
        <v>#NAME?</v>
      </c>
      <c r="AP608" s="81" t="e" cm="1">
        <f t="array" aca="1" ref="AP608" ca="1">couleur(AP206)</f>
        <v>#NAME?</v>
      </c>
      <c r="AQ608" s="81" t="e" cm="1">
        <f t="array" aca="1" ref="AQ608" ca="1">couleur(AQ206)</f>
        <v>#NAME?</v>
      </c>
      <c r="AR608" s="81" t="e" cm="1">
        <f t="array" aca="1" ref="AR608" ca="1">couleur(AR206)</f>
        <v>#NAME?</v>
      </c>
      <c r="AS608" s="81" t="e" cm="1">
        <f t="array" aca="1" ref="AS608" ca="1">couleur(AS206)</f>
        <v>#NAME?</v>
      </c>
      <c r="AT608" s="81" t="e" cm="1">
        <f t="array" aca="1" ref="AT608" ca="1">couleur(AT206)</f>
        <v>#NAME?</v>
      </c>
      <c r="AU608" s="81" t="e" cm="1">
        <f t="array" aca="1" ref="AU608" ca="1">couleur(AU206)</f>
        <v>#NAME?</v>
      </c>
    </row>
    <row r="609" spans="9:47">
      <c r="I609" s="98">
        <f t="shared" ref="I609:O609" si="363">I207</f>
        <v>0</v>
      </c>
      <c r="J609" s="98">
        <f t="shared" si="363"/>
        <v>0</v>
      </c>
      <c r="K609" s="98">
        <f t="shared" si="363"/>
        <v>0</v>
      </c>
      <c r="L609" s="98">
        <f t="shared" si="363"/>
        <v>0</v>
      </c>
      <c r="M609" s="98">
        <f t="shared" si="363"/>
        <v>0</v>
      </c>
      <c r="N609" s="98">
        <f t="shared" si="363"/>
        <v>0</v>
      </c>
      <c r="O609" s="98">
        <f t="shared" si="363"/>
        <v>0</v>
      </c>
      <c r="Z609" s="81" t="e" cm="1">
        <f t="array" aca="1" ref="Z609" ca="1">couleur(Z272)</f>
        <v>#NAME?</v>
      </c>
      <c r="AA609" s="81" t="e" cm="1">
        <f t="array" aca="1" ref="AA609" ca="1">couleur(AA272)</f>
        <v>#NAME?</v>
      </c>
      <c r="AB609" s="81" t="e" cm="1">
        <f t="array" aca="1" ref="AB609" ca="1">couleur(AB272)</f>
        <v>#NAME?</v>
      </c>
      <c r="AC609" s="81" t="e" cm="1">
        <f t="array" aca="1" ref="AC609" ca="1">couleur(AC272)</f>
        <v>#NAME?</v>
      </c>
      <c r="AD609" s="81" t="e" cm="1">
        <f t="array" aca="1" ref="AD609" ca="1">couleur(AD272)</f>
        <v>#NAME?</v>
      </c>
      <c r="AE609" s="81" t="e" cm="1">
        <f t="array" aca="1" ref="AE609" ca="1">couleur(AE272)</f>
        <v>#NAME?</v>
      </c>
      <c r="AF609" s="81" t="e" cm="1">
        <f t="array" aca="1" ref="AF609" ca="1">couleur(AF272)</f>
        <v>#NAME?</v>
      </c>
      <c r="AG609" s="81" t="e" cm="1">
        <f t="array" aca="1" ref="AG609" ca="1">couleur(AG272)</f>
        <v>#NAME?</v>
      </c>
      <c r="AH609" s="81" t="e" cm="1">
        <f t="array" aca="1" ref="AH609" ca="1">couleur(AH272)</f>
        <v>#NAME?</v>
      </c>
      <c r="AI609" s="81" t="e" cm="1">
        <f t="array" aca="1" ref="AI609" ca="1">couleur(AI272)</f>
        <v>#NAME?</v>
      </c>
      <c r="AJ609" s="43"/>
      <c r="AK609" s="81" t="e" cm="1">
        <f t="array" aca="1" ref="AK609" ca="1">couleur(AK207)</f>
        <v>#NAME?</v>
      </c>
      <c r="AL609" s="81" t="e" cm="1">
        <f t="array" aca="1" ref="AL609" ca="1">couleur(AL207)</f>
        <v>#NAME?</v>
      </c>
      <c r="AM609" s="81" t="e" cm="1">
        <f t="array" aca="1" ref="AM609" ca="1">couleur(AM207)</f>
        <v>#NAME?</v>
      </c>
      <c r="AN609" s="81" t="e" cm="1">
        <f t="array" aca="1" ref="AN609" ca="1">couleur(AN207)</f>
        <v>#NAME?</v>
      </c>
      <c r="AO609" s="81" t="e" cm="1">
        <f t="array" aca="1" ref="AO609" ca="1">couleur(AO207)</f>
        <v>#NAME?</v>
      </c>
      <c r="AP609" s="81" t="e" cm="1">
        <f t="array" aca="1" ref="AP609" ca="1">couleur(AP207)</f>
        <v>#NAME?</v>
      </c>
      <c r="AQ609" s="81" t="e" cm="1">
        <f t="array" aca="1" ref="AQ609" ca="1">couleur(AQ207)</f>
        <v>#NAME?</v>
      </c>
      <c r="AR609" s="81" t="e" cm="1">
        <f t="array" aca="1" ref="AR609" ca="1">couleur(AR207)</f>
        <v>#NAME?</v>
      </c>
      <c r="AS609" s="81" t="e" cm="1">
        <f t="array" aca="1" ref="AS609" ca="1">couleur(AS207)</f>
        <v>#NAME?</v>
      </c>
      <c r="AT609" s="81" t="e" cm="1">
        <f t="array" aca="1" ref="AT609" ca="1">couleur(AT207)</f>
        <v>#NAME?</v>
      </c>
      <c r="AU609" s="81" t="e" cm="1">
        <f t="array" aca="1" ref="AU609" ca="1">couleur(AU207)</f>
        <v>#NAME?</v>
      </c>
    </row>
    <row r="610" spans="9:47">
      <c r="I610" s="98">
        <f t="shared" ref="I610:O610" si="364">I208</f>
        <v>0</v>
      </c>
      <c r="J610" s="98">
        <f t="shared" si="364"/>
        <v>0</v>
      </c>
      <c r="K610" s="98">
        <f t="shared" si="364"/>
        <v>0</v>
      </c>
      <c r="L610" s="98">
        <f t="shared" si="364"/>
        <v>0</v>
      </c>
      <c r="M610" s="98">
        <f t="shared" si="364"/>
        <v>0</v>
      </c>
      <c r="N610" s="98">
        <f t="shared" si="364"/>
        <v>0</v>
      </c>
      <c r="O610" s="98">
        <f t="shared" si="364"/>
        <v>0</v>
      </c>
      <c r="Z610" s="81" t="e" cm="1">
        <f t="array" aca="1" ref="Z610" ca="1">couleur(Z273)</f>
        <v>#NAME?</v>
      </c>
      <c r="AA610" s="81" t="e" cm="1">
        <f t="array" aca="1" ref="AA610" ca="1">couleur(AA273)</f>
        <v>#NAME?</v>
      </c>
      <c r="AB610" s="81" t="e" cm="1">
        <f t="array" aca="1" ref="AB610" ca="1">couleur(AB273)</f>
        <v>#NAME?</v>
      </c>
      <c r="AC610" s="81" t="e" cm="1">
        <f t="array" aca="1" ref="AC610" ca="1">couleur(AC273)</f>
        <v>#NAME?</v>
      </c>
      <c r="AD610" s="81" t="e" cm="1">
        <f t="array" aca="1" ref="AD610" ca="1">couleur(AD273)</f>
        <v>#NAME?</v>
      </c>
      <c r="AE610" s="81" t="e" cm="1">
        <f t="array" aca="1" ref="AE610" ca="1">couleur(AE273)</f>
        <v>#NAME?</v>
      </c>
      <c r="AF610" s="81" t="e" cm="1">
        <f t="array" aca="1" ref="AF610" ca="1">couleur(AF273)</f>
        <v>#NAME?</v>
      </c>
      <c r="AG610" s="81" t="e" cm="1">
        <f t="array" aca="1" ref="AG610" ca="1">couleur(AG273)</f>
        <v>#NAME?</v>
      </c>
      <c r="AH610" s="81" t="e" cm="1">
        <f t="array" aca="1" ref="AH610" ca="1">couleur(AH273)</f>
        <v>#NAME?</v>
      </c>
      <c r="AI610" s="81" t="e" cm="1">
        <f t="array" aca="1" ref="AI610" ca="1">couleur(AI273)</f>
        <v>#NAME?</v>
      </c>
      <c r="AJ610" s="43"/>
      <c r="AK610" s="81" t="e" cm="1">
        <f t="array" aca="1" ref="AK610" ca="1">couleur(AK208)</f>
        <v>#NAME?</v>
      </c>
      <c r="AL610" s="81" t="e" cm="1">
        <f t="array" aca="1" ref="AL610" ca="1">couleur(AL208)</f>
        <v>#NAME?</v>
      </c>
      <c r="AM610" s="81" t="e" cm="1">
        <f t="array" aca="1" ref="AM610" ca="1">couleur(AM208)</f>
        <v>#NAME?</v>
      </c>
      <c r="AN610" s="81" t="e" cm="1">
        <f t="array" aca="1" ref="AN610" ca="1">couleur(AN208)</f>
        <v>#NAME?</v>
      </c>
      <c r="AO610" s="81" t="e" cm="1">
        <f t="array" aca="1" ref="AO610" ca="1">couleur(AO208)</f>
        <v>#NAME?</v>
      </c>
      <c r="AP610" s="81" t="e" cm="1">
        <f t="array" aca="1" ref="AP610" ca="1">couleur(AP208)</f>
        <v>#NAME?</v>
      </c>
      <c r="AQ610" s="81" t="e" cm="1">
        <f t="array" aca="1" ref="AQ610" ca="1">couleur(AQ208)</f>
        <v>#NAME?</v>
      </c>
      <c r="AR610" s="81" t="e" cm="1">
        <f t="array" aca="1" ref="AR610" ca="1">couleur(AR208)</f>
        <v>#NAME?</v>
      </c>
      <c r="AS610" s="81" t="e" cm="1">
        <f t="array" aca="1" ref="AS610" ca="1">couleur(AS208)</f>
        <v>#NAME?</v>
      </c>
      <c r="AT610" s="81" t="e" cm="1">
        <f t="array" aca="1" ref="AT610" ca="1">couleur(AT208)</f>
        <v>#NAME?</v>
      </c>
      <c r="AU610" s="81" t="e" cm="1">
        <f t="array" aca="1" ref="AU610" ca="1">couleur(AU208)</f>
        <v>#NAME?</v>
      </c>
    </row>
    <row r="611" spans="9:47">
      <c r="I611" s="98">
        <f t="shared" ref="I611:O611" si="365">I209</f>
        <v>0</v>
      </c>
      <c r="J611" s="98">
        <f t="shared" si="365"/>
        <v>0</v>
      </c>
      <c r="K611" s="98">
        <f t="shared" si="365"/>
        <v>0</v>
      </c>
      <c r="L611" s="98">
        <f t="shared" si="365"/>
        <v>0</v>
      </c>
      <c r="M611" s="98">
        <f t="shared" si="365"/>
        <v>0</v>
      </c>
      <c r="N611" s="98">
        <f t="shared" si="365"/>
        <v>0</v>
      </c>
      <c r="O611" s="98">
        <f t="shared" si="365"/>
        <v>0</v>
      </c>
      <c r="Z611" s="81" t="e" cm="1">
        <f t="array" aca="1" ref="Z611" ca="1">couleur(Z274)</f>
        <v>#NAME?</v>
      </c>
      <c r="AA611" s="81" t="e" cm="1">
        <f t="array" aca="1" ref="AA611" ca="1">couleur(AA274)</f>
        <v>#NAME?</v>
      </c>
      <c r="AB611" s="81" t="e" cm="1">
        <f t="array" aca="1" ref="AB611" ca="1">couleur(AB274)</f>
        <v>#NAME?</v>
      </c>
      <c r="AC611" s="81" t="e" cm="1">
        <f t="array" aca="1" ref="AC611" ca="1">couleur(AC274)</f>
        <v>#NAME?</v>
      </c>
      <c r="AD611" s="81" t="e" cm="1">
        <f t="array" aca="1" ref="AD611" ca="1">couleur(AD274)</f>
        <v>#NAME?</v>
      </c>
      <c r="AE611" s="81" t="e" cm="1">
        <f t="array" aca="1" ref="AE611" ca="1">couleur(AE274)</f>
        <v>#NAME?</v>
      </c>
      <c r="AF611" s="81" t="e" cm="1">
        <f t="array" aca="1" ref="AF611" ca="1">couleur(AF274)</f>
        <v>#NAME?</v>
      </c>
      <c r="AG611" s="81" t="e" cm="1">
        <f t="array" aca="1" ref="AG611" ca="1">couleur(AG274)</f>
        <v>#NAME?</v>
      </c>
      <c r="AH611" s="81" t="e" cm="1">
        <f t="array" aca="1" ref="AH611" ca="1">couleur(AH274)</f>
        <v>#NAME?</v>
      </c>
      <c r="AI611" s="81" t="e" cm="1">
        <f t="array" aca="1" ref="AI611" ca="1">couleur(AI274)</f>
        <v>#NAME?</v>
      </c>
      <c r="AJ611" s="43"/>
      <c r="AK611" s="81" t="e" cm="1">
        <f t="array" aca="1" ref="AK611" ca="1">couleur(AK209)</f>
        <v>#NAME?</v>
      </c>
      <c r="AL611" s="81" t="e" cm="1">
        <f t="array" aca="1" ref="AL611" ca="1">couleur(AL209)</f>
        <v>#NAME?</v>
      </c>
      <c r="AM611" s="81" t="e" cm="1">
        <f t="array" aca="1" ref="AM611" ca="1">couleur(AM209)</f>
        <v>#NAME?</v>
      </c>
      <c r="AN611" s="81" t="e" cm="1">
        <f t="array" aca="1" ref="AN611" ca="1">couleur(AN209)</f>
        <v>#NAME?</v>
      </c>
      <c r="AO611" s="81" t="e" cm="1">
        <f t="array" aca="1" ref="AO611" ca="1">couleur(AO209)</f>
        <v>#NAME?</v>
      </c>
      <c r="AP611" s="81" t="e" cm="1">
        <f t="array" aca="1" ref="AP611" ca="1">couleur(AP209)</f>
        <v>#NAME?</v>
      </c>
      <c r="AQ611" s="81" t="e" cm="1">
        <f t="array" aca="1" ref="AQ611" ca="1">couleur(AQ209)</f>
        <v>#NAME?</v>
      </c>
      <c r="AR611" s="81" t="e" cm="1">
        <f t="array" aca="1" ref="AR611" ca="1">couleur(AR209)</f>
        <v>#NAME?</v>
      </c>
      <c r="AS611" s="81" t="e" cm="1">
        <f t="array" aca="1" ref="AS611" ca="1">couleur(AS209)</f>
        <v>#NAME?</v>
      </c>
      <c r="AT611" s="81" t="e" cm="1">
        <f t="array" aca="1" ref="AT611" ca="1">couleur(AT209)</f>
        <v>#NAME?</v>
      </c>
      <c r="AU611" s="81" t="e" cm="1">
        <f t="array" aca="1" ref="AU611" ca="1">couleur(AU209)</f>
        <v>#NAME?</v>
      </c>
    </row>
    <row r="612" spans="9:47">
      <c r="I612" s="98">
        <f t="shared" ref="I612:O612" si="366">I210</f>
        <v>0</v>
      </c>
      <c r="J612" s="98">
        <f t="shared" si="366"/>
        <v>0</v>
      </c>
      <c r="K612" s="98">
        <f t="shared" si="366"/>
        <v>0</v>
      </c>
      <c r="L612" s="98">
        <f t="shared" si="366"/>
        <v>0</v>
      </c>
      <c r="M612" s="98">
        <f t="shared" si="366"/>
        <v>0</v>
      </c>
      <c r="N612" s="98">
        <f t="shared" si="366"/>
        <v>0</v>
      </c>
      <c r="O612" s="98">
        <f t="shared" si="366"/>
        <v>0</v>
      </c>
      <c r="Z612" s="81" t="e" cm="1">
        <f t="array" aca="1" ref="Z612" ca="1">couleur(Z275)</f>
        <v>#NAME?</v>
      </c>
      <c r="AA612" s="81" t="e" cm="1">
        <f t="array" aca="1" ref="AA612" ca="1">couleur(AA275)</f>
        <v>#NAME?</v>
      </c>
      <c r="AB612" s="81" t="e" cm="1">
        <f t="array" aca="1" ref="AB612" ca="1">couleur(AB275)</f>
        <v>#NAME?</v>
      </c>
      <c r="AC612" s="81" t="e" cm="1">
        <f t="array" aca="1" ref="AC612" ca="1">couleur(AC275)</f>
        <v>#NAME?</v>
      </c>
      <c r="AD612" s="81" t="e" cm="1">
        <f t="array" aca="1" ref="AD612" ca="1">couleur(AD275)</f>
        <v>#NAME?</v>
      </c>
      <c r="AE612" s="81" t="e" cm="1">
        <f t="array" aca="1" ref="AE612" ca="1">couleur(AE275)</f>
        <v>#NAME?</v>
      </c>
      <c r="AF612" s="81" t="e" cm="1">
        <f t="array" aca="1" ref="AF612" ca="1">couleur(AF275)</f>
        <v>#NAME?</v>
      </c>
      <c r="AG612" s="81" t="e" cm="1">
        <f t="array" aca="1" ref="AG612" ca="1">couleur(AG275)</f>
        <v>#NAME?</v>
      </c>
      <c r="AH612" s="81" t="e" cm="1">
        <f t="array" aca="1" ref="AH612" ca="1">couleur(AH275)</f>
        <v>#NAME?</v>
      </c>
      <c r="AI612" s="81" t="e" cm="1">
        <f t="array" aca="1" ref="AI612" ca="1">couleur(AI275)</f>
        <v>#NAME?</v>
      </c>
      <c r="AJ612" s="43"/>
      <c r="AK612" s="81" t="e" cm="1">
        <f t="array" aca="1" ref="AK612" ca="1">couleur(AK210)</f>
        <v>#NAME?</v>
      </c>
      <c r="AL612" s="81" t="e" cm="1">
        <f t="array" aca="1" ref="AL612" ca="1">couleur(AL210)</f>
        <v>#NAME?</v>
      </c>
      <c r="AM612" s="81" t="e" cm="1">
        <f t="array" aca="1" ref="AM612" ca="1">couleur(AM210)</f>
        <v>#NAME?</v>
      </c>
      <c r="AN612" s="81" t="e" cm="1">
        <f t="array" aca="1" ref="AN612" ca="1">couleur(AN210)</f>
        <v>#NAME?</v>
      </c>
      <c r="AO612" s="81" t="e" cm="1">
        <f t="array" aca="1" ref="AO612" ca="1">couleur(AO210)</f>
        <v>#NAME?</v>
      </c>
      <c r="AP612" s="81" t="e" cm="1">
        <f t="array" aca="1" ref="AP612" ca="1">couleur(AP210)</f>
        <v>#NAME?</v>
      </c>
      <c r="AQ612" s="81" t="e" cm="1">
        <f t="array" aca="1" ref="AQ612" ca="1">couleur(AQ210)</f>
        <v>#NAME?</v>
      </c>
      <c r="AR612" s="81" t="e" cm="1">
        <f t="array" aca="1" ref="AR612" ca="1">couleur(AR210)</f>
        <v>#NAME?</v>
      </c>
      <c r="AS612" s="81" t="e" cm="1">
        <f t="array" aca="1" ref="AS612" ca="1">couleur(AS210)</f>
        <v>#NAME?</v>
      </c>
      <c r="AT612" s="81" t="e" cm="1">
        <f t="array" aca="1" ref="AT612" ca="1">couleur(AT210)</f>
        <v>#NAME?</v>
      </c>
      <c r="AU612" s="81" t="e" cm="1">
        <f t="array" aca="1" ref="AU612" ca="1">couleur(AU210)</f>
        <v>#NAME?</v>
      </c>
    </row>
    <row r="613" spans="9:47">
      <c r="I613" s="98">
        <f t="shared" ref="I613:O613" si="367">I211</f>
        <v>0</v>
      </c>
      <c r="J613" s="98">
        <f t="shared" si="367"/>
        <v>0</v>
      </c>
      <c r="K613" s="98">
        <f t="shared" si="367"/>
        <v>0</v>
      </c>
      <c r="L613" s="98">
        <f t="shared" si="367"/>
        <v>0</v>
      </c>
      <c r="M613" s="98">
        <f t="shared" si="367"/>
        <v>0</v>
      </c>
      <c r="N613" s="98">
        <f t="shared" si="367"/>
        <v>0</v>
      </c>
      <c r="O613" s="98">
        <f t="shared" si="367"/>
        <v>0</v>
      </c>
      <c r="Z613" s="81" t="e" cm="1">
        <f t="array" aca="1" ref="Z613" ca="1">couleur(Z276)</f>
        <v>#NAME?</v>
      </c>
      <c r="AA613" s="81" t="e" cm="1">
        <f t="array" aca="1" ref="AA613" ca="1">couleur(AA276)</f>
        <v>#NAME?</v>
      </c>
      <c r="AB613" s="81" t="e" cm="1">
        <f t="array" aca="1" ref="AB613" ca="1">couleur(AB276)</f>
        <v>#NAME?</v>
      </c>
      <c r="AC613" s="81" t="e" cm="1">
        <f t="array" aca="1" ref="AC613" ca="1">couleur(AC276)</f>
        <v>#NAME?</v>
      </c>
      <c r="AD613" s="81" t="e" cm="1">
        <f t="array" aca="1" ref="AD613" ca="1">couleur(AD276)</f>
        <v>#NAME?</v>
      </c>
      <c r="AE613" s="81" t="e" cm="1">
        <f t="array" aca="1" ref="AE613" ca="1">couleur(AE276)</f>
        <v>#NAME?</v>
      </c>
      <c r="AF613" s="81" t="e" cm="1">
        <f t="array" aca="1" ref="AF613" ca="1">couleur(AF276)</f>
        <v>#NAME?</v>
      </c>
      <c r="AG613" s="81" t="e" cm="1">
        <f t="array" aca="1" ref="AG613" ca="1">couleur(AG276)</f>
        <v>#NAME?</v>
      </c>
      <c r="AH613" s="81" t="e" cm="1">
        <f t="array" aca="1" ref="AH613" ca="1">couleur(AH276)</f>
        <v>#NAME?</v>
      </c>
      <c r="AI613" s="81" t="e" cm="1">
        <f t="array" aca="1" ref="AI613" ca="1">couleur(AI276)</f>
        <v>#NAME?</v>
      </c>
      <c r="AJ613" s="43"/>
      <c r="AK613" s="81" t="e" cm="1">
        <f t="array" aca="1" ref="AK613" ca="1">couleur(AK211)</f>
        <v>#NAME?</v>
      </c>
      <c r="AL613" s="81" t="e" cm="1">
        <f t="array" aca="1" ref="AL613" ca="1">couleur(AL211)</f>
        <v>#NAME?</v>
      </c>
      <c r="AM613" s="81" t="e" cm="1">
        <f t="array" aca="1" ref="AM613" ca="1">couleur(AM211)</f>
        <v>#NAME?</v>
      </c>
      <c r="AN613" s="81" t="e" cm="1">
        <f t="array" aca="1" ref="AN613" ca="1">couleur(AN211)</f>
        <v>#NAME?</v>
      </c>
      <c r="AO613" s="81" t="e" cm="1">
        <f t="array" aca="1" ref="AO613" ca="1">couleur(AO211)</f>
        <v>#NAME?</v>
      </c>
      <c r="AP613" s="81" t="e" cm="1">
        <f t="array" aca="1" ref="AP613" ca="1">couleur(AP211)</f>
        <v>#NAME?</v>
      </c>
      <c r="AQ613" s="81" t="e" cm="1">
        <f t="array" aca="1" ref="AQ613" ca="1">couleur(AQ211)</f>
        <v>#NAME?</v>
      </c>
      <c r="AR613" s="81" t="e" cm="1">
        <f t="array" aca="1" ref="AR613" ca="1">couleur(AR211)</f>
        <v>#NAME?</v>
      </c>
      <c r="AS613" s="81" t="e" cm="1">
        <f t="array" aca="1" ref="AS613" ca="1">couleur(AS211)</f>
        <v>#NAME?</v>
      </c>
      <c r="AT613" s="81" t="e" cm="1">
        <f t="array" aca="1" ref="AT613" ca="1">couleur(AT211)</f>
        <v>#NAME?</v>
      </c>
      <c r="AU613" s="81" t="e" cm="1">
        <f t="array" aca="1" ref="AU613" ca="1">couleur(AU211)</f>
        <v>#NAME?</v>
      </c>
    </row>
    <row r="614" spans="9:47">
      <c r="I614" s="98">
        <f t="shared" ref="I614:O614" si="368">I212</f>
        <v>0</v>
      </c>
      <c r="J614" s="98">
        <f t="shared" si="368"/>
        <v>0</v>
      </c>
      <c r="K614" s="98">
        <f t="shared" si="368"/>
        <v>0</v>
      </c>
      <c r="L614" s="98">
        <f t="shared" si="368"/>
        <v>0</v>
      </c>
      <c r="M614" s="98">
        <f t="shared" si="368"/>
        <v>0</v>
      </c>
      <c r="N614" s="98">
        <f t="shared" si="368"/>
        <v>0</v>
      </c>
      <c r="O614" s="98">
        <f t="shared" si="368"/>
        <v>0</v>
      </c>
      <c r="Z614" s="81" t="e" cm="1">
        <f t="array" aca="1" ref="Z614" ca="1">couleur(Z277)</f>
        <v>#NAME?</v>
      </c>
      <c r="AA614" s="81" t="e" cm="1">
        <f t="array" aca="1" ref="AA614" ca="1">couleur(AA277)</f>
        <v>#NAME?</v>
      </c>
      <c r="AB614" s="81" t="e" cm="1">
        <f t="array" aca="1" ref="AB614" ca="1">couleur(AB277)</f>
        <v>#NAME?</v>
      </c>
      <c r="AC614" s="81" t="e" cm="1">
        <f t="array" aca="1" ref="AC614" ca="1">couleur(AC277)</f>
        <v>#NAME?</v>
      </c>
      <c r="AD614" s="81" t="e" cm="1">
        <f t="array" aca="1" ref="AD614" ca="1">couleur(AD277)</f>
        <v>#NAME?</v>
      </c>
      <c r="AE614" s="81" t="e" cm="1">
        <f t="array" aca="1" ref="AE614" ca="1">couleur(AE277)</f>
        <v>#NAME?</v>
      </c>
      <c r="AF614" s="81" t="e" cm="1">
        <f t="array" aca="1" ref="AF614" ca="1">couleur(AF277)</f>
        <v>#NAME?</v>
      </c>
      <c r="AG614" s="81" t="e" cm="1">
        <f t="array" aca="1" ref="AG614" ca="1">couleur(AG277)</f>
        <v>#NAME?</v>
      </c>
      <c r="AH614" s="81" t="e" cm="1">
        <f t="array" aca="1" ref="AH614" ca="1">couleur(AH277)</f>
        <v>#NAME?</v>
      </c>
      <c r="AI614" s="81" t="e" cm="1">
        <f t="array" aca="1" ref="AI614" ca="1">couleur(AI277)</f>
        <v>#NAME?</v>
      </c>
      <c r="AJ614" s="43"/>
      <c r="AK614" s="81" t="e" cm="1">
        <f t="array" aca="1" ref="AK614" ca="1">couleur(AK212)</f>
        <v>#NAME?</v>
      </c>
      <c r="AL614" s="81" t="e" cm="1">
        <f t="array" aca="1" ref="AL614" ca="1">couleur(AL212)</f>
        <v>#NAME?</v>
      </c>
      <c r="AM614" s="81" t="e" cm="1">
        <f t="array" aca="1" ref="AM614" ca="1">couleur(AM212)</f>
        <v>#NAME?</v>
      </c>
      <c r="AN614" s="81" t="e" cm="1">
        <f t="array" aca="1" ref="AN614" ca="1">couleur(AN212)</f>
        <v>#NAME?</v>
      </c>
      <c r="AO614" s="81" t="e" cm="1">
        <f t="array" aca="1" ref="AO614" ca="1">couleur(AO212)</f>
        <v>#NAME?</v>
      </c>
      <c r="AP614" s="81" t="e" cm="1">
        <f t="array" aca="1" ref="AP614" ca="1">couleur(AP212)</f>
        <v>#NAME?</v>
      </c>
      <c r="AQ614" s="81" t="e" cm="1">
        <f t="array" aca="1" ref="AQ614" ca="1">couleur(AQ212)</f>
        <v>#NAME?</v>
      </c>
      <c r="AR614" s="81" t="e" cm="1">
        <f t="array" aca="1" ref="AR614" ca="1">couleur(AR212)</f>
        <v>#NAME?</v>
      </c>
      <c r="AS614" s="81" t="e" cm="1">
        <f t="array" aca="1" ref="AS614" ca="1">couleur(AS212)</f>
        <v>#NAME?</v>
      </c>
      <c r="AT614" s="81" t="e" cm="1">
        <f t="array" aca="1" ref="AT614" ca="1">couleur(AT212)</f>
        <v>#NAME?</v>
      </c>
      <c r="AU614" s="81" t="e" cm="1">
        <f t="array" aca="1" ref="AU614" ca="1">couleur(AU212)</f>
        <v>#NAME?</v>
      </c>
    </row>
    <row r="615" spans="9:47">
      <c r="I615" s="98">
        <f t="shared" ref="I615:O615" si="369">I213</f>
        <v>0</v>
      </c>
      <c r="J615" s="98">
        <f t="shared" si="369"/>
        <v>0</v>
      </c>
      <c r="K615" s="98">
        <f t="shared" si="369"/>
        <v>0</v>
      </c>
      <c r="L615" s="98">
        <f t="shared" si="369"/>
        <v>0</v>
      </c>
      <c r="M615" s="98">
        <f t="shared" si="369"/>
        <v>0</v>
      </c>
      <c r="N615" s="98">
        <f t="shared" si="369"/>
        <v>0</v>
      </c>
      <c r="O615" s="98">
        <f t="shared" si="369"/>
        <v>0</v>
      </c>
      <c r="Z615" s="81" t="e" cm="1">
        <f t="array" aca="1" ref="Z615" ca="1">couleur(Z278)</f>
        <v>#NAME?</v>
      </c>
      <c r="AA615" s="81" t="e" cm="1">
        <f t="array" aca="1" ref="AA615" ca="1">couleur(AA278)</f>
        <v>#NAME?</v>
      </c>
      <c r="AB615" s="81" t="e" cm="1">
        <f t="array" aca="1" ref="AB615" ca="1">couleur(AB278)</f>
        <v>#NAME?</v>
      </c>
      <c r="AC615" s="81" t="e" cm="1">
        <f t="array" aca="1" ref="AC615" ca="1">couleur(AC278)</f>
        <v>#NAME?</v>
      </c>
      <c r="AD615" s="81" t="e" cm="1">
        <f t="array" aca="1" ref="AD615" ca="1">couleur(AD278)</f>
        <v>#NAME?</v>
      </c>
      <c r="AE615" s="81" t="e" cm="1">
        <f t="array" aca="1" ref="AE615" ca="1">couleur(AE278)</f>
        <v>#NAME?</v>
      </c>
      <c r="AF615" s="81" t="e" cm="1">
        <f t="array" aca="1" ref="AF615" ca="1">couleur(AF278)</f>
        <v>#NAME?</v>
      </c>
      <c r="AG615" s="81" t="e" cm="1">
        <f t="array" aca="1" ref="AG615" ca="1">couleur(AG278)</f>
        <v>#NAME?</v>
      </c>
      <c r="AH615" s="81" t="e" cm="1">
        <f t="array" aca="1" ref="AH615" ca="1">couleur(AH278)</f>
        <v>#NAME?</v>
      </c>
      <c r="AI615" s="81" t="e" cm="1">
        <f t="array" aca="1" ref="AI615" ca="1">couleur(AI278)</f>
        <v>#NAME?</v>
      </c>
      <c r="AJ615" s="43"/>
      <c r="AK615" s="81" t="e" cm="1">
        <f t="array" aca="1" ref="AK615" ca="1">couleur(AK213)</f>
        <v>#NAME?</v>
      </c>
      <c r="AL615" s="81" t="e" cm="1">
        <f t="array" aca="1" ref="AL615" ca="1">couleur(AL213)</f>
        <v>#NAME?</v>
      </c>
      <c r="AM615" s="81" t="e" cm="1">
        <f t="array" aca="1" ref="AM615" ca="1">couleur(AM213)</f>
        <v>#NAME?</v>
      </c>
      <c r="AN615" s="81" t="e" cm="1">
        <f t="array" aca="1" ref="AN615" ca="1">couleur(AN213)</f>
        <v>#NAME?</v>
      </c>
      <c r="AO615" s="81" t="e" cm="1">
        <f t="array" aca="1" ref="AO615" ca="1">couleur(AO213)</f>
        <v>#NAME?</v>
      </c>
      <c r="AP615" s="81" t="e" cm="1">
        <f t="array" aca="1" ref="AP615" ca="1">couleur(AP213)</f>
        <v>#NAME?</v>
      </c>
      <c r="AQ615" s="81" t="e" cm="1">
        <f t="array" aca="1" ref="AQ615" ca="1">couleur(AQ213)</f>
        <v>#NAME?</v>
      </c>
      <c r="AR615" s="81" t="e" cm="1">
        <f t="array" aca="1" ref="AR615" ca="1">couleur(AR213)</f>
        <v>#NAME?</v>
      </c>
      <c r="AS615" s="81" t="e" cm="1">
        <f t="array" aca="1" ref="AS615" ca="1">couleur(AS213)</f>
        <v>#NAME?</v>
      </c>
      <c r="AT615" s="81" t="e" cm="1">
        <f t="array" aca="1" ref="AT615" ca="1">couleur(AT213)</f>
        <v>#NAME?</v>
      </c>
      <c r="AU615" s="81" t="e" cm="1">
        <f t="array" aca="1" ref="AU615" ca="1">couleur(AU213)</f>
        <v>#NAME?</v>
      </c>
    </row>
    <row r="616" spans="9:47">
      <c r="I616" s="98">
        <f t="shared" ref="I616:O616" si="370">I214</f>
        <v>0</v>
      </c>
      <c r="J616" s="98">
        <f t="shared" si="370"/>
        <v>0</v>
      </c>
      <c r="K616" s="98">
        <f t="shared" si="370"/>
        <v>0</v>
      </c>
      <c r="L616" s="98">
        <f t="shared" si="370"/>
        <v>0</v>
      </c>
      <c r="M616" s="98">
        <f t="shared" si="370"/>
        <v>0</v>
      </c>
      <c r="N616" s="98">
        <f t="shared" si="370"/>
        <v>0</v>
      </c>
      <c r="O616" s="98">
        <f t="shared" si="370"/>
        <v>0</v>
      </c>
      <c r="Z616" s="81" t="e" cm="1">
        <f t="array" aca="1" ref="Z616" ca="1">couleur(Z279)</f>
        <v>#NAME?</v>
      </c>
      <c r="AA616" s="81" t="e" cm="1">
        <f t="array" aca="1" ref="AA616" ca="1">couleur(AA279)</f>
        <v>#NAME?</v>
      </c>
      <c r="AB616" s="81" t="e" cm="1">
        <f t="array" aca="1" ref="AB616" ca="1">couleur(AB279)</f>
        <v>#NAME?</v>
      </c>
      <c r="AC616" s="81" t="e" cm="1">
        <f t="array" aca="1" ref="AC616" ca="1">couleur(AC279)</f>
        <v>#NAME?</v>
      </c>
      <c r="AD616" s="81" t="e" cm="1">
        <f t="array" aca="1" ref="AD616" ca="1">couleur(AD279)</f>
        <v>#NAME?</v>
      </c>
      <c r="AE616" s="81" t="e" cm="1">
        <f t="array" aca="1" ref="AE616" ca="1">couleur(AE279)</f>
        <v>#NAME?</v>
      </c>
      <c r="AF616" s="81" t="e" cm="1">
        <f t="array" aca="1" ref="AF616" ca="1">couleur(AF279)</f>
        <v>#NAME?</v>
      </c>
      <c r="AG616" s="81" t="e" cm="1">
        <f t="array" aca="1" ref="AG616" ca="1">couleur(AG279)</f>
        <v>#NAME?</v>
      </c>
      <c r="AH616" s="81" t="e" cm="1">
        <f t="array" aca="1" ref="AH616" ca="1">couleur(AH279)</f>
        <v>#NAME?</v>
      </c>
      <c r="AI616" s="81" t="e" cm="1">
        <f t="array" aca="1" ref="AI616" ca="1">couleur(AI279)</f>
        <v>#NAME?</v>
      </c>
      <c r="AJ616" s="43"/>
      <c r="AK616" s="81" t="e" cm="1">
        <f t="array" aca="1" ref="AK616" ca="1">couleur(AK214)</f>
        <v>#NAME?</v>
      </c>
      <c r="AL616" s="81" t="e" cm="1">
        <f t="array" aca="1" ref="AL616" ca="1">couleur(AL214)</f>
        <v>#NAME?</v>
      </c>
      <c r="AM616" s="81" t="e" cm="1">
        <f t="array" aca="1" ref="AM616" ca="1">couleur(AM214)</f>
        <v>#NAME?</v>
      </c>
      <c r="AN616" s="81" t="e" cm="1">
        <f t="array" aca="1" ref="AN616" ca="1">couleur(AN214)</f>
        <v>#NAME?</v>
      </c>
      <c r="AO616" s="81" t="e" cm="1">
        <f t="array" aca="1" ref="AO616" ca="1">couleur(AO214)</f>
        <v>#NAME?</v>
      </c>
      <c r="AP616" s="81" t="e" cm="1">
        <f t="array" aca="1" ref="AP616" ca="1">couleur(AP214)</f>
        <v>#NAME?</v>
      </c>
      <c r="AQ616" s="81" t="e" cm="1">
        <f t="array" aca="1" ref="AQ616" ca="1">couleur(AQ214)</f>
        <v>#NAME?</v>
      </c>
      <c r="AR616" s="81" t="e" cm="1">
        <f t="array" aca="1" ref="AR616" ca="1">couleur(AR214)</f>
        <v>#NAME?</v>
      </c>
      <c r="AS616" s="81" t="e" cm="1">
        <f t="array" aca="1" ref="AS616" ca="1">couleur(AS214)</f>
        <v>#NAME?</v>
      </c>
      <c r="AT616" s="81" t="e" cm="1">
        <f t="array" aca="1" ref="AT616" ca="1">couleur(AT214)</f>
        <v>#NAME?</v>
      </c>
      <c r="AU616" s="81" t="e" cm="1">
        <f t="array" aca="1" ref="AU616" ca="1">couleur(AU214)</f>
        <v>#NAME?</v>
      </c>
    </row>
    <row r="617" spans="9:47">
      <c r="I617" s="98">
        <f t="shared" ref="I617:O617" si="371">I215</f>
        <v>0</v>
      </c>
      <c r="J617" s="98">
        <f t="shared" si="371"/>
        <v>0</v>
      </c>
      <c r="K617" s="98">
        <f t="shared" si="371"/>
        <v>0</v>
      </c>
      <c r="L617" s="98">
        <f t="shared" si="371"/>
        <v>0</v>
      </c>
      <c r="M617" s="98">
        <f t="shared" si="371"/>
        <v>0</v>
      </c>
      <c r="N617" s="98">
        <f t="shared" si="371"/>
        <v>0</v>
      </c>
      <c r="O617" s="98">
        <f t="shared" si="371"/>
        <v>0</v>
      </c>
      <c r="Z617" s="81" t="e" cm="1">
        <f t="array" aca="1" ref="Z617" ca="1">couleur(Z280)</f>
        <v>#NAME?</v>
      </c>
      <c r="AA617" s="81" t="e" cm="1">
        <f t="array" aca="1" ref="AA617" ca="1">couleur(AA280)</f>
        <v>#NAME?</v>
      </c>
      <c r="AB617" s="81" t="e" cm="1">
        <f t="array" aca="1" ref="AB617" ca="1">couleur(AB280)</f>
        <v>#NAME?</v>
      </c>
      <c r="AC617" s="81" t="e" cm="1">
        <f t="array" aca="1" ref="AC617" ca="1">couleur(AC280)</f>
        <v>#NAME?</v>
      </c>
      <c r="AD617" s="81" t="e" cm="1">
        <f t="array" aca="1" ref="AD617" ca="1">couleur(AD280)</f>
        <v>#NAME?</v>
      </c>
      <c r="AE617" s="81" t="e" cm="1">
        <f t="array" aca="1" ref="AE617" ca="1">couleur(AE280)</f>
        <v>#NAME?</v>
      </c>
      <c r="AF617" s="81" t="e" cm="1">
        <f t="array" aca="1" ref="AF617" ca="1">couleur(AF280)</f>
        <v>#NAME?</v>
      </c>
      <c r="AG617" s="81" t="e" cm="1">
        <f t="array" aca="1" ref="AG617" ca="1">couleur(AG280)</f>
        <v>#NAME?</v>
      </c>
      <c r="AH617" s="81" t="e" cm="1">
        <f t="array" aca="1" ref="AH617" ca="1">couleur(AH280)</f>
        <v>#NAME?</v>
      </c>
      <c r="AI617" s="81" t="e" cm="1">
        <f t="array" aca="1" ref="AI617" ca="1">couleur(AI280)</f>
        <v>#NAME?</v>
      </c>
      <c r="AJ617" s="43"/>
      <c r="AK617" s="81" t="e" cm="1">
        <f t="array" aca="1" ref="AK617" ca="1">couleur(AK215)</f>
        <v>#NAME?</v>
      </c>
      <c r="AL617" s="81" t="e" cm="1">
        <f t="array" aca="1" ref="AL617" ca="1">couleur(AL215)</f>
        <v>#NAME?</v>
      </c>
      <c r="AM617" s="81" t="e" cm="1">
        <f t="array" aca="1" ref="AM617" ca="1">couleur(AM215)</f>
        <v>#NAME?</v>
      </c>
      <c r="AN617" s="81" t="e" cm="1">
        <f t="array" aca="1" ref="AN617" ca="1">couleur(AN215)</f>
        <v>#NAME?</v>
      </c>
      <c r="AO617" s="81" t="e" cm="1">
        <f t="array" aca="1" ref="AO617" ca="1">couleur(AO215)</f>
        <v>#NAME?</v>
      </c>
      <c r="AP617" s="81" t="e" cm="1">
        <f t="array" aca="1" ref="AP617" ca="1">couleur(AP215)</f>
        <v>#NAME?</v>
      </c>
      <c r="AQ617" s="81" t="e" cm="1">
        <f t="array" aca="1" ref="AQ617" ca="1">couleur(AQ215)</f>
        <v>#NAME?</v>
      </c>
      <c r="AR617" s="81" t="e" cm="1">
        <f t="array" aca="1" ref="AR617" ca="1">couleur(AR215)</f>
        <v>#NAME?</v>
      </c>
      <c r="AS617" s="81" t="e" cm="1">
        <f t="array" aca="1" ref="AS617" ca="1">couleur(AS215)</f>
        <v>#NAME?</v>
      </c>
      <c r="AT617" s="81" t="e" cm="1">
        <f t="array" aca="1" ref="AT617" ca="1">couleur(AT215)</f>
        <v>#NAME?</v>
      </c>
      <c r="AU617" s="81" t="e" cm="1">
        <f t="array" aca="1" ref="AU617" ca="1">couleur(AU215)</f>
        <v>#NAME?</v>
      </c>
    </row>
    <row r="618" spans="9:47">
      <c r="I618" s="98">
        <f t="shared" ref="I618:O618" si="372">I216</f>
        <v>0</v>
      </c>
      <c r="J618" s="98">
        <f t="shared" si="372"/>
        <v>0</v>
      </c>
      <c r="K618" s="98">
        <f t="shared" si="372"/>
        <v>0</v>
      </c>
      <c r="L618" s="98">
        <f t="shared" si="372"/>
        <v>0</v>
      </c>
      <c r="M618" s="98">
        <f t="shared" si="372"/>
        <v>0</v>
      </c>
      <c r="N618" s="98">
        <f t="shared" si="372"/>
        <v>0</v>
      </c>
      <c r="O618" s="98">
        <f t="shared" si="372"/>
        <v>0</v>
      </c>
      <c r="Z618" s="81" t="e" cm="1">
        <f t="array" aca="1" ref="Z618" ca="1">couleur(Z281)</f>
        <v>#NAME?</v>
      </c>
      <c r="AA618" s="81" t="e" cm="1">
        <f t="array" aca="1" ref="AA618" ca="1">couleur(AA281)</f>
        <v>#NAME?</v>
      </c>
      <c r="AB618" s="81" t="e" cm="1">
        <f t="array" aca="1" ref="AB618" ca="1">couleur(AB281)</f>
        <v>#NAME?</v>
      </c>
      <c r="AC618" s="81" t="e" cm="1">
        <f t="array" aca="1" ref="AC618" ca="1">couleur(AC281)</f>
        <v>#NAME?</v>
      </c>
      <c r="AD618" s="81" t="e" cm="1">
        <f t="array" aca="1" ref="AD618" ca="1">couleur(AD281)</f>
        <v>#NAME?</v>
      </c>
      <c r="AE618" s="81" t="e" cm="1">
        <f t="array" aca="1" ref="AE618" ca="1">couleur(AE281)</f>
        <v>#NAME?</v>
      </c>
      <c r="AF618" s="81" t="e" cm="1">
        <f t="array" aca="1" ref="AF618" ca="1">couleur(AF281)</f>
        <v>#NAME?</v>
      </c>
      <c r="AG618" s="81" t="e" cm="1">
        <f t="array" aca="1" ref="AG618" ca="1">couleur(AG281)</f>
        <v>#NAME?</v>
      </c>
      <c r="AH618" s="81" t="e" cm="1">
        <f t="array" aca="1" ref="AH618" ca="1">couleur(AH281)</f>
        <v>#NAME?</v>
      </c>
      <c r="AI618" s="81" t="e" cm="1">
        <f t="array" aca="1" ref="AI618" ca="1">couleur(AI281)</f>
        <v>#NAME?</v>
      </c>
      <c r="AJ618" s="43"/>
      <c r="AK618" s="81" t="e" cm="1">
        <f t="array" aca="1" ref="AK618" ca="1">couleur(AK216)</f>
        <v>#NAME?</v>
      </c>
      <c r="AL618" s="81" t="e" cm="1">
        <f t="array" aca="1" ref="AL618" ca="1">couleur(AL216)</f>
        <v>#NAME?</v>
      </c>
      <c r="AM618" s="81" t="e" cm="1">
        <f t="array" aca="1" ref="AM618" ca="1">couleur(AM216)</f>
        <v>#NAME?</v>
      </c>
      <c r="AN618" s="81" t="e" cm="1">
        <f t="array" aca="1" ref="AN618" ca="1">couleur(AN216)</f>
        <v>#NAME?</v>
      </c>
      <c r="AO618" s="81" t="e" cm="1">
        <f t="array" aca="1" ref="AO618" ca="1">couleur(AO216)</f>
        <v>#NAME?</v>
      </c>
      <c r="AP618" s="81" t="e" cm="1">
        <f t="array" aca="1" ref="AP618" ca="1">couleur(AP216)</f>
        <v>#NAME?</v>
      </c>
      <c r="AQ618" s="81" t="e" cm="1">
        <f t="array" aca="1" ref="AQ618" ca="1">couleur(AQ216)</f>
        <v>#NAME?</v>
      </c>
      <c r="AR618" s="81" t="e" cm="1">
        <f t="array" aca="1" ref="AR618" ca="1">couleur(AR216)</f>
        <v>#NAME?</v>
      </c>
      <c r="AS618" s="81" t="e" cm="1">
        <f t="array" aca="1" ref="AS618" ca="1">couleur(AS216)</f>
        <v>#NAME?</v>
      </c>
      <c r="AT618" s="81" t="e" cm="1">
        <f t="array" aca="1" ref="AT618" ca="1">couleur(AT216)</f>
        <v>#NAME?</v>
      </c>
      <c r="AU618" s="81" t="e" cm="1">
        <f t="array" aca="1" ref="AU618" ca="1">couleur(AU216)</f>
        <v>#NAME?</v>
      </c>
    </row>
    <row r="619" spans="9:47">
      <c r="I619" s="98">
        <f t="shared" ref="I619:O619" si="373">I217</f>
        <v>0</v>
      </c>
      <c r="J619" s="98">
        <f t="shared" si="373"/>
        <v>0</v>
      </c>
      <c r="K619" s="98">
        <f t="shared" si="373"/>
        <v>0</v>
      </c>
      <c r="L619" s="98">
        <f t="shared" si="373"/>
        <v>0</v>
      </c>
      <c r="M619" s="98">
        <f t="shared" si="373"/>
        <v>0</v>
      </c>
      <c r="N619" s="98">
        <f t="shared" si="373"/>
        <v>0</v>
      </c>
      <c r="O619" s="98">
        <f t="shared" si="373"/>
        <v>0</v>
      </c>
      <c r="Z619" s="81" t="e" cm="1">
        <f t="array" aca="1" ref="Z619" ca="1">couleur(Z282)</f>
        <v>#NAME?</v>
      </c>
      <c r="AA619" s="81" t="e" cm="1">
        <f t="array" aca="1" ref="AA619" ca="1">couleur(AA282)</f>
        <v>#NAME?</v>
      </c>
      <c r="AB619" s="81" t="e" cm="1">
        <f t="array" aca="1" ref="AB619" ca="1">couleur(AB282)</f>
        <v>#NAME?</v>
      </c>
      <c r="AC619" s="81" t="e" cm="1">
        <f t="array" aca="1" ref="AC619" ca="1">couleur(AC282)</f>
        <v>#NAME?</v>
      </c>
      <c r="AD619" s="81" t="e" cm="1">
        <f t="array" aca="1" ref="AD619" ca="1">couleur(AD282)</f>
        <v>#NAME?</v>
      </c>
      <c r="AE619" s="81" t="e" cm="1">
        <f t="array" aca="1" ref="AE619" ca="1">couleur(AE282)</f>
        <v>#NAME?</v>
      </c>
      <c r="AF619" s="81" t="e" cm="1">
        <f t="array" aca="1" ref="AF619" ca="1">couleur(AF282)</f>
        <v>#NAME?</v>
      </c>
      <c r="AG619" s="81" t="e" cm="1">
        <f t="array" aca="1" ref="AG619" ca="1">couleur(AG282)</f>
        <v>#NAME?</v>
      </c>
      <c r="AH619" s="81" t="e" cm="1">
        <f t="array" aca="1" ref="AH619" ca="1">couleur(AH282)</f>
        <v>#NAME?</v>
      </c>
      <c r="AI619" s="81" t="e" cm="1">
        <f t="array" aca="1" ref="AI619" ca="1">couleur(AI282)</f>
        <v>#NAME?</v>
      </c>
      <c r="AJ619" s="43"/>
      <c r="AK619" s="81" t="e" cm="1">
        <f t="array" aca="1" ref="AK619" ca="1">couleur(AK217)</f>
        <v>#NAME?</v>
      </c>
      <c r="AL619" s="81" t="e" cm="1">
        <f t="array" aca="1" ref="AL619" ca="1">couleur(AL217)</f>
        <v>#NAME?</v>
      </c>
      <c r="AM619" s="81" t="e" cm="1">
        <f t="array" aca="1" ref="AM619" ca="1">couleur(AM217)</f>
        <v>#NAME?</v>
      </c>
      <c r="AN619" s="81" t="e" cm="1">
        <f t="array" aca="1" ref="AN619" ca="1">couleur(AN217)</f>
        <v>#NAME?</v>
      </c>
      <c r="AO619" s="81" t="e" cm="1">
        <f t="array" aca="1" ref="AO619" ca="1">couleur(AO217)</f>
        <v>#NAME?</v>
      </c>
      <c r="AP619" s="81" t="e" cm="1">
        <f t="array" aca="1" ref="AP619" ca="1">couleur(AP217)</f>
        <v>#NAME?</v>
      </c>
      <c r="AQ619" s="81" t="e" cm="1">
        <f t="array" aca="1" ref="AQ619" ca="1">couleur(AQ217)</f>
        <v>#NAME?</v>
      </c>
      <c r="AR619" s="81" t="e" cm="1">
        <f t="array" aca="1" ref="AR619" ca="1">couleur(AR217)</f>
        <v>#NAME?</v>
      </c>
      <c r="AS619" s="81" t="e" cm="1">
        <f t="array" aca="1" ref="AS619" ca="1">couleur(AS217)</f>
        <v>#NAME?</v>
      </c>
      <c r="AT619" s="81" t="e" cm="1">
        <f t="array" aca="1" ref="AT619" ca="1">couleur(AT217)</f>
        <v>#NAME?</v>
      </c>
      <c r="AU619" s="81" t="e" cm="1">
        <f t="array" aca="1" ref="AU619" ca="1">couleur(AU217)</f>
        <v>#NAME?</v>
      </c>
    </row>
    <row r="620" spans="9:47">
      <c r="I620" s="98">
        <f t="shared" ref="I620:O620" si="374">I218</f>
        <v>0</v>
      </c>
      <c r="J620" s="98">
        <f t="shared" si="374"/>
        <v>0</v>
      </c>
      <c r="K620" s="98">
        <f t="shared" si="374"/>
        <v>0</v>
      </c>
      <c r="L620" s="98">
        <f t="shared" si="374"/>
        <v>0</v>
      </c>
      <c r="M620" s="98">
        <f t="shared" si="374"/>
        <v>0</v>
      </c>
      <c r="N620" s="98">
        <f t="shared" si="374"/>
        <v>0</v>
      </c>
      <c r="O620" s="98">
        <f t="shared" si="374"/>
        <v>0</v>
      </c>
      <c r="Z620" s="81" t="e" cm="1">
        <f t="array" aca="1" ref="Z620" ca="1">couleur(Z283)</f>
        <v>#NAME?</v>
      </c>
      <c r="AA620" s="81" t="e" cm="1">
        <f t="array" aca="1" ref="AA620" ca="1">couleur(AA283)</f>
        <v>#NAME?</v>
      </c>
      <c r="AB620" s="81" t="e" cm="1">
        <f t="array" aca="1" ref="AB620" ca="1">couleur(AB283)</f>
        <v>#NAME?</v>
      </c>
      <c r="AC620" s="81" t="e" cm="1">
        <f t="array" aca="1" ref="AC620" ca="1">couleur(AC283)</f>
        <v>#NAME?</v>
      </c>
      <c r="AD620" s="81" t="e" cm="1">
        <f t="array" aca="1" ref="AD620" ca="1">couleur(AD283)</f>
        <v>#NAME?</v>
      </c>
      <c r="AE620" s="81" t="e" cm="1">
        <f t="array" aca="1" ref="AE620" ca="1">couleur(AE283)</f>
        <v>#NAME?</v>
      </c>
      <c r="AF620" s="81" t="e" cm="1">
        <f t="array" aca="1" ref="AF620" ca="1">couleur(AF283)</f>
        <v>#NAME?</v>
      </c>
      <c r="AG620" s="81" t="e" cm="1">
        <f t="array" aca="1" ref="AG620" ca="1">couleur(AG283)</f>
        <v>#NAME?</v>
      </c>
      <c r="AH620" s="81" t="e" cm="1">
        <f t="array" aca="1" ref="AH620" ca="1">couleur(AH283)</f>
        <v>#NAME?</v>
      </c>
      <c r="AI620" s="81" t="e" cm="1">
        <f t="array" aca="1" ref="AI620" ca="1">couleur(AI283)</f>
        <v>#NAME?</v>
      </c>
      <c r="AJ620" s="43"/>
      <c r="AK620" s="81" t="e" cm="1">
        <f t="array" aca="1" ref="AK620" ca="1">couleur(AK218)</f>
        <v>#NAME?</v>
      </c>
      <c r="AL620" s="81" t="e" cm="1">
        <f t="array" aca="1" ref="AL620" ca="1">couleur(AL218)</f>
        <v>#NAME?</v>
      </c>
      <c r="AM620" s="81" t="e" cm="1">
        <f t="array" aca="1" ref="AM620" ca="1">couleur(AM218)</f>
        <v>#NAME?</v>
      </c>
      <c r="AN620" s="81" t="e" cm="1">
        <f t="array" aca="1" ref="AN620" ca="1">couleur(AN218)</f>
        <v>#NAME?</v>
      </c>
      <c r="AO620" s="81" t="e" cm="1">
        <f t="array" aca="1" ref="AO620" ca="1">couleur(AO218)</f>
        <v>#NAME?</v>
      </c>
      <c r="AP620" s="81" t="e" cm="1">
        <f t="array" aca="1" ref="AP620" ca="1">couleur(AP218)</f>
        <v>#NAME?</v>
      </c>
      <c r="AQ620" s="81" t="e" cm="1">
        <f t="array" aca="1" ref="AQ620" ca="1">couleur(AQ218)</f>
        <v>#NAME?</v>
      </c>
      <c r="AR620" s="81" t="e" cm="1">
        <f t="array" aca="1" ref="AR620" ca="1">couleur(AR218)</f>
        <v>#NAME?</v>
      </c>
      <c r="AS620" s="81" t="e" cm="1">
        <f t="array" aca="1" ref="AS620" ca="1">couleur(AS218)</f>
        <v>#NAME?</v>
      </c>
      <c r="AT620" s="81" t="e" cm="1">
        <f t="array" aca="1" ref="AT620" ca="1">couleur(AT218)</f>
        <v>#NAME?</v>
      </c>
      <c r="AU620" s="81" t="e" cm="1">
        <f t="array" aca="1" ref="AU620" ca="1">couleur(AU218)</f>
        <v>#NAME?</v>
      </c>
    </row>
    <row r="621" spans="9:47">
      <c r="I621" s="98">
        <f t="shared" ref="I621:O621" si="375">I219</f>
        <v>0</v>
      </c>
      <c r="J621" s="98">
        <f t="shared" si="375"/>
        <v>0</v>
      </c>
      <c r="K621" s="98">
        <f t="shared" si="375"/>
        <v>0</v>
      </c>
      <c r="L621" s="98">
        <f t="shared" si="375"/>
        <v>0</v>
      </c>
      <c r="M621" s="98">
        <f t="shared" si="375"/>
        <v>0</v>
      </c>
      <c r="N621" s="98">
        <f t="shared" si="375"/>
        <v>0</v>
      </c>
      <c r="O621" s="98">
        <f t="shared" si="375"/>
        <v>0</v>
      </c>
      <c r="Z621" s="81" t="e" cm="1">
        <f t="array" aca="1" ref="Z621" ca="1">couleur(Z284)</f>
        <v>#NAME?</v>
      </c>
      <c r="AA621" s="81" t="e" cm="1">
        <f t="array" aca="1" ref="AA621" ca="1">couleur(AA284)</f>
        <v>#NAME?</v>
      </c>
      <c r="AB621" s="81" t="e" cm="1">
        <f t="array" aca="1" ref="AB621" ca="1">couleur(AB284)</f>
        <v>#NAME?</v>
      </c>
      <c r="AC621" s="81" t="e" cm="1">
        <f t="array" aca="1" ref="AC621" ca="1">couleur(AC284)</f>
        <v>#NAME?</v>
      </c>
      <c r="AD621" s="81" t="e" cm="1">
        <f t="array" aca="1" ref="AD621" ca="1">couleur(AD284)</f>
        <v>#NAME?</v>
      </c>
      <c r="AE621" s="81" t="e" cm="1">
        <f t="array" aca="1" ref="AE621" ca="1">couleur(AE284)</f>
        <v>#NAME?</v>
      </c>
      <c r="AF621" s="81" t="e" cm="1">
        <f t="array" aca="1" ref="AF621" ca="1">couleur(AF284)</f>
        <v>#NAME?</v>
      </c>
      <c r="AG621" s="81" t="e" cm="1">
        <f t="array" aca="1" ref="AG621" ca="1">couleur(AG284)</f>
        <v>#NAME?</v>
      </c>
      <c r="AH621" s="81" t="e" cm="1">
        <f t="array" aca="1" ref="AH621" ca="1">couleur(AH284)</f>
        <v>#NAME?</v>
      </c>
      <c r="AI621" s="81" t="e" cm="1">
        <f t="array" aca="1" ref="AI621" ca="1">couleur(AI284)</f>
        <v>#NAME?</v>
      </c>
      <c r="AJ621" s="43"/>
      <c r="AK621" s="81" t="e" cm="1">
        <f t="array" aca="1" ref="AK621" ca="1">couleur(AK219)</f>
        <v>#NAME?</v>
      </c>
      <c r="AL621" s="81" t="e" cm="1">
        <f t="array" aca="1" ref="AL621" ca="1">couleur(AL219)</f>
        <v>#NAME?</v>
      </c>
      <c r="AM621" s="81" t="e" cm="1">
        <f t="array" aca="1" ref="AM621" ca="1">couleur(AM219)</f>
        <v>#NAME?</v>
      </c>
      <c r="AN621" s="81" t="e" cm="1">
        <f t="array" aca="1" ref="AN621" ca="1">couleur(AN219)</f>
        <v>#NAME?</v>
      </c>
      <c r="AO621" s="81" t="e" cm="1">
        <f t="array" aca="1" ref="AO621" ca="1">couleur(AO219)</f>
        <v>#NAME?</v>
      </c>
      <c r="AP621" s="81" t="e" cm="1">
        <f t="array" aca="1" ref="AP621" ca="1">couleur(AP219)</f>
        <v>#NAME?</v>
      </c>
      <c r="AQ621" s="81" t="e" cm="1">
        <f t="array" aca="1" ref="AQ621" ca="1">couleur(AQ219)</f>
        <v>#NAME?</v>
      </c>
      <c r="AR621" s="81" t="e" cm="1">
        <f t="array" aca="1" ref="AR621" ca="1">couleur(AR219)</f>
        <v>#NAME?</v>
      </c>
      <c r="AS621" s="81" t="e" cm="1">
        <f t="array" aca="1" ref="AS621" ca="1">couleur(AS219)</f>
        <v>#NAME?</v>
      </c>
      <c r="AT621" s="81" t="e" cm="1">
        <f t="array" aca="1" ref="AT621" ca="1">couleur(AT219)</f>
        <v>#NAME?</v>
      </c>
      <c r="AU621" s="81" t="e" cm="1">
        <f t="array" aca="1" ref="AU621" ca="1">couleur(AU219)</f>
        <v>#NAME?</v>
      </c>
    </row>
    <row r="622" spans="9:47">
      <c r="I622" s="98">
        <f t="shared" ref="I622:O622" si="376">I220</f>
        <v>0</v>
      </c>
      <c r="J622" s="98">
        <f t="shared" si="376"/>
        <v>0</v>
      </c>
      <c r="K622" s="98">
        <f t="shared" si="376"/>
        <v>0</v>
      </c>
      <c r="L622" s="98">
        <f t="shared" si="376"/>
        <v>0</v>
      </c>
      <c r="M622" s="98">
        <f t="shared" si="376"/>
        <v>0</v>
      </c>
      <c r="N622" s="98">
        <f t="shared" si="376"/>
        <v>0</v>
      </c>
      <c r="O622" s="98">
        <f t="shared" si="376"/>
        <v>0</v>
      </c>
      <c r="Z622" s="81" t="e" cm="1">
        <f t="array" aca="1" ref="Z622" ca="1">couleur(Z285)</f>
        <v>#NAME?</v>
      </c>
      <c r="AA622" s="81" t="e" cm="1">
        <f t="array" aca="1" ref="AA622" ca="1">couleur(AA285)</f>
        <v>#NAME?</v>
      </c>
      <c r="AB622" s="81" t="e" cm="1">
        <f t="array" aca="1" ref="AB622" ca="1">couleur(AB285)</f>
        <v>#NAME?</v>
      </c>
      <c r="AC622" s="81" t="e" cm="1">
        <f t="array" aca="1" ref="AC622" ca="1">couleur(AC285)</f>
        <v>#NAME?</v>
      </c>
      <c r="AD622" s="81" t="e" cm="1">
        <f t="array" aca="1" ref="AD622" ca="1">couleur(AD285)</f>
        <v>#NAME?</v>
      </c>
      <c r="AE622" s="81" t="e" cm="1">
        <f t="array" aca="1" ref="AE622" ca="1">couleur(AE285)</f>
        <v>#NAME?</v>
      </c>
      <c r="AF622" s="81" t="e" cm="1">
        <f t="array" aca="1" ref="AF622" ca="1">couleur(AF285)</f>
        <v>#NAME?</v>
      </c>
      <c r="AG622" s="81" t="e" cm="1">
        <f t="array" aca="1" ref="AG622" ca="1">couleur(AG285)</f>
        <v>#NAME?</v>
      </c>
      <c r="AH622" s="81" t="e" cm="1">
        <f t="array" aca="1" ref="AH622" ca="1">couleur(AH285)</f>
        <v>#NAME?</v>
      </c>
      <c r="AI622" s="81" t="e" cm="1">
        <f t="array" aca="1" ref="AI622" ca="1">couleur(AI285)</f>
        <v>#NAME?</v>
      </c>
      <c r="AJ622" s="43"/>
      <c r="AK622" s="81" t="e" cm="1">
        <f t="array" aca="1" ref="AK622" ca="1">couleur(AK220)</f>
        <v>#NAME?</v>
      </c>
      <c r="AL622" s="81" t="e" cm="1">
        <f t="array" aca="1" ref="AL622" ca="1">couleur(AL220)</f>
        <v>#NAME?</v>
      </c>
      <c r="AM622" s="81" t="e" cm="1">
        <f t="array" aca="1" ref="AM622" ca="1">couleur(AM220)</f>
        <v>#NAME?</v>
      </c>
      <c r="AN622" s="81" t="e" cm="1">
        <f t="array" aca="1" ref="AN622" ca="1">couleur(AN220)</f>
        <v>#NAME?</v>
      </c>
      <c r="AO622" s="81" t="e" cm="1">
        <f t="array" aca="1" ref="AO622" ca="1">couleur(AO220)</f>
        <v>#NAME?</v>
      </c>
      <c r="AP622" s="81" t="e" cm="1">
        <f t="array" aca="1" ref="AP622" ca="1">couleur(AP220)</f>
        <v>#NAME?</v>
      </c>
      <c r="AQ622" s="81" t="e" cm="1">
        <f t="array" aca="1" ref="AQ622" ca="1">couleur(AQ220)</f>
        <v>#NAME?</v>
      </c>
      <c r="AR622" s="81" t="e" cm="1">
        <f t="array" aca="1" ref="AR622" ca="1">couleur(AR220)</f>
        <v>#NAME?</v>
      </c>
      <c r="AS622" s="81" t="e" cm="1">
        <f t="array" aca="1" ref="AS622" ca="1">couleur(AS220)</f>
        <v>#NAME?</v>
      </c>
      <c r="AT622" s="81" t="e" cm="1">
        <f t="array" aca="1" ref="AT622" ca="1">couleur(AT220)</f>
        <v>#NAME?</v>
      </c>
      <c r="AU622" s="81" t="e" cm="1">
        <f t="array" aca="1" ref="AU622" ca="1">couleur(AU220)</f>
        <v>#NAME?</v>
      </c>
    </row>
    <row r="623" spans="9:47">
      <c r="I623" s="98">
        <f t="shared" ref="I623:O623" si="377">I221</f>
        <v>0</v>
      </c>
      <c r="J623" s="98">
        <f t="shared" si="377"/>
        <v>0</v>
      </c>
      <c r="K623" s="98">
        <f t="shared" si="377"/>
        <v>0</v>
      </c>
      <c r="L623" s="98">
        <f t="shared" si="377"/>
        <v>0</v>
      </c>
      <c r="M623" s="98">
        <f t="shared" si="377"/>
        <v>0</v>
      </c>
      <c r="N623" s="98">
        <f t="shared" si="377"/>
        <v>0</v>
      </c>
      <c r="O623" s="98">
        <f t="shared" si="377"/>
        <v>0</v>
      </c>
      <c r="Z623" s="81" t="e" cm="1">
        <f t="array" aca="1" ref="Z623" ca="1">couleur(Z286)</f>
        <v>#NAME?</v>
      </c>
      <c r="AA623" s="81" t="e" cm="1">
        <f t="array" aca="1" ref="AA623" ca="1">couleur(AA286)</f>
        <v>#NAME?</v>
      </c>
      <c r="AB623" s="81" t="e" cm="1">
        <f t="array" aca="1" ref="AB623" ca="1">couleur(AB286)</f>
        <v>#NAME?</v>
      </c>
      <c r="AC623" s="81" t="e" cm="1">
        <f t="array" aca="1" ref="AC623" ca="1">couleur(AC286)</f>
        <v>#NAME?</v>
      </c>
      <c r="AD623" s="81" t="e" cm="1">
        <f t="array" aca="1" ref="AD623" ca="1">couleur(AD286)</f>
        <v>#NAME?</v>
      </c>
      <c r="AE623" s="81" t="e" cm="1">
        <f t="array" aca="1" ref="AE623" ca="1">couleur(AE286)</f>
        <v>#NAME?</v>
      </c>
      <c r="AF623" s="81" t="e" cm="1">
        <f t="array" aca="1" ref="AF623" ca="1">couleur(AF286)</f>
        <v>#NAME?</v>
      </c>
      <c r="AG623" s="81" t="e" cm="1">
        <f t="array" aca="1" ref="AG623" ca="1">couleur(AG286)</f>
        <v>#NAME?</v>
      </c>
      <c r="AH623" s="81" t="e" cm="1">
        <f t="array" aca="1" ref="AH623" ca="1">couleur(AH286)</f>
        <v>#NAME?</v>
      </c>
      <c r="AI623" s="81" t="e" cm="1">
        <f t="array" aca="1" ref="AI623" ca="1">couleur(AI286)</f>
        <v>#NAME?</v>
      </c>
      <c r="AJ623" s="43"/>
      <c r="AK623" s="81" t="e" cm="1">
        <f t="array" aca="1" ref="AK623" ca="1">couleur(AK221)</f>
        <v>#NAME?</v>
      </c>
      <c r="AL623" s="81" t="e" cm="1">
        <f t="array" aca="1" ref="AL623" ca="1">couleur(AL221)</f>
        <v>#NAME?</v>
      </c>
      <c r="AM623" s="81" t="e" cm="1">
        <f t="array" aca="1" ref="AM623" ca="1">couleur(AM221)</f>
        <v>#NAME?</v>
      </c>
      <c r="AN623" s="81" t="e" cm="1">
        <f t="array" aca="1" ref="AN623" ca="1">couleur(AN221)</f>
        <v>#NAME?</v>
      </c>
      <c r="AO623" s="81" t="e" cm="1">
        <f t="array" aca="1" ref="AO623" ca="1">couleur(AO221)</f>
        <v>#NAME?</v>
      </c>
      <c r="AP623" s="81" t="e" cm="1">
        <f t="array" aca="1" ref="AP623" ca="1">couleur(AP221)</f>
        <v>#NAME?</v>
      </c>
      <c r="AQ623" s="81" t="e" cm="1">
        <f t="array" aca="1" ref="AQ623" ca="1">couleur(AQ221)</f>
        <v>#NAME?</v>
      </c>
      <c r="AR623" s="81" t="e" cm="1">
        <f t="array" aca="1" ref="AR623" ca="1">couleur(AR221)</f>
        <v>#NAME?</v>
      </c>
      <c r="AS623" s="81" t="e" cm="1">
        <f t="array" aca="1" ref="AS623" ca="1">couleur(AS221)</f>
        <v>#NAME?</v>
      </c>
      <c r="AT623" s="81" t="e" cm="1">
        <f t="array" aca="1" ref="AT623" ca="1">couleur(AT221)</f>
        <v>#NAME?</v>
      </c>
      <c r="AU623" s="81" t="e" cm="1">
        <f t="array" aca="1" ref="AU623" ca="1">couleur(AU221)</f>
        <v>#NAME?</v>
      </c>
    </row>
    <row r="624" spans="9:47">
      <c r="I624" s="98">
        <f t="shared" ref="I624:O624" si="378">I222</f>
        <v>0</v>
      </c>
      <c r="J624" s="98">
        <f t="shared" si="378"/>
        <v>0</v>
      </c>
      <c r="K624" s="98">
        <f t="shared" si="378"/>
        <v>0</v>
      </c>
      <c r="L624" s="98">
        <f t="shared" si="378"/>
        <v>0</v>
      </c>
      <c r="M624" s="98">
        <f t="shared" si="378"/>
        <v>0</v>
      </c>
      <c r="N624" s="98">
        <f t="shared" si="378"/>
        <v>0</v>
      </c>
      <c r="O624" s="98">
        <f t="shared" si="378"/>
        <v>0</v>
      </c>
      <c r="Z624" s="81" t="e" cm="1">
        <f t="array" aca="1" ref="Z624" ca="1">couleur(Z287)</f>
        <v>#NAME?</v>
      </c>
      <c r="AA624" s="81" t="e" cm="1">
        <f t="array" aca="1" ref="AA624" ca="1">couleur(AA287)</f>
        <v>#NAME?</v>
      </c>
      <c r="AB624" s="81" t="e" cm="1">
        <f t="array" aca="1" ref="AB624" ca="1">couleur(AB287)</f>
        <v>#NAME?</v>
      </c>
      <c r="AC624" s="81" t="e" cm="1">
        <f t="array" aca="1" ref="AC624" ca="1">couleur(AC287)</f>
        <v>#NAME?</v>
      </c>
      <c r="AD624" s="81" t="e" cm="1">
        <f t="array" aca="1" ref="AD624" ca="1">couleur(AD287)</f>
        <v>#NAME?</v>
      </c>
      <c r="AE624" s="81" t="e" cm="1">
        <f t="array" aca="1" ref="AE624" ca="1">couleur(AE287)</f>
        <v>#NAME?</v>
      </c>
      <c r="AF624" s="81" t="e" cm="1">
        <f t="array" aca="1" ref="AF624" ca="1">couleur(AF287)</f>
        <v>#NAME?</v>
      </c>
      <c r="AG624" s="81" t="e" cm="1">
        <f t="array" aca="1" ref="AG624" ca="1">couleur(AG287)</f>
        <v>#NAME?</v>
      </c>
      <c r="AH624" s="81" t="e" cm="1">
        <f t="array" aca="1" ref="AH624" ca="1">couleur(AH287)</f>
        <v>#NAME?</v>
      </c>
      <c r="AI624" s="81" t="e" cm="1">
        <f t="array" aca="1" ref="AI624" ca="1">couleur(AI287)</f>
        <v>#NAME?</v>
      </c>
      <c r="AJ624" s="43"/>
      <c r="AK624" s="81" t="e" cm="1">
        <f t="array" aca="1" ref="AK624" ca="1">couleur(AK222)</f>
        <v>#NAME?</v>
      </c>
      <c r="AL624" s="81" t="e" cm="1">
        <f t="array" aca="1" ref="AL624" ca="1">couleur(AL222)</f>
        <v>#NAME?</v>
      </c>
      <c r="AM624" s="81" t="e" cm="1">
        <f t="array" aca="1" ref="AM624" ca="1">couleur(AM222)</f>
        <v>#NAME?</v>
      </c>
      <c r="AN624" s="81" t="e" cm="1">
        <f t="array" aca="1" ref="AN624" ca="1">couleur(AN222)</f>
        <v>#NAME?</v>
      </c>
      <c r="AO624" s="81" t="e" cm="1">
        <f t="array" aca="1" ref="AO624" ca="1">couleur(AO222)</f>
        <v>#NAME?</v>
      </c>
      <c r="AP624" s="81" t="e" cm="1">
        <f t="array" aca="1" ref="AP624" ca="1">couleur(AP222)</f>
        <v>#NAME?</v>
      </c>
      <c r="AQ624" s="81" t="e" cm="1">
        <f t="array" aca="1" ref="AQ624" ca="1">couleur(AQ222)</f>
        <v>#NAME?</v>
      </c>
      <c r="AR624" s="81" t="e" cm="1">
        <f t="array" aca="1" ref="AR624" ca="1">couleur(AR222)</f>
        <v>#NAME?</v>
      </c>
      <c r="AS624" s="81" t="e" cm="1">
        <f t="array" aca="1" ref="AS624" ca="1">couleur(AS222)</f>
        <v>#NAME?</v>
      </c>
      <c r="AT624" s="81" t="e" cm="1">
        <f t="array" aca="1" ref="AT624" ca="1">couleur(AT222)</f>
        <v>#NAME?</v>
      </c>
      <c r="AU624" s="81" t="e" cm="1">
        <f t="array" aca="1" ref="AU624" ca="1">couleur(AU222)</f>
        <v>#NAME?</v>
      </c>
    </row>
    <row r="625" spans="9:47">
      <c r="I625" s="98">
        <f t="shared" ref="I625:O625" si="379">I223</f>
        <v>0</v>
      </c>
      <c r="J625" s="98">
        <f t="shared" si="379"/>
        <v>0</v>
      </c>
      <c r="K625" s="98">
        <f t="shared" si="379"/>
        <v>0</v>
      </c>
      <c r="L625" s="98">
        <f t="shared" si="379"/>
        <v>0</v>
      </c>
      <c r="M625" s="98">
        <f t="shared" si="379"/>
        <v>0</v>
      </c>
      <c r="N625" s="98">
        <f t="shared" si="379"/>
        <v>0</v>
      </c>
      <c r="O625" s="98">
        <f t="shared" si="379"/>
        <v>0</v>
      </c>
      <c r="Z625" s="81" t="e" cm="1">
        <f t="array" aca="1" ref="Z625" ca="1">couleur(Z288)</f>
        <v>#NAME?</v>
      </c>
      <c r="AA625" s="81" t="e" cm="1">
        <f t="array" aca="1" ref="AA625" ca="1">couleur(AA288)</f>
        <v>#NAME?</v>
      </c>
      <c r="AB625" s="81" t="e" cm="1">
        <f t="array" aca="1" ref="AB625" ca="1">couleur(AB288)</f>
        <v>#NAME?</v>
      </c>
      <c r="AC625" s="81" t="e" cm="1">
        <f t="array" aca="1" ref="AC625" ca="1">couleur(AC288)</f>
        <v>#NAME?</v>
      </c>
      <c r="AD625" s="81" t="e" cm="1">
        <f t="array" aca="1" ref="AD625" ca="1">couleur(AD288)</f>
        <v>#NAME?</v>
      </c>
      <c r="AE625" s="81" t="e" cm="1">
        <f t="array" aca="1" ref="AE625" ca="1">couleur(AE288)</f>
        <v>#NAME?</v>
      </c>
      <c r="AF625" s="81" t="e" cm="1">
        <f t="array" aca="1" ref="AF625" ca="1">couleur(AF288)</f>
        <v>#NAME?</v>
      </c>
      <c r="AG625" s="81" t="e" cm="1">
        <f t="array" aca="1" ref="AG625" ca="1">couleur(AG288)</f>
        <v>#NAME?</v>
      </c>
      <c r="AH625" s="81" t="e" cm="1">
        <f t="array" aca="1" ref="AH625" ca="1">couleur(AH288)</f>
        <v>#NAME?</v>
      </c>
      <c r="AI625" s="81" t="e" cm="1">
        <f t="array" aca="1" ref="AI625" ca="1">couleur(AI288)</f>
        <v>#NAME?</v>
      </c>
      <c r="AJ625" s="43"/>
      <c r="AK625" s="81" t="e" cm="1">
        <f t="array" aca="1" ref="AK625" ca="1">couleur(AK223)</f>
        <v>#NAME?</v>
      </c>
      <c r="AL625" s="81" t="e" cm="1">
        <f t="array" aca="1" ref="AL625" ca="1">couleur(AL223)</f>
        <v>#NAME?</v>
      </c>
      <c r="AM625" s="81" t="e" cm="1">
        <f t="array" aca="1" ref="AM625" ca="1">couleur(AM223)</f>
        <v>#NAME?</v>
      </c>
      <c r="AN625" s="81" t="e" cm="1">
        <f t="array" aca="1" ref="AN625" ca="1">couleur(AN223)</f>
        <v>#NAME?</v>
      </c>
      <c r="AO625" s="81" t="e" cm="1">
        <f t="array" aca="1" ref="AO625" ca="1">couleur(AO223)</f>
        <v>#NAME?</v>
      </c>
      <c r="AP625" s="81" t="e" cm="1">
        <f t="array" aca="1" ref="AP625" ca="1">couleur(AP223)</f>
        <v>#NAME?</v>
      </c>
      <c r="AQ625" s="81" t="e" cm="1">
        <f t="array" aca="1" ref="AQ625" ca="1">couleur(AQ223)</f>
        <v>#NAME?</v>
      </c>
      <c r="AR625" s="81" t="e" cm="1">
        <f t="array" aca="1" ref="AR625" ca="1">couleur(AR223)</f>
        <v>#NAME?</v>
      </c>
      <c r="AS625" s="81" t="e" cm="1">
        <f t="array" aca="1" ref="AS625" ca="1">couleur(AS223)</f>
        <v>#NAME?</v>
      </c>
      <c r="AT625" s="81" t="e" cm="1">
        <f t="array" aca="1" ref="AT625" ca="1">couleur(AT223)</f>
        <v>#NAME?</v>
      </c>
      <c r="AU625" s="81" t="e" cm="1">
        <f t="array" aca="1" ref="AU625" ca="1">couleur(AU223)</f>
        <v>#NAME?</v>
      </c>
    </row>
    <row r="626" spans="9:47">
      <c r="I626" s="98">
        <f t="shared" ref="I626:O626" si="380">I224</f>
        <v>0</v>
      </c>
      <c r="J626" s="98">
        <f t="shared" si="380"/>
        <v>0</v>
      </c>
      <c r="K626" s="98">
        <f t="shared" si="380"/>
        <v>0</v>
      </c>
      <c r="L626" s="98">
        <f t="shared" si="380"/>
        <v>0</v>
      </c>
      <c r="M626" s="98">
        <f t="shared" si="380"/>
        <v>0</v>
      </c>
      <c r="N626" s="98">
        <f t="shared" si="380"/>
        <v>0</v>
      </c>
      <c r="O626" s="98">
        <f t="shared" si="380"/>
        <v>0</v>
      </c>
      <c r="Z626" s="81" t="e" cm="1">
        <f t="array" aca="1" ref="Z626" ca="1">couleur(Z289)</f>
        <v>#NAME?</v>
      </c>
      <c r="AA626" s="81" t="e" cm="1">
        <f t="array" aca="1" ref="AA626" ca="1">couleur(AA289)</f>
        <v>#NAME?</v>
      </c>
      <c r="AB626" s="81" t="e" cm="1">
        <f t="array" aca="1" ref="AB626" ca="1">couleur(AB289)</f>
        <v>#NAME?</v>
      </c>
      <c r="AC626" s="81" t="e" cm="1">
        <f t="array" aca="1" ref="AC626" ca="1">couleur(AC289)</f>
        <v>#NAME?</v>
      </c>
      <c r="AD626" s="81" t="e" cm="1">
        <f t="array" aca="1" ref="AD626" ca="1">couleur(AD289)</f>
        <v>#NAME?</v>
      </c>
      <c r="AE626" s="81" t="e" cm="1">
        <f t="array" aca="1" ref="AE626" ca="1">couleur(AE289)</f>
        <v>#NAME?</v>
      </c>
      <c r="AF626" s="81" t="e" cm="1">
        <f t="array" aca="1" ref="AF626" ca="1">couleur(AF289)</f>
        <v>#NAME?</v>
      </c>
      <c r="AG626" s="81" t="e" cm="1">
        <f t="array" aca="1" ref="AG626" ca="1">couleur(AG289)</f>
        <v>#NAME?</v>
      </c>
      <c r="AH626" s="81" t="e" cm="1">
        <f t="array" aca="1" ref="AH626" ca="1">couleur(AH289)</f>
        <v>#NAME?</v>
      </c>
      <c r="AI626" s="81" t="e" cm="1">
        <f t="array" aca="1" ref="AI626" ca="1">couleur(AI289)</f>
        <v>#NAME?</v>
      </c>
      <c r="AJ626" s="43"/>
      <c r="AK626" s="81" t="e" cm="1">
        <f t="array" aca="1" ref="AK626" ca="1">couleur(AK224)</f>
        <v>#NAME?</v>
      </c>
      <c r="AL626" s="81" t="e" cm="1">
        <f t="array" aca="1" ref="AL626" ca="1">couleur(AL224)</f>
        <v>#NAME?</v>
      </c>
      <c r="AM626" s="81" t="e" cm="1">
        <f t="array" aca="1" ref="AM626" ca="1">couleur(AM224)</f>
        <v>#NAME?</v>
      </c>
      <c r="AN626" s="81" t="e" cm="1">
        <f t="array" aca="1" ref="AN626" ca="1">couleur(AN224)</f>
        <v>#NAME?</v>
      </c>
      <c r="AO626" s="81" t="e" cm="1">
        <f t="array" aca="1" ref="AO626" ca="1">couleur(AO224)</f>
        <v>#NAME?</v>
      </c>
      <c r="AP626" s="81" t="e" cm="1">
        <f t="array" aca="1" ref="AP626" ca="1">couleur(AP224)</f>
        <v>#NAME?</v>
      </c>
      <c r="AQ626" s="81" t="e" cm="1">
        <f t="array" aca="1" ref="AQ626" ca="1">couleur(AQ224)</f>
        <v>#NAME?</v>
      </c>
      <c r="AR626" s="81" t="e" cm="1">
        <f t="array" aca="1" ref="AR626" ca="1">couleur(AR224)</f>
        <v>#NAME?</v>
      </c>
      <c r="AS626" s="81" t="e" cm="1">
        <f t="array" aca="1" ref="AS626" ca="1">couleur(AS224)</f>
        <v>#NAME?</v>
      </c>
      <c r="AT626" s="81" t="e" cm="1">
        <f t="array" aca="1" ref="AT626" ca="1">couleur(AT224)</f>
        <v>#NAME?</v>
      </c>
      <c r="AU626" s="81" t="e" cm="1">
        <f t="array" aca="1" ref="AU626" ca="1">couleur(AU224)</f>
        <v>#NAME?</v>
      </c>
    </row>
    <row r="627" spans="9:47">
      <c r="I627" s="98">
        <f t="shared" ref="I627:O627" si="381">I225</f>
        <v>0</v>
      </c>
      <c r="J627" s="98">
        <f t="shared" si="381"/>
        <v>0</v>
      </c>
      <c r="K627" s="98">
        <f t="shared" si="381"/>
        <v>0</v>
      </c>
      <c r="L627" s="98">
        <f t="shared" si="381"/>
        <v>0</v>
      </c>
      <c r="M627" s="98">
        <f t="shared" si="381"/>
        <v>0</v>
      </c>
      <c r="N627" s="98">
        <f t="shared" si="381"/>
        <v>0</v>
      </c>
      <c r="O627" s="98">
        <f t="shared" si="381"/>
        <v>0</v>
      </c>
      <c r="Z627" s="81" t="e" cm="1">
        <f t="array" aca="1" ref="Z627" ca="1">couleur(Z290)</f>
        <v>#NAME?</v>
      </c>
      <c r="AA627" s="81" t="e" cm="1">
        <f t="array" aca="1" ref="AA627" ca="1">couleur(AA290)</f>
        <v>#NAME?</v>
      </c>
      <c r="AB627" s="81" t="e" cm="1">
        <f t="array" aca="1" ref="AB627" ca="1">couleur(AB290)</f>
        <v>#NAME?</v>
      </c>
      <c r="AC627" s="81" t="e" cm="1">
        <f t="array" aca="1" ref="AC627" ca="1">couleur(AC290)</f>
        <v>#NAME?</v>
      </c>
      <c r="AD627" s="81" t="e" cm="1">
        <f t="array" aca="1" ref="AD627" ca="1">couleur(AD290)</f>
        <v>#NAME?</v>
      </c>
      <c r="AE627" s="81" t="e" cm="1">
        <f t="array" aca="1" ref="AE627" ca="1">couleur(AE290)</f>
        <v>#NAME?</v>
      </c>
      <c r="AF627" s="81" t="e" cm="1">
        <f t="array" aca="1" ref="AF627" ca="1">couleur(AF290)</f>
        <v>#NAME?</v>
      </c>
      <c r="AG627" s="81" t="e" cm="1">
        <f t="array" aca="1" ref="AG627" ca="1">couleur(AG290)</f>
        <v>#NAME?</v>
      </c>
      <c r="AH627" s="81" t="e" cm="1">
        <f t="array" aca="1" ref="AH627" ca="1">couleur(AH290)</f>
        <v>#NAME?</v>
      </c>
      <c r="AI627" s="81" t="e" cm="1">
        <f t="array" aca="1" ref="AI627" ca="1">couleur(AI290)</f>
        <v>#NAME?</v>
      </c>
      <c r="AJ627" s="43"/>
      <c r="AK627" s="81" t="e" cm="1">
        <f t="array" aca="1" ref="AK627" ca="1">couleur(AK225)</f>
        <v>#NAME?</v>
      </c>
      <c r="AL627" s="81" t="e" cm="1">
        <f t="array" aca="1" ref="AL627" ca="1">couleur(AL225)</f>
        <v>#NAME?</v>
      </c>
      <c r="AM627" s="81" t="e" cm="1">
        <f t="array" aca="1" ref="AM627" ca="1">couleur(AM225)</f>
        <v>#NAME?</v>
      </c>
      <c r="AN627" s="81" t="e" cm="1">
        <f t="array" aca="1" ref="AN627" ca="1">couleur(AN225)</f>
        <v>#NAME?</v>
      </c>
      <c r="AO627" s="81" t="e" cm="1">
        <f t="array" aca="1" ref="AO627" ca="1">couleur(AO225)</f>
        <v>#NAME?</v>
      </c>
      <c r="AP627" s="81" t="e" cm="1">
        <f t="array" aca="1" ref="AP627" ca="1">couleur(AP225)</f>
        <v>#NAME?</v>
      </c>
      <c r="AQ627" s="81" t="e" cm="1">
        <f t="array" aca="1" ref="AQ627" ca="1">couleur(AQ225)</f>
        <v>#NAME?</v>
      </c>
      <c r="AR627" s="81" t="e" cm="1">
        <f t="array" aca="1" ref="AR627" ca="1">couleur(AR225)</f>
        <v>#NAME?</v>
      </c>
      <c r="AS627" s="81" t="e" cm="1">
        <f t="array" aca="1" ref="AS627" ca="1">couleur(AS225)</f>
        <v>#NAME?</v>
      </c>
      <c r="AT627" s="81" t="e" cm="1">
        <f t="array" aca="1" ref="AT627" ca="1">couleur(AT225)</f>
        <v>#NAME?</v>
      </c>
      <c r="AU627" s="81" t="e" cm="1">
        <f t="array" aca="1" ref="AU627" ca="1">couleur(AU225)</f>
        <v>#NAME?</v>
      </c>
    </row>
    <row r="628" spans="9:47">
      <c r="I628" s="98">
        <f t="shared" ref="I628:O628" si="382">I226</f>
        <v>0</v>
      </c>
      <c r="J628" s="98">
        <f t="shared" si="382"/>
        <v>0</v>
      </c>
      <c r="K628" s="98">
        <f t="shared" si="382"/>
        <v>0</v>
      </c>
      <c r="L628" s="98">
        <f t="shared" si="382"/>
        <v>0</v>
      </c>
      <c r="M628" s="98">
        <f t="shared" si="382"/>
        <v>0</v>
      </c>
      <c r="N628" s="98">
        <f t="shared" si="382"/>
        <v>0</v>
      </c>
      <c r="O628" s="98">
        <f t="shared" si="382"/>
        <v>0</v>
      </c>
      <c r="Z628" s="81" t="e" cm="1">
        <f t="array" aca="1" ref="Z628" ca="1">couleur(Z291)</f>
        <v>#NAME?</v>
      </c>
      <c r="AA628" s="81" t="e" cm="1">
        <f t="array" aca="1" ref="AA628" ca="1">couleur(AA291)</f>
        <v>#NAME?</v>
      </c>
      <c r="AB628" s="81" t="e" cm="1">
        <f t="array" aca="1" ref="AB628" ca="1">couleur(AB291)</f>
        <v>#NAME?</v>
      </c>
      <c r="AC628" s="81" t="e" cm="1">
        <f t="array" aca="1" ref="AC628" ca="1">couleur(AC291)</f>
        <v>#NAME?</v>
      </c>
      <c r="AD628" s="81" t="e" cm="1">
        <f t="array" aca="1" ref="AD628" ca="1">couleur(AD291)</f>
        <v>#NAME?</v>
      </c>
      <c r="AE628" s="81" t="e" cm="1">
        <f t="array" aca="1" ref="AE628" ca="1">couleur(AE291)</f>
        <v>#NAME?</v>
      </c>
      <c r="AF628" s="81" t="e" cm="1">
        <f t="array" aca="1" ref="AF628" ca="1">couleur(AF291)</f>
        <v>#NAME?</v>
      </c>
      <c r="AG628" s="81" t="e" cm="1">
        <f t="array" aca="1" ref="AG628" ca="1">couleur(AG291)</f>
        <v>#NAME?</v>
      </c>
      <c r="AH628" s="81" t="e" cm="1">
        <f t="array" aca="1" ref="AH628" ca="1">couleur(AH291)</f>
        <v>#NAME?</v>
      </c>
      <c r="AI628" s="81" t="e" cm="1">
        <f t="array" aca="1" ref="AI628" ca="1">couleur(AI291)</f>
        <v>#NAME?</v>
      </c>
      <c r="AJ628" s="43"/>
      <c r="AK628" s="81" t="e" cm="1">
        <f t="array" aca="1" ref="AK628" ca="1">couleur(AK226)</f>
        <v>#NAME?</v>
      </c>
      <c r="AL628" s="81" t="e" cm="1">
        <f t="array" aca="1" ref="AL628" ca="1">couleur(AL226)</f>
        <v>#NAME?</v>
      </c>
      <c r="AM628" s="81" t="e" cm="1">
        <f t="array" aca="1" ref="AM628" ca="1">couleur(AM226)</f>
        <v>#NAME?</v>
      </c>
      <c r="AN628" s="81" t="e" cm="1">
        <f t="array" aca="1" ref="AN628" ca="1">couleur(AN226)</f>
        <v>#NAME?</v>
      </c>
      <c r="AO628" s="81" t="e" cm="1">
        <f t="array" aca="1" ref="AO628" ca="1">couleur(AO226)</f>
        <v>#NAME?</v>
      </c>
      <c r="AP628" s="81" t="e" cm="1">
        <f t="array" aca="1" ref="AP628" ca="1">couleur(AP226)</f>
        <v>#NAME?</v>
      </c>
      <c r="AQ628" s="81" t="e" cm="1">
        <f t="array" aca="1" ref="AQ628" ca="1">couleur(AQ226)</f>
        <v>#NAME?</v>
      </c>
      <c r="AR628" s="81" t="e" cm="1">
        <f t="array" aca="1" ref="AR628" ca="1">couleur(AR226)</f>
        <v>#NAME?</v>
      </c>
      <c r="AS628" s="81" t="e" cm="1">
        <f t="array" aca="1" ref="AS628" ca="1">couleur(AS226)</f>
        <v>#NAME?</v>
      </c>
      <c r="AT628" s="81" t="e" cm="1">
        <f t="array" aca="1" ref="AT628" ca="1">couleur(AT226)</f>
        <v>#NAME?</v>
      </c>
      <c r="AU628" s="81" t="e" cm="1">
        <f t="array" aca="1" ref="AU628" ca="1">couleur(AU226)</f>
        <v>#NAME?</v>
      </c>
    </row>
    <row r="629" spans="9:47">
      <c r="I629" s="98">
        <f t="shared" ref="I629:O629" si="383">I227</f>
        <v>0</v>
      </c>
      <c r="J629" s="98">
        <f t="shared" si="383"/>
        <v>0</v>
      </c>
      <c r="K629" s="98">
        <f t="shared" si="383"/>
        <v>0</v>
      </c>
      <c r="L629" s="98">
        <f t="shared" si="383"/>
        <v>0</v>
      </c>
      <c r="M629" s="98">
        <f t="shared" si="383"/>
        <v>0</v>
      </c>
      <c r="N629" s="98">
        <f t="shared" si="383"/>
        <v>0</v>
      </c>
      <c r="O629" s="98">
        <f t="shared" si="383"/>
        <v>0</v>
      </c>
      <c r="Z629" s="81" t="e" cm="1">
        <f t="array" aca="1" ref="Z629" ca="1">couleur(Z292)</f>
        <v>#NAME?</v>
      </c>
      <c r="AA629" s="81" t="e" cm="1">
        <f t="array" aca="1" ref="AA629" ca="1">couleur(AA292)</f>
        <v>#NAME?</v>
      </c>
      <c r="AB629" s="81" t="e" cm="1">
        <f t="array" aca="1" ref="AB629" ca="1">couleur(AB292)</f>
        <v>#NAME?</v>
      </c>
      <c r="AC629" s="81" t="e" cm="1">
        <f t="array" aca="1" ref="AC629" ca="1">couleur(AC292)</f>
        <v>#NAME?</v>
      </c>
      <c r="AD629" s="81" t="e" cm="1">
        <f t="array" aca="1" ref="AD629" ca="1">couleur(AD292)</f>
        <v>#NAME?</v>
      </c>
      <c r="AE629" s="81" t="e" cm="1">
        <f t="array" aca="1" ref="AE629" ca="1">couleur(AE292)</f>
        <v>#NAME?</v>
      </c>
      <c r="AF629" s="81" t="e" cm="1">
        <f t="array" aca="1" ref="AF629" ca="1">couleur(AF292)</f>
        <v>#NAME?</v>
      </c>
      <c r="AG629" s="81" t="e" cm="1">
        <f t="array" aca="1" ref="AG629" ca="1">couleur(AG292)</f>
        <v>#NAME?</v>
      </c>
      <c r="AH629" s="81" t="e" cm="1">
        <f t="array" aca="1" ref="AH629" ca="1">couleur(AH292)</f>
        <v>#NAME?</v>
      </c>
      <c r="AI629" s="81" t="e" cm="1">
        <f t="array" aca="1" ref="AI629" ca="1">couleur(AI292)</f>
        <v>#NAME?</v>
      </c>
      <c r="AJ629" s="43"/>
      <c r="AK629" s="81" t="e" cm="1">
        <f t="array" aca="1" ref="AK629" ca="1">couleur(AK227)</f>
        <v>#NAME?</v>
      </c>
      <c r="AL629" s="81" t="e" cm="1">
        <f t="array" aca="1" ref="AL629" ca="1">couleur(AL227)</f>
        <v>#NAME?</v>
      </c>
      <c r="AM629" s="81" t="e" cm="1">
        <f t="array" aca="1" ref="AM629" ca="1">couleur(AM227)</f>
        <v>#NAME?</v>
      </c>
      <c r="AN629" s="81" t="e" cm="1">
        <f t="array" aca="1" ref="AN629" ca="1">couleur(AN227)</f>
        <v>#NAME?</v>
      </c>
      <c r="AO629" s="81" t="e" cm="1">
        <f t="array" aca="1" ref="AO629" ca="1">couleur(AO227)</f>
        <v>#NAME?</v>
      </c>
      <c r="AP629" s="81" t="e" cm="1">
        <f t="array" aca="1" ref="AP629" ca="1">couleur(AP227)</f>
        <v>#NAME?</v>
      </c>
      <c r="AQ629" s="81" t="e" cm="1">
        <f t="array" aca="1" ref="AQ629" ca="1">couleur(AQ227)</f>
        <v>#NAME?</v>
      </c>
      <c r="AR629" s="81" t="e" cm="1">
        <f t="array" aca="1" ref="AR629" ca="1">couleur(AR227)</f>
        <v>#NAME?</v>
      </c>
      <c r="AS629" s="81" t="e" cm="1">
        <f t="array" aca="1" ref="AS629" ca="1">couleur(AS227)</f>
        <v>#NAME?</v>
      </c>
      <c r="AT629" s="81" t="e" cm="1">
        <f t="array" aca="1" ref="AT629" ca="1">couleur(AT227)</f>
        <v>#NAME?</v>
      </c>
      <c r="AU629" s="81" t="e" cm="1">
        <f t="array" aca="1" ref="AU629" ca="1">couleur(AU227)</f>
        <v>#NAME?</v>
      </c>
    </row>
    <row r="630" spans="9:47">
      <c r="I630" s="98">
        <f t="shared" ref="I630:O630" si="384">I228</f>
        <v>0</v>
      </c>
      <c r="J630" s="98">
        <f t="shared" si="384"/>
        <v>0</v>
      </c>
      <c r="K630" s="98">
        <f t="shared" si="384"/>
        <v>0</v>
      </c>
      <c r="L630" s="98">
        <f t="shared" si="384"/>
        <v>0</v>
      </c>
      <c r="M630" s="98">
        <f t="shared" si="384"/>
        <v>0</v>
      </c>
      <c r="N630" s="98">
        <f t="shared" si="384"/>
        <v>0</v>
      </c>
      <c r="O630" s="98">
        <f t="shared" si="384"/>
        <v>0</v>
      </c>
      <c r="Z630" s="81" t="e" cm="1">
        <f t="array" aca="1" ref="Z630" ca="1">couleur(Z293)</f>
        <v>#NAME?</v>
      </c>
      <c r="AA630" s="81" t="e" cm="1">
        <f t="array" aca="1" ref="AA630" ca="1">couleur(AA293)</f>
        <v>#NAME?</v>
      </c>
      <c r="AB630" s="81" t="e" cm="1">
        <f t="array" aca="1" ref="AB630" ca="1">couleur(AB293)</f>
        <v>#NAME?</v>
      </c>
      <c r="AC630" s="81" t="e" cm="1">
        <f t="array" aca="1" ref="AC630" ca="1">couleur(AC293)</f>
        <v>#NAME?</v>
      </c>
      <c r="AD630" s="81" t="e" cm="1">
        <f t="array" aca="1" ref="AD630" ca="1">couleur(AD293)</f>
        <v>#NAME?</v>
      </c>
      <c r="AE630" s="81" t="e" cm="1">
        <f t="array" aca="1" ref="AE630" ca="1">couleur(AE293)</f>
        <v>#NAME?</v>
      </c>
      <c r="AF630" s="81" t="e" cm="1">
        <f t="array" aca="1" ref="AF630" ca="1">couleur(AF293)</f>
        <v>#NAME?</v>
      </c>
      <c r="AG630" s="81" t="e" cm="1">
        <f t="array" aca="1" ref="AG630" ca="1">couleur(AG293)</f>
        <v>#NAME?</v>
      </c>
      <c r="AH630" s="81" t="e" cm="1">
        <f t="array" aca="1" ref="AH630" ca="1">couleur(AH293)</f>
        <v>#NAME?</v>
      </c>
      <c r="AI630" s="81" t="e" cm="1">
        <f t="array" aca="1" ref="AI630" ca="1">couleur(AI293)</f>
        <v>#NAME?</v>
      </c>
      <c r="AJ630" s="43"/>
      <c r="AK630" s="81" t="e" cm="1">
        <f t="array" aca="1" ref="AK630" ca="1">couleur(AK228)</f>
        <v>#NAME?</v>
      </c>
      <c r="AL630" s="81" t="e" cm="1">
        <f t="array" aca="1" ref="AL630" ca="1">couleur(AL228)</f>
        <v>#NAME?</v>
      </c>
      <c r="AM630" s="81" t="e" cm="1">
        <f t="array" aca="1" ref="AM630" ca="1">couleur(AM228)</f>
        <v>#NAME?</v>
      </c>
      <c r="AN630" s="81" t="e" cm="1">
        <f t="array" aca="1" ref="AN630" ca="1">couleur(AN228)</f>
        <v>#NAME?</v>
      </c>
      <c r="AO630" s="81" t="e" cm="1">
        <f t="array" aca="1" ref="AO630" ca="1">couleur(AO228)</f>
        <v>#NAME?</v>
      </c>
      <c r="AP630" s="81" t="e" cm="1">
        <f t="array" aca="1" ref="AP630" ca="1">couleur(AP228)</f>
        <v>#NAME?</v>
      </c>
      <c r="AQ630" s="81" t="e" cm="1">
        <f t="array" aca="1" ref="AQ630" ca="1">couleur(AQ228)</f>
        <v>#NAME?</v>
      </c>
      <c r="AR630" s="81" t="e" cm="1">
        <f t="array" aca="1" ref="AR630" ca="1">couleur(AR228)</f>
        <v>#NAME?</v>
      </c>
      <c r="AS630" s="81" t="e" cm="1">
        <f t="array" aca="1" ref="AS630" ca="1">couleur(AS228)</f>
        <v>#NAME?</v>
      </c>
      <c r="AT630" s="81" t="e" cm="1">
        <f t="array" aca="1" ref="AT630" ca="1">couleur(AT228)</f>
        <v>#NAME?</v>
      </c>
      <c r="AU630" s="81" t="e" cm="1">
        <f t="array" aca="1" ref="AU630" ca="1">couleur(AU228)</f>
        <v>#NAME?</v>
      </c>
    </row>
    <row r="631" spans="9:47">
      <c r="I631" s="98">
        <f t="shared" ref="I631:O631" si="385">I229</f>
        <v>0</v>
      </c>
      <c r="J631" s="98">
        <f t="shared" si="385"/>
        <v>0</v>
      </c>
      <c r="K631" s="98">
        <f t="shared" si="385"/>
        <v>0</v>
      </c>
      <c r="L631" s="98">
        <f t="shared" si="385"/>
        <v>0</v>
      </c>
      <c r="M631" s="98">
        <f t="shared" si="385"/>
        <v>0</v>
      </c>
      <c r="N631" s="98">
        <f t="shared" si="385"/>
        <v>0</v>
      </c>
      <c r="O631" s="98">
        <f t="shared" si="385"/>
        <v>0</v>
      </c>
      <c r="Z631" s="81" t="e" cm="1">
        <f t="array" aca="1" ref="Z631" ca="1">couleur(Z294)</f>
        <v>#NAME?</v>
      </c>
      <c r="AA631" s="81" t="e" cm="1">
        <f t="array" aca="1" ref="AA631" ca="1">couleur(AA294)</f>
        <v>#NAME?</v>
      </c>
      <c r="AB631" s="81" t="e" cm="1">
        <f t="array" aca="1" ref="AB631" ca="1">couleur(AB294)</f>
        <v>#NAME?</v>
      </c>
      <c r="AC631" s="81" t="e" cm="1">
        <f t="array" aca="1" ref="AC631" ca="1">couleur(AC294)</f>
        <v>#NAME?</v>
      </c>
      <c r="AD631" s="81" t="e" cm="1">
        <f t="array" aca="1" ref="AD631" ca="1">couleur(AD294)</f>
        <v>#NAME?</v>
      </c>
      <c r="AE631" s="81" t="e" cm="1">
        <f t="array" aca="1" ref="AE631" ca="1">couleur(AE294)</f>
        <v>#NAME?</v>
      </c>
      <c r="AF631" s="81" t="e" cm="1">
        <f t="array" aca="1" ref="AF631" ca="1">couleur(AF294)</f>
        <v>#NAME?</v>
      </c>
      <c r="AG631" s="81" t="e" cm="1">
        <f t="array" aca="1" ref="AG631" ca="1">couleur(AG294)</f>
        <v>#NAME?</v>
      </c>
      <c r="AH631" s="81" t="e" cm="1">
        <f t="array" aca="1" ref="AH631" ca="1">couleur(AH294)</f>
        <v>#NAME?</v>
      </c>
      <c r="AI631" s="81" t="e" cm="1">
        <f t="array" aca="1" ref="AI631" ca="1">couleur(AI294)</f>
        <v>#NAME?</v>
      </c>
      <c r="AJ631" s="43"/>
      <c r="AK631" s="81" t="e" cm="1">
        <f t="array" aca="1" ref="AK631" ca="1">couleur(AK229)</f>
        <v>#NAME?</v>
      </c>
      <c r="AL631" s="81" t="e" cm="1">
        <f t="array" aca="1" ref="AL631" ca="1">couleur(AL229)</f>
        <v>#NAME?</v>
      </c>
      <c r="AM631" s="81" t="e" cm="1">
        <f t="array" aca="1" ref="AM631" ca="1">couleur(AM229)</f>
        <v>#NAME?</v>
      </c>
      <c r="AN631" s="81" t="e" cm="1">
        <f t="array" aca="1" ref="AN631" ca="1">couleur(AN229)</f>
        <v>#NAME?</v>
      </c>
      <c r="AO631" s="81" t="e" cm="1">
        <f t="array" aca="1" ref="AO631" ca="1">couleur(AO229)</f>
        <v>#NAME?</v>
      </c>
      <c r="AP631" s="81" t="e" cm="1">
        <f t="array" aca="1" ref="AP631" ca="1">couleur(AP229)</f>
        <v>#NAME?</v>
      </c>
      <c r="AQ631" s="81" t="e" cm="1">
        <f t="array" aca="1" ref="AQ631" ca="1">couleur(AQ229)</f>
        <v>#NAME?</v>
      </c>
      <c r="AR631" s="81" t="e" cm="1">
        <f t="array" aca="1" ref="AR631" ca="1">couleur(AR229)</f>
        <v>#NAME?</v>
      </c>
      <c r="AS631" s="81" t="e" cm="1">
        <f t="array" aca="1" ref="AS631" ca="1">couleur(AS229)</f>
        <v>#NAME?</v>
      </c>
      <c r="AT631" s="81" t="e" cm="1">
        <f t="array" aca="1" ref="AT631" ca="1">couleur(AT229)</f>
        <v>#NAME?</v>
      </c>
      <c r="AU631" s="81" t="e" cm="1">
        <f t="array" aca="1" ref="AU631" ca="1">couleur(AU229)</f>
        <v>#NAME?</v>
      </c>
    </row>
    <row r="632" spans="9:47">
      <c r="I632" s="98">
        <f t="shared" ref="I632:O632" si="386">I230</f>
        <v>0</v>
      </c>
      <c r="J632" s="98">
        <f t="shared" si="386"/>
        <v>0</v>
      </c>
      <c r="K632" s="98">
        <f t="shared" si="386"/>
        <v>0</v>
      </c>
      <c r="L632" s="98">
        <f t="shared" si="386"/>
        <v>0</v>
      </c>
      <c r="M632" s="98">
        <f t="shared" si="386"/>
        <v>0</v>
      </c>
      <c r="N632" s="98">
        <f t="shared" si="386"/>
        <v>0</v>
      </c>
      <c r="O632" s="98">
        <f t="shared" si="386"/>
        <v>0</v>
      </c>
      <c r="Z632" s="81" t="e" cm="1">
        <f t="array" aca="1" ref="Z632" ca="1">couleur(Z295)</f>
        <v>#NAME?</v>
      </c>
      <c r="AA632" s="81" t="e" cm="1">
        <f t="array" aca="1" ref="AA632" ca="1">couleur(AA295)</f>
        <v>#NAME?</v>
      </c>
      <c r="AB632" s="81" t="e" cm="1">
        <f t="array" aca="1" ref="AB632" ca="1">couleur(AB295)</f>
        <v>#NAME?</v>
      </c>
      <c r="AC632" s="81" t="e" cm="1">
        <f t="array" aca="1" ref="AC632" ca="1">couleur(AC295)</f>
        <v>#NAME?</v>
      </c>
      <c r="AD632" s="81" t="e" cm="1">
        <f t="array" aca="1" ref="AD632" ca="1">couleur(AD295)</f>
        <v>#NAME?</v>
      </c>
      <c r="AE632" s="81" t="e" cm="1">
        <f t="array" aca="1" ref="AE632" ca="1">couleur(AE295)</f>
        <v>#NAME?</v>
      </c>
      <c r="AF632" s="81" t="e" cm="1">
        <f t="array" aca="1" ref="AF632" ca="1">couleur(AF295)</f>
        <v>#NAME?</v>
      </c>
      <c r="AG632" s="81" t="e" cm="1">
        <f t="array" aca="1" ref="AG632" ca="1">couleur(AG295)</f>
        <v>#NAME?</v>
      </c>
      <c r="AH632" s="81" t="e" cm="1">
        <f t="array" aca="1" ref="AH632" ca="1">couleur(AH295)</f>
        <v>#NAME?</v>
      </c>
      <c r="AI632" s="81" t="e" cm="1">
        <f t="array" aca="1" ref="AI632" ca="1">couleur(AI295)</f>
        <v>#NAME?</v>
      </c>
      <c r="AJ632" s="43"/>
      <c r="AK632" s="81" t="e" cm="1">
        <f t="array" aca="1" ref="AK632" ca="1">couleur(AK230)</f>
        <v>#NAME?</v>
      </c>
      <c r="AL632" s="81" t="e" cm="1">
        <f t="array" aca="1" ref="AL632" ca="1">couleur(AL230)</f>
        <v>#NAME?</v>
      </c>
      <c r="AM632" s="81" t="e" cm="1">
        <f t="array" aca="1" ref="AM632" ca="1">couleur(AM230)</f>
        <v>#NAME?</v>
      </c>
      <c r="AN632" s="81" t="e" cm="1">
        <f t="array" aca="1" ref="AN632" ca="1">couleur(AN230)</f>
        <v>#NAME?</v>
      </c>
      <c r="AO632" s="81" t="e" cm="1">
        <f t="array" aca="1" ref="AO632" ca="1">couleur(AO230)</f>
        <v>#NAME?</v>
      </c>
      <c r="AP632" s="81" t="e" cm="1">
        <f t="array" aca="1" ref="AP632" ca="1">couleur(AP230)</f>
        <v>#NAME?</v>
      </c>
      <c r="AQ632" s="81" t="e" cm="1">
        <f t="array" aca="1" ref="AQ632" ca="1">couleur(AQ230)</f>
        <v>#NAME?</v>
      </c>
      <c r="AR632" s="81" t="e" cm="1">
        <f t="array" aca="1" ref="AR632" ca="1">couleur(AR230)</f>
        <v>#NAME?</v>
      </c>
      <c r="AS632" s="81" t="e" cm="1">
        <f t="array" aca="1" ref="AS632" ca="1">couleur(AS230)</f>
        <v>#NAME?</v>
      </c>
      <c r="AT632" s="81" t="e" cm="1">
        <f t="array" aca="1" ref="AT632" ca="1">couleur(AT230)</f>
        <v>#NAME?</v>
      </c>
      <c r="AU632" s="81" t="e" cm="1">
        <f t="array" aca="1" ref="AU632" ca="1">couleur(AU230)</f>
        <v>#NAME?</v>
      </c>
    </row>
    <row r="633" spans="9:47">
      <c r="I633" s="98">
        <f t="shared" ref="I633:O633" si="387">I231</f>
        <v>0</v>
      </c>
      <c r="J633" s="98">
        <f t="shared" si="387"/>
        <v>0</v>
      </c>
      <c r="K633" s="98">
        <f t="shared" si="387"/>
        <v>0</v>
      </c>
      <c r="L633" s="98">
        <f t="shared" si="387"/>
        <v>0</v>
      </c>
      <c r="M633" s="98">
        <f t="shared" si="387"/>
        <v>0</v>
      </c>
      <c r="N633" s="98">
        <f t="shared" si="387"/>
        <v>0</v>
      </c>
      <c r="O633" s="98">
        <f t="shared" si="387"/>
        <v>0</v>
      </c>
      <c r="Z633" s="81" t="e" cm="1">
        <f t="array" aca="1" ref="Z633" ca="1">couleur(Z296)</f>
        <v>#NAME?</v>
      </c>
      <c r="AA633" s="81" t="e" cm="1">
        <f t="array" aca="1" ref="AA633" ca="1">couleur(AA296)</f>
        <v>#NAME?</v>
      </c>
      <c r="AB633" s="81" t="e" cm="1">
        <f t="array" aca="1" ref="AB633" ca="1">couleur(AB296)</f>
        <v>#NAME?</v>
      </c>
      <c r="AC633" s="81" t="e" cm="1">
        <f t="array" aca="1" ref="AC633" ca="1">couleur(AC296)</f>
        <v>#NAME?</v>
      </c>
      <c r="AD633" s="81" t="e" cm="1">
        <f t="array" aca="1" ref="AD633" ca="1">couleur(AD296)</f>
        <v>#NAME?</v>
      </c>
      <c r="AE633" s="81" t="e" cm="1">
        <f t="array" aca="1" ref="AE633" ca="1">couleur(AE296)</f>
        <v>#NAME?</v>
      </c>
      <c r="AF633" s="81" t="e" cm="1">
        <f t="array" aca="1" ref="AF633" ca="1">couleur(AF296)</f>
        <v>#NAME?</v>
      </c>
      <c r="AG633" s="81" t="e" cm="1">
        <f t="array" aca="1" ref="AG633" ca="1">couleur(AG296)</f>
        <v>#NAME?</v>
      </c>
      <c r="AH633" s="81" t="e" cm="1">
        <f t="array" aca="1" ref="AH633" ca="1">couleur(AH296)</f>
        <v>#NAME?</v>
      </c>
      <c r="AI633" s="81" t="e" cm="1">
        <f t="array" aca="1" ref="AI633" ca="1">couleur(AI296)</f>
        <v>#NAME?</v>
      </c>
      <c r="AJ633" s="43"/>
      <c r="AK633" s="81" t="e" cm="1">
        <f t="array" aca="1" ref="AK633" ca="1">couleur(AK231)</f>
        <v>#NAME?</v>
      </c>
      <c r="AL633" s="81" t="e" cm="1">
        <f t="array" aca="1" ref="AL633" ca="1">couleur(AL231)</f>
        <v>#NAME?</v>
      </c>
      <c r="AM633" s="81" t="e" cm="1">
        <f t="array" aca="1" ref="AM633" ca="1">couleur(AM231)</f>
        <v>#NAME?</v>
      </c>
      <c r="AN633" s="81" t="e" cm="1">
        <f t="array" aca="1" ref="AN633" ca="1">couleur(AN231)</f>
        <v>#NAME?</v>
      </c>
      <c r="AO633" s="81" t="e" cm="1">
        <f t="array" aca="1" ref="AO633" ca="1">couleur(AO231)</f>
        <v>#NAME?</v>
      </c>
      <c r="AP633" s="81" t="e" cm="1">
        <f t="array" aca="1" ref="AP633" ca="1">couleur(AP231)</f>
        <v>#NAME?</v>
      </c>
      <c r="AQ633" s="81" t="e" cm="1">
        <f t="array" aca="1" ref="AQ633" ca="1">couleur(AQ231)</f>
        <v>#NAME?</v>
      </c>
      <c r="AR633" s="81" t="e" cm="1">
        <f t="array" aca="1" ref="AR633" ca="1">couleur(AR231)</f>
        <v>#NAME?</v>
      </c>
      <c r="AS633" s="81" t="e" cm="1">
        <f t="array" aca="1" ref="AS633" ca="1">couleur(AS231)</f>
        <v>#NAME?</v>
      </c>
      <c r="AT633" s="81" t="e" cm="1">
        <f t="array" aca="1" ref="AT633" ca="1">couleur(AT231)</f>
        <v>#NAME?</v>
      </c>
      <c r="AU633" s="81" t="e" cm="1">
        <f t="array" aca="1" ref="AU633" ca="1">couleur(AU231)</f>
        <v>#NAME?</v>
      </c>
    </row>
    <row r="634" spans="9:47">
      <c r="I634" s="98">
        <f t="shared" ref="I634:O634" si="388">I232</f>
        <v>0</v>
      </c>
      <c r="J634" s="98">
        <f t="shared" si="388"/>
        <v>0</v>
      </c>
      <c r="K634" s="98">
        <f t="shared" si="388"/>
        <v>0</v>
      </c>
      <c r="L634" s="98">
        <f t="shared" si="388"/>
        <v>0</v>
      </c>
      <c r="M634" s="98">
        <f t="shared" si="388"/>
        <v>0</v>
      </c>
      <c r="N634" s="98">
        <f t="shared" si="388"/>
        <v>0</v>
      </c>
      <c r="O634" s="98">
        <f t="shared" si="388"/>
        <v>0</v>
      </c>
      <c r="Z634" s="81" t="e" cm="1">
        <f t="array" aca="1" ref="Z634" ca="1">couleur(Z297)</f>
        <v>#NAME?</v>
      </c>
      <c r="AA634" s="81" t="e" cm="1">
        <f t="array" aca="1" ref="AA634" ca="1">couleur(AA297)</f>
        <v>#NAME?</v>
      </c>
      <c r="AB634" s="81" t="e" cm="1">
        <f t="array" aca="1" ref="AB634" ca="1">couleur(AB297)</f>
        <v>#NAME?</v>
      </c>
      <c r="AC634" s="81" t="e" cm="1">
        <f t="array" aca="1" ref="AC634" ca="1">couleur(AC297)</f>
        <v>#NAME?</v>
      </c>
      <c r="AD634" s="81" t="e" cm="1">
        <f t="array" aca="1" ref="AD634" ca="1">couleur(AD297)</f>
        <v>#NAME?</v>
      </c>
      <c r="AE634" s="81" t="e" cm="1">
        <f t="array" aca="1" ref="AE634" ca="1">couleur(AE297)</f>
        <v>#NAME?</v>
      </c>
      <c r="AF634" s="81" t="e" cm="1">
        <f t="array" aca="1" ref="AF634" ca="1">couleur(AF297)</f>
        <v>#NAME?</v>
      </c>
      <c r="AG634" s="81" t="e" cm="1">
        <f t="array" aca="1" ref="AG634" ca="1">couleur(AG297)</f>
        <v>#NAME?</v>
      </c>
      <c r="AH634" s="81" t="e" cm="1">
        <f t="array" aca="1" ref="AH634" ca="1">couleur(AH297)</f>
        <v>#NAME?</v>
      </c>
      <c r="AI634" s="81" t="e" cm="1">
        <f t="array" aca="1" ref="AI634" ca="1">couleur(AI297)</f>
        <v>#NAME?</v>
      </c>
      <c r="AJ634" s="43"/>
      <c r="AK634" s="81" t="e" cm="1">
        <f t="array" aca="1" ref="AK634" ca="1">couleur(AK232)</f>
        <v>#NAME?</v>
      </c>
      <c r="AL634" s="81" t="e" cm="1">
        <f t="array" aca="1" ref="AL634" ca="1">couleur(AL232)</f>
        <v>#NAME?</v>
      </c>
      <c r="AM634" s="81" t="e" cm="1">
        <f t="array" aca="1" ref="AM634" ca="1">couleur(AM232)</f>
        <v>#NAME?</v>
      </c>
      <c r="AN634" s="81" t="e" cm="1">
        <f t="array" aca="1" ref="AN634" ca="1">couleur(AN232)</f>
        <v>#NAME?</v>
      </c>
      <c r="AO634" s="81" t="e" cm="1">
        <f t="array" aca="1" ref="AO634" ca="1">couleur(AO232)</f>
        <v>#NAME?</v>
      </c>
      <c r="AP634" s="81" t="e" cm="1">
        <f t="array" aca="1" ref="AP634" ca="1">couleur(AP232)</f>
        <v>#NAME?</v>
      </c>
      <c r="AQ634" s="81" t="e" cm="1">
        <f t="array" aca="1" ref="AQ634" ca="1">couleur(AQ232)</f>
        <v>#NAME?</v>
      </c>
      <c r="AR634" s="81" t="e" cm="1">
        <f t="array" aca="1" ref="AR634" ca="1">couleur(AR232)</f>
        <v>#NAME?</v>
      </c>
      <c r="AS634" s="81" t="e" cm="1">
        <f t="array" aca="1" ref="AS634" ca="1">couleur(AS232)</f>
        <v>#NAME?</v>
      </c>
      <c r="AT634" s="81" t="e" cm="1">
        <f t="array" aca="1" ref="AT634" ca="1">couleur(AT232)</f>
        <v>#NAME?</v>
      </c>
      <c r="AU634" s="81" t="e" cm="1">
        <f t="array" aca="1" ref="AU634" ca="1">couleur(AU232)</f>
        <v>#NAME?</v>
      </c>
    </row>
    <row r="635" spans="9:47">
      <c r="I635" s="98">
        <f t="shared" ref="I635:O635" si="389">I233</f>
        <v>0</v>
      </c>
      <c r="J635" s="98">
        <f t="shared" si="389"/>
        <v>0</v>
      </c>
      <c r="K635" s="98">
        <f t="shared" si="389"/>
        <v>0</v>
      </c>
      <c r="L635" s="98">
        <f t="shared" si="389"/>
        <v>0</v>
      </c>
      <c r="M635" s="98">
        <f t="shared" si="389"/>
        <v>0</v>
      </c>
      <c r="N635" s="98">
        <f t="shared" si="389"/>
        <v>0</v>
      </c>
      <c r="O635" s="98">
        <f t="shared" si="389"/>
        <v>0</v>
      </c>
      <c r="Z635" s="81" t="e" cm="1">
        <f t="array" aca="1" ref="Z635" ca="1">couleur(Z298)</f>
        <v>#NAME?</v>
      </c>
      <c r="AA635" s="81" t="e" cm="1">
        <f t="array" aca="1" ref="AA635" ca="1">couleur(AA298)</f>
        <v>#NAME?</v>
      </c>
      <c r="AB635" s="81" t="e" cm="1">
        <f t="array" aca="1" ref="AB635" ca="1">couleur(AB298)</f>
        <v>#NAME?</v>
      </c>
      <c r="AC635" s="81" t="e" cm="1">
        <f t="array" aca="1" ref="AC635" ca="1">couleur(AC298)</f>
        <v>#NAME?</v>
      </c>
      <c r="AD635" s="81" t="e" cm="1">
        <f t="array" aca="1" ref="AD635" ca="1">couleur(AD298)</f>
        <v>#NAME?</v>
      </c>
      <c r="AE635" s="81" t="e" cm="1">
        <f t="array" aca="1" ref="AE635" ca="1">couleur(AE298)</f>
        <v>#NAME?</v>
      </c>
      <c r="AF635" s="81" t="e" cm="1">
        <f t="array" aca="1" ref="AF635" ca="1">couleur(AF298)</f>
        <v>#NAME?</v>
      </c>
      <c r="AG635" s="81" t="e" cm="1">
        <f t="array" aca="1" ref="AG635" ca="1">couleur(AG298)</f>
        <v>#NAME?</v>
      </c>
      <c r="AH635" s="81" t="e" cm="1">
        <f t="array" aca="1" ref="AH635" ca="1">couleur(AH298)</f>
        <v>#NAME?</v>
      </c>
      <c r="AI635" s="81" t="e" cm="1">
        <f t="array" aca="1" ref="AI635" ca="1">couleur(AI298)</f>
        <v>#NAME?</v>
      </c>
      <c r="AJ635" s="43"/>
      <c r="AK635" s="81" t="e" cm="1">
        <f t="array" aca="1" ref="AK635" ca="1">couleur(AK233)</f>
        <v>#NAME?</v>
      </c>
      <c r="AL635" s="81" t="e" cm="1">
        <f t="array" aca="1" ref="AL635" ca="1">couleur(AL233)</f>
        <v>#NAME?</v>
      </c>
      <c r="AM635" s="81" t="e" cm="1">
        <f t="array" aca="1" ref="AM635" ca="1">couleur(AM233)</f>
        <v>#NAME?</v>
      </c>
      <c r="AN635" s="81" t="e" cm="1">
        <f t="array" aca="1" ref="AN635" ca="1">couleur(AN233)</f>
        <v>#NAME?</v>
      </c>
      <c r="AO635" s="81" t="e" cm="1">
        <f t="array" aca="1" ref="AO635" ca="1">couleur(AO233)</f>
        <v>#NAME?</v>
      </c>
      <c r="AP635" s="81" t="e" cm="1">
        <f t="array" aca="1" ref="AP635" ca="1">couleur(AP233)</f>
        <v>#NAME?</v>
      </c>
      <c r="AQ635" s="81" t="e" cm="1">
        <f t="array" aca="1" ref="AQ635" ca="1">couleur(AQ233)</f>
        <v>#NAME?</v>
      </c>
      <c r="AR635" s="81" t="e" cm="1">
        <f t="array" aca="1" ref="AR635" ca="1">couleur(AR233)</f>
        <v>#NAME?</v>
      </c>
      <c r="AS635" s="81" t="e" cm="1">
        <f t="array" aca="1" ref="AS635" ca="1">couleur(AS233)</f>
        <v>#NAME?</v>
      </c>
      <c r="AT635" s="81" t="e" cm="1">
        <f t="array" aca="1" ref="AT635" ca="1">couleur(AT233)</f>
        <v>#NAME?</v>
      </c>
      <c r="AU635" s="81" t="e" cm="1">
        <f t="array" aca="1" ref="AU635" ca="1">couleur(AU233)</f>
        <v>#NAME?</v>
      </c>
    </row>
    <row r="636" spans="9:47">
      <c r="I636" s="98">
        <f t="shared" ref="I636:O636" si="390">I234</f>
        <v>0</v>
      </c>
      <c r="J636" s="98">
        <f t="shared" si="390"/>
        <v>0</v>
      </c>
      <c r="K636" s="98">
        <f t="shared" si="390"/>
        <v>0</v>
      </c>
      <c r="L636" s="98">
        <f t="shared" si="390"/>
        <v>0</v>
      </c>
      <c r="M636" s="98">
        <f t="shared" si="390"/>
        <v>0</v>
      </c>
      <c r="N636" s="98">
        <f t="shared" si="390"/>
        <v>0</v>
      </c>
      <c r="O636" s="98">
        <f t="shared" si="390"/>
        <v>0</v>
      </c>
      <c r="Z636" s="81" t="e" cm="1">
        <f t="array" aca="1" ref="Z636" ca="1">couleur(Z299)</f>
        <v>#NAME?</v>
      </c>
      <c r="AA636" s="81" t="e" cm="1">
        <f t="array" aca="1" ref="AA636" ca="1">couleur(AA299)</f>
        <v>#NAME?</v>
      </c>
      <c r="AB636" s="81" t="e" cm="1">
        <f t="array" aca="1" ref="AB636" ca="1">couleur(AB299)</f>
        <v>#NAME?</v>
      </c>
      <c r="AC636" s="81" t="e" cm="1">
        <f t="array" aca="1" ref="AC636" ca="1">couleur(AC299)</f>
        <v>#NAME?</v>
      </c>
      <c r="AD636" s="81" t="e" cm="1">
        <f t="array" aca="1" ref="AD636" ca="1">couleur(AD299)</f>
        <v>#NAME?</v>
      </c>
      <c r="AE636" s="81" t="e" cm="1">
        <f t="array" aca="1" ref="AE636" ca="1">couleur(AE299)</f>
        <v>#NAME?</v>
      </c>
      <c r="AF636" s="81" t="e" cm="1">
        <f t="array" aca="1" ref="AF636" ca="1">couleur(AF299)</f>
        <v>#NAME?</v>
      </c>
      <c r="AG636" s="81" t="e" cm="1">
        <f t="array" aca="1" ref="AG636" ca="1">couleur(AG299)</f>
        <v>#NAME?</v>
      </c>
      <c r="AH636" s="81" t="e" cm="1">
        <f t="array" aca="1" ref="AH636" ca="1">couleur(AH299)</f>
        <v>#NAME?</v>
      </c>
      <c r="AI636" s="81" t="e" cm="1">
        <f t="array" aca="1" ref="AI636" ca="1">couleur(AI299)</f>
        <v>#NAME?</v>
      </c>
      <c r="AJ636" s="43"/>
      <c r="AK636" s="81" t="e" cm="1">
        <f t="array" aca="1" ref="AK636" ca="1">couleur(AK234)</f>
        <v>#NAME?</v>
      </c>
      <c r="AL636" s="81" t="e" cm="1">
        <f t="array" aca="1" ref="AL636" ca="1">couleur(AL234)</f>
        <v>#NAME?</v>
      </c>
      <c r="AM636" s="81" t="e" cm="1">
        <f t="array" aca="1" ref="AM636" ca="1">couleur(AM234)</f>
        <v>#NAME?</v>
      </c>
      <c r="AN636" s="81" t="e" cm="1">
        <f t="array" aca="1" ref="AN636" ca="1">couleur(AN234)</f>
        <v>#NAME?</v>
      </c>
      <c r="AO636" s="81" t="e" cm="1">
        <f t="array" aca="1" ref="AO636" ca="1">couleur(AO234)</f>
        <v>#NAME?</v>
      </c>
      <c r="AP636" s="81" t="e" cm="1">
        <f t="array" aca="1" ref="AP636" ca="1">couleur(AP234)</f>
        <v>#NAME?</v>
      </c>
      <c r="AQ636" s="81" t="e" cm="1">
        <f t="array" aca="1" ref="AQ636" ca="1">couleur(AQ234)</f>
        <v>#NAME?</v>
      </c>
      <c r="AR636" s="81" t="e" cm="1">
        <f t="array" aca="1" ref="AR636" ca="1">couleur(AR234)</f>
        <v>#NAME?</v>
      </c>
      <c r="AS636" s="81" t="e" cm="1">
        <f t="array" aca="1" ref="AS636" ca="1">couleur(AS234)</f>
        <v>#NAME?</v>
      </c>
      <c r="AT636" s="81" t="e" cm="1">
        <f t="array" aca="1" ref="AT636" ca="1">couleur(AT234)</f>
        <v>#NAME?</v>
      </c>
      <c r="AU636" s="81" t="e" cm="1">
        <f t="array" aca="1" ref="AU636" ca="1">couleur(AU234)</f>
        <v>#NAME?</v>
      </c>
    </row>
    <row r="637" spans="9:47">
      <c r="I637" s="98">
        <f t="shared" ref="I637:O637" si="391">I235</f>
        <v>0</v>
      </c>
      <c r="J637" s="98">
        <f t="shared" si="391"/>
        <v>0</v>
      </c>
      <c r="K637" s="98">
        <f t="shared" si="391"/>
        <v>0</v>
      </c>
      <c r="L637" s="98">
        <f t="shared" si="391"/>
        <v>0</v>
      </c>
      <c r="M637" s="98">
        <f t="shared" si="391"/>
        <v>0</v>
      </c>
      <c r="N637" s="98">
        <f t="shared" si="391"/>
        <v>0</v>
      </c>
      <c r="O637" s="98">
        <f t="shared" si="391"/>
        <v>0</v>
      </c>
      <c r="Z637" s="81" t="e" cm="1">
        <f t="array" aca="1" ref="Z637" ca="1">couleur(Z300)</f>
        <v>#NAME?</v>
      </c>
      <c r="AA637" s="81" t="e" cm="1">
        <f t="array" aca="1" ref="AA637" ca="1">couleur(AA300)</f>
        <v>#NAME?</v>
      </c>
      <c r="AB637" s="81" t="e" cm="1">
        <f t="array" aca="1" ref="AB637" ca="1">couleur(AB300)</f>
        <v>#NAME?</v>
      </c>
      <c r="AC637" s="81" t="e" cm="1">
        <f t="array" aca="1" ref="AC637" ca="1">couleur(AC300)</f>
        <v>#NAME?</v>
      </c>
      <c r="AD637" s="81" t="e" cm="1">
        <f t="array" aca="1" ref="AD637" ca="1">couleur(AD300)</f>
        <v>#NAME?</v>
      </c>
      <c r="AE637" s="81" t="e" cm="1">
        <f t="array" aca="1" ref="AE637" ca="1">couleur(AE300)</f>
        <v>#NAME?</v>
      </c>
      <c r="AF637" s="81" t="e" cm="1">
        <f t="array" aca="1" ref="AF637" ca="1">couleur(AF300)</f>
        <v>#NAME?</v>
      </c>
      <c r="AG637" s="81" t="e" cm="1">
        <f t="array" aca="1" ref="AG637" ca="1">couleur(AG300)</f>
        <v>#NAME?</v>
      </c>
      <c r="AH637" s="81" t="e" cm="1">
        <f t="array" aca="1" ref="AH637" ca="1">couleur(AH300)</f>
        <v>#NAME?</v>
      </c>
      <c r="AI637" s="81" t="e" cm="1">
        <f t="array" aca="1" ref="AI637" ca="1">couleur(AI300)</f>
        <v>#NAME?</v>
      </c>
      <c r="AJ637" s="43"/>
      <c r="AK637" s="81" t="e" cm="1">
        <f t="array" aca="1" ref="AK637" ca="1">couleur(AK235)</f>
        <v>#NAME?</v>
      </c>
      <c r="AL637" s="81" t="e" cm="1">
        <f t="array" aca="1" ref="AL637" ca="1">couleur(AL235)</f>
        <v>#NAME?</v>
      </c>
      <c r="AM637" s="81" t="e" cm="1">
        <f t="array" aca="1" ref="AM637" ca="1">couleur(AM235)</f>
        <v>#NAME?</v>
      </c>
      <c r="AN637" s="81" t="e" cm="1">
        <f t="array" aca="1" ref="AN637" ca="1">couleur(AN235)</f>
        <v>#NAME?</v>
      </c>
      <c r="AO637" s="81" t="e" cm="1">
        <f t="array" aca="1" ref="AO637" ca="1">couleur(AO235)</f>
        <v>#NAME?</v>
      </c>
      <c r="AP637" s="81" t="e" cm="1">
        <f t="array" aca="1" ref="AP637" ca="1">couleur(AP235)</f>
        <v>#NAME?</v>
      </c>
      <c r="AQ637" s="81" t="e" cm="1">
        <f t="array" aca="1" ref="AQ637" ca="1">couleur(AQ235)</f>
        <v>#NAME?</v>
      </c>
      <c r="AR637" s="81" t="e" cm="1">
        <f t="array" aca="1" ref="AR637" ca="1">couleur(AR235)</f>
        <v>#NAME?</v>
      </c>
      <c r="AS637" s="81" t="e" cm="1">
        <f t="array" aca="1" ref="AS637" ca="1">couleur(AS235)</f>
        <v>#NAME?</v>
      </c>
      <c r="AT637" s="81" t="e" cm="1">
        <f t="array" aca="1" ref="AT637" ca="1">couleur(AT235)</f>
        <v>#NAME?</v>
      </c>
      <c r="AU637" s="81" t="e" cm="1">
        <f t="array" aca="1" ref="AU637" ca="1">couleur(AU235)</f>
        <v>#NAME?</v>
      </c>
    </row>
    <row r="638" spans="9:47">
      <c r="I638" s="98">
        <f t="shared" ref="I638:O638" si="392">I236</f>
        <v>0</v>
      </c>
      <c r="J638" s="98">
        <f t="shared" si="392"/>
        <v>0</v>
      </c>
      <c r="K638" s="98">
        <f t="shared" si="392"/>
        <v>0</v>
      </c>
      <c r="L638" s="98">
        <f t="shared" si="392"/>
        <v>0</v>
      </c>
      <c r="M638" s="98">
        <f t="shared" si="392"/>
        <v>0</v>
      </c>
      <c r="N638" s="98">
        <f t="shared" si="392"/>
        <v>0</v>
      </c>
      <c r="O638" s="98">
        <f t="shared" si="392"/>
        <v>0</v>
      </c>
      <c r="Z638" s="81" t="e" cm="1">
        <f t="array" aca="1" ref="Z638" ca="1">couleur(Z301)</f>
        <v>#NAME?</v>
      </c>
      <c r="AA638" s="81" t="e" cm="1">
        <f t="array" aca="1" ref="AA638" ca="1">couleur(AA301)</f>
        <v>#NAME?</v>
      </c>
      <c r="AB638" s="81" t="e" cm="1">
        <f t="array" aca="1" ref="AB638" ca="1">couleur(AB301)</f>
        <v>#NAME?</v>
      </c>
      <c r="AC638" s="81" t="e" cm="1">
        <f t="array" aca="1" ref="AC638" ca="1">couleur(AC301)</f>
        <v>#NAME?</v>
      </c>
      <c r="AD638" s="81" t="e" cm="1">
        <f t="array" aca="1" ref="AD638" ca="1">couleur(AD301)</f>
        <v>#NAME?</v>
      </c>
      <c r="AE638" s="81" t="e" cm="1">
        <f t="array" aca="1" ref="AE638" ca="1">couleur(AE301)</f>
        <v>#NAME?</v>
      </c>
      <c r="AF638" s="81" t="e" cm="1">
        <f t="array" aca="1" ref="AF638" ca="1">couleur(AF301)</f>
        <v>#NAME?</v>
      </c>
      <c r="AG638" s="81" t="e" cm="1">
        <f t="array" aca="1" ref="AG638" ca="1">couleur(AG301)</f>
        <v>#NAME?</v>
      </c>
      <c r="AH638" s="81" t="e" cm="1">
        <f t="array" aca="1" ref="AH638" ca="1">couleur(AH301)</f>
        <v>#NAME?</v>
      </c>
      <c r="AI638" s="81" t="e" cm="1">
        <f t="array" aca="1" ref="AI638" ca="1">couleur(AI301)</f>
        <v>#NAME?</v>
      </c>
      <c r="AJ638" s="43"/>
      <c r="AK638" s="81" t="e" cm="1">
        <f t="array" aca="1" ref="AK638" ca="1">couleur(AK236)</f>
        <v>#NAME?</v>
      </c>
      <c r="AL638" s="81" t="e" cm="1">
        <f t="array" aca="1" ref="AL638" ca="1">couleur(AL236)</f>
        <v>#NAME?</v>
      </c>
      <c r="AM638" s="81" t="e" cm="1">
        <f t="array" aca="1" ref="AM638" ca="1">couleur(AM236)</f>
        <v>#NAME?</v>
      </c>
      <c r="AN638" s="81" t="e" cm="1">
        <f t="array" aca="1" ref="AN638" ca="1">couleur(AN236)</f>
        <v>#NAME?</v>
      </c>
      <c r="AO638" s="81" t="e" cm="1">
        <f t="array" aca="1" ref="AO638" ca="1">couleur(AO236)</f>
        <v>#NAME?</v>
      </c>
      <c r="AP638" s="81" t="e" cm="1">
        <f t="array" aca="1" ref="AP638" ca="1">couleur(AP236)</f>
        <v>#NAME?</v>
      </c>
      <c r="AQ638" s="81" t="e" cm="1">
        <f t="array" aca="1" ref="AQ638" ca="1">couleur(AQ236)</f>
        <v>#NAME?</v>
      </c>
      <c r="AR638" s="81" t="e" cm="1">
        <f t="array" aca="1" ref="AR638" ca="1">couleur(AR236)</f>
        <v>#NAME?</v>
      </c>
      <c r="AS638" s="81" t="e" cm="1">
        <f t="array" aca="1" ref="AS638" ca="1">couleur(AS236)</f>
        <v>#NAME?</v>
      </c>
      <c r="AT638" s="81" t="e" cm="1">
        <f t="array" aca="1" ref="AT638" ca="1">couleur(AT236)</f>
        <v>#NAME?</v>
      </c>
      <c r="AU638" s="81" t="e" cm="1">
        <f t="array" aca="1" ref="AU638" ca="1">couleur(AU236)</f>
        <v>#NAME?</v>
      </c>
    </row>
    <row r="639" spans="9:47">
      <c r="I639" s="98">
        <f t="shared" ref="I639:O639" si="393">I237</f>
        <v>0</v>
      </c>
      <c r="J639" s="98">
        <f t="shared" si="393"/>
        <v>0</v>
      </c>
      <c r="K639" s="98">
        <f t="shared" si="393"/>
        <v>0</v>
      </c>
      <c r="L639" s="98">
        <f t="shared" si="393"/>
        <v>0</v>
      </c>
      <c r="M639" s="98">
        <f t="shared" si="393"/>
        <v>0</v>
      </c>
      <c r="N639" s="98">
        <f t="shared" si="393"/>
        <v>0</v>
      </c>
      <c r="O639" s="98">
        <f t="shared" si="393"/>
        <v>0</v>
      </c>
      <c r="Z639" s="81" t="e" cm="1">
        <f t="array" aca="1" ref="Z639" ca="1">couleur(Z302)</f>
        <v>#NAME?</v>
      </c>
      <c r="AA639" s="81" t="e" cm="1">
        <f t="array" aca="1" ref="AA639" ca="1">couleur(AA302)</f>
        <v>#NAME?</v>
      </c>
      <c r="AB639" s="81" t="e" cm="1">
        <f t="array" aca="1" ref="AB639" ca="1">couleur(AB302)</f>
        <v>#NAME?</v>
      </c>
      <c r="AC639" s="81" t="e" cm="1">
        <f t="array" aca="1" ref="AC639" ca="1">couleur(AC302)</f>
        <v>#NAME?</v>
      </c>
      <c r="AD639" s="81" t="e" cm="1">
        <f t="array" aca="1" ref="AD639" ca="1">couleur(AD302)</f>
        <v>#NAME?</v>
      </c>
      <c r="AE639" s="81" t="e" cm="1">
        <f t="array" aca="1" ref="AE639" ca="1">couleur(AE302)</f>
        <v>#NAME?</v>
      </c>
      <c r="AF639" s="81" t="e" cm="1">
        <f t="array" aca="1" ref="AF639" ca="1">couleur(AF302)</f>
        <v>#NAME?</v>
      </c>
      <c r="AG639" s="81" t="e" cm="1">
        <f t="array" aca="1" ref="AG639" ca="1">couleur(AG302)</f>
        <v>#NAME?</v>
      </c>
      <c r="AH639" s="81" t="e" cm="1">
        <f t="array" aca="1" ref="AH639" ca="1">couleur(AH302)</f>
        <v>#NAME?</v>
      </c>
      <c r="AI639" s="81" t="e" cm="1">
        <f t="array" aca="1" ref="AI639" ca="1">couleur(AI302)</f>
        <v>#NAME?</v>
      </c>
      <c r="AJ639" s="43"/>
      <c r="AK639" s="81" t="e" cm="1">
        <f t="array" aca="1" ref="AK639" ca="1">couleur(AK237)</f>
        <v>#NAME?</v>
      </c>
      <c r="AL639" s="81" t="e" cm="1">
        <f t="array" aca="1" ref="AL639" ca="1">couleur(AL237)</f>
        <v>#NAME?</v>
      </c>
      <c r="AM639" s="81" t="e" cm="1">
        <f t="array" aca="1" ref="AM639" ca="1">couleur(AM237)</f>
        <v>#NAME?</v>
      </c>
      <c r="AN639" s="81" t="e" cm="1">
        <f t="array" aca="1" ref="AN639" ca="1">couleur(AN237)</f>
        <v>#NAME?</v>
      </c>
      <c r="AO639" s="81" t="e" cm="1">
        <f t="array" aca="1" ref="AO639" ca="1">couleur(AO237)</f>
        <v>#NAME?</v>
      </c>
      <c r="AP639" s="81" t="e" cm="1">
        <f t="array" aca="1" ref="AP639" ca="1">couleur(AP237)</f>
        <v>#NAME?</v>
      </c>
      <c r="AQ639" s="81" t="e" cm="1">
        <f t="array" aca="1" ref="AQ639" ca="1">couleur(AQ237)</f>
        <v>#NAME?</v>
      </c>
      <c r="AR639" s="81" t="e" cm="1">
        <f t="array" aca="1" ref="AR639" ca="1">couleur(AR237)</f>
        <v>#NAME?</v>
      </c>
      <c r="AS639" s="81" t="e" cm="1">
        <f t="array" aca="1" ref="AS639" ca="1">couleur(AS237)</f>
        <v>#NAME?</v>
      </c>
      <c r="AT639" s="81" t="e" cm="1">
        <f t="array" aca="1" ref="AT639" ca="1">couleur(AT237)</f>
        <v>#NAME?</v>
      </c>
      <c r="AU639" s="81" t="e" cm="1">
        <f t="array" aca="1" ref="AU639" ca="1">couleur(AU237)</f>
        <v>#NAME?</v>
      </c>
    </row>
    <row r="640" spans="9:47">
      <c r="I640" s="98">
        <f t="shared" ref="I640:O640" si="394">I238</f>
        <v>0</v>
      </c>
      <c r="J640" s="98">
        <f t="shared" si="394"/>
        <v>0</v>
      </c>
      <c r="K640" s="98">
        <f t="shared" si="394"/>
        <v>0</v>
      </c>
      <c r="L640" s="98">
        <f t="shared" si="394"/>
        <v>0</v>
      </c>
      <c r="M640" s="98">
        <f t="shared" si="394"/>
        <v>0</v>
      </c>
      <c r="N640" s="98">
        <f t="shared" si="394"/>
        <v>0</v>
      </c>
      <c r="O640" s="98">
        <f t="shared" si="394"/>
        <v>0</v>
      </c>
      <c r="Z640" s="81" t="e" cm="1">
        <f t="array" aca="1" ref="Z640" ca="1">couleur(Z303)</f>
        <v>#NAME?</v>
      </c>
      <c r="AA640" s="81" t="e" cm="1">
        <f t="array" aca="1" ref="AA640" ca="1">couleur(AA303)</f>
        <v>#NAME?</v>
      </c>
      <c r="AB640" s="81" t="e" cm="1">
        <f t="array" aca="1" ref="AB640" ca="1">couleur(AB303)</f>
        <v>#NAME?</v>
      </c>
      <c r="AC640" s="81" t="e" cm="1">
        <f t="array" aca="1" ref="AC640" ca="1">couleur(AC303)</f>
        <v>#NAME?</v>
      </c>
      <c r="AD640" s="81" t="e" cm="1">
        <f t="array" aca="1" ref="AD640" ca="1">couleur(AD303)</f>
        <v>#NAME?</v>
      </c>
      <c r="AE640" s="81" t="e" cm="1">
        <f t="array" aca="1" ref="AE640" ca="1">couleur(AE303)</f>
        <v>#NAME?</v>
      </c>
      <c r="AF640" s="81" t="e" cm="1">
        <f t="array" aca="1" ref="AF640" ca="1">couleur(AF303)</f>
        <v>#NAME?</v>
      </c>
      <c r="AG640" s="81" t="e" cm="1">
        <f t="array" aca="1" ref="AG640" ca="1">couleur(AG303)</f>
        <v>#NAME?</v>
      </c>
      <c r="AH640" s="81" t="e" cm="1">
        <f t="array" aca="1" ref="AH640" ca="1">couleur(AH303)</f>
        <v>#NAME?</v>
      </c>
      <c r="AI640" s="81" t="e" cm="1">
        <f t="array" aca="1" ref="AI640" ca="1">couleur(AI303)</f>
        <v>#NAME?</v>
      </c>
      <c r="AJ640" s="43"/>
      <c r="AK640" s="81" t="e" cm="1">
        <f t="array" aca="1" ref="AK640" ca="1">couleur(AK238)</f>
        <v>#NAME?</v>
      </c>
      <c r="AL640" s="81" t="e" cm="1">
        <f t="array" aca="1" ref="AL640" ca="1">couleur(AL238)</f>
        <v>#NAME?</v>
      </c>
      <c r="AM640" s="81" t="e" cm="1">
        <f t="array" aca="1" ref="AM640" ca="1">couleur(AM238)</f>
        <v>#NAME?</v>
      </c>
      <c r="AN640" s="81" t="e" cm="1">
        <f t="array" aca="1" ref="AN640" ca="1">couleur(AN238)</f>
        <v>#NAME?</v>
      </c>
      <c r="AO640" s="81" t="e" cm="1">
        <f t="array" aca="1" ref="AO640" ca="1">couleur(AO238)</f>
        <v>#NAME?</v>
      </c>
      <c r="AP640" s="81" t="e" cm="1">
        <f t="array" aca="1" ref="AP640" ca="1">couleur(AP238)</f>
        <v>#NAME?</v>
      </c>
      <c r="AQ640" s="81" t="e" cm="1">
        <f t="array" aca="1" ref="AQ640" ca="1">couleur(AQ238)</f>
        <v>#NAME?</v>
      </c>
      <c r="AR640" s="81" t="e" cm="1">
        <f t="array" aca="1" ref="AR640" ca="1">couleur(AR238)</f>
        <v>#NAME?</v>
      </c>
      <c r="AS640" s="81" t="e" cm="1">
        <f t="array" aca="1" ref="AS640" ca="1">couleur(AS238)</f>
        <v>#NAME?</v>
      </c>
      <c r="AT640" s="81" t="e" cm="1">
        <f t="array" aca="1" ref="AT640" ca="1">couleur(AT238)</f>
        <v>#NAME?</v>
      </c>
      <c r="AU640" s="81" t="e" cm="1">
        <f t="array" aca="1" ref="AU640" ca="1">couleur(AU238)</f>
        <v>#NAME?</v>
      </c>
    </row>
    <row r="641" spans="9:47">
      <c r="I641" s="98">
        <f t="shared" ref="I641:O641" si="395">I239</f>
        <v>0</v>
      </c>
      <c r="J641" s="98">
        <f t="shared" si="395"/>
        <v>0</v>
      </c>
      <c r="K641" s="98">
        <f t="shared" si="395"/>
        <v>0</v>
      </c>
      <c r="L641" s="98">
        <f t="shared" si="395"/>
        <v>0</v>
      </c>
      <c r="M641" s="98">
        <f t="shared" si="395"/>
        <v>0</v>
      </c>
      <c r="N641" s="98">
        <f t="shared" si="395"/>
        <v>0</v>
      </c>
      <c r="O641" s="98">
        <f t="shared" si="395"/>
        <v>0</v>
      </c>
      <c r="Z641" s="81" t="e" cm="1">
        <f t="array" aca="1" ref="Z641" ca="1">couleur(Z304)</f>
        <v>#NAME?</v>
      </c>
      <c r="AA641" s="81" t="e" cm="1">
        <f t="array" aca="1" ref="AA641" ca="1">couleur(AA304)</f>
        <v>#NAME?</v>
      </c>
      <c r="AB641" s="81" t="e" cm="1">
        <f t="array" aca="1" ref="AB641" ca="1">couleur(AB304)</f>
        <v>#NAME?</v>
      </c>
      <c r="AC641" s="81" t="e" cm="1">
        <f t="array" aca="1" ref="AC641" ca="1">couleur(AC304)</f>
        <v>#NAME?</v>
      </c>
      <c r="AD641" s="81" t="e" cm="1">
        <f t="array" aca="1" ref="AD641" ca="1">couleur(AD304)</f>
        <v>#NAME?</v>
      </c>
      <c r="AE641" s="81" t="e" cm="1">
        <f t="array" aca="1" ref="AE641" ca="1">couleur(AE304)</f>
        <v>#NAME?</v>
      </c>
      <c r="AF641" s="81" t="e" cm="1">
        <f t="array" aca="1" ref="AF641" ca="1">couleur(AF304)</f>
        <v>#NAME?</v>
      </c>
      <c r="AG641" s="81" t="e" cm="1">
        <f t="array" aca="1" ref="AG641" ca="1">couleur(AG304)</f>
        <v>#NAME?</v>
      </c>
      <c r="AH641" s="81" t="e" cm="1">
        <f t="array" aca="1" ref="AH641" ca="1">couleur(AH304)</f>
        <v>#NAME?</v>
      </c>
      <c r="AI641" s="81" t="e" cm="1">
        <f t="array" aca="1" ref="AI641" ca="1">couleur(AI304)</f>
        <v>#NAME?</v>
      </c>
      <c r="AJ641" s="43"/>
      <c r="AK641" s="81" t="e" cm="1">
        <f t="array" aca="1" ref="AK641" ca="1">couleur(AK239)</f>
        <v>#NAME?</v>
      </c>
      <c r="AL641" s="81" t="e" cm="1">
        <f t="array" aca="1" ref="AL641" ca="1">couleur(AL239)</f>
        <v>#NAME?</v>
      </c>
      <c r="AM641" s="81" t="e" cm="1">
        <f t="array" aca="1" ref="AM641" ca="1">couleur(AM239)</f>
        <v>#NAME?</v>
      </c>
      <c r="AN641" s="81" t="e" cm="1">
        <f t="array" aca="1" ref="AN641" ca="1">couleur(AN239)</f>
        <v>#NAME?</v>
      </c>
      <c r="AO641" s="81" t="e" cm="1">
        <f t="array" aca="1" ref="AO641" ca="1">couleur(AO239)</f>
        <v>#NAME?</v>
      </c>
      <c r="AP641" s="81" t="e" cm="1">
        <f t="array" aca="1" ref="AP641" ca="1">couleur(AP239)</f>
        <v>#NAME?</v>
      </c>
      <c r="AQ641" s="81" t="e" cm="1">
        <f t="array" aca="1" ref="AQ641" ca="1">couleur(AQ239)</f>
        <v>#NAME?</v>
      </c>
      <c r="AR641" s="81" t="e" cm="1">
        <f t="array" aca="1" ref="AR641" ca="1">couleur(AR239)</f>
        <v>#NAME?</v>
      </c>
      <c r="AS641" s="81" t="e" cm="1">
        <f t="array" aca="1" ref="AS641" ca="1">couleur(AS239)</f>
        <v>#NAME?</v>
      </c>
      <c r="AT641" s="81" t="e" cm="1">
        <f t="array" aca="1" ref="AT641" ca="1">couleur(AT239)</f>
        <v>#NAME?</v>
      </c>
      <c r="AU641" s="81" t="e" cm="1">
        <f t="array" aca="1" ref="AU641" ca="1">couleur(AU239)</f>
        <v>#NAME?</v>
      </c>
    </row>
    <row r="642" spans="9:47">
      <c r="I642" s="98">
        <f t="shared" ref="I642:O642" si="396">I240</f>
        <v>0</v>
      </c>
      <c r="J642" s="98">
        <f t="shared" si="396"/>
        <v>0</v>
      </c>
      <c r="K642" s="98">
        <f t="shared" si="396"/>
        <v>0</v>
      </c>
      <c r="L642" s="98">
        <f t="shared" si="396"/>
        <v>0</v>
      </c>
      <c r="M642" s="98">
        <f t="shared" si="396"/>
        <v>0</v>
      </c>
      <c r="N642" s="98">
        <f t="shared" si="396"/>
        <v>0</v>
      </c>
      <c r="O642" s="98">
        <f t="shared" si="396"/>
        <v>0</v>
      </c>
      <c r="Z642" s="81" t="e" cm="1">
        <f t="array" aca="1" ref="Z642" ca="1">couleur(Z305)</f>
        <v>#NAME?</v>
      </c>
      <c r="AA642" s="81" t="e" cm="1">
        <f t="array" aca="1" ref="AA642" ca="1">couleur(AA305)</f>
        <v>#NAME?</v>
      </c>
      <c r="AB642" s="81" t="e" cm="1">
        <f t="array" aca="1" ref="AB642" ca="1">couleur(AB305)</f>
        <v>#NAME?</v>
      </c>
      <c r="AC642" s="81" t="e" cm="1">
        <f t="array" aca="1" ref="AC642" ca="1">couleur(AC305)</f>
        <v>#NAME?</v>
      </c>
      <c r="AD642" s="81" t="e" cm="1">
        <f t="array" aca="1" ref="AD642" ca="1">couleur(AD305)</f>
        <v>#NAME?</v>
      </c>
      <c r="AE642" s="81" t="e" cm="1">
        <f t="array" aca="1" ref="AE642" ca="1">couleur(AE305)</f>
        <v>#NAME?</v>
      </c>
      <c r="AF642" s="81" t="e" cm="1">
        <f t="array" aca="1" ref="AF642" ca="1">couleur(AF305)</f>
        <v>#NAME?</v>
      </c>
      <c r="AG642" s="81" t="e" cm="1">
        <f t="array" aca="1" ref="AG642" ca="1">couleur(AG305)</f>
        <v>#NAME?</v>
      </c>
      <c r="AH642" s="81" t="e" cm="1">
        <f t="array" aca="1" ref="AH642" ca="1">couleur(AH305)</f>
        <v>#NAME?</v>
      </c>
      <c r="AI642" s="81" t="e" cm="1">
        <f t="array" aca="1" ref="AI642" ca="1">couleur(AI305)</f>
        <v>#NAME?</v>
      </c>
      <c r="AJ642" s="43"/>
      <c r="AK642" s="81" t="e" cm="1">
        <f t="array" aca="1" ref="AK642" ca="1">couleur(AK240)</f>
        <v>#NAME?</v>
      </c>
      <c r="AL642" s="81" t="e" cm="1">
        <f t="array" aca="1" ref="AL642" ca="1">couleur(AL240)</f>
        <v>#NAME?</v>
      </c>
      <c r="AM642" s="81" t="e" cm="1">
        <f t="array" aca="1" ref="AM642" ca="1">couleur(AM240)</f>
        <v>#NAME?</v>
      </c>
      <c r="AN642" s="81" t="e" cm="1">
        <f t="array" aca="1" ref="AN642" ca="1">couleur(AN240)</f>
        <v>#NAME?</v>
      </c>
      <c r="AO642" s="81" t="e" cm="1">
        <f t="array" aca="1" ref="AO642" ca="1">couleur(AO240)</f>
        <v>#NAME?</v>
      </c>
      <c r="AP642" s="81" t="e" cm="1">
        <f t="array" aca="1" ref="AP642" ca="1">couleur(AP240)</f>
        <v>#NAME?</v>
      </c>
      <c r="AQ642" s="81" t="e" cm="1">
        <f t="array" aca="1" ref="AQ642" ca="1">couleur(AQ240)</f>
        <v>#NAME?</v>
      </c>
      <c r="AR642" s="81" t="e" cm="1">
        <f t="array" aca="1" ref="AR642" ca="1">couleur(AR240)</f>
        <v>#NAME?</v>
      </c>
      <c r="AS642" s="81" t="e" cm="1">
        <f t="array" aca="1" ref="AS642" ca="1">couleur(AS240)</f>
        <v>#NAME?</v>
      </c>
      <c r="AT642" s="81" t="e" cm="1">
        <f t="array" aca="1" ref="AT642" ca="1">couleur(AT240)</f>
        <v>#NAME?</v>
      </c>
      <c r="AU642" s="81" t="e" cm="1">
        <f t="array" aca="1" ref="AU642" ca="1">couleur(AU240)</f>
        <v>#NAME?</v>
      </c>
    </row>
    <row r="643" spans="9:47">
      <c r="I643" s="98">
        <f t="shared" ref="I643:O643" si="397">I241</f>
        <v>0</v>
      </c>
      <c r="J643" s="98">
        <f t="shared" si="397"/>
        <v>0</v>
      </c>
      <c r="K643" s="98">
        <f t="shared" si="397"/>
        <v>0</v>
      </c>
      <c r="L643" s="98">
        <f t="shared" si="397"/>
        <v>0</v>
      </c>
      <c r="M643" s="98">
        <f t="shared" si="397"/>
        <v>0</v>
      </c>
      <c r="N643" s="98">
        <f t="shared" si="397"/>
        <v>0</v>
      </c>
      <c r="O643" s="98">
        <f t="shared" si="397"/>
        <v>0</v>
      </c>
      <c r="Z643" s="81" t="e" cm="1">
        <f t="array" aca="1" ref="Z643" ca="1">couleur(Z306)</f>
        <v>#NAME?</v>
      </c>
      <c r="AA643" s="81" t="e" cm="1">
        <f t="array" aca="1" ref="AA643" ca="1">couleur(AA306)</f>
        <v>#NAME?</v>
      </c>
      <c r="AB643" s="81" t="e" cm="1">
        <f t="array" aca="1" ref="AB643" ca="1">couleur(AB306)</f>
        <v>#NAME?</v>
      </c>
      <c r="AC643" s="81" t="e" cm="1">
        <f t="array" aca="1" ref="AC643" ca="1">couleur(AC306)</f>
        <v>#NAME?</v>
      </c>
      <c r="AD643" s="81" t="e" cm="1">
        <f t="array" aca="1" ref="AD643" ca="1">couleur(AD306)</f>
        <v>#NAME?</v>
      </c>
      <c r="AE643" s="81" t="e" cm="1">
        <f t="array" aca="1" ref="AE643" ca="1">couleur(AE306)</f>
        <v>#NAME?</v>
      </c>
      <c r="AF643" s="81" t="e" cm="1">
        <f t="array" aca="1" ref="AF643" ca="1">couleur(AF306)</f>
        <v>#NAME?</v>
      </c>
      <c r="AG643" s="81" t="e" cm="1">
        <f t="array" aca="1" ref="AG643" ca="1">couleur(AG306)</f>
        <v>#NAME?</v>
      </c>
      <c r="AH643" s="81" t="e" cm="1">
        <f t="array" aca="1" ref="AH643" ca="1">couleur(AH306)</f>
        <v>#NAME?</v>
      </c>
      <c r="AI643" s="81" t="e" cm="1">
        <f t="array" aca="1" ref="AI643" ca="1">couleur(AI306)</f>
        <v>#NAME?</v>
      </c>
      <c r="AJ643" s="43"/>
      <c r="AK643" s="81" t="e" cm="1">
        <f t="array" aca="1" ref="AK643" ca="1">couleur(AK241)</f>
        <v>#NAME?</v>
      </c>
      <c r="AL643" s="81" t="e" cm="1">
        <f t="array" aca="1" ref="AL643" ca="1">couleur(AL241)</f>
        <v>#NAME?</v>
      </c>
      <c r="AM643" s="81" t="e" cm="1">
        <f t="array" aca="1" ref="AM643" ca="1">couleur(AM241)</f>
        <v>#NAME?</v>
      </c>
      <c r="AN643" s="81" t="e" cm="1">
        <f t="array" aca="1" ref="AN643" ca="1">couleur(AN241)</f>
        <v>#NAME?</v>
      </c>
      <c r="AO643" s="81" t="e" cm="1">
        <f t="array" aca="1" ref="AO643" ca="1">couleur(AO241)</f>
        <v>#NAME?</v>
      </c>
      <c r="AP643" s="81" t="e" cm="1">
        <f t="array" aca="1" ref="AP643" ca="1">couleur(AP241)</f>
        <v>#NAME?</v>
      </c>
      <c r="AQ643" s="81" t="e" cm="1">
        <f t="array" aca="1" ref="AQ643" ca="1">couleur(AQ241)</f>
        <v>#NAME?</v>
      </c>
      <c r="AR643" s="81" t="e" cm="1">
        <f t="array" aca="1" ref="AR643" ca="1">couleur(AR241)</f>
        <v>#NAME?</v>
      </c>
      <c r="AS643" s="81" t="e" cm="1">
        <f t="array" aca="1" ref="AS643" ca="1">couleur(AS241)</f>
        <v>#NAME?</v>
      </c>
      <c r="AT643" s="81" t="e" cm="1">
        <f t="array" aca="1" ref="AT643" ca="1">couleur(AT241)</f>
        <v>#NAME?</v>
      </c>
      <c r="AU643" s="81" t="e" cm="1">
        <f t="array" aca="1" ref="AU643" ca="1">couleur(AU241)</f>
        <v>#NAME?</v>
      </c>
    </row>
    <row r="644" spans="9:47">
      <c r="I644" s="98">
        <f t="shared" ref="I644:O644" si="398">I242</f>
        <v>0</v>
      </c>
      <c r="J644" s="98">
        <f t="shared" si="398"/>
        <v>0</v>
      </c>
      <c r="K644" s="98">
        <f t="shared" si="398"/>
        <v>0</v>
      </c>
      <c r="L644" s="98">
        <f t="shared" si="398"/>
        <v>0</v>
      </c>
      <c r="M644" s="98">
        <f t="shared" si="398"/>
        <v>0</v>
      </c>
      <c r="N644" s="98">
        <f t="shared" si="398"/>
        <v>0</v>
      </c>
      <c r="O644" s="98">
        <f t="shared" si="398"/>
        <v>0</v>
      </c>
      <c r="Z644" s="81" t="e" cm="1">
        <f t="array" aca="1" ref="Z644" ca="1">couleur(Z307)</f>
        <v>#NAME?</v>
      </c>
      <c r="AA644" s="81" t="e" cm="1">
        <f t="array" aca="1" ref="AA644" ca="1">couleur(AA307)</f>
        <v>#NAME?</v>
      </c>
      <c r="AB644" s="81" t="e" cm="1">
        <f t="array" aca="1" ref="AB644" ca="1">couleur(AB307)</f>
        <v>#NAME?</v>
      </c>
      <c r="AC644" s="81" t="e" cm="1">
        <f t="array" aca="1" ref="AC644" ca="1">couleur(AC307)</f>
        <v>#NAME?</v>
      </c>
      <c r="AD644" s="81" t="e" cm="1">
        <f t="array" aca="1" ref="AD644" ca="1">couleur(AD307)</f>
        <v>#NAME?</v>
      </c>
      <c r="AE644" s="81" t="e" cm="1">
        <f t="array" aca="1" ref="AE644" ca="1">couleur(AE307)</f>
        <v>#NAME?</v>
      </c>
      <c r="AF644" s="81" t="e" cm="1">
        <f t="array" aca="1" ref="AF644" ca="1">couleur(AF307)</f>
        <v>#NAME?</v>
      </c>
      <c r="AG644" s="81" t="e" cm="1">
        <f t="array" aca="1" ref="AG644" ca="1">couleur(AG307)</f>
        <v>#NAME?</v>
      </c>
      <c r="AH644" s="81" t="e" cm="1">
        <f t="array" aca="1" ref="AH644" ca="1">couleur(AH307)</f>
        <v>#NAME?</v>
      </c>
      <c r="AI644" s="81" t="e" cm="1">
        <f t="array" aca="1" ref="AI644" ca="1">couleur(AI307)</f>
        <v>#NAME?</v>
      </c>
      <c r="AJ644" s="43"/>
      <c r="AK644" s="81" t="e" cm="1">
        <f t="array" aca="1" ref="AK644" ca="1">couleur(AK242)</f>
        <v>#NAME?</v>
      </c>
      <c r="AL644" s="81" t="e" cm="1">
        <f t="array" aca="1" ref="AL644" ca="1">couleur(AL242)</f>
        <v>#NAME?</v>
      </c>
      <c r="AM644" s="81" t="e" cm="1">
        <f t="array" aca="1" ref="AM644" ca="1">couleur(AM242)</f>
        <v>#NAME?</v>
      </c>
      <c r="AN644" s="81" t="e" cm="1">
        <f t="array" aca="1" ref="AN644" ca="1">couleur(AN242)</f>
        <v>#NAME?</v>
      </c>
      <c r="AO644" s="81" t="e" cm="1">
        <f t="array" aca="1" ref="AO644" ca="1">couleur(AO242)</f>
        <v>#NAME?</v>
      </c>
      <c r="AP644" s="81" t="e" cm="1">
        <f t="array" aca="1" ref="AP644" ca="1">couleur(AP242)</f>
        <v>#NAME?</v>
      </c>
      <c r="AQ644" s="81" t="e" cm="1">
        <f t="array" aca="1" ref="AQ644" ca="1">couleur(AQ242)</f>
        <v>#NAME?</v>
      </c>
      <c r="AR644" s="81" t="e" cm="1">
        <f t="array" aca="1" ref="AR644" ca="1">couleur(AR242)</f>
        <v>#NAME?</v>
      </c>
      <c r="AS644" s="81" t="e" cm="1">
        <f t="array" aca="1" ref="AS644" ca="1">couleur(AS242)</f>
        <v>#NAME?</v>
      </c>
      <c r="AT644" s="81" t="e" cm="1">
        <f t="array" aca="1" ref="AT644" ca="1">couleur(AT242)</f>
        <v>#NAME?</v>
      </c>
      <c r="AU644" s="81" t="e" cm="1">
        <f t="array" aca="1" ref="AU644" ca="1">couleur(AU242)</f>
        <v>#NAME?</v>
      </c>
    </row>
    <row r="645" spans="9:47">
      <c r="I645" s="98">
        <f t="shared" ref="I645:O645" si="399">I243</f>
        <v>0</v>
      </c>
      <c r="J645" s="98">
        <f t="shared" si="399"/>
        <v>0</v>
      </c>
      <c r="K645" s="98">
        <f t="shared" si="399"/>
        <v>0</v>
      </c>
      <c r="L645" s="98">
        <f t="shared" si="399"/>
        <v>0</v>
      </c>
      <c r="M645" s="98">
        <f t="shared" si="399"/>
        <v>0</v>
      </c>
      <c r="N645" s="98">
        <f t="shared" si="399"/>
        <v>0</v>
      </c>
      <c r="O645" s="98">
        <f t="shared" si="399"/>
        <v>0</v>
      </c>
      <c r="Z645" s="81" t="e" cm="1">
        <f t="array" aca="1" ref="Z645" ca="1">couleur(Z308)</f>
        <v>#NAME?</v>
      </c>
      <c r="AA645" s="81" t="e" cm="1">
        <f t="array" aca="1" ref="AA645" ca="1">couleur(AA308)</f>
        <v>#NAME?</v>
      </c>
      <c r="AB645" s="81" t="e" cm="1">
        <f t="array" aca="1" ref="AB645" ca="1">couleur(AB308)</f>
        <v>#NAME?</v>
      </c>
      <c r="AC645" s="81" t="e" cm="1">
        <f t="array" aca="1" ref="AC645" ca="1">couleur(AC308)</f>
        <v>#NAME?</v>
      </c>
      <c r="AD645" s="81" t="e" cm="1">
        <f t="array" aca="1" ref="AD645" ca="1">couleur(AD308)</f>
        <v>#NAME?</v>
      </c>
      <c r="AE645" s="81" t="e" cm="1">
        <f t="array" aca="1" ref="AE645" ca="1">couleur(AE308)</f>
        <v>#NAME?</v>
      </c>
      <c r="AF645" s="81" t="e" cm="1">
        <f t="array" aca="1" ref="AF645" ca="1">couleur(AF308)</f>
        <v>#NAME?</v>
      </c>
      <c r="AG645" s="81" t="e" cm="1">
        <f t="array" aca="1" ref="AG645" ca="1">couleur(AG308)</f>
        <v>#NAME?</v>
      </c>
      <c r="AH645" s="81" t="e" cm="1">
        <f t="array" aca="1" ref="AH645" ca="1">couleur(AH308)</f>
        <v>#NAME?</v>
      </c>
      <c r="AI645" s="81" t="e" cm="1">
        <f t="array" aca="1" ref="AI645" ca="1">couleur(AI308)</f>
        <v>#NAME?</v>
      </c>
      <c r="AJ645" s="43"/>
      <c r="AK645" s="81" t="e" cm="1">
        <f t="array" aca="1" ref="AK645" ca="1">couleur(AK243)</f>
        <v>#NAME?</v>
      </c>
      <c r="AL645" s="81" t="e" cm="1">
        <f t="array" aca="1" ref="AL645" ca="1">couleur(AL243)</f>
        <v>#NAME?</v>
      </c>
      <c r="AM645" s="81" t="e" cm="1">
        <f t="array" aca="1" ref="AM645" ca="1">couleur(AM243)</f>
        <v>#NAME?</v>
      </c>
      <c r="AN645" s="81" t="e" cm="1">
        <f t="array" aca="1" ref="AN645" ca="1">couleur(AN243)</f>
        <v>#NAME?</v>
      </c>
      <c r="AO645" s="81" t="e" cm="1">
        <f t="array" aca="1" ref="AO645" ca="1">couleur(AO243)</f>
        <v>#NAME?</v>
      </c>
      <c r="AP645" s="81" t="e" cm="1">
        <f t="array" aca="1" ref="AP645" ca="1">couleur(AP243)</f>
        <v>#NAME?</v>
      </c>
      <c r="AQ645" s="81" t="e" cm="1">
        <f t="array" aca="1" ref="AQ645" ca="1">couleur(AQ243)</f>
        <v>#NAME?</v>
      </c>
      <c r="AR645" s="81" t="e" cm="1">
        <f t="array" aca="1" ref="AR645" ca="1">couleur(AR243)</f>
        <v>#NAME?</v>
      </c>
      <c r="AS645" s="81" t="e" cm="1">
        <f t="array" aca="1" ref="AS645" ca="1">couleur(AS243)</f>
        <v>#NAME?</v>
      </c>
      <c r="AT645" s="81" t="e" cm="1">
        <f t="array" aca="1" ref="AT645" ca="1">couleur(AT243)</f>
        <v>#NAME?</v>
      </c>
      <c r="AU645" s="81" t="e" cm="1">
        <f t="array" aca="1" ref="AU645" ca="1">couleur(AU243)</f>
        <v>#NAME?</v>
      </c>
    </row>
    <row r="646" spans="9:47">
      <c r="I646" s="98">
        <f t="shared" ref="I646:O646" si="400">I244</f>
        <v>0</v>
      </c>
      <c r="J646" s="98">
        <f t="shared" si="400"/>
        <v>0</v>
      </c>
      <c r="K646" s="98">
        <f t="shared" si="400"/>
        <v>0</v>
      </c>
      <c r="L646" s="98">
        <f t="shared" si="400"/>
        <v>0</v>
      </c>
      <c r="M646" s="98">
        <f t="shared" si="400"/>
        <v>0</v>
      </c>
      <c r="N646" s="98">
        <f t="shared" si="400"/>
        <v>0</v>
      </c>
      <c r="O646" s="98">
        <f t="shared" si="400"/>
        <v>0</v>
      </c>
      <c r="Z646" s="81" t="e" cm="1">
        <f t="array" aca="1" ref="Z646" ca="1">couleur(Z309)</f>
        <v>#NAME?</v>
      </c>
      <c r="AA646" s="81" t="e" cm="1">
        <f t="array" aca="1" ref="AA646" ca="1">couleur(AA309)</f>
        <v>#NAME?</v>
      </c>
      <c r="AB646" s="81" t="e" cm="1">
        <f t="array" aca="1" ref="AB646" ca="1">couleur(AB309)</f>
        <v>#NAME?</v>
      </c>
      <c r="AC646" s="81" t="e" cm="1">
        <f t="array" aca="1" ref="AC646" ca="1">couleur(AC309)</f>
        <v>#NAME?</v>
      </c>
      <c r="AD646" s="81" t="e" cm="1">
        <f t="array" aca="1" ref="AD646" ca="1">couleur(AD309)</f>
        <v>#NAME?</v>
      </c>
      <c r="AE646" s="81" t="e" cm="1">
        <f t="array" aca="1" ref="AE646" ca="1">couleur(AE309)</f>
        <v>#NAME?</v>
      </c>
      <c r="AF646" s="81" t="e" cm="1">
        <f t="array" aca="1" ref="AF646" ca="1">couleur(AF309)</f>
        <v>#NAME?</v>
      </c>
      <c r="AG646" s="81" t="e" cm="1">
        <f t="array" aca="1" ref="AG646" ca="1">couleur(AG309)</f>
        <v>#NAME?</v>
      </c>
      <c r="AH646" s="81" t="e" cm="1">
        <f t="array" aca="1" ref="AH646" ca="1">couleur(AH309)</f>
        <v>#NAME?</v>
      </c>
      <c r="AI646" s="81" t="e" cm="1">
        <f t="array" aca="1" ref="AI646" ca="1">couleur(AI309)</f>
        <v>#NAME?</v>
      </c>
      <c r="AJ646" s="43"/>
      <c r="AK646" s="81" t="e" cm="1">
        <f t="array" aca="1" ref="AK646" ca="1">couleur(AK244)</f>
        <v>#NAME?</v>
      </c>
      <c r="AL646" s="81" t="e" cm="1">
        <f t="array" aca="1" ref="AL646" ca="1">couleur(AL244)</f>
        <v>#NAME?</v>
      </c>
      <c r="AM646" s="81" t="e" cm="1">
        <f t="array" aca="1" ref="AM646" ca="1">couleur(AM244)</f>
        <v>#NAME?</v>
      </c>
      <c r="AN646" s="81" t="e" cm="1">
        <f t="array" aca="1" ref="AN646" ca="1">couleur(AN244)</f>
        <v>#NAME?</v>
      </c>
      <c r="AO646" s="81" t="e" cm="1">
        <f t="array" aca="1" ref="AO646" ca="1">couleur(AO244)</f>
        <v>#NAME?</v>
      </c>
      <c r="AP646" s="81" t="e" cm="1">
        <f t="array" aca="1" ref="AP646" ca="1">couleur(AP244)</f>
        <v>#NAME?</v>
      </c>
      <c r="AQ646" s="81" t="e" cm="1">
        <f t="array" aca="1" ref="AQ646" ca="1">couleur(AQ244)</f>
        <v>#NAME?</v>
      </c>
      <c r="AR646" s="81" t="e" cm="1">
        <f t="array" aca="1" ref="AR646" ca="1">couleur(AR244)</f>
        <v>#NAME?</v>
      </c>
      <c r="AS646" s="81" t="e" cm="1">
        <f t="array" aca="1" ref="AS646" ca="1">couleur(AS244)</f>
        <v>#NAME?</v>
      </c>
      <c r="AT646" s="81" t="e" cm="1">
        <f t="array" aca="1" ref="AT646" ca="1">couleur(AT244)</f>
        <v>#NAME?</v>
      </c>
      <c r="AU646" s="81" t="e" cm="1">
        <f t="array" aca="1" ref="AU646" ca="1">couleur(AU244)</f>
        <v>#NAME?</v>
      </c>
    </row>
    <row r="647" spans="9:47">
      <c r="I647" s="98">
        <f t="shared" ref="I647:O647" si="401">I245</f>
        <v>0</v>
      </c>
      <c r="J647" s="98">
        <f t="shared" si="401"/>
        <v>0</v>
      </c>
      <c r="K647" s="98">
        <f t="shared" si="401"/>
        <v>0</v>
      </c>
      <c r="L647" s="98">
        <f t="shared" si="401"/>
        <v>0</v>
      </c>
      <c r="M647" s="98">
        <f t="shared" si="401"/>
        <v>0</v>
      </c>
      <c r="N647" s="98">
        <f t="shared" si="401"/>
        <v>0</v>
      </c>
      <c r="O647" s="98">
        <f t="shared" si="401"/>
        <v>0</v>
      </c>
      <c r="Z647" s="81" t="e" cm="1">
        <f t="array" aca="1" ref="Z647" ca="1">couleur(Z310)</f>
        <v>#NAME?</v>
      </c>
      <c r="AA647" s="81" t="e" cm="1">
        <f t="array" aca="1" ref="AA647" ca="1">couleur(AA310)</f>
        <v>#NAME?</v>
      </c>
      <c r="AB647" s="81" t="e" cm="1">
        <f t="array" aca="1" ref="AB647" ca="1">couleur(AB310)</f>
        <v>#NAME?</v>
      </c>
      <c r="AC647" s="81" t="e" cm="1">
        <f t="array" aca="1" ref="AC647" ca="1">couleur(AC310)</f>
        <v>#NAME?</v>
      </c>
      <c r="AD647" s="81" t="e" cm="1">
        <f t="array" aca="1" ref="AD647" ca="1">couleur(AD310)</f>
        <v>#NAME?</v>
      </c>
      <c r="AE647" s="81" t="e" cm="1">
        <f t="array" aca="1" ref="AE647" ca="1">couleur(AE310)</f>
        <v>#NAME?</v>
      </c>
      <c r="AF647" s="81" t="e" cm="1">
        <f t="array" aca="1" ref="AF647" ca="1">couleur(AF310)</f>
        <v>#NAME?</v>
      </c>
      <c r="AG647" s="81" t="e" cm="1">
        <f t="array" aca="1" ref="AG647" ca="1">couleur(AG310)</f>
        <v>#NAME?</v>
      </c>
      <c r="AH647" s="81" t="e" cm="1">
        <f t="array" aca="1" ref="AH647" ca="1">couleur(AH310)</f>
        <v>#NAME?</v>
      </c>
      <c r="AI647" s="81" t="e" cm="1">
        <f t="array" aca="1" ref="AI647" ca="1">couleur(AI310)</f>
        <v>#NAME?</v>
      </c>
      <c r="AJ647" s="43"/>
      <c r="AK647" s="81" t="e" cm="1">
        <f t="array" aca="1" ref="AK647" ca="1">couleur(AK245)</f>
        <v>#NAME?</v>
      </c>
      <c r="AL647" s="81" t="e" cm="1">
        <f t="array" aca="1" ref="AL647" ca="1">couleur(AL245)</f>
        <v>#NAME?</v>
      </c>
      <c r="AM647" s="81" t="e" cm="1">
        <f t="array" aca="1" ref="AM647" ca="1">couleur(AM245)</f>
        <v>#NAME?</v>
      </c>
      <c r="AN647" s="81" t="e" cm="1">
        <f t="array" aca="1" ref="AN647" ca="1">couleur(AN245)</f>
        <v>#NAME?</v>
      </c>
      <c r="AO647" s="81" t="e" cm="1">
        <f t="array" aca="1" ref="AO647" ca="1">couleur(AO245)</f>
        <v>#NAME?</v>
      </c>
      <c r="AP647" s="81" t="e" cm="1">
        <f t="array" aca="1" ref="AP647" ca="1">couleur(AP245)</f>
        <v>#NAME?</v>
      </c>
      <c r="AQ647" s="81" t="e" cm="1">
        <f t="array" aca="1" ref="AQ647" ca="1">couleur(AQ245)</f>
        <v>#NAME?</v>
      </c>
      <c r="AR647" s="81" t="e" cm="1">
        <f t="array" aca="1" ref="AR647" ca="1">couleur(AR245)</f>
        <v>#NAME?</v>
      </c>
      <c r="AS647" s="81" t="e" cm="1">
        <f t="array" aca="1" ref="AS647" ca="1">couleur(AS245)</f>
        <v>#NAME?</v>
      </c>
      <c r="AT647" s="81" t="e" cm="1">
        <f t="array" aca="1" ref="AT647" ca="1">couleur(AT245)</f>
        <v>#NAME?</v>
      </c>
      <c r="AU647" s="81" t="e" cm="1">
        <f t="array" aca="1" ref="AU647" ca="1">couleur(AU245)</f>
        <v>#NAME?</v>
      </c>
    </row>
    <row r="648" spans="9:47">
      <c r="I648" s="98">
        <f t="shared" ref="I648:O648" si="402">I246</f>
        <v>0</v>
      </c>
      <c r="J648" s="98">
        <f t="shared" si="402"/>
        <v>0</v>
      </c>
      <c r="K648" s="98">
        <f t="shared" si="402"/>
        <v>0</v>
      </c>
      <c r="L648" s="98">
        <f t="shared" si="402"/>
        <v>0</v>
      </c>
      <c r="M648" s="98">
        <f t="shared" si="402"/>
        <v>0</v>
      </c>
      <c r="N648" s="98">
        <f t="shared" si="402"/>
        <v>0</v>
      </c>
      <c r="O648" s="98">
        <f t="shared" si="402"/>
        <v>0</v>
      </c>
      <c r="Z648" s="81" t="e" cm="1">
        <f t="array" aca="1" ref="Z648" ca="1">couleur(Z311)</f>
        <v>#NAME?</v>
      </c>
      <c r="AA648" s="81" t="e" cm="1">
        <f t="array" aca="1" ref="AA648" ca="1">couleur(AA311)</f>
        <v>#NAME?</v>
      </c>
      <c r="AB648" s="81" t="e" cm="1">
        <f t="array" aca="1" ref="AB648" ca="1">couleur(AB311)</f>
        <v>#NAME?</v>
      </c>
      <c r="AC648" s="81" t="e" cm="1">
        <f t="array" aca="1" ref="AC648" ca="1">couleur(AC311)</f>
        <v>#NAME?</v>
      </c>
      <c r="AD648" s="81" t="e" cm="1">
        <f t="array" aca="1" ref="AD648" ca="1">couleur(AD311)</f>
        <v>#NAME?</v>
      </c>
      <c r="AE648" s="81" t="e" cm="1">
        <f t="array" aca="1" ref="AE648" ca="1">couleur(AE311)</f>
        <v>#NAME?</v>
      </c>
      <c r="AF648" s="81" t="e" cm="1">
        <f t="array" aca="1" ref="AF648" ca="1">couleur(AF311)</f>
        <v>#NAME?</v>
      </c>
      <c r="AG648" s="81" t="e" cm="1">
        <f t="array" aca="1" ref="AG648" ca="1">couleur(AG311)</f>
        <v>#NAME?</v>
      </c>
      <c r="AH648" s="81" t="e" cm="1">
        <f t="array" aca="1" ref="AH648" ca="1">couleur(AH311)</f>
        <v>#NAME?</v>
      </c>
      <c r="AI648" s="81" t="e" cm="1">
        <f t="array" aca="1" ref="AI648" ca="1">couleur(AI311)</f>
        <v>#NAME?</v>
      </c>
      <c r="AJ648" s="43"/>
      <c r="AK648" s="81" t="e" cm="1">
        <f t="array" aca="1" ref="AK648" ca="1">couleur(AK246)</f>
        <v>#NAME?</v>
      </c>
      <c r="AL648" s="81" t="e" cm="1">
        <f t="array" aca="1" ref="AL648" ca="1">couleur(AL246)</f>
        <v>#NAME?</v>
      </c>
      <c r="AM648" s="81" t="e" cm="1">
        <f t="array" aca="1" ref="AM648" ca="1">couleur(AM246)</f>
        <v>#NAME?</v>
      </c>
      <c r="AN648" s="81" t="e" cm="1">
        <f t="array" aca="1" ref="AN648" ca="1">couleur(AN246)</f>
        <v>#NAME?</v>
      </c>
      <c r="AO648" s="81" t="e" cm="1">
        <f t="array" aca="1" ref="AO648" ca="1">couleur(AO246)</f>
        <v>#NAME?</v>
      </c>
      <c r="AP648" s="81" t="e" cm="1">
        <f t="array" aca="1" ref="AP648" ca="1">couleur(AP246)</f>
        <v>#NAME?</v>
      </c>
      <c r="AQ648" s="81" t="e" cm="1">
        <f t="array" aca="1" ref="AQ648" ca="1">couleur(AQ246)</f>
        <v>#NAME?</v>
      </c>
      <c r="AR648" s="81" t="e" cm="1">
        <f t="array" aca="1" ref="AR648" ca="1">couleur(AR246)</f>
        <v>#NAME?</v>
      </c>
      <c r="AS648" s="81" t="e" cm="1">
        <f t="array" aca="1" ref="AS648" ca="1">couleur(AS246)</f>
        <v>#NAME?</v>
      </c>
      <c r="AT648" s="81" t="e" cm="1">
        <f t="array" aca="1" ref="AT648" ca="1">couleur(AT246)</f>
        <v>#NAME?</v>
      </c>
      <c r="AU648" s="81" t="e" cm="1">
        <f t="array" aca="1" ref="AU648" ca="1">couleur(AU246)</f>
        <v>#NAME?</v>
      </c>
    </row>
    <row r="649" spans="9:47">
      <c r="I649" s="98">
        <f t="shared" ref="I649:O649" si="403">I247</f>
        <v>0</v>
      </c>
      <c r="J649" s="98">
        <f t="shared" si="403"/>
        <v>0</v>
      </c>
      <c r="K649" s="98">
        <f t="shared" si="403"/>
        <v>0</v>
      </c>
      <c r="L649" s="98">
        <f t="shared" si="403"/>
        <v>0</v>
      </c>
      <c r="M649" s="98">
        <f t="shared" si="403"/>
        <v>0</v>
      </c>
      <c r="N649" s="98">
        <f t="shared" si="403"/>
        <v>0</v>
      </c>
      <c r="O649" s="98">
        <f t="shared" si="403"/>
        <v>0</v>
      </c>
      <c r="Z649" s="81" t="e" cm="1">
        <f t="array" aca="1" ref="Z649" ca="1">couleur(Z312)</f>
        <v>#NAME?</v>
      </c>
      <c r="AA649" s="81" t="e" cm="1">
        <f t="array" aca="1" ref="AA649" ca="1">couleur(AA312)</f>
        <v>#NAME?</v>
      </c>
      <c r="AB649" s="81" t="e" cm="1">
        <f t="array" aca="1" ref="AB649" ca="1">couleur(AB312)</f>
        <v>#NAME?</v>
      </c>
      <c r="AC649" s="81" t="e" cm="1">
        <f t="array" aca="1" ref="AC649" ca="1">couleur(AC312)</f>
        <v>#NAME?</v>
      </c>
      <c r="AD649" s="81" t="e" cm="1">
        <f t="array" aca="1" ref="AD649" ca="1">couleur(AD312)</f>
        <v>#NAME?</v>
      </c>
      <c r="AE649" s="81" t="e" cm="1">
        <f t="array" aca="1" ref="AE649" ca="1">couleur(AE312)</f>
        <v>#NAME?</v>
      </c>
      <c r="AF649" s="81" t="e" cm="1">
        <f t="array" aca="1" ref="AF649" ca="1">couleur(AF312)</f>
        <v>#NAME?</v>
      </c>
      <c r="AG649" s="81" t="e" cm="1">
        <f t="array" aca="1" ref="AG649" ca="1">couleur(AG312)</f>
        <v>#NAME?</v>
      </c>
      <c r="AH649" s="81" t="e" cm="1">
        <f t="array" aca="1" ref="AH649" ca="1">couleur(AH312)</f>
        <v>#NAME?</v>
      </c>
      <c r="AI649" s="81" t="e" cm="1">
        <f t="array" aca="1" ref="AI649" ca="1">couleur(AI312)</f>
        <v>#NAME?</v>
      </c>
      <c r="AJ649" s="43"/>
      <c r="AK649" s="81" t="e" cm="1">
        <f t="array" aca="1" ref="AK649" ca="1">couleur(AK247)</f>
        <v>#NAME?</v>
      </c>
      <c r="AL649" s="81" t="e" cm="1">
        <f t="array" aca="1" ref="AL649" ca="1">couleur(AL247)</f>
        <v>#NAME?</v>
      </c>
      <c r="AM649" s="81" t="e" cm="1">
        <f t="array" aca="1" ref="AM649" ca="1">couleur(AM247)</f>
        <v>#NAME?</v>
      </c>
      <c r="AN649" s="81" t="e" cm="1">
        <f t="array" aca="1" ref="AN649" ca="1">couleur(AN247)</f>
        <v>#NAME?</v>
      </c>
      <c r="AO649" s="81" t="e" cm="1">
        <f t="array" aca="1" ref="AO649" ca="1">couleur(AO247)</f>
        <v>#NAME?</v>
      </c>
      <c r="AP649" s="81" t="e" cm="1">
        <f t="array" aca="1" ref="AP649" ca="1">couleur(AP247)</f>
        <v>#NAME?</v>
      </c>
      <c r="AQ649" s="81" t="e" cm="1">
        <f t="array" aca="1" ref="AQ649" ca="1">couleur(AQ247)</f>
        <v>#NAME?</v>
      </c>
      <c r="AR649" s="81" t="e" cm="1">
        <f t="array" aca="1" ref="AR649" ca="1">couleur(AR247)</f>
        <v>#NAME?</v>
      </c>
      <c r="AS649" s="81" t="e" cm="1">
        <f t="array" aca="1" ref="AS649" ca="1">couleur(AS247)</f>
        <v>#NAME?</v>
      </c>
      <c r="AT649" s="81" t="e" cm="1">
        <f t="array" aca="1" ref="AT649" ca="1">couleur(AT247)</f>
        <v>#NAME?</v>
      </c>
      <c r="AU649" s="81" t="e" cm="1">
        <f t="array" aca="1" ref="AU649" ca="1">couleur(AU247)</f>
        <v>#NAME?</v>
      </c>
    </row>
    <row r="650" spans="9:47">
      <c r="I650" s="98">
        <f t="shared" ref="I650:O650" si="404">I248</f>
        <v>0</v>
      </c>
      <c r="J650" s="98">
        <f t="shared" si="404"/>
        <v>0</v>
      </c>
      <c r="K650" s="98">
        <f t="shared" si="404"/>
        <v>0</v>
      </c>
      <c r="L650" s="98">
        <f t="shared" si="404"/>
        <v>0</v>
      </c>
      <c r="M650" s="98">
        <f t="shared" si="404"/>
        <v>0</v>
      </c>
      <c r="N650" s="98">
        <f t="shared" si="404"/>
        <v>0</v>
      </c>
      <c r="O650" s="98">
        <f t="shared" si="404"/>
        <v>0</v>
      </c>
      <c r="Z650" s="81" t="e" cm="1">
        <f t="array" aca="1" ref="Z650" ca="1">couleur(Z313)</f>
        <v>#NAME?</v>
      </c>
      <c r="AA650" s="81" t="e" cm="1">
        <f t="array" aca="1" ref="AA650" ca="1">couleur(AA313)</f>
        <v>#NAME?</v>
      </c>
      <c r="AB650" s="81" t="e" cm="1">
        <f t="array" aca="1" ref="AB650" ca="1">couleur(AB313)</f>
        <v>#NAME?</v>
      </c>
      <c r="AC650" s="81" t="e" cm="1">
        <f t="array" aca="1" ref="AC650" ca="1">couleur(AC313)</f>
        <v>#NAME?</v>
      </c>
      <c r="AD650" s="81" t="e" cm="1">
        <f t="array" aca="1" ref="AD650" ca="1">couleur(AD313)</f>
        <v>#NAME?</v>
      </c>
      <c r="AE650" s="81" t="e" cm="1">
        <f t="array" aca="1" ref="AE650" ca="1">couleur(AE313)</f>
        <v>#NAME?</v>
      </c>
      <c r="AF650" s="81" t="e" cm="1">
        <f t="array" aca="1" ref="AF650" ca="1">couleur(AF313)</f>
        <v>#NAME?</v>
      </c>
      <c r="AG650" s="81" t="e" cm="1">
        <f t="array" aca="1" ref="AG650" ca="1">couleur(AG313)</f>
        <v>#NAME?</v>
      </c>
      <c r="AH650" s="81" t="e" cm="1">
        <f t="array" aca="1" ref="AH650" ca="1">couleur(AH313)</f>
        <v>#NAME?</v>
      </c>
      <c r="AI650" s="81" t="e" cm="1">
        <f t="array" aca="1" ref="AI650" ca="1">couleur(AI313)</f>
        <v>#NAME?</v>
      </c>
      <c r="AJ650" s="43"/>
      <c r="AK650" s="81" t="e" cm="1">
        <f t="array" aca="1" ref="AK650" ca="1">couleur(AK248)</f>
        <v>#NAME?</v>
      </c>
      <c r="AL650" s="81" t="e" cm="1">
        <f t="array" aca="1" ref="AL650" ca="1">couleur(AL248)</f>
        <v>#NAME?</v>
      </c>
      <c r="AM650" s="81" t="e" cm="1">
        <f t="array" aca="1" ref="AM650" ca="1">couleur(AM248)</f>
        <v>#NAME?</v>
      </c>
      <c r="AN650" s="81" t="e" cm="1">
        <f t="array" aca="1" ref="AN650" ca="1">couleur(AN248)</f>
        <v>#NAME?</v>
      </c>
      <c r="AO650" s="81" t="e" cm="1">
        <f t="array" aca="1" ref="AO650" ca="1">couleur(AO248)</f>
        <v>#NAME?</v>
      </c>
      <c r="AP650" s="81" t="e" cm="1">
        <f t="array" aca="1" ref="AP650" ca="1">couleur(AP248)</f>
        <v>#NAME?</v>
      </c>
      <c r="AQ650" s="81" t="e" cm="1">
        <f t="array" aca="1" ref="AQ650" ca="1">couleur(AQ248)</f>
        <v>#NAME?</v>
      </c>
      <c r="AR650" s="81" t="e" cm="1">
        <f t="array" aca="1" ref="AR650" ca="1">couleur(AR248)</f>
        <v>#NAME?</v>
      </c>
      <c r="AS650" s="81" t="e" cm="1">
        <f t="array" aca="1" ref="AS650" ca="1">couleur(AS248)</f>
        <v>#NAME?</v>
      </c>
      <c r="AT650" s="81" t="e" cm="1">
        <f t="array" aca="1" ref="AT650" ca="1">couleur(AT248)</f>
        <v>#NAME?</v>
      </c>
      <c r="AU650" s="81" t="e" cm="1">
        <f t="array" aca="1" ref="AU650" ca="1">couleur(AU248)</f>
        <v>#NAME?</v>
      </c>
    </row>
    <row r="651" spans="9:47">
      <c r="I651" s="98">
        <f t="shared" ref="I651:O651" si="405">I249</f>
        <v>0</v>
      </c>
      <c r="J651" s="98">
        <f t="shared" si="405"/>
        <v>0</v>
      </c>
      <c r="K651" s="98">
        <f t="shared" si="405"/>
        <v>0</v>
      </c>
      <c r="L651" s="98">
        <f t="shared" si="405"/>
        <v>0</v>
      </c>
      <c r="M651" s="98">
        <f t="shared" si="405"/>
        <v>0</v>
      </c>
      <c r="N651" s="98">
        <f t="shared" si="405"/>
        <v>0</v>
      </c>
      <c r="O651" s="98">
        <f t="shared" si="405"/>
        <v>0</v>
      </c>
      <c r="Z651" s="81" t="e" cm="1">
        <f t="array" aca="1" ref="Z651" ca="1">couleur(Z314)</f>
        <v>#NAME?</v>
      </c>
      <c r="AA651" s="81" t="e" cm="1">
        <f t="array" aca="1" ref="AA651" ca="1">couleur(AA314)</f>
        <v>#NAME?</v>
      </c>
      <c r="AB651" s="81" t="e" cm="1">
        <f t="array" aca="1" ref="AB651" ca="1">couleur(AB314)</f>
        <v>#NAME?</v>
      </c>
      <c r="AC651" s="81" t="e" cm="1">
        <f t="array" aca="1" ref="AC651" ca="1">couleur(AC314)</f>
        <v>#NAME?</v>
      </c>
      <c r="AD651" s="81" t="e" cm="1">
        <f t="array" aca="1" ref="AD651" ca="1">couleur(AD314)</f>
        <v>#NAME?</v>
      </c>
      <c r="AE651" s="81" t="e" cm="1">
        <f t="array" aca="1" ref="AE651" ca="1">couleur(AE314)</f>
        <v>#NAME?</v>
      </c>
      <c r="AF651" s="81" t="e" cm="1">
        <f t="array" aca="1" ref="AF651" ca="1">couleur(AF314)</f>
        <v>#NAME?</v>
      </c>
      <c r="AG651" s="81" t="e" cm="1">
        <f t="array" aca="1" ref="AG651" ca="1">couleur(AG314)</f>
        <v>#NAME?</v>
      </c>
      <c r="AH651" s="81" t="e" cm="1">
        <f t="array" aca="1" ref="AH651" ca="1">couleur(AH314)</f>
        <v>#NAME?</v>
      </c>
      <c r="AI651" s="81" t="e" cm="1">
        <f t="array" aca="1" ref="AI651" ca="1">couleur(AI314)</f>
        <v>#NAME?</v>
      </c>
      <c r="AJ651" s="43"/>
      <c r="AK651" s="81" t="e" cm="1">
        <f t="array" aca="1" ref="AK651" ca="1">couleur(AK249)</f>
        <v>#NAME?</v>
      </c>
      <c r="AL651" s="81" t="e" cm="1">
        <f t="array" aca="1" ref="AL651" ca="1">couleur(AL249)</f>
        <v>#NAME?</v>
      </c>
      <c r="AM651" s="81" t="e" cm="1">
        <f t="array" aca="1" ref="AM651" ca="1">couleur(AM249)</f>
        <v>#NAME?</v>
      </c>
      <c r="AN651" s="81" t="e" cm="1">
        <f t="array" aca="1" ref="AN651" ca="1">couleur(AN249)</f>
        <v>#NAME?</v>
      </c>
      <c r="AO651" s="81" t="e" cm="1">
        <f t="array" aca="1" ref="AO651" ca="1">couleur(AO249)</f>
        <v>#NAME?</v>
      </c>
      <c r="AP651" s="81" t="e" cm="1">
        <f t="array" aca="1" ref="AP651" ca="1">couleur(AP249)</f>
        <v>#NAME?</v>
      </c>
      <c r="AQ651" s="81" t="e" cm="1">
        <f t="array" aca="1" ref="AQ651" ca="1">couleur(AQ249)</f>
        <v>#NAME?</v>
      </c>
      <c r="AR651" s="81" t="e" cm="1">
        <f t="array" aca="1" ref="AR651" ca="1">couleur(AR249)</f>
        <v>#NAME?</v>
      </c>
      <c r="AS651" s="81" t="e" cm="1">
        <f t="array" aca="1" ref="AS651" ca="1">couleur(AS249)</f>
        <v>#NAME?</v>
      </c>
      <c r="AT651" s="81" t="e" cm="1">
        <f t="array" aca="1" ref="AT651" ca="1">couleur(AT249)</f>
        <v>#NAME?</v>
      </c>
      <c r="AU651" s="81" t="e" cm="1">
        <f t="array" aca="1" ref="AU651" ca="1">couleur(AU249)</f>
        <v>#NAME?</v>
      </c>
    </row>
    <row r="652" spans="9:47">
      <c r="I652" s="98">
        <f t="shared" ref="I652:O652" si="406">I250</f>
        <v>0</v>
      </c>
      <c r="J652" s="98">
        <f t="shared" si="406"/>
        <v>0</v>
      </c>
      <c r="K652" s="98">
        <f t="shared" si="406"/>
        <v>0</v>
      </c>
      <c r="L652" s="98">
        <f t="shared" si="406"/>
        <v>0</v>
      </c>
      <c r="M652" s="98">
        <f t="shared" si="406"/>
        <v>0</v>
      </c>
      <c r="N652" s="98">
        <f t="shared" si="406"/>
        <v>0</v>
      </c>
      <c r="O652" s="98">
        <f t="shared" si="406"/>
        <v>0</v>
      </c>
      <c r="Z652" s="81" t="e" cm="1">
        <f t="array" aca="1" ref="Z652" ca="1">couleur(Z315)</f>
        <v>#NAME?</v>
      </c>
      <c r="AA652" s="81" t="e" cm="1">
        <f t="array" aca="1" ref="AA652" ca="1">couleur(AA315)</f>
        <v>#NAME?</v>
      </c>
      <c r="AB652" s="81" t="e" cm="1">
        <f t="array" aca="1" ref="AB652" ca="1">couleur(AB315)</f>
        <v>#NAME?</v>
      </c>
      <c r="AC652" s="81" t="e" cm="1">
        <f t="array" aca="1" ref="AC652" ca="1">couleur(AC315)</f>
        <v>#NAME?</v>
      </c>
      <c r="AD652" s="81" t="e" cm="1">
        <f t="array" aca="1" ref="AD652" ca="1">couleur(AD315)</f>
        <v>#NAME?</v>
      </c>
      <c r="AE652" s="81" t="e" cm="1">
        <f t="array" aca="1" ref="AE652" ca="1">couleur(AE315)</f>
        <v>#NAME?</v>
      </c>
      <c r="AF652" s="81" t="e" cm="1">
        <f t="array" aca="1" ref="AF652" ca="1">couleur(AF315)</f>
        <v>#NAME?</v>
      </c>
      <c r="AG652" s="81" t="e" cm="1">
        <f t="array" aca="1" ref="AG652" ca="1">couleur(AG315)</f>
        <v>#NAME?</v>
      </c>
      <c r="AH652" s="81" t="e" cm="1">
        <f t="array" aca="1" ref="AH652" ca="1">couleur(AH315)</f>
        <v>#NAME?</v>
      </c>
      <c r="AI652" s="81" t="e" cm="1">
        <f t="array" aca="1" ref="AI652" ca="1">couleur(AI315)</f>
        <v>#NAME?</v>
      </c>
      <c r="AJ652" s="43"/>
      <c r="AK652" s="81" t="e" cm="1">
        <f t="array" aca="1" ref="AK652" ca="1">couleur(AK250)</f>
        <v>#NAME?</v>
      </c>
      <c r="AL652" s="81" t="e" cm="1">
        <f t="array" aca="1" ref="AL652" ca="1">couleur(AL250)</f>
        <v>#NAME?</v>
      </c>
      <c r="AM652" s="81" t="e" cm="1">
        <f t="array" aca="1" ref="AM652" ca="1">couleur(AM250)</f>
        <v>#NAME?</v>
      </c>
      <c r="AN652" s="81" t="e" cm="1">
        <f t="array" aca="1" ref="AN652" ca="1">couleur(AN250)</f>
        <v>#NAME?</v>
      </c>
      <c r="AO652" s="81" t="e" cm="1">
        <f t="array" aca="1" ref="AO652" ca="1">couleur(AO250)</f>
        <v>#NAME?</v>
      </c>
      <c r="AP652" s="81" t="e" cm="1">
        <f t="array" aca="1" ref="AP652" ca="1">couleur(AP250)</f>
        <v>#NAME?</v>
      </c>
      <c r="AQ652" s="81" t="e" cm="1">
        <f t="array" aca="1" ref="AQ652" ca="1">couleur(AQ250)</f>
        <v>#NAME?</v>
      </c>
      <c r="AR652" s="81" t="e" cm="1">
        <f t="array" aca="1" ref="AR652" ca="1">couleur(AR250)</f>
        <v>#NAME?</v>
      </c>
      <c r="AS652" s="81" t="e" cm="1">
        <f t="array" aca="1" ref="AS652" ca="1">couleur(AS250)</f>
        <v>#NAME?</v>
      </c>
      <c r="AT652" s="81" t="e" cm="1">
        <f t="array" aca="1" ref="AT652" ca="1">couleur(AT250)</f>
        <v>#NAME?</v>
      </c>
      <c r="AU652" s="81" t="e" cm="1">
        <f t="array" aca="1" ref="AU652" ca="1">couleur(AU250)</f>
        <v>#NAME?</v>
      </c>
    </row>
    <row r="653" spans="9:47">
      <c r="I653" s="98">
        <f t="shared" ref="I653:O653" si="407">I251</f>
        <v>0</v>
      </c>
      <c r="J653" s="98">
        <f t="shared" si="407"/>
        <v>0</v>
      </c>
      <c r="K653" s="98">
        <f t="shared" si="407"/>
        <v>0</v>
      </c>
      <c r="L653" s="98">
        <f t="shared" si="407"/>
        <v>0</v>
      </c>
      <c r="M653" s="98">
        <f t="shared" si="407"/>
        <v>0</v>
      </c>
      <c r="N653" s="98">
        <f t="shared" si="407"/>
        <v>0</v>
      </c>
      <c r="O653" s="98">
        <f t="shared" si="407"/>
        <v>0</v>
      </c>
      <c r="Z653" s="81" t="e" cm="1">
        <f t="array" aca="1" ref="Z653" ca="1">couleur(Z316)</f>
        <v>#NAME?</v>
      </c>
      <c r="AA653" s="81" t="e" cm="1">
        <f t="array" aca="1" ref="AA653" ca="1">couleur(AA316)</f>
        <v>#NAME?</v>
      </c>
      <c r="AB653" s="81" t="e" cm="1">
        <f t="array" aca="1" ref="AB653" ca="1">couleur(AB316)</f>
        <v>#NAME?</v>
      </c>
      <c r="AC653" s="81" t="e" cm="1">
        <f t="array" aca="1" ref="AC653" ca="1">couleur(AC316)</f>
        <v>#NAME?</v>
      </c>
      <c r="AD653" s="81" t="e" cm="1">
        <f t="array" aca="1" ref="AD653" ca="1">couleur(AD316)</f>
        <v>#NAME?</v>
      </c>
      <c r="AE653" s="81" t="e" cm="1">
        <f t="array" aca="1" ref="AE653" ca="1">couleur(AE316)</f>
        <v>#NAME?</v>
      </c>
      <c r="AF653" s="81" t="e" cm="1">
        <f t="array" aca="1" ref="AF653" ca="1">couleur(AF316)</f>
        <v>#NAME?</v>
      </c>
      <c r="AG653" s="81" t="e" cm="1">
        <f t="array" aca="1" ref="AG653" ca="1">couleur(AG316)</f>
        <v>#NAME?</v>
      </c>
      <c r="AH653" s="81" t="e" cm="1">
        <f t="array" aca="1" ref="AH653" ca="1">couleur(AH316)</f>
        <v>#NAME?</v>
      </c>
      <c r="AI653" s="81" t="e" cm="1">
        <f t="array" aca="1" ref="AI653" ca="1">couleur(AI316)</f>
        <v>#NAME?</v>
      </c>
      <c r="AJ653" s="43"/>
      <c r="AK653" s="81" t="e" cm="1">
        <f t="array" aca="1" ref="AK653" ca="1">couleur(AK251)</f>
        <v>#NAME?</v>
      </c>
      <c r="AL653" s="81" t="e" cm="1">
        <f t="array" aca="1" ref="AL653" ca="1">couleur(AL251)</f>
        <v>#NAME?</v>
      </c>
      <c r="AM653" s="81" t="e" cm="1">
        <f t="array" aca="1" ref="AM653" ca="1">couleur(AM251)</f>
        <v>#NAME?</v>
      </c>
      <c r="AN653" s="81" t="e" cm="1">
        <f t="array" aca="1" ref="AN653" ca="1">couleur(AN251)</f>
        <v>#NAME?</v>
      </c>
      <c r="AO653" s="81" t="e" cm="1">
        <f t="array" aca="1" ref="AO653" ca="1">couleur(AO251)</f>
        <v>#NAME?</v>
      </c>
      <c r="AP653" s="81" t="e" cm="1">
        <f t="array" aca="1" ref="AP653" ca="1">couleur(AP251)</f>
        <v>#NAME?</v>
      </c>
      <c r="AQ653" s="81" t="e" cm="1">
        <f t="array" aca="1" ref="AQ653" ca="1">couleur(AQ251)</f>
        <v>#NAME?</v>
      </c>
      <c r="AR653" s="81" t="e" cm="1">
        <f t="array" aca="1" ref="AR653" ca="1">couleur(AR251)</f>
        <v>#NAME?</v>
      </c>
      <c r="AS653" s="81" t="e" cm="1">
        <f t="array" aca="1" ref="AS653" ca="1">couleur(AS251)</f>
        <v>#NAME?</v>
      </c>
      <c r="AT653" s="81" t="e" cm="1">
        <f t="array" aca="1" ref="AT653" ca="1">couleur(AT251)</f>
        <v>#NAME?</v>
      </c>
      <c r="AU653" s="81" t="e" cm="1">
        <f t="array" aca="1" ref="AU653" ca="1">couleur(AU251)</f>
        <v>#NAME?</v>
      </c>
    </row>
    <row r="654" spans="9:47">
      <c r="I654" s="98">
        <f t="shared" ref="I654:O654" si="408">I252</f>
        <v>0</v>
      </c>
      <c r="J654" s="98">
        <f t="shared" si="408"/>
        <v>0</v>
      </c>
      <c r="K654" s="98">
        <f t="shared" si="408"/>
        <v>0</v>
      </c>
      <c r="L654" s="98">
        <f t="shared" si="408"/>
        <v>0</v>
      </c>
      <c r="M654" s="98">
        <f t="shared" si="408"/>
        <v>0</v>
      </c>
      <c r="N654" s="98">
        <f t="shared" si="408"/>
        <v>0</v>
      </c>
      <c r="O654" s="98">
        <f t="shared" si="408"/>
        <v>0</v>
      </c>
      <c r="Z654" s="81" t="e" cm="1">
        <f t="array" aca="1" ref="Z654" ca="1">couleur(Z317)</f>
        <v>#NAME?</v>
      </c>
      <c r="AA654" s="81" t="e" cm="1">
        <f t="array" aca="1" ref="AA654" ca="1">couleur(AA317)</f>
        <v>#NAME?</v>
      </c>
      <c r="AB654" s="81" t="e" cm="1">
        <f t="array" aca="1" ref="AB654" ca="1">couleur(AB317)</f>
        <v>#NAME?</v>
      </c>
      <c r="AC654" s="81" t="e" cm="1">
        <f t="array" aca="1" ref="AC654" ca="1">couleur(AC317)</f>
        <v>#NAME?</v>
      </c>
      <c r="AD654" s="81" t="e" cm="1">
        <f t="array" aca="1" ref="AD654" ca="1">couleur(AD317)</f>
        <v>#NAME?</v>
      </c>
      <c r="AE654" s="81" t="e" cm="1">
        <f t="array" aca="1" ref="AE654" ca="1">couleur(AE317)</f>
        <v>#NAME?</v>
      </c>
      <c r="AF654" s="81" t="e" cm="1">
        <f t="array" aca="1" ref="AF654" ca="1">couleur(AF317)</f>
        <v>#NAME?</v>
      </c>
      <c r="AG654" s="81" t="e" cm="1">
        <f t="array" aca="1" ref="AG654" ca="1">couleur(AG317)</f>
        <v>#NAME?</v>
      </c>
      <c r="AH654" s="81" t="e" cm="1">
        <f t="array" aca="1" ref="AH654" ca="1">couleur(AH317)</f>
        <v>#NAME?</v>
      </c>
      <c r="AI654" s="81" t="e" cm="1">
        <f t="array" aca="1" ref="AI654" ca="1">couleur(AI317)</f>
        <v>#NAME?</v>
      </c>
      <c r="AJ654" s="43"/>
      <c r="AK654" s="81" t="e" cm="1">
        <f t="array" aca="1" ref="AK654" ca="1">couleur(AK252)</f>
        <v>#NAME?</v>
      </c>
      <c r="AL654" s="81" t="e" cm="1">
        <f t="array" aca="1" ref="AL654" ca="1">couleur(AL252)</f>
        <v>#NAME?</v>
      </c>
      <c r="AM654" s="81" t="e" cm="1">
        <f t="array" aca="1" ref="AM654" ca="1">couleur(AM252)</f>
        <v>#NAME?</v>
      </c>
      <c r="AN654" s="81" t="e" cm="1">
        <f t="array" aca="1" ref="AN654" ca="1">couleur(AN252)</f>
        <v>#NAME?</v>
      </c>
      <c r="AO654" s="81" t="e" cm="1">
        <f t="array" aca="1" ref="AO654" ca="1">couleur(AO252)</f>
        <v>#NAME?</v>
      </c>
      <c r="AP654" s="81" t="e" cm="1">
        <f t="array" aca="1" ref="AP654" ca="1">couleur(AP252)</f>
        <v>#NAME?</v>
      </c>
      <c r="AQ654" s="81" t="e" cm="1">
        <f t="array" aca="1" ref="AQ654" ca="1">couleur(AQ252)</f>
        <v>#NAME?</v>
      </c>
      <c r="AR654" s="81" t="e" cm="1">
        <f t="array" aca="1" ref="AR654" ca="1">couleur(AR252)</f>
        <v>#NAME?</v>
      </c>
      <c r="AS654" s="81" t="e" cm="1">
        <f t="array" aca="1" ref="AS654" ca="1">couleur(AS252)</f>
        <v>#NAME?</v>
      </c>
      <c r="AT654" s="81" t="e" cm="1">
        <f t="array" aca="1" ref="AT654" ca="1">couleur(AT252)</f>
        <v>#NAME?</v>
      </c>
      <c r="AU654" s="81" t="e" cm="1">
        <f t="array" aca="1" ref="AU654" ca="1">couleur(AU252)</f>
        <v>#NAME?</v>
      </c>
    </row>
    <row r="655" spans="9:47">
      <c r="I655" s="98">
        <f t="shared" ref="I655:O655" si="409">I253</f>
        <v>0</v>
      </c>
      <c r="J655" s="98">
        <f t="shared" si="409"/>
        <v>0</v>
      </c>
      <c r="K655" s="98">
        <f t="shared" si="409"/>
        <v>0</v>
      </c>
      <c r="L655" s="98">
        <f t="shared" si="409"/>
        <v>0</v>
      </c>
      <c r="M655" s="98">
        <f t="shared" si="409"/>
        <v>0</v>
      </c>
      <c r="N655" s="98">
        <f t="shared" si="409"/>
        <v>0</v>
      </c>
      <c r="O655" s="98">
        <f t="shared" si="409"/>
        <v>0</v>
      </c>
      <c r="Z655" s="81" t="e" cm="1">
        <f t="array" aca="1" ref="Z655" ca="1">couleur(Z318)</f>
        <v>#NAME?</v>
      </c>
      <c r="AA655" s="81" t="e" cm="1">
        <f t="array" aca="1" ref="AA655" ca="1">couleur(AA318)</f>
        <v>#NAME?</v>
      </c>
      <c r="AB655" s="81" t="e" cm="1">
        <f t="array" aca="1" ref="AB655" ca="1">couleur(AB318)</f>
        <v>#NAME?</v>
      </c>
      <c r="AC655" s="81" t="e" cm="1">
        <f t="array" aca="1" ref="AC655" ca="1">couleur(AC318)</f>
        <v>#NAME?</v>
      </c>
      <c r="AD655" s="81" t="e" cm="1">
        <f t="array" aca="1" ref="AD655" ca="1">couleur(AD318)</f>
        <v>#NAME?</v>
      </c>
      <c r="AE655" s="81" t="e" cm="1">
        <f t="array" aca="1" ref="AE655" ca="1">couleur(AE318)</f>
        <v>#NAME?</v>
      </c>
      <c r="AF655" s="81" t="e" cm="1">
        <f t="array" aca="1" ref="AF655" ca="1">couleur(AF318)</f>
        <v>#NAME?</v>
      </c>
      <c r="AG655" s="81" t="e" cm="1">
        <f t="array" aca="1" ref="AG655" ca="1">couleur(AG318)</f>
        <v>#NAME?</v>
      </c>
      <c r="AH655" s="81" t="e" cm="1">
        <f t="array" aca="1" ref="AH655" ca="1">couleur(AH318)</f>
        <v>#NAME?</v>
      </c>
      <c r="AI655" s="81" t="e" cm="1">
        <f t="array" aca="1" ref="AI655" ca="1">couleur(AI318)</f>
        <v>#NAME?</v>
      </c>
      <c r="AJ655" s="43"/>
      <c r="AK655" s="81" t="e" cm="1">
        <f t="array" aca="1" ref="AK655" ca="1">couleur(AK253)</f>
        <v>#NAME?</v>
      </c>
      <c r="AL655" s="81" t="e" cm="1">
        <f t="array" aca="1" ref="AL655" ca="1">couleur(AL253)</f>
        <v>#NAME?</v>
      </c>
      <c r="AM655" s="81" t="e" cm="1">
        <f t="array" aca="1" ref="AM655" ca="1">couleur(AM253)</f>
        <v>#NAME?</v>
      </c>
      <c r="AN655" s="81" t="e" cm="1">
        <f t="array" aca="1" ref="AN655" ca="1">couleur(AN253)</f>
        <v>#NAME?</v>
      </c>
      <c r="AO655" s="81" t="e" cm="1">
        <f t="array" aca="1" ref="AO655" ca="1">couleur(AO253)</f>
        <v>#NAME?</v>
      </c>
      <c r="AP655" s="81" t="e" cm="1">
        <f t="array" aca="1" ref="AP655" ca="1">couleur(AP253)</f>
        <v>#NAME?</v>
      </c>
      <c r="AQ655" s="81" t="e" cm="1">
        <f t="array" aca="1" ref="AQ655" ca="1">couleur(AQ253)</f>
        <v>#NAME?</v>
      </c>
      <c r="AR655" s="81" t="e" cm="1">
        <f t="array" aca="1" ref="AR655" ca="1">couleur(AR253)</f>
        <v>#NAME?</v>
      </c>
      <c r="AS655" s="81" t="e" cm="1">
        <f t="array" aca="1" ref="AS655" ca="1">couleur(AS253)</f>
        <v>#NAME?</v>
      </c>
      <c r="AT655" s="81" t="e" cm="1">
        <f t="array" aca="1" ref="AT655" ca="1">couleur(AT253)</f>
        <v>#NAME?</v>
      </c>
      <c r="AU655" s="81" t="e" cm="1">
        <f t="array" aca="1" ref="AU655" ca="1">couleur(AU253)</f>
        <v>#NAME?</v>
      </c>
    </row>
    <row r="656" spans="9:47">
      <c r="I656" s="98">
        <f t="shared" ref="I656:O656" si="410">I254</f>
        <v>0</v>
      </c>
      <c r="J656" s="98">
        <f t="shared" si="410"/>
        <v>0</v>
      </c>
      <c r="K656" s="98">
        <f t="shared" si="410"/>
        <v>0</v>
      </c>
      <c r="L656" s="98">
        <f t="shared" si="410"/>
        <v>0</v>
      </c>
      <c r="M656" s="98">
        <f t="shared" si="410"/>
        <v>0</v>
      </c>
      <c r="N656" s="98">
        <f t="shared" si="410"/>
        <v>0</v>
      </c>
      <c r="O656" s="98">
        <f t="shared" si="410"/>
        <v>0</v>
      </c>
      <c r="Z656" s="81" t="e" cm="1">
        <f t="array" aca="1" ref="Z656" ca="1">couleur(Z319)</f>
        <v>#NAME?</v>
      </c>
      <c r="AA656" s="81" t="e" cm="1">
        <f t="array" aca="1" ref="AA656" ca="1">couleur(AA319)</f>
        <v>#NAME?</v>
      </c>
      <c r="AB656" s="81" t="e" cm="1">
        <f t="array" aca="1" ref="AB656" ca="1">couleur(AB319)</f>
        <v>#NAME?</v>
      </c>
      <c r="AC656" s="81" t="e" cm="1">
        <f t="array" aca="1" ref="AC656" ca="1">couleur(AC319)</f>
        <v>#NAME?</v>
      </c>
      <c r="AD656" s="81" t="e" cm="1">
        <f t="array" aca="1" ref="AD656" ca="1">couleur(AD319)</f>
        <v>#NAME?</v>
      </c>
      <c r="AE656" s="81" t="e" cm="1">
        <f t="array" aca="1" ref="AE656" ca="1">couleur(AE319)</f>
        <v>#NAME?</v>
      </c>
      <c r="AF656" s="81" t="e" cm="1">
        <f t="array" aca="1" ref="AF656" ca="1">couleur(AF319)</f>
        <v>#NAME?</v>
      </c>
      <c r="AG656" s="81" t="e" cm="1">
        <f t="array" aca="1" ref="AG656" ca="1">couleur(AG319)</f>
        <v>#NAME?</v>
      </c>
      <c r="AH656" s="81" t="e" cm="1">
        <f t="array" aca="1" ref="AH656" ca="1">couleur(AH319)</f>
        <v>#NAME?</v>
      </c>
      <c r="AI656" s="81" t="e" cm="1">
        <f t="array" aca="1" ref="AI656" ca="1">couleur(AI319)</f>
        <v>#NAME?</v>
      </c>
      <c r="AJ656" s="43"/>
      <c r="AK656" s="81" t="e" cm="1">
        <f t="array" aca="1" ref="AK656" ca="1">couleur(AK254)</f>
        <v>#NAME?</v>
      </c>
      <c r="AL656" s="81" t="e" cm="1">
        <f t="array" aca="1" ref="AL656" ca="1">couleur(AL254)</f>
        <v>#NAME?</v>
      </c>
      <c r="AM656" s="81" t="e" cm="1">
        <f t="array" aca="1" ref="AM656" ca="1">couleur(AM254)</f>
        <v>#NAME?</v>
      </c>
      <c r="AN656" s="81" t="e" cm="1">
        <f t="array" aca="1" ref="AN656" ca="1">couleur(AN254)</f>
        <v>#NAME?</v>
      </c>
      <c r="AO656" s="81" t="e" cm="1">
        <f t="array" aca="1" ref="AO656" ca="1">couleur(AO254)</f>
        <v>#NAME?</v>
      </c>
      <c r="AP656" s="81" t="e" cm="1">
        <f t="array" aca="1" ref="AP656" ca="1">couleur(AP254)</f>
        <v>#NAME?</v>
      </c>
      <c r="AQ656" s="81" t="e" cm="1">
        <f t="array" aca="1" ref="AQ656" ca="1">couleur(AQ254)</f>
        <v>#NAME?</v>
      </c>
      <c r="AR656" s="81" t="e" cm="1">
        <f t="array" aca="1" ref="AR656" ca="1">couleur(AR254)</f>
        <v>#NAME?</v>
      </c>
      <c r="AS656" s="81" t="e" cm="1">
        <f t="array" aca="1" ref="AS656" ca="1">couleur(AS254)</f>
        <v>#NAME?</v>
      </c>
      <c r="AT656" s="81" t="e" cm="1">
        <f t="array" aca="1" ref="AT656" ca="1">couleur(AT254)</f>
        <v>#NAME?</v>
      </c>
      <c r="AU656" s="81" t="e" cm="1">
        <f t="array" aca="1" ref="AU656" ca="1">couleur(AU254)</f>
        <v>#NAME?</v>
      </c>
    </row>
    <row r="657" spans="9:47">
      <c r="I657" s="98">
        <f t="shared" ref="I657:O657" si="411">I255</f>
        <v>0</v>
      </c>
      <c r="J657" s="98">
        <f t="shared" si="411"/>
        <v>0</v>
      </c>
      <c r="K657" s="98">
        <f t="shared" si="411"/>
        <v>0</v>
      </c>
      <c r="L657" s="98">
        <f t="shared" si="411"/>
        <v>0</v>
      </c>
      <c r="M657" s="98">
        <f t="shared" si="411"/>
        <v>0</v>
      </c>
      <c r="N657" s="98">
        <f t="shared" si="411"/>
        <v>0</v>
      </c>
      <c r="O657" s="98">
        <f t="shared" si="411"/>
        <v>0</v>
      </c>
      <c r="Z657" s="81" t="e" cm="1">
        <f t="array" aca="1" ref="Z657" ca="1">couleur(Z320)</f>
        <v>#NAME?</v>
      </c>
      <c r="AA657" s="81" t="e" cm="1">
        <f t="array" aca="1" ref="AA657" ca="1">couleur(AA320)</f>
        <v>#NAME?</v>
      </c>
      <c r="AB657" s="81" t="e" cm="1">
        <f t="array" aca="1" ref="AB657" ca="1">couleur(AB320)</f>
        <v>#NAME?</v>
      </c>
      <c r="AC657" s="81" t="e" cm="1">
        <f t="array" aca="1" ref="AC657" ca="1">couleur(AC320)</f>
        <v>#NAME?</v>
      </c>
      <c r="AD657" s="81" t="e" cm="1">
        <f t="array" aca="1" ref="AD657" ca="1">couleur(AD320)</f>
        <v>#NAME?</v>
      </c>
      <c r="AE657" s="81" t="e" cm="1">
        <f t="array" aca="1" ref="AE657" ca="1">couleur(AE320)</f>
        <v>#NAME?</v>
      </c>
      <c r="AF657" s="81" t="e" cm="1">
        <f t="array" aca="1" ref="AF657" ca="1">couleur(AF320)</f>
        <v>#NAME?</v>
      </c>
      <c r="AG657" s="81" t="e" cm="1">
        <f t="array" aca="1" ref="AG657" ca="1">couleur(AG320)</f>
        <v>#NAME?</v>
      </c>
      <c r="AH657" s="81" t="e" cm="1">
        <f t="array" aca="1" ref="AH657" ca="1">couleur(AH320)</f>
        <v>#NAME?</v>
      </c>
      <c r="AI657" s="81" t="e" cm="1">
        <f t="array" aca="1" ref="AI657" ca="1">couleur(AI320)</f>
        <v>#NAME?</v>
      </c>
      <c r="AJ657" s="43"/>
      <c r="AK657" s="81" t="e" cm="1">
        <f t="array" aca="1" ref="AK657" ca="1">couleur(AK255)</f>
        <v>#NAME?</v>
      </c>
      <c r="AL657" s="81" t="e" cm="1">
        <f t="array" aca="1" ref="AL657" ca="1">couleur(AL255)</f>
        <v>#NAME?</v>
      </c>
      <c r="AM657" s="81" t="e" cm="1">
        <f t="array" aca="1" ref="AM657" ca="1">couleur(AM255)</f>
        <v>#NAME?</v>
      </c>
      <c r="AN657" s="81" t="e" cm="1">
        <f t="array" aca="1" ref="AN657" ca="1">couleur(AN255)</f>
        <v>#NAME?</v>
      </c>
      <c r="AO657" s="81" t="e" cm="1">
        <f t="array" aca="1" ref="AO657" ca="1">couleur(AO255)</f>
        <v>#NAME?</v>
      </c>
      <c r="AP657" s="81" t="e" cm="1">
        <f t="array" aca="1" ref="AP657" ca="1">couleur(AP255)</f>
        <v>#NAME?</v>
      </c>
      <c r="AQ657" s="81" t="e" cm="1">
        <f t="array" aca="1" ref="AQ657" ca="1">couleur(AQ255)</f>
        <v>#NAME?</v>
      </c>
      <c r="AR657" s="81" t="e" cm="1">
        <f t="array" aca="1" ref="AR657" ca="1">couleur(AR255)</f>
        <v>#NAME?</v>
      </c>
      <c r="AS657" s="81" t="e" cm="1">
        <f t="array" aca="1" ref="AS657" ca="1">couleur(AS255)</f>
        <v>#NAME?</v>
      </c>
      <c r="AT657" s="81" t="e" cm="1">
        <f t="array" aca="1" ref="AT657" ca="1">couleur(AT255)</f>
        <v>#NAME?</v>
      </c>
      <c r="AU657" s="81" t="e" cm="1">
        <f t="array" aca="1" ref="AU657" ca="1">couleur(AU255)</f>
        <v>#NAME?</v>
      </c>
    </row>
    <row r="658" spans="9:47">
      <c r="I658" s="98">
        <f t="shared" ref="I658:O658" si="412">I256</f>
        <v>0</v>
      </c>
      <c r="J658" s="98">
        <f t="shared" si="412"/>
        <v>0</v>
      </c>
      <c r="K658" s="98">
        <f t="shared" si="412"/>
        <v>0</v>
      </c>
      <c r="L658" s="98">
        <f t="shared" si="412"/>
        <v>0</v>
      </c>
      <c r="M658" s="98">
        <f t="shared" si="412"/>
        <v>0</v>
      </c>
      <c r="N658" s="98">
        <f t="shared" si="412"/>
        <v>0</v>
      </c>
      <c r="O658" s="98">
        <f t="shared" si="412"/>
        <v>0</v>
      </c>
      <c r="Z658" s="81" t="e" cm="1">
        <f t="array" aca="1" ref="Z658" ca="1">couleur(Z321)</f>
        <v>#NAME?</v>
      </c>
      <c r="AA658" s="81" t="e" cm="1">
        <f t="array" aca="1" ref="AA658" ca="1">couleur(AA321)</f>
        <v>#NAME?</v>
      </c>
      <c r="AB658" s="81" t="e" cm="1">
        <f t="array" aca="1" ref="AB658" ca="1">couleur(AB321)</f>
        <v>#NAME?</v>
      </c>
      <c r="AC658" s="81" t="e" cm="1">
        <f t="array" aca="1" ref="AC658" ca="1">couleur(AC321)</f>
        <v>#NAME?</v>
      </c>
      <c r="AD658" s="81" t="e" cm="1">
        <f t="array" aca="1" ref="AD658" ca="1">couleur(AD321)</f>
        <v>#NAME?</v>
      </c>
      <c r="AE658" s="81" t="e" cm="1">
        <f t="array" aca="1" ref="AE658" ca="1">couleur(AE321)</f>
        <v>#NAME?</v>
      </c>
      <c r="AF658" s="81" t="e" cm="1">
        <f t="array" aca="1" ref="AF658" ca="1">couleur(AF321)</f>
        <v>#NAME?</v>
      </c>
      <c r="AG658" s="81" t="e" cm="1">
        <f t="array" aca="1" ref="AG658" ca="1">couleur(AG321)</f>
        <v>#NAME?</v>
      </c>
      <c r="AH658" s="81" t="e" cm="1">
        <f t="array" aca="1" ref="AH658" ca="1">couleur(AH321)</f>
        <v>#NAME?</v>
      </c>
      <c r="AI658" s="81" t="e" cm="1">
        <f t="array" aca="1" ref="AI658" ca="1">couleur(AI321)</f>
        <v>#NAME?</v>
      </c>
      <c r="AJ658" s="43"/>
      <c r="AK658" s="81" t="e" cm="1">
        <f t="array" aca="1" ref="AK658" ca="1">couleur(AK256)</f>
        <v>#NAME?</v>
      </c>
      <c r="AL658" s="81" t="e" cm="1">
        <f t="array" aca="1" ref="AL658" ca="1">couleur(AL256)</f>
        <v>#NAME?</v>
      </c>
      <c r="AM658" s="81" t="e" cm="1">
        <f t="array" aca="1" ref="AM658" ca="1">couleur(AM256)</f>
        <v>#NAME?</v>
      </c>
      <c r="AN658" s="81" t="e" cm="1">
        <f t="array" aca="1" ref="AN658" ca="1">couleur(AN256)</f>
        <v>#NAME?</v>
      </c>
      <c r="AO658" s="81" t="e" cm="1">
        <f t="array" aca="1" ref="AO658" ca="1">couleur(AO256)</f>
        <v>#NAME?</v>
      </c>
      <c r="AP658" s="81" t="e" cm="1">
        <f t="array" aca="1" ref="AP658" ca="1">couleur(AP256)</f>
        <v>#NAME?</v>
      </c>
      <c r="AQ658" s="81" t="e" cm="1">
        <f t="array" aca="1" ref="AQ658" ca="1">couleur(AQ256)</f>
        <v>#NAME?</v>
      </c>
      <c r="AR658" s="81" t="e" cm="1">
        <f t="array" aca="1" ref="AR658" ca="1">couleur(AR256)</f>
        <v>#NAME?</v>
      </c>
      <c r="AS658" s="81" t="e" cm="1">
        <f t="array" aca="1" ref="AS658" ca="1">couleur(AS256)</f>
        <v>#NAME?</v>
      </c>
      <c r="AT658" s="81" t="e" cm="1">
        <f t="array" aca="1" ref="AT658" ca="1">couleur(AT256)</f>
        <v>#NAME?</v>
      </c>
      <c r="AU658" s="81" t="e" cm="1">
        <f t="array" aca="1" ref="AU658" ca="1">couleur(AU256)</f>
        <v>#NAME?</v>
      </c>
    </row>
    <row r="659" spans="9:47">
      <c r="I659" s="98">
        <f t="shared" ref="I659:O659" si="413">I257</f>
        <v>0</v>
      </c>
      <c r="J659" s="98">
        <f t="shared" si="413"/>
        <v>0</v>
      </c>
      <c r="K659" s="98">
        <f t="shared" si="413"/>
        <v>0</v>
      </c>
      <c r="L659" s="98">
        <f t="shared" si="413"/>
        <v>0</v>
      </c>
      <c r="M659" s="98">
        <f t="shared" si="413"/>
        <v>0</v>
      </c>
      <c r="N659" s="98">
        <f t="shared" si="413"/>
        <v>0</v>
      </c>
      <c r="O659" s="98">
        <f t="shared" si="413"/>
        <v>0</v>
      </c>
      <c r="Z659" s="81" t="e" cm="1">
        <f t="array" aca="1" ref="Z659" ca="1">couleur(Z322)</f>
        <v>#NAME?</v>
      </c>
      <c r="AA659" s="81" t="e" cm="1">
        <f t="array" aca="1" ref="AA659" ca="1">couleur(AA322)</f>
        <v>#NAME?</v>
      </c>
      <c r="AB659" s="81" t="e" cm="1">
        <f t="array" aca="1" ref="AB659" ca="1">couleur(AB322)</f>
        <v>#NAME?</v>
      </c>
      <c r="AC659" s="81" t="e" cm="1">
        <f t="array" aca="1" ref="AC659" ca="1">couleur(AC322)</f>
        <v>#NAME?</v>
      </c>
      <c r="AD659" s="81" t="e" cm="1">
        <f t="array" aca="1" ref="AD659" ca="1">couleur(AD322)</f>
        <v>#NAME?</v>
      </c>
      <c r="AE659" s="81" t="e" cm="1">
        <f t="array" aca="1" ref="AE659" ca="1">couleur(AE322)</f>
        <v>#NAME?</v>
      </c>
      <c r="AF659" s="81" t="e" cm="1">
        <f t="array" aca="1" ref="AF659" ca="1">couleur(AF322)</f>
        <v>#NAME?</v>
      </c>
      <c r="AG659" s="81" t="e" cm="1">
        <f t="array" aca="1" ref="AG659" ca="1">couleur(AG322)</f>
        <v>#NAME?</v>
      </c>
      <c r="AH659" s="81" t="e" cm="1">
        <f t="array" aca="1" ref="AH659" ca="1">couleur(AH322)</f>
        <v>#NAME?</v>
      </c>
      <c r="AI659" s="81" t="e" cm="1">
        <f t="array" aca="1" ref="AI659" ca="1">couleur(AI322)</f>
        <v>#NAME?</v>
      </c>
      <c r="AJ659" s="43"/>
      <c r="AK659" s="81" t="e" cm="1">
        <f t="array" aca="1" ref="AK659" ca="1">couleur(AK257)</f>
        <v>#NAME?</v>
      </c>
      <c r="AL659" s="81" t="e" cm="1">
        <f t="array" aca="1" ref="AL659" ca="1">couleur(AL257)</f>
        <v>#NAME?</v>
      </c>
      <c r="AM659" s="81" t="e" cm="1">
        <f t="array" aca="1" ref="AM659" ca="1">couleur(AM257)</f>
        <v>#NAME?</v>
      </c>
      <c r="AN659" s="81" t="e" cm="1">
        <f t="array" aca="1" ref="AN659" ca="1">couleur(AN257)</f>
        <v>#NAME?</v>
      </c>
      <c r="AO659" s="81" t="e" cm="1">
        <f t="array" aca="1" ref="AO659" ca="1">couleur(AO257)</f>
        <v>#NAME?</v>
      </c>
      <c r="AP659" s="81" t="e" cm="1">
        <f t="array" aca="1" ref="AP659" ca="1">couleur(AP257)</f>
        <v>#NAME?</v>
      </c>
      <c r="AQ659" s="81" t="e" cm="1">
        <f t="array" aca="1" ref="AQ659" ca="1">couleur(AQ257)</f>
        <v>#NAME?</v>
      </c>
      <c r="AR659" s="81" t="e" cm="1">
        <f t="array" aca="1" ref="AR659" ca="1">couleur(AR257)</f>
        <v>#NAME?</v>
      </c>
      <c r="AS659" s="81" t="e" cm="1">
        <f t="array" aca="1" ref="AS659" ca="1">couleur(AS257)</f>
        <v>#NAME?</v>
      </c>
      <c r="AT659" s="81" t="e" cm="1">
        <f t="array" aca="1" ref="AT659" ca="1">couleur(AT257)</f>
        <v>#NAME?</v>
      </c>
      <c r="AU659" s="81" t="e" cm="1">
        <f t="array" aca="1" ref="AU659" ca="1">couleur(AU257)</f>
        <v>#NAME?</v>
      </c>
    </row>
    <row r="660" spans="9:47">
      <c r="I660" s="98">
        <f t="shared" ref="I660:O660" si="414">I258</f>
        <v>0</v>
      </c>
      <c r="J660" s="98">
        <f t="shared" si="414"/>
        <v>0</v>
      </c>
      <c r="K660" s="98">
        <f t="shared" si="414"/>
        <v>0</v>
      </c>
      <c r="L660" s="98">
        <f t="shared" si="414"/>
        <v>0</v>
      </c>
      <c r="M660" s="98">
        <f t="shared" si="414"/>
        <v>0</v>
      </c>
      <c r="N660" s="98">
        <f t="shared" si="414"/>
        <v>0</v>
      </c>
      <c r="O660" s="98">
        <f t="shared" si="414"/>
        <v>0</v>
      </c>
      <c r="Z660" s="81" t="e" cm="1">
        <f t="array" aca="1" ref="Z660" ca="1">couleur(Z323)</f>
        <v>#NAME?</v>
      </c>
      <c r="AA660" s="81" t="e" cm="1">
        <f t="array" aca="1" ref="AA660" ca="1">couleur(AA323)</f>
        <v>#NAME?</v>
      </c>
      <c r="AB660" s="81" t="e" cm="1">
        <f t="array" aca="1" ref="AB660" ca="1">couleur(AB323)</f>
        <v>#NAME?</v>
      </c>
      <c r="AC660" s="81" t="e" cm="1">
        <f t="array" aca="1" ref="AC660" ca="1">couleur(AC323)</f>
        <v>#NAME?</v>
      </c>
      <c r="AD660" s="81" t="e" cm="1">
        <f t="array" aca="1" ref="AD660" ca="1">couleur(AD323)</f>
        <v>#NAME?</v>
      </c>
      <c r="AE660" s="81" t="e" cm="1">
        <f t="array" aca="1" ref="AE660" ca="1">couleur(AE323)</f>
        <v>#NAME?</v>
      </c>
      <c r="AF660" s="81" t="e" cm="1">
        <f t="array" aca="1" ref="AF660" ca="1">couleur(AF323)</f>
        <v>#NAME?</v>
      </c>
      <c r="AG660" s="81" t="e" cm="1">
        <f t="array" aca="1" ref="AG660" ca="1">couleur(AG323)</f>
        <v>#NAME?</v>
      </c>
      <c r="AH660" s="81" t="e" cm="1">
        <f t="array" aca="1" ref="AH660" ca="1">couleur(AH323)</f>
        <v>#NAME?</v>
      </c>
      <c r="AI660" s="81" t="e" cm="1">
        <f t="array" aca="1" ref="AI660" ca="1">couleur(AI323)</f>
        <v>#NAME?</v>
      </c>
      <c r="AJ660" s="43"/>
      <c r="AK660" s="81" t="e" cm="1">
        <f t="array" aca="1" ref="AK660" ca="1">couleur(AK258)</f>
        <v>#NAME?</v>
      </c>
      <c r="AL660" s="81" t="e" cm="1">
        <f t="array" aca="1" ref="AL660" ca="1">couleur(AL258)</f>
        <v>#NAME?</v>
      </c>
      <c r="AM660" s="81" t="e" cm="1">
        <f t="array" aca="1" ref="AM660" ca="1">couleur(AM258)</f>
        <v>#NAME?</v>
      </c>
      <c r="AN660" s="81" t="e" cm="1">
        <f t="array" aca="1" ref="AN660" ca="1">couleur(AN258)</f>
        <v>#NAME?</v>
      </c>
      <c r="AO660" s="81" t="e" cm="1">
        <f t="array" aca="1" ref="AO660" ca="1">couleur(AO258)</f>
        <v>#NAME?</v>
      </c>
      <c r="AP660" s="81" t="e" cm="1">
        <f t="array" aca="1" ref="AP660" ca="1">couleur(AP258)</f>
        <v>#NAME?</v>
      </c>
      <c r="AQ660" s="81" t="e" cm="1">
        <f t="array" aca="1" ref="AQ660" ca="1">couleur(AQ258)</f>
        <v>#NAME?</v>
      </c>
      <c r="AR660" s="81" t="e" cm="1">
        <f t="array" aca="1" ref="AR660" ca="1">couleur(AR258)</f>
        <v>#NAME?</v>
      </c>
      <c r="AS660" s="81" t="e" cm="1">
        <f t="array" aca="1" ref="AS660" ca="1">couleur(AS258)</f>
        <v>#NAME?</v>
      </c>
      <c r="AT660" s="81" t="e" cm="1">
        <f t="array" aca="1" ref="AT660" ca="1">couleur(AT258)</f>
        <v>#NAME?</v>
      </c>
      <c r="AU660" s="81" t="e" cm="1">
        <f t="array" aca="1" ref="AU660" ca="1">couleur(AU258)</f>
        <v>#NAME?</v>
      </c>
    </row>
    <row r="661" spans="9:47">
      <c r="I661" s="98">
        <f t="shared" ref="I661:O661" si="415">I259</f>
        <v>0</v>
      </c>
      <c r="J661" s="98">
        <f t="shared" si="415"/>
        <v>0</v>
      </c>
      <c r="K661" s="98">
        <f t="shared" si="415"/>
        <v>0</v>
      </c>
      <c r="L661" s="98">
        <f t="shared" si="415"/>
        <v>0</v>
      </c>
      <c r="M661" s="98">
        <f t="shared" si="415"/>
        <v>0</v>
      </c>
      <c r="N661" s="98">
        <f t="shared" si="415"/>
        <v>0</v>
      </c>
      <c r="O661" s="98">
        <f t="shared" si="415"/>
        <v>0</v>
      </c>
      <c r="Z661" s="81" t="e" cm="1">
        <f t="array" aca="1" ref="Z661" ca="1">couleur(Z324)</f>
        <v>#NAME?</v>
      </c>
      <c r="AA661" s="81" t="e" cm="1">
        <f t="array" aca="1" ref="AA661" ca="1">couleur(AA324)</f>
        <v>#NAME?</v>
      </c>
      <c r="AB661" s="81" t="e" cm="1">
        <f t="array" aca="1" ref="AB661" ca="1">couleur(AB324)</f>
        <v>#NAME?</v>
      </c>
      <c r="AC661" s="81" t="e" cm="1">
        <f t="array" aca="1" ref="AC661" ca="1">couleur(AC324)</f>
        <v>#NAME?</v>
      </c>
      <c r="AD661" s="81" t="e" cm="1">
        <f t="array" aca="1" ref="AD661" ca="1">couleur(AD324)</f>
        <v>#NAME?</v>
      </c>
      <c r="AE661" s="81" t="e" cm="1">
        <f t="array" aca="1" ref="AE661" ca="1">couleur(AE324)</f>
        <v>#NAME?</v>
      </c>
      <c r="AF661" s="81" t="e" cm="1">
        <f t="array" aca="1" ref="AF661" ca="1">couleur(AF324)</f>
        <v>#NAME?</v>
      </c>
      <c r="AG661" s="81" t="e" cm="1">
        <f t="array" aca="1" ref="AG661" ca="1">couleur(AG324)</f>
        <v>#NAME?</v>
      </c>
      <c r="AH661" s="81" t="e" cm="1">
        <f t="array" aca="1" ref="AH661" ca="1">couleur(AH324)</f>
        <v>#NAME?</v>
      </c>
      <c r="AI661" s="81" t="e" cm="1">
        <f t="array" aca="1" ref="AI661" ca="1">couleur(AI324)</f>
        <v>#NAME?</v>
      </c>
      <c r="AJ661" s="43"/>
      <c r="AK661" s="81" t="e" cm="1">
        <f t="array" aca="1" ref="AK661" ca="1">couleur(AK259)</f>
        <v>#NAME?</v>
      </c>
      <c r="AL661" s="81" t="e" cm="1">
        <f t="array" aca="1" ref="AL661" ca="1">couleur(AL259)</f>
        <v>#NAME?</v>
      </c>
      <c r="AM661" s="81" t="e" cm="1">
        <f t="array" aca="1" ref="AM661" ca="1">couleur(AM259)</f>
        <v>#NAME?</v>
      </c>
      <c r="AN661" s="81" t="e" cm="1">
        <f t="array" aca="1" ref="AN661" ca="1">couleur(AN259)</f>
        <v>#NAME?</v>
      </c>
      <c r="AO661" s="81" t="e" cm="1">
        <f t="array" aca="1" ref="AO661" ca="1">couleur(AO259)</f>
        <v>#NAME?</v>
      </c>
      <c r="AP661" s="81" t="e" cm="1">
        <f t="array" aca="1" ref="AP661" ca="1">couleur(AP259)</f>
        <v>#NAME?</v>
      </c>
      <c r="AQ661" s="81" t="e" cm="1">
        <f t="array" aca="1" ref="AQ661" ca="1">couleur(AQ259)</f>
        <v>#NAME?</v>
      </c>
      <c r="AR661" s="81" t="e" cm="1">
        <f t="array" aca="1" ref="AR661" ca="1">couleur(AR259)</f>
        <v>#NAME?</v>
      </c>
      <c r="AS661" s="81" t="e" cm="1">
        <f t="array" aca="1" ref="AS661" ca="1">couleur(AS259)</f>
        <v>#NAME?</v>
      </c>
      <c r="AT661" s="81" t="e" cm="1">
        <f t="array" aca="1" ref="AT661" ca="1">couleur(AT259)</f>
        <v>#NAME?</v>
      </c>
      <c r="AU661" s="81" t="e" cm="1">
        <f t="array" aca="1" ref="AU661" ca="1">couleur(AU259)</f>
        <v>#NAME?</v>
      </c>
    </row>
    <row r="662" spans="9:47">
      <c r="I662" s="98">
        <f t="shared" ref="I662:O662" si="416">I260</f>
        <v>0</v>
      </c>
      <c r="J662" s="98">
        <f t="shared" si="416"/>
        <v>0</v>
      </c>
      <c r="K662" s="98">
        <f t="shared" si="416"/>
        <v>0</v>
      </c>
      <c r="L662" s="98">
        <f t="shared" si="416"/>
        <v>0</v>
      </c>
      <c r="M662" s="98">
        <f t="shared" si="416"/>
        <v>0</v>
      </c>
      <c r="N662" s="98">
        <f t="shared" si="416"/>
        <v>0</v>
      </c>
      <c r="O662" s="98">
        <f t="shared" si="416"/>
        <v>0</v>
      </c>
      <c r="Z662" s="81" t="e" cm="1">
        <f t="array" aca="1" ref="Z662" ca="1">couleur(Z325)</f>
        <v>#NAME?</v>
      </c>
      <c r="AA662" s="81" t="e" cm="1">
        <f t="array" aca="1" ref="AA662" ca="1">couleur(AA325)</f>
        <v>#NAME?</v>
      </c>
      <c r="AB662" s="81" t="e" cm="1">
        <f t="array" aca="1" ref="AB662" ca="1">couleur(AB325)</f>
        <v>#NAME?</v>
      </c>
      <c r="AC662" s="81" t="e" cm="1">
        <f t="array" aca="1" ref="AC662" ca="1">couleur(AC325)</f>
        <v>#NAME?</v>
      </c>
      <c r="AD662" s="81" t="e" cm="1">
        <f t="array" aca="1" ref="AD662" ca="1">couleur(AD325)</f>
        <v>#NAME?</v>
      </c>
      <c r="AE662" s="81" t="e" cm="1">
        <f t="array" aca="1" ref="AE662" ca="1">couleur(AE325)</f>
        <v>#NAME?</v>
      </c>
      <c r="AF662" s="81" t="e" cm="1">
        <f t="array" aca="1" ref="AF662" ca="1">couleur(AF325)</f>
        <v>#NAME?</v>
      </c>
      <c r="AG662" s="81" t="e" cm="1">
        <f t="array" aca="1" ref="AG662" ca="1">couleur(AG325)</f>
        <v>#NAME?</v>
      </c>
      <c r="AH662" s="81" t="e" cm="1">
        <f t="array" aca="1" ref="AH662" ca="1">couleur(AH325)</f>
        <v>#NAME?</v>
      </c>
      <c r="AI662" s="81" t="e" cm="1">
        <f t="array" aca="1" ref="AI662" ca="1">couleur(AI325)</f>
        <v>#NAME?</v>
      </c>
      <c r="AJ662" s="43"/>
      <c r="AK662" s="81" t="e" cm="1">
        <f t="array" aca="1" ref="AK662" ca="1">couleur(AK260)</f>
        <v>#NAME?</v>
      </c>
      <c r="AL662" s="81" t="e" cm="1">
        <f t="array" aca="1" ref="AL662" ca="1">couleur(AL260)</f>
        <v>#NAME?</v>
      </c>
      <c r="AM662" s="81" t="e" cm="1">
        <f t="array" aca="1" ref="AM662" ca="1">couleur(AM260)</f>
        <v>#NAME?</v>
      </c>
      <c r="AN662" s="81" t="e" cm="1">
        <f t="array" aca="1" ref="AN662" ca="1">couleur(AN260)</f>
        <v>#NAME?</v>
      </c>
      <c r="AO662" s="81" t="e" cm="1">
        <f t="array" aca="1" ref="AO662" ca="1">couleur(AO260)</f>
        <v>#NAME?</v>
      </c>
      <c r="AP662" s="81" t="e" cm="1">
        <f t="array" aca="1" ref="AP662" ca="1">couleur(AP260)</f>
        <v>#NAME?</v>
      </c>
      <c r="AQ662" s="81" t="e" cm="1">
        <f t="array" aca="1" ref="AQ662" ca="1">couleur(AQ260)</f>
        <v>#NAME?</v>
      </c>
      <c r="AR662" s="81" t="e" cm="1">
        <f t="array" aca="1" ref="AR662" ca="1">couleur(AR260)</f>
        <v>#NAME?</v>
      </c>
      <c r="AS662" s="81" t="e" cm="1">
        <f t="array" aca="1" ref="AS662" ca="1">couleur(AS260)</f>
        <v>#NAME?</v>
      </c>
      <c r="AT662" s="81" t="e" cm="1">
        <f t="array" aca="1" ref="AT662" ca="1">couleur(AT260)</f>
        <v>#NAME?</v>
      </c>
      <c r="AU662" s="81" t="e" cm="1">
        <f t="array" aca="1" ref="AU662" ca="1">couleur(AU260)</f>
        <v>#NAME?</v>
      </c>
    </row>
    <row r="663" spans="9:47">
      <c r="I663" s="98">
        <f t="shared" ref="I663:O663" si="417">I261</f>
        <v>0</v>
      </c>
      <c r="J663" s="98">
        <f t="shared" si="417"/>
        <v>0</v>
      </c>
      <c r="K663" s="98">
        <f t="shared" si="417"/>
        <v>0</v>
      </c>
      <c r="L663" s="98">
        <f t="shared" si="417"/>
        <v>0</v>
      </c>
      <c r="M663" s="98">
        <f t="shared" si="417"/>
        <v>0</v>
      </c>
      <c r="N663" s="98">
        <f t="shared" si="417"/>
        <v>0</v>
      </c>
      <c r="O663" s="98">
        <f t="shared" si="417"/>
        <v>0</v>
      </c>
      <c r="Z663" s="81" t="e" cm="1">
        <f t="array" aca="1" ref="Z663" ca="1">couleur(Z326)</f>
        <v>#NAME?</v>
      </c>
      <c r="AA663" s="81" t="e" cm="1">
        <f t="array" aca="1" ref="AA663" ca="1">couleur(AA326)</f>
        <v>#NAME?</v>
      </c>
      <c r="AB663" s="81" t="e" cm="1">
        <f t="array" aca="1" ref="AB663" ca="1">couleur(AB326)</f>
        <v>#NAME?</v>
      </c>
      <c r="AC663" s="81" t="e" cm="1">
        <f t="array" aca="1" ref="AC663" ca="1">couleur(AC326)</f>
        <v>#NAME?</v>
      </c>
      <c r="AD663" s="81" t="e" cm="1">
        <f t="array" aca="1" ref="AD663" ca="1">couleur(AD326)</f>
        <v>#NAME?</v>
      </c>
      <c r="AE663" s="81" t="e" cm="1">
        <f t="array" aca="1" ref="AE663" ca="1">couleur(AE326)</f>
        <v>#NAME?</v>
      </c>
      <c r="AF663" s="81" t="e" cm="1">
        <f t="array" aca="1" ref="AF663" ca="1">couleur(AF326)</f>
        <v>#NAME?</v>
      </c>
      <c r="AG663" s="81" t="e" cm="1">
        <f t="array" aca="1" ref="AG663" ca="1">couleur(AG326)</f>
        <v>#NAME?</v>
      </c>
      <c r="AH663" s="81" t="e" cm="1">
        <f t="array" aca="1" ref="AH663" ca="1">couleur(AH326)</f>
        <v>#NAME?</v>
      </c>
      <c r="AI663" s="81" t="e" cm="1">
        <f t="array" aca="1" ref="AI663" ca="1">couleur(AI326)</f>
        <v>#NAME?</v>
      </c>
      <c r="AJ663" s="43"/>
      <c r="AK663" s="81" t="e" cm="1">
        <f t="array" aca="1" ref="AK663" ca="1">couleur(AK261)</f>
        <v>#NAME?</v>
      </c>
      <c r="AL663" s="81" t="e" cm="1">
        <f t="array" aca="1" ref="AL663" ca="1">couleur(AL261)</f>
        <v>#NAME?</v>
      </c>
      <c r="AM663" s="81" t="e" cm="1">
        <f t="array" aca="1" ref="AM663" ca="1">couleur(AM261)</f>
        <v>#NAME?</v>
      </c>
      <c r="AN663" s="81" t="e" cm="1">
        <f t="array" aca="1" ref="AN663" ca="1">couleur(AN261)</f>
        <v>#NAME?</v>
      </c>
      <c r="AO663" s="81" t="e" cm="1">
        <f t="array" aca="1" ref="AO663" ca="1">couleur(AO261)</f>
        <v>#NAME?</v>
      </c>
      <c r="AP663" s="81" t="e" cm="1">
        <f t="array" aca="1" ref="AP663" ca="1">couleur(AP261)</f>
        <v>#NAME?</v>
      </c>
      <c r="AQ663" s="81" t="e" cm="1">
        <f t="array" aca="1" ref="AQ663" ca="1">couleur(AQ261)</f>
        <v>#NAME?</v>
      </c>
      <c r="AR663" s="81" t="e" cm="1">
        <f t="array" aca="1" ref="AR663" ca="1">couleur(AR261)</f>
        <v>#NAME?</v>
      </c>
      <c r="AS663" s="81" t="e" cm="1">
        <f t="array" aca="1" ref="AS663" ca="1">couleur(AS261)</f>
        <v>#NAME?</v>
      </c>
      <c r="AT663" s="81" t="e" cm="1">
        <f t="array" aca="1" ref="AT663" ca="1">couleur(AT261)</f>
        <v>#NAME?</v>
      </c>
      <c r="AU663" s="81" t="e" cm="1">
        <f t="array" aca="1" ref="AU663" ca="1">couleur(AU261)</f>
        <v>#NAME?</v>
      </c>
    </row>
    <row r="664" spans="9:47">
      <c r="I664" s="98">
        <f t="shared" ref="I664:O664" si="418">I262</f>
        <v>0</v>
      </c>
      <c r="J664" s="98">
        <f t="shared" si="418"/>
        <v>0</v>
      </c>
      <c r="K664" s="98">
        <f t="shared" si="418"/>
        <v>0</v>
      </c>
      <c r="L664" s="98">
        <f t="shared" si="418"/>
        <v>0</v>
      </c>
      <c r="M664" s="98">
        <f t="shared" si="418"/>
        <v>0</v>
      </c>
      <c r="N664" s="98">
        <f t="shared" si="418"/>
        <v>0</v>
      </c>
      <c r="O664" s="98">
        <f t="shared" si="418"/>
        <v>0</v>
      </c>
      <c r="Z664" s="81" t="e" cm="1">
        <f t="array" aca="1" ref="Z664" ca="1">couleur(Z327)</f>
        <v>#NAME?</v>
      </c>
      <c r="AA664" s="81" t="e" cm="1">
        <f t="array" aca="1" ref="AA664" ca="1">couleur(AA327)</f>
        <v>#NAME?</v>
      </c>
      <c r="AB664" s="81" t="e" cm="1">
        <f t="array" aca="1" ref="AB664" ca="1">couleur(AB327)</f>
        <v>#NAME?</v>
      </c>
      <c r="AC664" s="81" t="e" cm="1">
        <f t="array" aca="1" ref="AC664" ca="1">couleur(AC327)</f>
        <v>#NAME?</v>
      </c>
      <c r="AD664" s="81" t="e" cm="1">
        <f t="array" aca="1" ref="AD664" ca="1">couleur(AD327)</f>
        <v>#NAME?</v>
      </c>
      <c r="AE664" s="81" t="e" cm="1">
        <f t="array" aca="1" ref="AE664" ca="1">couleur(AE327)</f>
        <v>#NAME?</v>
      </c>
      <c r="AF664" s="81" t="e" cm="1">
        <f t="array" aca="1" ref="AF664" ca="1">couleur(AF327)</f>
        <v>#NAME?</v>
      </c>
      <c r="AG664" s="81" t="e" cm="1">
        <f t="array" aca="1" ref="AG664" ca="1">couleur(AG327)</f>
        <v>#NAME?</v>
      </c>
      <c r="AH664" s="81" t="e" cm="1">
        <f t="array" aca="1" ref="AH664" ca="1">couleur(AH327)</f>
        <v>#NAME?</v>
      </c>
      <c r="AI664" s="81" t="e" cm="1">
        <f t="array" aca="1" ref="AI664" ca="1">couleur(AI327)</f>
        <v>#NAME?</v>
      </c>
      <c r="AJ664" s="43"/>
      <c r="AK664" s="81" t="e" cm="1">
        <f t="array" aca="1" ref="AK664" ca="1">couleur(AK262)</f>
        <v>#NAME?</v>
      </c>
      <c r="AL664" s="81" t="e" cm="1">
        <f t="array" aca="1" ref="AL664" ca="1">couleur(AL262)</f>
        <v>#NAME?</v>
      </c>
      <c r="AM664" s="81" t="e" cm="1">
        <f t="array" aca="1" ref="AM664" ca="1">couleur(AM262)</f>
        <v>#NAME?</v>
      </c>
      <c r="AN664" s="81" t="e" cm="1">
        <f t="array" aca="1" ref="AN664" ca="1">couleur(AN262)</f>
        <v>#NAME?</v>
      </c>
      <c r="AO664" s="81" t="e" cm="1">
        <f t="array" aca="1" ref="AO664" ca="1">couleur(AO262)</f>
        <v>#NAME?</v>
      </c>
      <c r="AP664" s="81" t="e" cm="1">
        <f t="array" aca="1" ref="AP664" ca="1">couleur(AP262)</f>
        <v>#NAME?</v>
      </c>
      <c r="AQ664" s="81" t="e" cm="1">
        <f t="array" aca="1" ref="AQ664" ca="1">couleur(AQ262)</f>
        <v>#NAME?</v>
      </c>
      <c r="AR664" s="81" t="e" cm="1">
        <f t="array" aca="1" ref="AR664" ca="1">couleur(AR262)</f>
        <v>#NAME?</v>
      </c>
      <c r="AS664" s="81" t="e" cm="1">
        <f t="array" aca="1" ref="AS664" ca="1">couleur(AS262)</f>
        <v>#NAME?</v>
      </c>
      <c r="AT664" s="81" t="e" cm="1">
        <f t="array" aca="1" ref="AT664" ca="1">couleur(AT262)</f>
        <v>#NAME?</v>
      </c>
      <c r="AU664" s="81" t="e" cm="1">
        <f t="array" aca="1" ref="AU664" ca="1">couleur(AU262)</f>
        <v>#NAME?</v>
      </c>
    </row>
    <row r="665" spans="9:47">
      <c r="I665" s="98">
        <f t="shared" ref="I665:O665" si="419">I263</f>
        <v>0</v>
      </c>
      <c r="J665" s="98">
        <f t="shared" si="419"/>
        <v>0</v>
      </c>
      <c r="K665" s="98">
        <f t="shared" si="419"/>
        <v>0</v>
      </c>
      <c r="L665" s="98">
        <f t="shared" si="419"/>
        <v>0</v>
      </c>
      <c r="M665" s="98">
        <f t="shared" si="419"/>
        <v>0</v>
      </c>
      <c r="N665" s="98">
        <f t="shared" si="419"/>
        <v>0</v>
      </c>
      <c r="O665" s="98">
        <f t="shared" si="419"/>
        <v>0</v>
      </c>
      <c r="Z665" s="81" t="e" cm="1">
        <f t="array" aca="1" ref="Z665" ca="1">couleur(Z328)</f>
        <v>#NAME?</v>
      </c>
      <c r="AA665" s="81" t="e" cm="1">
        <f t="array" aca="1" ref="AA665" ca="1">couleur(AA328)</f>
        <v>#NAME?</v>
      </c>
      <c r="AB665" s="81" t="e" cm="1">
        <f t="array" aca="1" ref="AB665" ca="1">couleur(AB328)</f>
        <v>#NAME?</v>
      </c>
      <c r="AC665" s="81" t="e" cm="1">
        <f t="array" aca="1" ref="AC665" ca="1">couleur(AC328)</f>
        <v>#NAME?</v>
      </c>
      <c r="AD665" s="81" t="e" cm="1">
        <f t="array" aca="1" ref="AD665" ca="1">couleur(AD328)</f>
        <v>#NAME?</v>
      </c>
      <c r="AE665" s="81" t="e" cm="1">
        <f t="array" aca="1" ref="AE665" ca="1">couleur(AE328)</f>
        <v>#NAME?</v>
      </c>
      <c r="AF665" s="81" t="e" cm="1">
        <f t="array" aca="1" ref="AF665" ca="1">couleur(AF328)</f>
        <v>#NAME?</v>
      </c>
      <c r="AG665" s="81" t="e" cm="1">
        <f t="array" aca="1" ref="AG665" ca="1">couleur(AG328)</f>
        <v>#NAME?</v>
      </c>
      <c r="AH665" s="81" t="e" cm="1">
        <f t="array" aca="1" ref="AH665" ca="1">couleur(AH328)</f>
        <v>#NAME?</v>
      </c>
      <c r="AI665" s="81" t="e" cm="1">
        <f t="array" aca="1" ref="AI665" ca="1">couleur(AI328)</f>
        <v>#NAME?</v>
      </c>
      <c r="AJ665" s="43"/>
      <c r="AK665" s="81" t="e" cm="1">
        <f t="array" aca="1" ref="AK665" ca="1">couleur(AK263)</f>
        <v>#NAME?</v>
      </c>
      <c r="AL665" s="81" t="e" cm="1">
        <f t="array" aca="1" ref="AL665" ca="1">couleur(AL263)</f>
        <v>#NAME?</v>
      </c>
      <c r="AM665" s="81" t="e" cm="1">
        <f t="array" aca="1" ref="AM665" ca="1">couleur(AM263)</f>
        <v>#NAME?</v>
      </c>
      <c r="AN665" s="81" t="e" cm="1">
        <f t="array" aca="1" ref="AN665" ca="1">couleur(AN263)</f>
        <v>#NAME?</v>
      </c>
      <c r="AO665" s="81" t="e" cm="1">
        <f t="array" aca="1" ref="AO665" ca="1">couleur(AO263)</f>
        <v>#NAME?</v>
      </c>
      <c r="AP665" s="81" t="e" cm="1">
        <f t="array" aca="1" ref="AP665" ca="1">couleur(AP263)</f>
        <v>#NAME?</v>
      </c>
      <c r="AQ665" s="81" t="e" cm="1">
        <f t="array" aca="1" ref="AQ665" ca="1">couleur(AQ263)</f>
        <v>#NAME?</v>
      </c>
      <c r="AR665" s="81" t="e" cm="1">
        <f t="array" aca="1" ref="AR665" ca="1">couleur(AR263)</f>
        <v>#NAME?</v>
      </c>
      <c r="AS665" s="81" t="e" cm="1">
        <f t="array" aca="1" ref="AS665" ca="1">couleur(AS263)</f>
        <v>#NAME?</v>
      </c>
      <c r="AT665" s="81" t="e" cm="1">
        <f t="array" aca="1" ref="AT665" ca="1">couleur(AT263)</f>
        <v>#NAME?</v>
      </c>
      <c r="AU665" s="81" t="e" cm="1">
        <f t="array" aca="1" ref="AU665" ca="1">couleur(AU263)</f>
        <v>#NAME?</v>
      </c>
    </row>
    <row r="666" spans="9:47">
      <c r="I666" s="98">
        <f t="shared" ref="I666:O666" si="420">I264</f>
        <v>0</v>
      </c>
      <c r="J666" s="98">
        <f t="shared" si="420"/>
        <v>0</v>
      </c>
      <c r="K666" s="98">
        <f t="shared" si="420"/>
        <v>0</v>
      </c>
      <c r="L666" s="98">
        <f t="shared" si="420"/>
        <v>0</v>
      </c>
      <c r="M666" s="98">
        <f t="shared" si="420"/>
        <v>0</v>
      </c>
      <c r="N666" s="98">
        <f t="shared" si="420"/>
        <v>0</v>
      </c>
      <c r="O666" s="98">
        <f t="shared" si="420"/>
        <v>0</v>
      </c>
      <c r="Z666" s="81" t="e" cm="1">
        <f t="array" aca="1" ref="Z666" ca="1">couleur(Z329)</f>
        <v>#NAME?</v>
      </c>
      <c r="AA666" s="81" t="e" cm="1">
        <f t="array" aca="1" ref="AA666" ca="1">couleur(AA329)</f>
        <v>#NAME?</v>
      </c>
      <c r="AB666" s="81" t="e" cm="1">
        <f t="array" aca="1" ref="AB666" ca="1">couleur(AB329)</f>
        <v>#NAME?</v>
      </c>
      <c r="AC666" s="81" t="e" cm="1">
        <f t="array" aca="1" ref="AC666" ca="1">couleur(AC329)</f>
        <v>#NAME?</v>
      </c>
      <c r="AD666" s="81" t="e" cm="1">
        <f t="array" aca="1" ref="AD666" ca="1">couleur(AD329)</f>
        <v>#NAME?</v>
      </c>
      <c r="AE666" s="81" t="e" cm="1">
        <f t="array" aca="1" ref="AE666" ca="1">couleur(AE329)</f>
        <v>#NAME?</v>
      </c>
      <c r="AF666" s="81" t="e" cm="1">
        <f t="array" aca="1" ref="AF666" ca="1">couleur(AF329)</f>
        <v>#NAME?</v>
      </c>
      <c r="AG666" s="81" t="e" cm="1">
        <f t="array" aca="1" ref="AG666" ca="1">couleur(AG329)</f>
        <v>#NAME?</v>
      </c>
      <c r="AH666" s="81" t="e" cm="1">
        <f t="array" aca="1" ref="AH666" ca="1">couleur(AH329)</f>
        <v>#NAME?</v>
      </c>
      <c r="AI666" s="81" t="e" cm="1">
        <f t="array" aca="1" ref="AI666" ca="1">couleur(AI329)</f>
        <v>#NAME?</v>
      </c>
      <c r="AJ666" s="43"/>
      <c r="AK666" s="81" t="e" cm="1">
        <f t="array" aca="1" ref="AK666" ca="1">couleur(AK264)</f>
        <v>#NAME?</v>
      </c>
      <c r="AL666" s="81" t="e" cm="1">
        <f t="array" aca="1" ref="AL666" ca="1">couleur(AL264)</f>
        <v>#NAME?</v>
      </c>
      <c r="AM666" s="81" t="e" cm="1">
        <f t="array" aca="1" ref="AM666" ca="1">couleur(AM264)</f>
        <v>#NAME?</v>
      </c>
      <c r="AN666" s="81" t="e" cm="1">
        <f t="array" aca="1" ref="AN666" ca="1">couleur(AN264)</f>
        <v>#NAME?</v>
      </c>
      <c r="AO666" s="81" t="e" cm="1">
        <f t="array" aca="1" ref="AO666" ca="1">couleur(AO264)</f>
        <v>#NAME?</v>
      </c>
      <c r="AP666" s="81" t="e" cm="1">
        <f t="array" aca="1" ref="AP666" ca="1">couleur(AP264)</f>
        <v>#NAME?</v>
      </c>
      <c r="AQ666" s="81" t="e" cm="1">
        <f t="array" aca="1" ref="AQ666" ca="1">couleur(AQ264)</f>
        <v>#NAME?</v>
      </c>
      <c r="AR666" s="81" t="e" cm="1">
        <f t="array" aca="1" ref="AR666" ca="1">couleur(AR264)</f>
        <v>#NAME?</v>
      </c>
      <c r="AS666" s="81" t="e" cm="1">
        <f t="array" aca="1" ref="AS666" ca="1">couleur(AS264)</f>
        <v>#NAME?</v>
      </c>
      <c r="AT666" s="81" t="e" cm="1">
        <f t="array" aca="1" ref="AT666" ca="1">couleur(AT264)</f>
        <v>#NAME?</v>
      </c>
      <c r="AU666" s="81" t="e" cm="1">
        <f t="array" aca="1" ref="AU666" ca="1">couleur(AU264)</f>
        <v>#NAME?</v>
      </c>
    </row>
    <row r="667" spans="9:47">
      <c r="I667" s="98">
        <f t="shared" ref="I667:O667" si="421">I265</f>
        <v>0</v>
      </c>
      <c r="J667" s="98">
        <f t="shared" si="421"/>
        <v>0</v>
      </c>
      <c r="K667" s="98">
        <f t="shared" si="421"/>
        <v>0</v>
      </c>
      <c r="L667" s="98">
        <f t="shared" si="421"/>
        <v>0</v>
      </c>
      <c r="M667" s="98">
        <f t="shared" si="421"/>
        <v>0</v>
      </c>
      <c r="N667" s="98">
        <f t="shared" si="421"/>
        <v>0</v>
      </c>
      <c r="O667" s="98">
        <f t="shared" si="421"/>
        <v>0</v>
      </c>
      <c r="Z667" s="81" t="e" cm="1">
        <f t="array" aca="1" ref="Z667" ca="1">couleur(Z330)</f>
        <v>#NAME?</v>
      </c>
      <c r="AA667" s="81" t="e" cm="1">
        <f t="array" aca="1" ref="AA667" ca="1">couleur(AA330)</f>
        <v>#NAME?</v>
      </c>
      <c r="AB667" s="81" t="e" cm="1">
        <f t="array" aca="1" ref="AB667" ca="1">couleur(AB330)</f>
        <v>#NAME?</v>
      </c>
      <c r="AC667" s="81" t="e" cm="1">
        <f t="array" aca="1" ref="AC667" ca="1">couleur(AC330)</f>
        <v>#NAME?</v>
      </c>
      <c r="AD667" s="81" t="e" cm="1">
        <f t="array" aca="1" ref="AD667" ca="1">couleur(AD330)</f>
        <v>#NAME?</v>
      </c>
      <c r="AE667" s="81" t="e" cm="1">
        <f t="array" aca="1" ref="AE667" ca="1">couleur(AE330)</f>
        <v>#NAME?</v>
      </c>
      <c r="AF667" s="81" t="e" cm="1">
        <f t="array" aca="1" ref="AF667" ca="1">couleur(AF330)</f>
        <v>#NAME?</v>
      </c>
      <c r="AG667" s="81" t="e" cm="1">
        <f t="array" aca="1" ref="AG667" ca="1">couleur(AG330)</f>
        <v>#NAME?</v>
      </c>
      <c r="AH667" s="81" t="e" cm="1">
        <f t="array" aca="1" ref="AH667" ca="1">couleur(AH330)</f>
        <v>#NAME?</v>
      </c>
      <c r="AI667" s="81" t="e" cm="1">
        <f t="array" aca="1" ref="AI667" ca="1">couleur(AI330)</f>
        <v>#NAME?</v>
      </c>
      <c r="AJ667" s="43"/>
      <c r="AK667" s="81" t="e" cm="1">
        <f t="array" aca="1" ref="AK667" ca="1">couleur(AK265)</f>
        <v>#NAME?</v>
      </c>
      <c r="AL667" s="81" t="e" cm="1">
        <f t="array" aca="1" ref="AL667" ca="1">couleur(AL265)</f>
        <v>#NAME?</v>
      </c>
      <c r="AM667" s="81" t="e" cm="1">
        <f t="array" aca="1" ref="AM667" ca="1">couleur(AM265)</f>
        <v>#NAME?</v>
      </c>
      <c r="AN667" s="81" t="e" cm="1">
        <f t="array" aca="1" ref="AN667" ca="1">couleur(AN265)</f>
        <v>#NAME?</v>
      </c>
      <c r="AO667" s="81" t="e" cm="1">
        <f t="array" aca="1" ref="AO667" ca="1">couleur(AO265)</f>
        <v>#NAME?</v>
      </c>
      <c r="AP667" s="81" t="e" cm="1">
        <f t="array" aca="1" ref="AP667" ca="1">couleur(AP265)</f>
        <v>#NAME?</v>
      </c>
      <c r="AQ667" s="81" t="e" cm="1">
        <f t="array" aca="1" ref="AQ667" ca="1">couleur(AQ265)</f>
        <v>#NAME?</v>
      </c>
      <c r="AR667" s="81" t="e" cm="1">
        <f t="array" aca="1" ref="AR667" ca="1">couleur(AR265)</f>
        <v>#NAME?</v>
      </c>
      <c r="AS667" s="81" t="e" cm="1">
        <f t="array" aca="1" ref="AS667" ca="1">couleur(AS265)</f>
        <v>#NAME?</v>
      </c>
      <c r="AT667" s="81" t="e" cm="1">
        <f t="array" aca="1" ref="AT667" ca="1">couleur(AT265)</f>
        <v>#NAME?</v>
      </c>
      <c r="AU667" s="81" t="e" cm="1">
        <f t="array" aca="1" ref="AU667" ca="1">couleur(AU265)</f>
        <v>#NAME?</v>
      </c>
    </row>
    <row r="668" spans="9:47">
      <c r="I668" s="98">
        <f t="shared" ref="I668:O668" si="422">I266</f>
        <v>0</v>
      </c>
      <c r="J668" s="98">
        <f t="shared" si="422"/>
        <v>0</v>
      </c>
      <c r="K668" s="98">
        <f t="shared" si="422"/>
        <v>0</v>
      </c>
      <c r="L668" s="98">
        <f t="shared" si="422"/>
        <v>0</v>
      </c>
      <c r="M668" s="98">
        <f t="shared" si="422"/>
        <v>0</v>
      </c>
      <c r="N668" s="98">
        <f t="shared" si="422"/>
        <v>0</v>
      </c>
      <c r="O668" s="98">
        <f t="shared" si="422"/>
        <v>0</v>
      </c>
      <c r="Z668" s="81" t="e" cm="1">
        <f t="array" aca="1" ref="Z668" ca="1">couleur(Z331)</f>
        <v>#NAME?</v>
      </c>
      <c r="AA668" s="81" t="e" cm="1">
        <f t="array" aca="1" ref="AA668" ca="1">couleur(AA331)</f>
        <v>#NAME?</v>
      </c>
      <c r="AB668" s="81" t="e" cm="1">
        <f t="array" aca="1" ref="AB668" ca="1">couleur(AB331)</f>
        <v>#NAME?</v>
      </c>
      <c r="AC668" s="81" t="e" cm="1">
        <f t="array" aca="1" ref="AC668" ca="1">couleur(AC331)</f>
        <v>#NAME?</v>
      </c>
      <c r="AD668" s="81" t="e" cm="1">
        <f t="array" aca="1" ref="AD668" ca="1">couleur(AD331)</f>
        <v>#NAME?</v>
      </c>
      <c r="AE668" s="81" t="e" cm="1">
        <f t="array" aca="1" ref="AE668" ca="1">couleur(AE331)</f>
        <v>#NAME?</v>
      </c>
      <c r="AF668" s="81" t="e" cm="1">
        <f t="array" aca="1" ref="AF668" ca="1">couleur(AF331)</f>
        <v>#NAME?</v>
      </c>
      <c r="AG668" s="81" t="e" cm="1">
        <f t="array" aca="1" ref="AG668" ca="1">couleur(AG331)</f>
        <v>#NAME?</v>
      </c>
      <c r="AH668" s="81" t="e" cm="1">
        <f t="array" aca="1" ref="AH668" ca="1">couleur(AH331)</f>
        <v>#NAME?</v>
      </c>
      <c r="AI668" s="81" t="e" cm="1">
        <f t="array" aca="1" ref="AI668" ca="1">couleur(AI331)</f>
        <v>#NAME?</v>
      </c>
      <c r="AJ668" s="43"/>
      <c r="AK668" s="81" t="e" cm="1">
        <f t="array" aca="1" ref="AK668" ca="1">couleur(AK266)</f>
        <v>#NAME?</v>
      </c>
      <c r="AL668" s="81" t="e" cm="1">
        <f t="array" aca="1" ref="AL668" ca="1">couleur(AL266)</f>
        <v>#NAME?</v>
      </c>
      <c r="AM668" s="81" t="e" cm="1">
        <f t="array" aca="1" ref="AM668" ca="1">couleur(AM266)</f>
        <v>#NAME?</v>
      </c>
      <c r="AN668" s="81" t="e" cm="1">
        <f t="array" aca="1" ref="AN668" ca="1">couleur(AN266)</f>
        <v>#NAME?</v>
      </c>
      <c r="AO668" s="81" t="e" cm="1">
        <f t="array" aca="1" ref="AO668" ca="1">couleur(AO266)</f>
        <v>#NAME?</v>
      </c>
      <c r="AP668" s="81" t="e" cm="1">
        <f t="array" aca="1" ref="AP668" ca="1">couleur(AP266)</f>
        <v>#NAME?</v>
      </c>
      <c r="AQ668" s="81" t="e" cm="1">
        <f t="array" aca="1" ref="AQ668" ca="1">couleur(AQ266)</f>
        <v>#NAME?</v>
      </c>
      <c r="AR668" s="81" t="e" cm="1">
        <f t="array" aca="1" ref="AR668" ca="1">couleur(AR266)</f>
        <v>#NAME?</v>
      </c>
      <c r="AS668" s="81" t="e" cm="1">
        <f t="array" aca="1" ref="AS668" ca="1">couleur(AS266)</f>
        <v>#NAME?</v>
      </c>
      <c r="AT668" s="81" t="e" cm="1">
        <f t="array" aca="1" ref="AT668" ca="1">couleur(AT266)</f>
        <v>#NAME?</v>
      </c>
      <c r="AU668" s="81" t="e" cm="1">
        <f t="array" aca="1" ref="AU668" ca="1">couleur(AU266)</f>
        <v>#NAME?</v>
      </c>
    </row>
    <row r="669" spans="9:47">
      <c r="I669" s="98">
        <f t="shared" ref="I669:O669" si="423">I267</f>
        <v>0</v>
      </c>
      <c r="J669" s="98">
        <f t="shared" si="423"/>
        <v>0</v>
      </c>
      <c r="K669" s="98">
        <f t="shared" si="423"/>
        <v>0</v>
      </c>
      <c r="L669" s="98">
        <f t="shared" si="423"/>
        <v>0</v>
      </c>
      <c r="M669" s="98">
        <f t="shared" si="423"/>
        <v>0</v>
      </c>
      <c r="N669" s="98">
        <f t="shared" si="423"/>
        <v>0</v>
      </c>
      <c r="O669" s="98">
        <f t="shared" si="423"/>
        <v>0</v>
      </c>
      <c r="Z669" s="81" t="e" cm="1">
        <f t="array" aca="1" ref="Z669" ca="1">couleur(Z332)</f>
        <v>#NAME?</v>
      </c>
      <c r="AA669" s="81" t="e" cm="1">
        <f t="array" aca="1" ref="AA669" ca="1">couleur(AA332)</f>
        <v>#NAME?</v>
      </c>
      <c r="AB669" s="81" t="e" cm="1">
        <f t="array" aca="1" ref="AB669" ca="1">couleur(AB332)</f>
        <v>#NAME?</v>
      </c>
      <c r="AC669" s="81" t="e" cm="1">
        <f t="array" aca="1" ref="AC669" ca="1">couleur(AC332)</f>
        <v>#NAME?</v>
      </c>
      <c r="AD669" s="81" t="e" cm="1">
        <f t="array" aca="1" ref="AD669" ca="1">couleur(AD332)</f>
        <v>#NAME?</v>
      </c>
      <c r="AE669" s="81" t="e" cm="1">
        <f t="array" aca="1" ref="AE669" ca="1">couleur(AE332)</f>
        <v>#NAME?</v>
      </c>
      <c r="AF669" s="81" t="e" cm="1">
        <f t="array" aca="1" ref="AF669" ca="1">couleur(AF332)</f>
        <v>#NAME?</v>
      </c>
      <c r="AG669" s="81" t="e" cm="1">
        <f t="array" aca="1" ref="AG669" ca="1">couleur(AG332)</f>
        <v>#NAME?</v>
      </c>
      <c r="AH669" s="81" t="e" cm="1">
        <f t="array" aca="1" ref="AH669" ca="1">couleur(AH332)</f>
        <v>#NAME?</v>
      </c>
      <c r="AI669" s="81" t="e" cm="1">
        <f t="array" aca="1" ref="AI669" ca="1">couleur(AI332)</f>
        <v>#NAME?</v>
      </c>
      <c r="AJ669" s="43"/>
      <c r="AK669" s="81" t="e" cm="1">
        <f t="array" aca="1" ref="AK669" ca="1">couleur(AK267)</f>
        <v>#NAME?</v>
      </c>
      <c r="AL669" s="81" t="e" cm="1">
        <f t="array" aca="1" ref="AL669" ca="1">couleur(AL267)</f>
        <v>#NAME?</v>
      </c>
      <c r="AM669" s="81" t="e" cm="1">
        <f t="array" aca="1" ref="AM669" ca="1">couleur(AM267)</f>
        <v>#NAME?</v>
      </c>
      <c r="AN669" s="81" t="e" cm="1">
        <f t="array" aca="1" ref="AN669" ca="1">couleur(AN267)</f>
        <v>#NAME?</v>
      </c>
      <c r="AO669" s="81" t="e" cm="1">
        <f t="array" aca="1" ref="AO669" ca="1">couleur(AO267)</f>
        <v>#NAME?</v>
      </c>
      <c r="AP669" s="81" t="e" cm="1">
        <f t="array" aca="1" ref="AP669" ca="1">couleur(AP267)</f>
        <v>#NAME?</v>
      </c>
      <c r="AQ669" s="81" t="e" cm="1">
        <f t="array" aca="1" ref="AQ669" ca="1">couleur(AQ267)</f>
        <v>#NAME?</v>
      </c>
      <c r="AR669" s="81" t="e" cm="1">
        <f t="array" aca="1" ref="AR669" ca="1">couleur(AR267)</f>
        <v>#NAME?</v>
      </c>
      <c r="AS669" s="81" t="e" cm="1">
        <f t="array" aca="1" ref="AS669" ca="1">couleur(AS267)</f>
        <v>#NAME?</v>
      </c>
      <c r="AT669" s="81" t="e" cm="1">
        <f t="array" aca="1" ref="AT669" ca="1">couleur(AT267)</f>
        <v>#NAME?</v>
      </c>
      <c r="AU669" s="81" t="e" cm="1">
        <f t="array" aca="1" ref="AU669" ca="1">couleur(AU267)</f>
        <v>#NAME?</v>
      </c>
    </row>
    <row r="670" spans="9:47">
      <c r="I670" s="98">
        <f t="shared" ref="I670:O670" si="424">I268</f>
        <v>0</v>
      </c>
      <c r="J670" s="98">
        <f t="shared" si="424"/>
        <v>0</v>
      </c>
      <c r="K670" s="98">
        <f t="shared" si="424"/>
        <v>0</v>
      </c>
      <c r="L670" s="98">
        <f t="shared" si="424"/>
        <v>0</v>
      </c>
      <c r="M670" s="98">
        <f t="shared" si="424"/>
        <v>0</v>
      </c>
      <c r="N670" s="98">
        <f t="shared" si="424"/>
        <v>0</v>
      </c>
      <c r="O670" s="98">
        <f t="shared" si="424"/>
        <v>0</v>
      </c>
      <c r="Z670" s="81" t="e" cm="1">
        <f t="array" aca="1" ref="Z670" ca="1">couleur(Z333)</f>
        <v>#NAME?</v>
      </c>
      <c r="AA670" s="81" t="e" cm="1">
        <f t="array" aca="1" ref="AA670" ca="1">couleur(AA333)</f>
        <v>#NAME?</v>
      </c>
      <c r="AB670" s="81" t="e" cm="1">
        <f t="array" aca="1" ref="AB670" ca="1">couleur(AB333)</f>
        <v>#NAME?</v>
      </c>
      <c r="AC670" s="81" t="e" cm="1">
        <f t="array" aca="1" ref="AC670" ca="1">couleur(AC333)</f>
        <v>#NAME?</v>
      </c>
      <c r="AD670" s="81" t="e" cm="1">
        <f t="array" aca="1" ref="AD670" ca="1">couleur(AD333)</f>
        <v>#NAME?</v>
      </c>
      <c r="AE670" s="81" t="e" cm="1">
        <f t="array" aca="1" ref="AE670" ca="1">couleur(AE333)</f>
        <v>#NAME?</v>
      </c>
      <c r="AF670" s="81" t="e" cm="1">
        <f t="array" aca="1" ref="AF670" ca="1">couleur(AF333)</f>
        <v>#NAME?</v>
      </c>
      <c r="AG670" s="81" t="e" cm="1">
        <f t="array" aca="1" ref="AG670" ca="1">couleur(AG333)</f>
        <v>#NAME?</v>
      </c>
      <c r="AH670" s="81" t="e" cm="1">
        <f t="array" aca="1" ref="AH670" ca="1">couleur(AH333)</f>
        <v>#NAME?</v>
      </c>
      <c r="AI670" s="81" t="e" cm="1">
        <f t="array" aca="1" ref="AI670" ca="1">couleur(AI333)</f>
        <v>#NAME?</v>
      </c>
      <c r="AJ670" s="43"/>
      <c r="AK670" s="81" t="e" cm="1">
        <f t="array" aca="1" ref="AK670" ca="1">couleur(AK268)</f>
        <v>#NAME?</v>
      </c>
      <c r="AL670" s="81" t="e" cm="1">
        <f t="array" aca="1" ref="AL670" ca="1">couleur(AL268)</f>
        <v>#NAME?</v>
      </c>
      <c r="AM670" s="81" t="e" cm="1">
        <f t="array" aca="1" ref="AM670" ca="1">couleur(AM268)</f>
        <v>#NAME?</v>
      </c>
      <c r="AN670" s="81" t="e" cm="1">
        <f t="array" aca="1" ref="AN670" ca="1">couleur(AN268)</f>
        <v>#NAME?</v>
      </c>
      <c r="AO670" s="81" t="e" cm="1">
        <f t="array" aca="1" ref="AO670" ca="1">couleur(AO268)</f>
        <v>#NAME?</v>
      </c>
      <c r="AP670" s="81" t="e" cm="1">
        <f t="array" aca="1" ref="AP670" ca="1">couleur(AP268)</f>
        <v>#NAME?</v>
      </c>
      <c r="AQ670" s="81" t="e" cm="1">
        <f t="array" aca="1" ref="AQ670" ca="1">couleur(AQ268)</f>
        <v>#NAME?</v>
      </c>
      <c r="AR670" s="81" t="e" cm="1">
        <f t="array" aca="1" ref="AR670" ca="1">couleur(AR268)</f>
        <v>#NAME?</v>
      </c>
      <c r="AS670" s="81" t="e" cm="1">
        <f t="array" aca="1" ref="AS670" ca="1">couleur(AS268)</f>
        <v>#NAME?</v>
      </c>
      <c r="AT670" s="81" t="e" cm="1">
        <f t="array" aca="1" ref="AT670" ca="1">couleur(AT268)</f>
        <v>#NAME?</v>
      </c>
      <c r="AU670" s="81" t="e" cm="1">
        <f t="array" aca="1" ref="AU670" ca="1">couleur(AU268)</f>
        <v>#NAME?</v>
      </c>
    </row>
    <row r="671" spans="9:47">
      <c r="I671" s="98">
        <f t="shared" ref="I671:O671" si="425">I269</f>
        <v>0</v>
      </c>
      <c r="J671" s="98">
        <f t="shared" si="425"/>
        <v>0</v>
      </c>
      <c r="K671" s="98">
        <f t="shared" si="425"/>
        <v>0</v>
      </c>
      <c r="L671" s="98">
        <f t="shared" si="425"/>
        <v>0</v>
      </c>
      <c r="M671" s="98">
        <f t="shared" si="425"/>
        <v>0</v>
      </c>
      <c r="N671" s="98">
        <f t="shared" si="425"/>
        <v>0</v>
      </c>
      <c r="O671" s="98">
        <f t="shared" si="425"/>
        <v>0</v>
      </c>
      <c r="Z671" s="81" t="e" cm="1">
        <f t="array" aca="1" ref="Z671" ca="1">couleur(Z334)</f>
        <v>#NAME?</v>
      </c>
      <c r="AA671" s="81" t="e" cm="1">
        <f t="array" aca="1" ref="AA671" ca="1">couleur(AA334)</f>
        <v>#NAME?</v>
      </c>
      <c r="AB671" s="81" t="e" cm="1">
        <f t="array" aca="1" ref="AB671" ca="1">couleur(AB334)</f>
        <v>#NAME?</v>
      </c>
      <c r="AC671" s="81" t="e" cm="1">
        <f t="array" aca="1" ref="AC671" ca="1">couleur(AC334)</f>
        <v>#NAME?</v>
      </c>
      <c r="AD671" s="81" t="e" cm="1">
        <f t="array" aca="1" ref="AD671" ca="1">couleur(AD334)</f>
        <v>#NAME?</v>
      </c>
      <c r="AE671" s="81" t="e" cm="1">
        <f t="array" aca="1" ref="AE671" ca="1">couleur(AE334)</f>
        <v>#NAME?</v>
      </c>
      <c r="AF671" s="81" t="e" cm="1">
        <f t="array" aca="1" ref="AF671" ca="1">couleur(AF334)</f>
        <v>#NAME?</v>
      </c>
      <c r="AG671" s="81" t="e" cm="1">
        <f t="array" aca="1" ref="AG671" ca="1">couleur(AG334)</f>
        <v>#NAME?</v>
      </c>
      <c r="AH671" s="81" t="e" cm="1">
        <f t="array" aca="1" ref="AH671" ca="1">couleur(AH334)</f>
        <v>#NAME?</v>
      </c>
      <c r="AI671" s="81" t="e" cm="1">
        <f t="array" aca="1" ref="AI671" ca="1">couleur(AI334)</f>
        <v>#NAME?</v>
      </c>
      <c r="AJ671" s="43"/>
      <c r="AK671" s="81" t="e" cm="1">
        <f t="array" aca="1" ref="AK671" ca="1">couleur(AK269)</f>
        <v>#NAME?</v>
      </c>
      <c r="AL671" s="81" t="e" cm="1">
        <f t="array" aca="1" ref="AL671" ca="1">couleur(AL269)</f>
        <v>#NAME?</v>
      </c>
      <c r="AM671" s="81" t="e" cm="1">
        <f t="array" aca="1" ref="AM671" ca="1">couleur(AM269)</f>
        <v>#NAME?</v>
      </c>
      <c r="AN671" s="81" t="e" cm="1">
        <f t="array" aca="1" ref="AN671" ca="1">couleur(AN269)</f>
        <v>#NAME?</v>
      </c>
      <c r="AO671" s="81" t="e" cm="1">
        <f t="array" aca="1" ref="AO671" ca="1">couleur(AO269)</f>
        <v>#NAME?</v>
      </c>
      <c r="AP671" s="81" t="e" cm="1">
        <f t="array" aca="1" ref="AP671" ca="1">couleur(AP269)</f>
        <v>#NAME?</v>
      </c>
      <c r="AQ671" s="81" t="e" cm="1">
        <f t="array" aca="1" ref="AQ671" ca="1">couleur(AQ269)</f>
        <v>#NAME?</v>
      </c>
      <c r="AR671" s="81" t="e" cm="1">
        <f t="array" aca="1" ref="AR671" ca="1">couleur(AR269)</f>
        <v>#NAME?</v>
      </c>
      <c r="AS671" s="81" t="e" cm="1">
        <f t="array" aca="1" ref="AS671" ca="1">couleur(AS269)</f>
        <v>#NAME?</v>
      </c>
      <c r="AT671" s="81" t="e" cm="1">
        <f t="array" aca="1" ref="AT671" ca="1">couleur(AT269)</f>
        <v>#NAME?</v>
      </c>
      <c r="AU671" s="81" t="e" cm="1">
        <f t="array" aca="1" ref="AU671" ca="1">couleur(AU269)</f>
        <v>#NAME?</v>
      </c>
    </row>
    <row r="672" spans="9:47">
      <c r="I672" s="98">
        <f t="shared" ref="I672:O672" si="426">I270</f>
        <v>0</v>
      </c>
      <c r="J672" s="98">
        <f t="shared" si="426"/>
        <v>0</v>
      </c>
      <c r="K672" s="98">
        <f t="shared" si="426"/>
        <v>0</v>
      </c>
      <c r="L672" s="98">
        <f t="shared" si="426"/>
        <v>0</v>
      </c>
      <c r="M672" s="98">
        <f t="shared" si="426"/>
        <v>0</v>
      </c>
      <c r="N672" s="98">
        <f t="shared" si="426"/>
        <v>0</v>
      </c>
      <c r="O672" s="98">
        <f t="shared" si="426"/>
        <v>0</v>
      </c>
      <c r="Z672" s="81" t="e" cm="1">
        <f t="array" aca="1" ref="Z672" ca="1">couleur(Z335)</f>
        <v>#NAME?</v>
      </c>
      <c r="AA672" s="81" t="e" cm="1">
        <f t="array" aca="1" ref="AA672" ca="1">couleur(AA335)</f>
        <v>#NAME?</v>
      </c>
      <c r="AB672" s="81" t="e" cm="1">
        <f t="array" aca="1" ref="AB672" ca="1">couleur(AB335)</f>
        <v>#NAME?</v>
      </c>
      <c r="AC672" s="81" t="e" cm="1">
        <f t="array" aca="1" ref="AC672" ca="1">couleur(AC335)</f>
        <v>#NAME?</v>
      </c>
      <c r="AD672" s="81" t="e" cm="1">
        <f t="array" aca="1" ref="AD672" ca="1">couleur(AD335)</f>
        <v>#NAME?</v>
      </c>
      <c r="AE672" s="81" t="e" cm="1">
        <f t="array" aca="1" ref="AE672" ca="1">couleur(AE335)</f>
        <v>#NAME?</v>
      </c>
      <c r="AF672" s="81" t="e" cm="1">
        <f t="array" aca="1" ref="AF672" ca="1">couleur(AF335)</f>
        <v>#NAME?</v>
      </c>
      <c r="AG672" s="81" t="e" cm="1">
        <f t="array" aca="1" ref="AG672" ca="1">couleur(AG335)</f>
        <v>#NAME?</v>
      </c>
      <c r="AH672" s="81" t="e" cm="1">
        <f t="array" aca="1" ref="AH672" ca="1">couleur(AH335)</f>
        <v>#NAME?</v>
      </c>
      <c r="AI672" s="81" t="e" cm="1">
        <f t="array" aca="1" ref="AI672" ca="1">couleur(AI335)</f>
        <v>#NAME?</v>
      </c>
      <c r="AJ672" s="43"/>
      <c r="AK672" s="81" t="e" cm="1">
        <f t="array" aca="1" ref="AK672" ca="1">couleur(AK270)</f>
        <v>#NAME?</v>
      </c>
      <c r="AL672" s="81" t="e" cm="1">
        <f t="array" aca="1" ref="AL672" ca="1">couleur(AL270)</f>
        <v>#NAME?</v>
      </c>
      <c r="AM672" s="81" t="e" cm="1">
        <f t="array" aca="1" ref="AM672" ca="1">couleur(AM270)</f>
        <v>#NAME?</v>
      </c>
      <c r="AN672" s="81" t="e" cm="1">
        <f t="array" aca="1" ref="AN672" ca="1">couleur(AN270)</f>
        <v>#NAME?</v>
      </c>
      <c r="AO672" s="81" t="e" cm="1">
        <f t="array" aca="1" ref="AO672" ca="1">couleur(AO270)</f>
        <v>#NAME?</v>
      </c>
      <c r="AP672" s="81" t="e" cm="1">
        <f t="array" aca="1" ref="AP672" ca="1">couleur(AP270)</f>
        <v>#NAME?</v>
      </c>
      <c r="AQ672" s="81" t="e" cm="1">
        <f t="array" aca="1" ref="AQ672" ca="1">couleur(AQ270)</f>
        <v>#NAME?</v>
      </c>
      <c r="AR672" s="81" t="e" cm="1">
        <f t="array" aca="1" ref="AR672" ca="1">couleur(AR270)</f>
        <v>#NAME?</v>
      </c>
      <c r="AS672" s="81" t="e" cm="1">
        <f t="array" aca="1" ref="AS672" ca="1">couleur(AS270)</f>
        <v>#NAME?</v>
      </c>
      <c r="AT672" s="81" t="e" cm="1">
        <f t="array" aca="1" ref="AT672" ca="1">couleur(AT270)</f>
        <v>#NAME?</v>
      </c>
      <c r="AU672" s="81" t="e" cm="1">
        <f t="array" aca="1" ref="AU672" ca="1">couleur(AU270)</f>
        <v>#NAME?</v>
      </c>
    </row>
    <row r="673" spans="9:47">
      <c r="I673" s="98">
        <f t="shared" ref="I673:O673" si="427">I271</f>
        <v>0</v>
      </c>
      <c r="J673" s="98">
        <f t="shared" si="427"/>
        <v>0</v>
      </c>
      <c r="K673" s="98">
        <f t="shared" si="427"/>
        <v>0</v>
      </c>
      <c r="L673" s="98">
        <f t="shared" si="427"/>
        <v>0</v>
      </c>
      <c r="M673" s="98">
        <f t="shared" si="427"/>
        <v>0</v>
      </c>
      <c r="N673" s="98">
        <f t="shared" si="427"/>
        <v>0</v>
      </c>
      <c r="O673" s="98">
        <f t="shared" si="427"/>
        <v>0</v>
      </c>
      <c r="Z673" s="81" t="e" cm="1">
        <f t="array" aca="1" ref="Z673" ca="1">couleur(Z336)</f>
        <v>#NAME?</v>
      </c>
      <c r="AA673" s="81" t="e" cm="1">
        <f t="array" aca="1" ref="AA673" ca="1">couleur(AA336)</f>
        <v>#NAME?</v>
      </c>
      <c r="AB673" s="81" t="e" cm="1">
        <f t="array" aca="1" ref="AB673" ca="1">couleur(AB336)</f>
        <v>#NAME?</v>
      </c>
      <c r="AC673" s="81" t="e" cm="1">
        <f t="array" aca="1" ref="AC673" ca="1">couleur(AC336)</f>
        <v>#NAME?</v>
      </c>
      <c r="AD673" s="81" t="e" cm="1">
        <f t="array" aca="1" ref="AD673" ca="1">couleur(AD336)</f>
        <v>#NAME?</v>
      </c>
      <c r="AE673" s="81" t="e" cm="1">
        <f t="array" aca="1" ref="AE673" ca="1">couleur(AE336)</f>
        <v>#NAME?</v>
      </c>
      <c r="AF673" s="81" t="e" cm="1">
        <f t="array" aca="1" ref="AF673" ca="1">couleur(AF336)</f>
        <v>#NAME?</v>
      </c>
      <c r="AG673" s="81" t="e" cm="1">
        <f t="array" aca="1" ref="AG673" ca="1">couleur(AG336)</f>
        <v>#NAME?</v>
      </c>
      <c r="AH673" s="81" t="e" cm="1">
        <f t="array" aca="1" ref="AH673" ca="1">couleur(AH336)</f>
        <v>#NAME?</v>
      </c>
      <c r="AI673" s="81" t="e" cm="1">
        <f t="array" aca="1" ref="AI673" ca="1">couleur(AI336)</f>
        <v>#NAME?</v>
      </c>
      <c r="AJ673" s="43"/>
      <c r="AK673" s="81" t="e" cm="1">
        <f t="array" aca="1" ref="AK673" ca="1">couleur(AK271)</f>
        <v>#NAME?</v>
      </c>
      <c r="AL673" s="81" t="e" cm="1">
        <f t="array" aca="1" ref="AL673" ca="1">couleur(AL271)</f>
        <v>#NAME?</v>
      </c>
      <c r="AM673" s="81" t="e" cm="1">
        <f t="array" aca="1" ref="AM673" ca="1">couleur(AM271)</f>
        <v>#NAME?</v>
      </c>
      <c r="AN673" s="81" t="e" cm="1">
        <f t="array" aca="1" ref="AN673" ca="1">couleur(AN271)</f>
        <v>#NAME?</v>
      </c>
      <c r="AO673" s="81" t="e" cm="1">
        <f t="array" aca="1" ref="AO673" ca="1">couleur(AO271)</f>
        <v>#NAME?</v>
      </c>
      <c r="AP673" s="81" t="e" cm="1">
        <f t="array" aca="1" ref="AP673" ca="1">couleur(AP271)</f>
        <v>#NAME?</v>
      </c>
      <c r="AQ673" s="81" t="e" cm="1">
        <f t="array" aca="1" ref="AQ673" ca="1">couleur(AQ271)</f>
        <v>#NAME?</v>
      </c>
      <c r="AR673" s="81" t="e" cm="1">
        <f t="array" aca="1" ref="AR673" ca="1">couleur(AR271)</f>
        <v>#NAME?</v>
      </c>
      <c r="AS673" s="81" t="e" cm="1">
        <f t="array" aca="1" ref="AS673" ca="1">couleur(AS271)</f>
        <v>#NAME?</v>
      </c>
      <c r="AT673" s="81" t="e" cm="1">
        <f t="array" aca="1" ref="AT673" ca="1">couleur(AT271)</f>
        <v>#NAME?</v>
      </c>
      <c r="AU673" s="81" t="e" cm="1">
        <f t="array" aca="1" ref="AU673" ca="1">couleur(AU271)</f>
        <v>#NAME?</v>
      </c>
    </row>
    <row r="674" spans="9:47">
      <c r="I674" s="98">
        <f t="shared" ref="I674:O674" si="428">I272</f>
        <v>0</v>
      </c>
      <c r="J674" s="98">
        <f t="shared" si="428"/>
        <v>0</v>
      </c>
      <c r="K674" s="98">
        <f t="shared" si="428"/>
        <v>0</v>
      </c>
      <c r="L674" s="98">
        <f t="shared" si="428"/>
        <v>0</v>
      </c>
      <c r="M674" s="98">
        <f t="shared" si="428"/>
        <v>0</v>
      </c>
      <c r="N674" s="98">
        <f t="shared" si="428"/>
        <v>0</v>
      </c>
      <c r="O674" s="98">
        <f t="shared" si="428"/>
        <v>0</v>
      </c>
      <c r="Z674" s="81" t="e" cm="1">
        <f t="array" aca="1" ref="Z674" ca="1">couleur(Z337)</f>
        <v>#NAME?</v>
      </c>
      <c r="AA674" s="81" t="e" cm="1">
        <f t="array" aca="1" ref="AA674" ca="1">couleur(AA337)</f>
        <v>#NAME?</v>
      </c>
      <c r="AB674" s="81" t="e" cm="1">
        <f t="array" aca="1" ref="AB674" ca="1">couleur(AB337)</f>
        <v>#NAME?</v>
      </c>
      <c r="AC674" s="81" t="e" cm="1">
        <f t="array" aca="1" ref="AC674" ca="1">couleur(AC337)</f>
        <v>#NAME?</v>
      </c>
      <c r="AD674" s="81" t="e" cm="1">
        <f t="array" aca="1" ref="AD674" ca="1">couleur(AD337)</f>
        <v>#NAME?</v>
      </c>
      <c r="AE674" s="81" t="e" cm="1">
        <f t="array" aca="1" ref="AE674" ca="1">couleur(AE337)</f>
        <v>#NAME?</v>
      </c>
      <c r="AF674" s="81" t="e" cm="1">
        <f t="array" aca="1" ref="AF674" ca="1">couleur(AF337)</f>
        <v>#NAME?</v>
      </c>
      <c r="AG674" s="81" t="e" cm="1">
        <f t="array" aca="1" ref="AG674" ca="1">couleur(AG337)</f>
        <v>#NAME?</v>
      </c>
      <c r="AH674" s="81" t="e" cm="1">
        <f t="array" aca="1" ref="AH674" ca="1">couleur(AH337)</f>
        <v>#NAME?</v>
      </c>
      <c r="AI674" s="81" t="e" cm="1">
        <f t="array" aca="1" ref="AI674" ca="1">couleur(AI337)</f>
        <v>#NAME?</v>
      </c>
      <c r="AJ674" s="43"/>
      <c r="AK674" s="81" t="e" cm="1">
        <f t="array" aca="1" ref="AK674" ca="1">couleur(AK272)</f>
        <v>#NAME?</v>
      </c>
      <c r="AL674" s="81" t="e" cm="1">
        <f t="array" aca="1" ref="AL674" ca="1">couleur(AL272)</f>
        <v>#NAME?</v>
      </c>
      <c r="AM674" s="81" t="e" cm="1">
        <f t="array" aca="1" ref="AM674" ca="1">couleur(AM272)</f>
        <v>#NAME?</v>
      </c>
      <c r="AN674" s="81" t="e" cm="1">
        <f t="array" aca="1" ref="AN674" ca="1">couleur(AN272)</f>
        <v>#NAME?</v>
      </c>
      <c r="AO674" s="81" t="e" cm="1">
        <f t="array" aca="1" ref="AO674" ca="1">couleur(AO272)</f>
        <v>#NAME?</v>
      </c>
      <c r="AP674" s="81" t="e" cm="1">
        <f t="array" aca="1" ref="AP674" ca="1">couleur(AP272)</f>
        <v>#NAME?</v>
      </c>
      <c r="AQ674" s="81" t="e" cm="1">
        <f t="array" aca="1" ref="AQ674" ca="1">couleur(AQ272)</f>
        <v>#NAME?</v>
      </c>
      <c r="AR674" s="81" t="e" cm="1">
        <f t="array" aca="1" ref="AR674" ca="1">couleur(AR272)</f>
        <v>#NAME?</v>
      </c>
      <c r="AS674" s="81" t="e" cm="1">
        <f t="array" aca="1" ref="AS674" ca="1">couleur(AS272)</f>
        <v>#NAME?</v>
      </c>
      <c r="AT674" s="81" t="e" cm="1">
        <f t="array" aca="1" ref="AT674" ca="1">couleur(AT272)</f>
        <v>#NAME?</v>
      </c>
      <c r="AU674" s="81" t="e" cm="1">
        <f t="array" aca="1" ref="AU674" ca="1">couleur(AU272)</f>
        <v>#NAME?</v>
      </c>
    </row>
    <row r="675" spans="9:47">
      <c r="I675" s="98">
        <f t="shared" ref="I675:O675" si="429">I273</f>
        <v>0</v>
      </c>
      <c r="J675" s="98">
        <f t="shared" si="429"/>
        <v>0</v>
      </c>
      <c r="K675" s="98">
        <f t="shared" si="429"/>
        <v>0</v>
      </c>
      <c r="L675" s="98">
        <f t="shared" si="429"/>
        <v>0</v>
      </c>
      <c r="M675" s="98">
        <f t="shared" si="429"/>
        <v>0</v>
      </c>
      <c r="N675" s="98">
        <f t="shared" si="429"/>
        <v>0</v>
      </c>
      <c r="O675" s="98">
        <f t="shared" si="429"/>
        <v>0</v>
      </c>
      <c r="Z675" s="81" t="e" cm="1">
        <f t="array" aca="1" ref="Z675" ca="1">couleur(Z338)</f>
        <v>#NAME?</v>
      </c>
      <c r="AA675" s="81" t="e" cm="1">
        <f t="array" aca="1" ref="AA675" ca="1">couleur(AA338)</f>
        <v>#NAME?</v>
      </c>
      <c r="AB675" s="81" t="e" cm="1">
        <f t="array" aca="1" ref="AB675" ca="1">couleur(AB338)</f>
        <v>#NAME?</v>
      </c>
      <c r="AC675" s="81" t="e" cm="1">
        <f t="array" aca="1" ref="AC675" ca="1">couleur(AC338)</f>
        <v>#NAME?</v>
      </c>
      <c r="AD675" s="81" t="e" cm="1">
        <f t="array" aca="1" ref="AD675" ca="1">couleur(AD338)</f>
        <v>#NAME?</v>
      </c>
      <c r="AE675" s="81" t="e" cm="1">
        <f t="array" aca="1" ref="AE675" ca="1">couleur(AE338)</f>
        <v>#NAME?</v>
      </c>
      <c r="AF675" s="81" t="e" cm="1">
        <f t="array" aca="1" ref="AF675" ca="1">couleur(AF338)</f>
        <v>#NAME?</v>
      </c>
      <c r="AG675" s="81" t="e" cm="1">
        <f t="array" aca="1" ref="AG675" ca="1">couleur(AG338)</f>
        <v>#NAME?</v>
      </c>
      <c r="AH675" s="81" t="e" cm="1">
        <f t="array" aca="1" ref="AH675" ca="1">couleur(AH338)</f>
        <v>#NAME?</v>
      </c>
      <c r="AI675" s="81" t="e" cm="1">
        <f t="array" aca="1" ref="AI675" ca="1">couleur(AI338)</f>
        <v>#NAME?</v>
      </c>
      <c r="AJ675" s="43"/>
      <c r="AK675" s="81" t="e" cm="1">
        <f t="array" aca="1" ref="AK675" ca="1">couleur(AK273)</f>
        <v>#NAME?</v>
      </c>
      <c r="AL675" s="81" t="e" cm="1">
        <f t="array" aca="1" ref="AL675" ca="1">couleur(AL273)</f>
        <v>#NAME?</v>
      </c>
      <c r="AM675" s="81" t="e" cm="1">
        <f t="array" aca="1" ref="AM675" ca="1">couleur(AM273)</f>
        <v>#NAME?</v>
      </c>
      <c r="AN675" s="81" t="e" cm="1">
        <f t="array" aca="1" ref="AN675" ca="1">couleur(AN273)</f>
        <v>#NAME?</v>
      </c>
      <c r="AO675" s="81" t="e" cm="1">
        <f t="array" aca="1" ref="AO675" ca="1">couleur(AO273)</f>
        <v>#NAME?</v>
      </c>
      <c r="AP675" s="81" t="e" cm="1">
        <f t="array" aca="1" ref="AP675" ca="1">couleur(AP273)</f>
        <v>#NAME?</v>
      </c>
      <c r="AQ675" s="81" t="e" cm="1">
        <f t="array" aca="1" ref="AQ675" ca="1">couleur(AQ273)</f>
        <v>#NAME?</v>
      </c>
      <c r="AR675" s="81" t="e" cm="1">
        <f t="array" aca="1" ref="AR675" ca="1">couleur(AR273)</f>
        <v>#NAME?</v>
      </c>
      <c r="AS675" s="81" t="e" cm="1">
        <f t="array" aca="1" ref="AS675" ca="1">couleur(AS273)</f>
        <v>#NAME?</v>
      </c>
      <c r="AT675" s="81" t="e" cm="1">
        <f t="array" aca="1" ref="AT675" ca="1">couleur(AT273)</f>
        <v>#NAME?</v>
      </c>
      <c r="AU675" s="81" t="e" cm="1">
        <f t="array" aca="1" ref="AU675" ca="1">couleur(AU273)</f>
        <v>#NAME?</v>
      </c>
    </row>
    <row r="676" spans="9:47">
      <c r="I676" s="98">
        <f t="shared" ref="I676:O676" si="430">I274</f>
        <v>0</v>
      </c>
      <c r="J676" s="98">
        <f t="shared" si="430"/>
        <v>0</v>
      </c>
      <c r="K676" s="98">
        <f t="shared" si="430"/>
        <v>0</v>
      </c>
      <c r="L676" s="98">
        <f t="shared" si="430"/>
        <v>0</v>
      </c>
      <c r="M676" s="98">
        <f t="shared" si="430"/>
        <v>0</v>
      </c>
      <c r="N676" s="98">
        <f t="shared" si="430"/>
        <v>0</v>
      </c>
      <c r="O676" s="98">
        <f t="shared" si="430"/>
        <v>0</v>
      </c>
      <c r="Z676" s="81" t="e" cm="1">
        <f t="array" aca="1" ref="Z676" ca="1">couleur(Z339)</f>
        <v>#NAME?</v>
      </c>
      <c r="AA676" s="81" t="e" cm="1">
        <f t="array" aca="1" ref="AA676" ca="1">couleur(AA339)</f>
        <v>#NAME?</v>
      </c>
      <c r="AB676" s="81" t="e" cm="1">
        <f t="array" aca="1" ref="AB676" ca="1">couleur(AB339)</f>
        <v>#NAME?</v>
      </c>
      <c r="AC676" s="81" t="e" cm="1">
        <f t="array" aca="1" ref="AC676" ca="1">couleur(AC339)</f>
        <v>#NAME?</v>
      </c>
      <c r="AD676" s="81" t="e" cm="1">
        <f t="array" aca="1" ref="AD676" ca="1">couleur(AD339)</f>
        <v>#NAME?</v>
      </c>
      <c r="AE676" s="81" t="e" cm="1">
        <f t="array" aca="1" ref="AE676" ca="1">couleur(AE339)</f>
        <v>#NAME?</v>
      </c>
      <c r="AF676" s="81" t="e" cm="1">
        <f t="array" aca="1" ref="AF676" ca="1">couleur(AF339)</f>
        <v>#NAME?</v>
      </c>
      <c r="AG676" s="81" t="e" cm="1">
        <f t="array" aca="1" ref="AG676" ca="1">couleur(AG339)</f>
        <v>#NAME?</v>
      </c>
      <c r="AH676" s="81" t="e" cm="1">
        <f t="array" aca="1" ref="AH676" ca="1">couleur(AH339)</f>
        <v>#NAME?</v>
      </c>
      <c r="AI676" s="81" t="e" cm="1">
        <f t="array" aca="1" ref="AI676" ca="1">couleur(AI339)</f>
        <v>#NAME?</v>
      </c>
      <c r="AJ676" s="43"/>
      <c r="AK676" s="81" t="e" cm="1">
        <f t="array" aca="1" ref="AK676" ca="1">couleur(AK274)</f>
        <v>#NAME?</v>
      </c>
      <c r="AL676" s="81" t="e" cm="1">
        <f t="array" aca="1" ref="AL676" ca="1">couleur(AL274)</f>
        <v>#NAME?</v>
      </c>
      <c r="AM676" s="81" t="e" cm="1">
        <f t="array" aca="1" ref="AM676" ca="1">couleur(AM274)</f>
        <v>#NAME?</v>
      </c>
      <c r="AN676" s="81" t="e" cm="1">
        <f t="array" aca="1" ref="AN676" ca="1">couleur(AN274)</f>
        <v>#NAME?</v>
      </c>
      <c r="AO676" s="81" t="e" cm="1">
        <f t="array" aca="1" ref="AO676" ca="1">couleur(AO274)</f>
        <v>#NAME?</v>
      </c>
      <c r="AP676" s="81" t="e" cm="1">
        <f t="array" aca="1" ref="AP676" ca="1">couleur(AP274)</f>
        <v>#NAME?</v>
      </c>
      <c r="AQ676" s="81" t="e" cm="1">
        <f t="array" aca="1" ref="AQ676" ca="1">couleur(AQ274)</f>
        <v>#NAME?</v>
      </c>
      <c r="AR676" s="81" t="e" cm="1">
        <f t="array" aca="1" ref="AR676" ca="1">couleur(AR274)</f>
        <v>#NAME?</v>
      </c>
      <c r="AS676" s="81" t="e" cm="1">
        <f t="array" aca="1" ref="AS676" ca="1">couleur(AS274)</f>
        <v>#NAME?</v>
      </c>
      <c r="AT676" s="81" t="e" cm="1">
        <f t="array" aca="1" ref="AT676" ca="1">couleur(AT274)</f>
        <v>#NAME?</v>
      </c>
      <c r="AU676" s="81" t="e" cm="1">
        <f t="array" aca="1" ref="AU676" ca="1">couleur(AU274)</f>
        <v>#NAME?</v>
      </c>
    </row>
    <row r="677" spans="9:47">
      <c r="I677" s="98">
        <f t="shared" ref="I677:O677" si="431">I275</f>
        <v>0</v>
      </c>
      <c r="J677" s="98">
        <f t="shared" si="431"/>
        <v>0</v>
      </c>
      <c r="K677" s="98">
        <f t="shared" si="431"/>
        <v>0</v>
      </c>
      <c r="L677" s="98">
        <f t="shared" si="431"/>
        <v>0</v>
      </c>
      <c r="M677" s="98">
        <f t="shared" si="431"/>
        <v>0</v>
      </c>
      <c r="N677" s="98">
        <f t="shared" si="431"/>
        <v>0</v>
      </c>
      <c r="O677" s="98">
        <f t="shared" si="431"/>
        <v>0</v>
      </c>
      <c r="Z677" s="81" t="e" cm="1">
        <f t="array" aca="1" ref="Z677" ca="1">couleur(Z340)</f>
        <v>#NAME?</v>
      </c>
      <c r="AA677" s="81" t="e" cm="1">
        <f t="array" aca="1" ref="AA677" ca="1">couleur(AA340)</f>
        <v>#NAME?</v>
      </c>
      <c r="AB677" s="81" t="e" cm="1">
        <f t="array" aca="1" ref="AB677" ca="1">couleur(AB340)</f>
        <v>#NAME?</v>
      </c>
      <c r="AC677" s="81" t="e" cm="1">
        <f t="array" aca="1" ref="AC677" ca="1">couleur(AC340)</f>
        <v>#NAME?</v>
      </c>
      <c r="AD677" s="81" t="e" cm="1">
        <f t="array" aca="1" ref="AD677" ca="1">couleur(AD340)</f>
        <v>#NAME?</v>
      </c>
      <c r="AE677" s="81" t="e" cm="1">
        <f t="array" aca="1" ref="AE677" ca="1">couleur(AE340)</f>
        <v>#NAME?</v>
      </c>
      <c r="AF677" s="81" t="e" cm="1">
        <f t="array" aca="1" ref="AF677" ca="1">couleur(AF340)</f>
        <v>#NAME?</v>
      </c>
      <c r="AG677" s="81" t="e" cm="1">
        <f t="array" aca="1" ref="AG677" ca="1">couleur(AG340)</f>
        <v>#NAME?</v>
      </c>
      <c r="AH677" s="81" t="e" cm="1">
        <f t="array" aca="1" ref="AH677" ca="1">couleur(AH340)</f>
        <v>#NAME?</v>
      </c>
      <c r="AI677" s="81" t="e" cm="1">
        <f t="array" aca="1" ref="AI677" ca="1">couleur(AI340)</f>
        <v>#NAME?</v>
      </c>
      <c r="AJ677" s="43"/>
      <c r="AK677" s="81" t="e" cm="1">
        <f t="array" aca="1" ref="AK677" ca="1">couleur(AK275)</f>
        <v>#NAME?</v>
      </c>
      <c r="AL677" s="81" t="e" cm="1">
        <f t="array" aca="1" ref="AL677" ca="1">couleur(AL275)</f>
        <v>#NAME?</v>
      </c>
      <c r="AM677" s="81" t="e" cm="1">
        <f t="array" aca="1" ref="AM677" ca="1">couleur(AM275)</f>
        <v>#NAME?</v>
      </c>
      <c r="AN677" s="81" t="e" cm="1">
        <f t="array" aca="1" ref="AN677" ca="1">couleur(AN275)</f>
        <v>#NAME?</v>
      </c>
      <c r="AO677" s="81" t="e" cm="1">
        <f t="array" aca="1" ref="AO677" ca="1">couleur(AO275)</f>
        <v>#NAME?</v>
      </c>
      <c r="AP677" s="81" t="e" cm="1">
        <f t="array" aca="1" ref="AP677" ca="1">couleur(AP275)</f>
        <v>#NAME?</v>
      </c>
      <c r="AQ677" s="81" t="e" cm="1">
        <f t="array" aca="1" ref="AQ677" ca="1">couleur(AQ275)</f>
        <v>#NAME?</v>
      </c>
      <c r="AR677" s="81" t="e" cm="1">
        <f t="array" aca="1" ref="AR677" ca="1">couleur(AR275)</f>
        <v>#NAME?</v>
      </c>
      <c r="AS677" s="81" t="e" cm="1">
        <f t="array" aca="1" ref="AS677" ca="1">couleur(AS275)</f>
        <v>#NAME?</v>
      </c>
      <c r="AT677" s="81" t="e" cm="1">
        <f t="array" aca="1" ref="AT677" ca="1">couleur(AT275)</f>
        <v>#NAME?</v>
      </c>
      <c r="AU677" s="81" t="e" cm="1">
        <f t="array" aca="1" ref="AU677" ca="1">couleur(AU275)</f>
        <v>#NAME?</v>
      </c>
    </row>
    <row r="678" spans="9:47">
      <c r="I678" s="98">
        <f t="shared" ref="I678:O678" si="432">I276</f>
        <v>0</v>
      </c>
      <c r="J678" s="98">
        <f t="shared" si="432"/>
        <v>0</v>
      </c>
      <c r="K678" s="98">
        <f t="shared" si="432"/>
        <v>0</v>
      </c>
      <c r="L678" s="98">
        <f t="shared" si="432"/>
        <v>0</v>
      </c>
      <c r="M678" s="98">
        <f t="shared" si="432"/>
        <v>0</v>
      </c>
      <c r="N678" s="98">
        <f t="shared" si="432"/>
        <v>0</v>
      </c>
      <c r="O678" s="98">
        <f t="shared" si="432"/>
        <v>0</v>
      </c>
      <c r="Z678" s="81" t="e" cm="1">
        <f t="array" aca="1" ref="Z678" ca="1">couleur(Z341)</f>
        <v>#NAME?</v>
      </c>
      <c r="AA678" s="81" t="e" cm="1">
        <f t="array" aca="1" ref="AA678" ca="1">couleur(AA341)</f>
        <v>#NAME?</v>
      </c>
      <c r="AB678" s="81" t="e" cm="1">
        <f t="array" aca="1" ref="AB678" ca="1">couleur(AB341)</f>
        <v>#NAME?</v>
      </c>
      <c r="AC678" s="81" t="e" cm="1">
        <f t="array" aca="1" ref="AC678" ca="1">couleur(AC341)</f>
        <v>#NAME?</v>
      </c>
      <c r="AD678" s="81" t="e" cm="1">
        <f t="array" aca="1" ref="AD678" ca="1">couleur(AD341)</f>
        <v>#NAME?</v>
      </c>
      <c r="AE678" s="81" t="e" cm="1">
        <f t="array" aca="1" ref="AE678" ca="1">couleur(AE341)</f>
        <v>#NAME?</v>
      </c>
      <c r="AF678" s="81" t="e" cm="1">
        <f t="array" aca="1" ref="AF678" ca="1">couleur(AF341)</f>
        <v>#NAME?</v>
      </c>
      <c r="AG678" s="81" t="e" cm="1">
        <f t="array" aca="1" ref="AG678" ca="1">couleur(AG341)</f>
        <v>#NAME?</v>
      </c>
      <c r="AH678" s="81" t="e" cm="1">
        <f t="array" aca="1" ref="AH678" ca="1">couleur(AH341)</f>
        <v>#NAME?</v>
      </c>
      <c r="AI678" s="81" t="e" cm="1">
        <f t="array" aca="1" ref="AI678" ca="1">couleur(AI341)</f>
        <v>#NAME?</v>
      </c>
      <c r="AJ678" s="43"/>
      <c r="AK678" s="81" t="e" cm="1">
        <f t="array" aca="1" ref="AK678" ca="1">couleur(AK276)</f>
        <v>#NAME?</v>
      </c>
      <c r="AL678" s="81" t="e" cm="1">
        <f t="array" aca="1" ref="AL678" ca="1">couleur(AL276)</f>
        <v>#NAME?</v>
      </c>
      <c r="AM678" s="81" t="e" cm="1">
        <f t="array" aca="1" ref="AM678" ca="1">couleur(AM276)</f>
        <v>#NAME?</v>
      </c>
      <c r="AN678" s="81" t="e" cm="1">
        <f t="array" aca="1" ref="AN678" ca="1">couleur(AN276)</f>
        <v>#NAME?</v>
      </c>
      <c r="AO678" s="81" t="e" cm="1">
        <f t="array" aca="1" ref="AO678" ca="1">couleur(AO276)</f>
        <v>#NAME?</v>
      </c>
      <c r="AP678" s="81" t="e" cm="1">
        <f t="array" aca="1" ref="AP678" ca="1">couleur(AP276)</f>
        <v>#NAME?</v>
      </c>
      <c r="AQ678" s="81" t="e" cm="1">
        <f t="array" aca="1" ref="AQ678" ca="1">couleur(AQ276)</f>
        <v>#NAME?</v>
      </c>
      <c r="AR678" s="81" t="e" cm="1">
        <f t="array" aca="1" ref="AR678" ca="1">couleur(AR276)</f>
        <v>#NAME?</v>
      </c>
      <c r="AS678" s="81" t="e" cm="1">
        <f t="array" aca="1" ref="AS678" ca="1">couleur(AS276)</f>
        <v>#NAME?</v>
      </c>
      <c r="AT678" s="81" t="e" cm="1">
        <f t="array" aca="1" ref="AT678" ca="1">couleur(AT276)</f>
        <v>#NAME?</v>
      </c>
      <c r="AU678" s="81" t="e" cm="1">
        <f t="array" aca="1" ref="AU678" ca="1">couleur(AU276)</f>
        <v>#NAME?</v>
      </c>
    </row>
    <row r="679" spans="9:47">
      <c r="I679" s="98">
        <f t="shared" ref="I679:O679" si="433">I277</f>
        <v>0</v>
      </c>
      <c r="J679" s="98">
        <f t="shared" si="433"/>
        <v>0</v>
      </c>
      <c r="K679" s="98">
        <f t="shared" si="433"/>
        <v>0</v>
      </c>
      <c r="L679" s="98">
        <f t="shared" si="433"/>
        <v>0</v>
      </c>
      <c r="M679" s="98">
        <f t="shared" si="433"/>
        <v>0</v>
      </c>
      <c r="N679" s="98">
        <f t="shared" si="433"/>
        <v>0</v>
      </c>
      <c r="O679" s="98">
        <f t="shared" si="433"/>
        <v>0</v>
      </c>
      <c r="Z679" s="81" t="e" cm="1">
        <f t="array" aca="1" ref="Z679" ca="1">couleur(Z342)</f>
        <v>#NAME?</v>
      </c>
      <c r="AA679" s="81" t="e" cm="1">
        <f t="array" aca="1" ref="AA679" ca="1">couleur(AA342)</f>
        <v>#NAME?</v>
      </c>
      <c r="AB679" s="81" t="e" cm="1">
        <f t="array" aca="1" ref="AB679" ca="1">couleur(AB342)</f>
        <v>#NAME?</v>
      </c>
      <c r="AC679" s="81" t="e" cm="1">
        <f t="array" aca="1" ref="AC679" ca="1">couleur(AC342)</f>
        <v>#NAME?</v>
      </c>
      <c r="AD679" s="81" t="e" cm="1">
        <f t="array" aca="1" ref="AD679" ca="1">couleur(AD342)</f>
        <v>#NAME?</v>
      </c>
      <c r="AE679" s="81" t="e" cm="1">
        <f t="array" aca="1" ref="AE679" ca="1">couleur(AE342)</f>
        <v>#NAME?</v>
      </c>
      <c r="AF679" s="81" t="e" cm="1">
        <f t="array" aca="1" ref="AF679" ca="1">couleur(AF342)</f>
        <v>#NAME?</v>
      </c>
      <c r="AG679" s="81" t="e" cm="1">
        <f t="array" aca="1" ref="AG679" ca="1">couleur(AG342)</f>
        <v>#NAME?</v>
      </c>
      <c r="AH679" s="81" t="e" cm="1">
        <f t="array" aca="1" ref="AH679" ca="1">couleur(AH342)</f>
        <v>#NAME?</v>
      </c>
      <c r="AI679" s="81" t="e" cm="1">
        <f t="array" aca="1" ref="AI679" ca="1">couleur(AI342)</f>
        <v>#NAME?</v>
      </c>
      <c r="AJ679" s="43"/>
      <c r="AK679" s="81" t="e" cm="1">
        <f t="array" aca="1" ref="AK679" ca="1">couleur(AK277)</f>
        <v>#NAME?</v>
      </c>
      <c r="AL679" s="81" t="e" cm="1">
        <f t="array" aca="1" ref="AL679" ca="1">couleur(AL277)</f>
        <v>#NAME?</v>
      </c>
      <c r="AM679" s="81" t="e" cm="1">
        <f t="array" aca="1" ref="AM679" ca="1">couleur(AM277)</f>
        <v>#NAME?</v>
      </c>
      <c r="AN679" s="81" t="e" cm="1">
        <f t="array" aca="1" ref="AN679" ca="1">couleur(AN277)</f>
        <v>#NAME?</v>
      </c>
      <c r="AO679" s="81" t="e" cm="1">
        <f t="array" aca="1" ref="AO679" ca="1">couleur(AO277)</f>
        <v>#NAME?</v>
      </c>
      <c r="AP679" s="81" t="e" cm="1">
        <f t="array" aca="1" ref="AP679" ca="1">couleur(AP277)</f>
        <v>#NAME?</v>
      </c>
      <c r="AQ679" s="81" t="e" cm="1">
        <f t="array" aca="1" ref="AQ679" ca="1">couleur(AQ277)</f>
        <v>#NAME?</v>
      </c>
      <c r="AR679" s="81" t="e" cm="1">
        <f t="array" aca="1" ref="AR679" ca="1">couleur(AR277)</f>
        <v>#NAME?</v>
      </c>
      <c r="AS679" s="81" t="e" cm="1">
        <f t="array" aca="1" ref="AS679" ca="1">couleur(AS277)</f>
        <v>#NAME?</v>
      </c>
      <c r="AT679" s="81" t="e" cm="1">
        <f t="array" aca="1" ref="AT679" ca="1">couleur(AT277)</f>
        <v>#NAME?</v>
      </c>
      <c r="AU679" s="81" t="e" cm="1">
        <f t="array" aca="1" ref="AU679" ca="1">couleur(AU277)</f>
        <v>#NAME?</v>
      </c>
    </row>
    <row r="680" spans="9:47">
      <c r="I680" s="98">
        <f t="shared" ref="I680:O680" si="434">I278</f>
        <v>0</v>
      </c>
      <c r="J680" s="98">
        <f t="shared" si="434"/>
        <v>0</v>
      </c>
      <c r="K680" s="98">
        <f t="shared" si="434"/>
        <v>0</v>
      </c>
      <c r="L680" s="98">
        <f t="shared" si="434"/>
        <v>0</v>
      </c>
      <c r="M680" s="98">
        <f t="shared" si="434"/>
        <v>0</v>
      </c>
      <c r="N680" s="98">
        <f t="shared" si="434"/>
        <v>0</v>
      </c>
      <c r="O680" s="98">
        <f t="shared" si="434"/>
        <v>0</v>
      </c>
      <c r="Z680" s="81" t="e" cm="1">
        <f t="array" aca="1" ref="Z680" ca="1">couleur(Z343)</f>
        <v>#NAME?</v>
      </c>
      <c r="AA680" s="81" t="e" cm="1">
        <f t="array" aca="1" ref="AA680" ca="1">couleur(AA343)</f>
        <v>#NAME?</v>
      </c>
      <c r="AB680" s="81" t="e" cm="1">
        <f t="array" aca="1" ref="AB680" ca="1">couleur(AB343)</f>
        <v>#NAME?</v>
      </c>
      <c r="AC680" s="81" t="e" cm="1">
        <f t="array" aca="1" ref="AC680" ca="1">couleur(AC343)</f>
        <v>#NAME?</v>
      </c>
      <c r="AD680" s="81" t="e" cm="1">
        <f t="array" aca="1" ref="AD680" ca="1">couleur(AD343)</f>
        <v>#NAME?</v>
      </c>
      <c r="AE680" s="81" t="e" cm="1">
        <f t="array" aca="1" ref="AE680" ca="1">couleur(AE343)</f>
        <v>#NAME?</v>
      </c>
      <c r="AF680" s="81" t="e" cm="1">
        <f t="array" aca="1" ref="AF680" ca="1">couleur(AF343)</f>
        <v>#NAME?</v>
      </c>
      <c r="AG680" s="81" t="e" cm="1">
        <f t="array" aca="1" ref="AG680" ca="1">couleur(AG343)</f>
        <v>#NAME?</v>
      </c>
      <c r="AH680" s="81" t="e" cm="1">
        <f t="array" aca="1" ref="AH680" ca="1">couleur(AH343)</f>
        <v>#NAME?</v>
      </c>
      <c r="AI680" s="81" t="e" cm="1">
        <f t="array" aca="1" ref="AI680" ca="1">couleur(AI343)</f>
        <v>#NAME?</v>
      </c>
      <c r="AJ680" s="43"/>
      <c r="AK680" s="81" t="e" cm="1">
        <f t="array" aca="1" ref="AK680" ca="1">couleur(AK278)</f>
        <v>#NAME?</v>
      </c>
      <c r="AL680" s="81" t="e" cm="1">
        <f t="array" aca="1" ref="AL680" ca="1">couleur(AL278)</f>
        <v>#NAME?</v>
      </c>
      <c r="AM680" s="81" t="e" cm="1">
        <f t="array" aca="1" ref="AM680" ca="1">couleur(AM278)</f>
        <v>#NAME?</v>
      </c>
      <c r="AN680" s="81" t="e" cm="1">
        <f t="array" aca="1" ref="AN680" ca="1">couleur(AN278)</f>
        <v>#NAME?</v>
      </c>
      <c r="AO680" s="81" t="e" cm="1">
        <f t="array" aca="1" ref="AO680" ca="1">couleur(AO278)</f>
        <v>#NAME?</v>
      </c>
      <c r="AP680" s="81" t="e" cm="1">
        <f t="array" aca="1" ref="AP680" ca="1">couleur(AP278)</f>
        <v>#NAME?</v>
      </c>
      <c r="AQ680" s="81" t="e" cm="1">
        <f t="array" aca="1" ref="AQ680" ca="1">couleur(AQ278)</f>
        <v>#NAME?</v>
      </c>
      <c r="AR680" s="81" t="e" cm="1">
        <f t="array" aca="1" ref="AR680" ca="1">couleur(AR278)</f>
        <v>#NAME?</v>
      </c>
      <c r="AS680" s="81" t="e" cm="1">
        <f t="array" aca="1" ref="AS680" ca="1">couleur(AS278)</f>
        <v>#NAME?</v>
      </c>
      <c r="AT680" s="81" t="e" cm="1">
        <f t="array" aca="1" ref="AT680" ca="1">couleur(AT278)</f>
        <v>#NAME?</v>
      </c>
      <c r="AU680" s="81" t="e" cm="1">
        <f t="array" aca="1" ref="AU680" ca="1">couleur(AU278)</f>
        <v>#NAME?</v>
      </c>
    </row>
    <row r="681" spans="9:47">
      <c r="I681" s="98">
        <f t="shared" ref="I681:O681" si="435">I279</f>
        <v>0</v>
      </c>
      <c r="J681" s="98">
        <f t="shared" si="435"/>
        <v>0</v>
      </c>
      <c r="K681" s="98">
        <f t="shared" si="435"/>
        <v>0</v>
      </c>
      <c r="L681" s="98">
        <f t="shared" si="435"/>
        <v>0</v>
      </c>
      <c r="M681" s="98">
        <f t="shared" si="435"/>
        <v>0</v>
      </c>
      <c r="N681" s="98">
        <f t="shared" si="435"/>
        <v>0</v>
      </c>
      <c r="O681" s="98">
        <f t="shared" si="435"/>
        <v>0</v>
      </c>
      <c r="Z681" s="81" t="e" cm="1">
        <f t="array" aca="1" ref="Z681" ca="1">couleur(Z344)</f>
        <v>#NAME?</v>
      </c>
      <c r="AA681" s="81" t="e" cm="1">
        <f t="array" aca="1" ref="AA681" ca="1">couleur(AA344)</f>
        <v>#NAME?</v>
      </c>
      <c r="AB681" s="81" t="e" cm="1">
        <f t="array" aca="1" ref="AB681" ca="1">couleur(AB344)</f>
        <v>#NAME?</v>
      </c>
      <c r="AC681" s="81" t="e" cm="1">
        <f t="array" aca="1" ref="AC681" ca="1">couleur(AC344)</f>
        <v>#NAME?</v>
      </c>
      <c r="AD681" s="81" t="e" cm="1">
        <f t="array" aca="1" ref="AD681" ca="1">couleur(AD344)</f>
        <v>#NAME?</v>
      </c>
      <c r="AE681" s="81" t="e" cm="1">
        <f t="array" aca="1" ref="AE681" ca="1">couleur(AE344)</f>
        <v>#NAME?</v>
      </c>
      <c r="AF681" s="81" t="e" cm="1">
        <f t="array" aca="1" ref="AF681" ca="1">couleur(AF344)</f>
        <v>#NAME?</v>
      </c>
      <c r="AG681" s="81" t="e" cm="1">
        <f t="array" aca="1" ref="AG681" ca="1">couleur(AG344)</f>
        <v>#NAME?</v>
      </c>
      <c r="AH681" s="81" t="e" cm="1">
        <f t="array" aca="1" ref="AH681" ca="1">couleur(AH344)</f>
        <v>#NAME?</v>
      </c>
      <c r="AI681" s="81" t="e" cm="1">
        <f t="array" aca="1" ref="AI681" ca="1">couleur(AI344)</f>
        <v>#NAME?</v>
      </c>
      <c r="AJ681" s="43"/>
      <c r="AK681" s="81" t="e" cm="1">
        <f t="array" aca="1" ref="AK681" ca="1">couleur(AK279)</f>
        <v>#NAME?</v>
      </c>
      <c r="AL681" s="81" t="e" cm="1">
        <f t="array" aca="1" ref="AL681" ca="1">couleur(AL279)</f>
        <v>#NAME?</v>
      </c>
      <c r="AM681" s="81" t="e" cm="1">
        <f t="array" aca="1" ref="AM681" ca="1">couleur(AM279)</f>
        <v>#NAME?</v>
      </c>
      <c r="AN681" s="81" t="e" cm="1">
        <f t="array" aca="1" ref="AN681" ca="1">couleur(AN279)</f>
        <v>#NAME?</v>
      </c>
      <c r="AO681" s="81" t="e" cm="1">
        <f t="array" aca="1" ref="AO681" ca="1">couleur(AO279)</f>
        <v>#NAME?</v>
      </c>
      <c r="AP681" s="81" t="e" cm="1">
        <f t="array" aca="1" ref="AP681" ca="1">couleur(AP279)</f>
        <v>#NAME?</v>
      </c>
      <c r="AQ681" s="81" t="e" cm="1">
        <f t="array" aca="1" ref="AQ681" ca="1">couleur(AQ279)</f>
        <v>#NAME?</v>
      </c>
      <c r="AR681" s="81" t="e" cm="1">
        <f t="array" aca="1" ref="AR681" ca="1">couleur(AR279)</f>
        <v>#NAME?</v>
      </c>
      <c r="AS681" s="81" t="e" cm="1">
        <f t="array" aca="1" ref="AS681" ca="1">couleur(AS279)</f>
        <v>#NAME?</v>
      </c>
      <c r="AT681" s="81" t="e" cm="1">
        <f t="array" aca="1" ref="AT681" ca="1">couleur(AT279)</f>
        <v>#NAME?</v>
      </c>
      <c r="AU681" s="81" t="e" cm="1">
        <f t="array" aca="1" ref="AU681" ca="1">couleur(AU279)</f>
        <v>#NAME?</v>
      </c>
    </row>
    <row r="682" spans="9:47">
      <c r="I682" s="98">
        <f t="shared" ref="I682:O682" si="436">I280</f>
        <v>0</v>
      </c>
      <c r="J682" s="98">
        <f t="shared" si="436"/>
        <v>0</v>
      </c>
      <c r="K682" s="98">
        <f t="shared" si="436"/>
        <v>0</v>
      </c>
      <c r="L682" s="98">
        <f t="shared" si="436"/>
        <v>0</v>
      </c>
      <c r="M682" s="98">
        <f t="shared" si="436"/>
        <v>0</v>
      </c>
      <c r="N682" s="98">
        <f t="shared" si="436"/>
        <v>0</v>
      </c>
      <c r="O682" s="98">
        <f t="shared" si="436"/>
        <v>0</v>
      </c>
      <c r="Z682" s="81" t="e" cm="1">
        <f t="array" aca="1" ref="Z682" ca="1">couleur(Z345)</f>
        <v>#NAME?</v>
      </c>
      <c r="AA682" s="81" t="e" cm="1">
        <f t="array" aca="1" ref="AA682" ca="1">couleur(AA345)</f>
        <v>#NAME?</v>
      </c>
      <c r="AB682" s="81" t="e" cm="1">
        <f t="array" aca="1" ref="AB682" ca="1">couleur(AB345)</f>
        <v>#NAME?</v>
      </c>
      <c r="AC682" s="81" t="e" cm="1">
        <f t="array" aca="1" ref="AC682" ca="1">couleur(AC345)</f>
        <v>#NAME?</v>
      </c>
      <c r="AD682" s="81" t="e" cm="1">
        <f t="array" aca="1" ref="AD682" ca="1">couleur(AD345)</f>
        <v>#NAME?</v>
      </c>
      <c r="AE682" s="81" t="e" cm="1">
        <f t="array" aca="1" ref="AE682" ca="1">couleur(AE345)</f>
        <v>#NAME?</v>
      </c>
      <c r="AF682" s="81" t="e" cm="1">
        <f t="array" aca="1" ref="AF682" ca="1">couleur(AF345)</f>
        <v>#NAME?</v>
      </c>
      <c r="AG682" s="81" t="e" cm="1">
        <f t="array" aca="1" ref="AG682" ca="1">couleur(AG345)</f>
        <v>#NAME?</v>
      </c>
      <c r="AH682" s="81" t="e" cm="1">
        <f t="array" aca="1" ref="AH682" ca="1">couleur(AH345)</f>
        <v>#NAME?</v>
      </c>
      <c r="AI682" s="81" t="e" cm="1">
        <f t="array" aca="1" ref="AI682" ca="1">couleur(AI345)</f>
        <v>#NAME?</v>
      </c>
      <c r="AJ682" s="43"/>
      <c r="AK682" s="81" t="e" cm="1">
        <f t="array" aca="1" ref="AK682" ca="1">couleur(AK280)</f>
        <v>#NAME?</v>
      </c>
      <c r="AL682" s="81" t="e" cm="1">
        <f t="array" aca="1" ref="AL682" ca="1">couleur(AL280)</f>
        <v>#NAME?</v>
      </c>
      <c r="AM682" s="81" t="e" cm="1">
        <f t="array" aca="1" ref="AM682" ca="1">couleur(AM280)</f>
        <v>#NAME?</v>
      </c>
      <c r="AN682" s="81" t="e" cm="1">
        <f t="array" aca="1" ref="AN682" ca="1">couleur(AN280)</f>
        <v>#NAME?</v>
      </c>
      <c r="AO682" s="81" t="e" cm="1">
        <f t="array" aca="1" ref="AO682" ca="1">couleur(AO280)</f>
        <v>#NAME?</v>
      </c>
      <c r="AP682" s="81" t="e" cm="1">
        <f t="array" aca="1" ref="AP682" ca="1">couleur(AP280)</f>
        <v>#NAME?</v>
      </c>
      <c r="AQ682" s="81" t="e" cm="1">
        <f t="array" aca="1" ref="AQ682" ca="1">couleur(AQ280)</f>
        <v>#NAME?</v>
      </c>
      <c r="AR682" s="81" t="e" cm="1">
        <f t="array" aca="1" ref="AR682" ca="1">couleur(AR280)</f>
        <v>#NAME?</v>
      </c>
      <c r="AS682" s="81" t="e" cm="1">
        <f t="array" aca="1" ref="AS682" ca="1">couleur(AS280)</f>
        <v>#NAME?</v>
      </c>
      <c r="AT682" s="81" t="e" cm="1">
        <f t="array" aca="1" ref="AT682" ca="1">couleur(AT280)</f>
        <v>#NAME?</v>
      </c>
      <c r="AU682" s="81" t="e" cm="1">
        <f t="array" aca="1" ref="AU682" ca="1">couleur(AU280)</f>
        <v>#NAME?</v>
      </c>
    </row>
    <row r="683" spans="9:47">
      <c r="I683" s="98">
        <f t="shared" ref="I683:O683" si="437">I281</f>
        <v>0</v>
      </c>
      <c r="J683" s="98">
        <f t="shared" si="437"/>
        <v>0</v>
      </c>
      <c r="K683" s="98">
        <f t="shared" si="437"/>
        <v>0</v>
      </c>
      <c r="L683" s="98">
        <f t="shared" si="437"/>
        <v>0</v>
      </c>
      <c r="M683" s="98">
        <f t="shared" si="437"/>
        <v>0</v>
      </c>
      <c r="N683" s="98">
        <f t="shared" si="437"/>
        <v>0</v>
      </c>
      <c r="O683" s="98">
        <f t="shared" si="437"/>
        <v>0</v>
      </c>
      <c r="Z683" s="81" t="e" cm="1">
        <f t="array" aca="1" ref="Z683" ca="1">couleur(Z346)</f>
        <v>#NAME?</v>
      </c>
      <c r="AA683" s="81" t="e" cm="1">
        <f t="array" aca="1" ref="AA683" ca="1">couleur(AA346)</f>
        <v>#NAME?</v>
      </c>
      <c r="AB683" s="81" t="e" cm="1">
        <f t="array" aca="1" ref="AB683" ca="1">couleur(AB346)</f>
        <v>#NAME?</v>
      </c>
      <c r="AC683" s="81" t="e" cm="1">
        <f t="array" aca="1" ref="AC683" ca="1">couleur(AC346)</f>
        <v>#NAME?</v>
      </c>
      <c r="AD683" s="81" t="e" cm="1">
        <f t="array" aca="1" ref="AD683" ca="1">couleur(AD346)</f>
        <v>#NAME?</v>
      </c>
      <c r="AE683" s="81" t="e" cm="1">
        <f t="array" aca="1" ref="AE683" ca="1">couleur(AE346)</f>
        <v>#NAME?</v>
      </c>
      <c r="AF683" s="81" t="e" cm="1">
        <f t="array" aca="1" ref="AF683" ca="1">couleur(AF346)</f>
        <v>#NAME?</v>
      </c>
      <c r="AG683" s="81" t="e" cm="1">
        <f t="array" aca="1" ref="AG683" ca="1">couleur(AG346)</f>
        <v>#NAME?</v>
      </c>
      <c r="AH683" s="81" t="e" cm="1">
        <f t="array" aca="1" ref="AH683" ca="1">couleur(AH346)</f>
        <v>#NAME?</v>
      </c>
      <c r="AI683" s="81" t="e" cm="1">
        <f t="array" aca="1" ref="AI683" ca="1">couleur(AI346)</f>
        <v>#NAME?</v>
      </c>
      <c r="AJ683" s="43"/>
      <c r="AK683" s="81" t="e" cm="1">
        <f t="array" aca="1" ref="AK683" ca="1">couleur(AK281)</f>
        <v>#NAME?</v>
      </c>
      <c r="AL683" s="81" t="e" cm="1">
        <f t="array" aca="1" ref="AL683" ca="1">couleur(AL281)</f>
        <v>#NAME?</v>
      </c>
      <c r="AM683" s="81" t="e" cm="1">
        <f t="array" aca="1" ref="AM683" ca="1">couleur(AM281)</f>
        <v>#NAME?</v>
      </c>
      <c r="AN683" s="81" t="e" cm="1">
        <f t="array" aca="1" ref="AN683" ca="1">couleur(AN281)</f>
        <v>#NAME?</v>
      </c>
      <c r="AO683" s="81" t="e" cm="1">
        <f t="array" aca="1" ref="AO683" ca="1">couleur(AO281)</f>
        <v>#NAME?</v>
      </c>
      <c r="AP683" s="81" t="e" cm="1">
        <f t="array" aca="1" ref="AP683" ca="1">couleur(AP281)</f>
        <v>#NAME?</v>
      </c>
      <c r="AQ683" s="81" t="e" cm="1">
        <f t="array" aca="1" ref="AQ683" ca="1">couleur(AQ281)</f>
        <v>#NAME?</v>
      </c>
      <c r="AR683" s="81" t="e" cm="1">
        <f t="array" aca="1" ref="AR683" ca="1">couleur(AR281)</f>
        <v>#NAME?</v>
      </c>
      <c r="AS683" s="81" t="e" cm="1">
        <f t="array" aca="1" ref="AS683" ca="1">couleur(AS281)</f>
        <v>#NAME?</v>
      </c>
      <c r="AT683" s="81" t="e" cm="1">
        <f t="array" aca="1" ref="AT683" ca="1">couleur(AT281)</f>
        <v>#NAME?</v>
      </c>
      <c r="AU683" s="81" t="e" cm="1">
        <f t="array" aca="1" ref="AU683" ca="1">couleur(AU281)</f>
        <v>#NAME?</v>
      </c>
    </row>
    <row r="684" spans="9:47">
      <c r="I684" s="98">
        <f t="shared" ref="I684:O684" si="438">I282</f>
        <v>0</v>
      </c>
      <c r="J684" s="98">
        <f t="shared" si="438"/>
        <v>0</v>
      </c>
      <c r="K684" s="98">
        <f t="shared" si="438"/>
        <v>0</v>
      </c>
      <c r="L684" s="98">
        <f t="shared" si="438"/>
        <v>0</v>
      </c>
      <c r="M684" s="98">
        <f t="shared" si="438"/>
        <v>0</v>
      </c>
      <c r="N684" s="98">
        <f t="shared" si="438"/>
        <v>0</v>
      </c>
      <c r="O684" s="98">
        <f t="shared" si="438"/>
        <v>0</v>
      </c>
      <c r="Z684" s="81" t="e" cm="1">
        <f t="array" aca="1" ref="Z684" ca="1">couleur(Z347)</f>
        <v>#NAME?</v>
      </c>
      <c r="AA684" s="81" t="e" cm="1">
        <f t="array" aca="1" ref="AA684" ca="1">couleur(AA347)</f>
        <v>#NAME?</v>
      </c>
      <c r="AB684" s="81" t="e" cm="1">
        <f t="array" aca="1" ref="AB684" ca="1">couleur(AB347)</f>
        <v>#NAME?</v>
      </c>
      <c r="AC684" s="81" t="e" cm="1">
        <f t="array" aca="1" ref="AC684" ca="1">couleur(AC347)</f>
        <v>#NAME?</v>
      </c>
      <c r="AD684" s="81" t="e" cm="1">
        <f t="array" aca="1" ref="AD684" ca="1">couleur(AD347)</f>
        <v>#NAME?</v>
      </c>
      <c r="AE684" s="81" t="e" cm="1">
        <f t="array" aca="1" ref="AE684" ca="1">couleur(AE347)</f>
        <v>#NAME?</v>
      </c>
      <c r="AF684" s="81" t="e" cm="1">
        <f t="array" aca="1" ref="AF684" ca="1">couleur(AF347)</f>
        <v>#NAME?</v>
      </c>
      <c r="AG684" s="81" t="e" cm="1">
        <f t="array" aca="1" ref="AG684" ca="1">couleur(AG347)</f>
        <v>#NAME?</v>
      </c>
      <c r="AH684" s="81" t="e" cm="1">
        <f t="array" aca="1" ref="AH684" ca="1">couleur(AH347)</f>
        <v>#NAME?</v>
      </c>
      <c r="AI684" s="81" t="e" cm="1">
        <f t="array" aca="1" ref="AI684" ca="1">couleur(AI347)</f>
        <v>#NAME?</v>
      </c>
      <c r="AJ684" s="43"/>
      <c r="AK684" s="81" t="e" cm="1">
        <f t="array" aca="1" ref="AK684" ca="1">couleur(AK282)</f>
        <v>#NAME?</v>
      </c>
      <c r="AL684" s="81" t="e" cm="1">
        <f t="array" aca="1" ref="AL684" ca="1">couleur(AL282)</f>
        <v>#NAME?</v>
      </c>
      <c r="AM684" s="81" t="e" cm="1">
        <f t="array" aca="1" ref="AM684" ca="1">couleur(AM282)</f>
        <v>#NAME?</v>
      </c>
      <c r="AN684" s="81" t="e" cm="1">
        <f t="array" aca="1" ref="AN684" ca="1">couleur(AN282)</f>
        <v>#NAME?</v>
      </c>
      <c r="AO684" s="81" t="e" cm="1">
        <f t="array" aca="1" ref="AO684" ca="1">couleur(AO282)</f>
        <v>#NAME?</v>
      </c>
      <c r="AP684" s="81" t="e" cm="1">
        <f t="array" aca="1" ref="AP684" ca="1">couleur(AP282)</f>
        <v>#NAME?</v>
      </c>
      <c r="AQ684" s="81" t="e" cm="1">
        <f t="array" aca="1" ref="AQ684" ca="1">couleur(AQ282)</f>
        <v>#NAME?</v>
      </c>
      <c r="AR684" s="81" t="e" cm="1">
        <f t="array" aca="1" ref="AR684" ca="1">couleur(AR282)</f>
        <v>#NAME?</v>
      </c>
      <c r="AS684" s="81" t="e" cm="1">
        <f t="array" aca="1" ref="AS684" ca="1">couleur(AS282)</f>
        <v>#NAME?</v>
      </c>
      <c r="AT684" s="81" t="e" cm="1">
        <f t="array" aca="1" ref="AT684" ca="1">couleur(AT282)</f>
        <v>#NAME?</v>
      </c>
      <c r="AU684" s="81" t="e" cm="1">
        <f t="array" aca="1" ref="AU684" ca="1">couleur(AU282)</f>
        <v>#NAME?</v>
      </c>
    </row>
    <row r="685" spans="9:47">
      <c r="I685" s="98">
        <f t="shared" ref="I685:O685" si="439">I283</f>
        <v>0</v>
      </c>
      <c r="J685" s="98">
        <f t="shared" si="439"/>
        <v>0</v>
      </c>
      <c r="K685" s="98">
        <f t="shared" si="439"/>
        <v>0</v>
      </c>
      <c r="L685" s="98">
        <f t="shared" si="439"/>
        <v>0</v>
      </c>
      <c r="M685" s="98">
        <f t="shared" si="439"/>
        <v>0</v>
      </c>
      <c r="N685" s="98">
        <f t="shared" si="439"/>
        <v>0</v>
      </c>
      <c r="O685" s="98">
        <f t="shared" si="439"/>
        <v>0</v>
      </c>
      <c r="Z685" s="81" t="e" cm="1">
        <f t="array" aca="1" ref="Z685" ca="1">couleur(Z348)</f>
        <v>#NAME?</v>
      </c>
      <c r="AA685" s="81" t="e" cm="1">
        <f t="array" aca="1" ref="AA685" ca="1">couleur(AA348)</f>
        <v>#NAME?</v>
      </c>
      <c r="AB685" s="81" t="e" cm="1">
        <f t="array" aca="1" ref="AB685" ca="1">couleur(AB348)</f>
        <v>#NAME?</v>
      </c>
      <c r="AC685" s="81" t="e" cm="1">
        <f t="array" aca="1" ref="AC685" ca="1">couleur(AC348)</f>
        <v>#NAME?</v>
      </c>
      <c r="AD685" s="81" t="e" cm="1">
        <f t="array" aca="1" ref="AD685" ca="1">couleur(AD348)</f>
        <v>#NAME?</v>
      </c>
      <c r="AE685" s="81" t="e" cm="1">
        <f t="array" aca="1" ref="AE685" ca="1">couleur(AE348)</f>
        <v>#NAME?</v>
      </c>
      <c r="AF685" s="81" t="e" cm="1">
        <f t="array" aca="1" ref="AF685" ca="1">couleur(AF348)</f>
        <v>#NAME?</v>
      </c>
      <c r="AG685" s="81" t="e" cm="1">
        <f t="array" aca="1" ref="AG685" ca="1">couleur(AG348)</f>
        <v>#NAME?</v>
      </c>
      <c r="AH685" s="81" t="e" cm="1">
        <f t="array" aca="1" ref="AH685" ca="1">couleur(AH348)</f>
        <v>#NAME?</v>
      </c>
      <c r="AI685" s="81" t="e" cm="1">
        <f t="array" aca="1" ref="AI685" ca="1">couleur(AI348)</f>
        <v>#NAME?</v>
      </c>
      <c r="AJ685" s="43"/>
      <c r="AK685" s="81" t="e" cm="1">
        <f t="array" aca="1" ref="AK685" ca="1">couleur(AK283)</f>
        <v>#NAME?</v>
      </c>
      <c r="AL685" s="81" t="e" cm="1">
        <f t="array" aca="1" ref="AL685" ca="1">couleur(AL283)</f>
        <v>#NAME?</v>
      </c>
      <c r="AM685" s="81" t="e" cm="1">
        <f t="array" aca="1" ref="AM685" ca="1">couleur(AM283)</f>
        <v>#NAME?</v>
      </c>
      <c r="AN685" s="81" t="e" cm="1">
        <f t="array" aca="1" ref="AN685" ca="1">couleur(AN283)</f>
        <v>#NAME?</v>
      </c>
      <c r="AO685" s="81" t="e" cm="1">
        <f t="array" aca="1" ref="AO685" ca="1">couleur(AO283)</f>
        <v>#NAME?</v>
      </c>
      <c r="AP685" s="81" t="e" cm="1">
        <f t="array" aca="1" ref="AP685" ca="1">couleur(AP283)</f>
        <v>#NAME?</v>
      </c>
      <c r="AQ685" s="81" t="e" cm="1">
        <f t="array" aca="1" ref="AQ685" ca="1">couleur(AQ283)</f>
        <v>#NAME?</v>
      </c>
      <c r="AR685" s="81" t="e" cm="1">
        <f t="array" aca="1" ref="AR685" ca="1">couleur(AR283)</f>
        <v>#NAME?</v>
      </c>
      <c r="AS685" s="81" t="e" cm="1">
        <f t="array" aca="1" ref="AS685" ca="1">couleur(AS283)</f>
        <v>#NAME?</v>
      </c>
      <c r="AT685" s="81" t="e" cm="1">
        <f t="array" aca="1" ref="AT685" ca="1">couleur(AT283)</f>
        <v>#NAME?</v>
      </c>
      <c r="AU685" s="81" t="e" cm="1">
        <f t="array" aca="1" ref="AU685" ca="1">couleur(AU283)</f>
        <v>#NAME?</v>
      </c>
    </row>
    <row r="686" spans="9:47">
      <c r="I686" s="98">
        <f t="shared" ref="I686:O686" si="440">I284</f>
        <v>0</v>
      </c>
      <c r="J686" s="98">
        <f t="shared" si="440"/>
        <v>0</v>
      </c>
      <c r="K686" s="98">
        <f t="shared" si="440"/>
        <v>0</v>
      </c>
      <c r="L686" s="98">
        <f t="shared" si="440"/>
        <v>0</v>
      </c>
      <c r="M686" s="98">
        <f t="shared" si="440"/>
        <v>0</v>
      </c>
      <c r="N686" s="98">
        <f t="shared" si="440"/>
        <v>0</v>
      </c>
      <c r="O686" s="98">
        <f t="shared" si="440"/>
        <v>0</v>
      </c>
      <c r="Z686" s="81" t="e" cm="1">
        <f t="array" aca="1" ref="Z686" ca="1">couleur(Z349)</f>
        <v>#NAME?</v>
      </c>
      <c r="AA686" s="81" t="e" cm="1">
        <f t="array" aca="1" ref="AA686" ca="1">couleur(AA349)</f>
        <v>#NAME?</v>
      </c>
      <c r="AB686" s="81" t="e" cm="1">
        <f t="array" aca="1" ref="AB686" ca="1">couleur(AB349)</f>
        <v>#NAME?</v>
      </c>
      <c r="AC686" s="81" t="e" cm="1">
        <f t="array" aca="1" ref="AC686" ca="1">couleur(AC349)</f>
        <v>#NAME?</v>
      </c>
      <c r="AD686" s="81" t="e" cm="1">
        <f t="array" aca="1" ref="AD686" ca="1">couleur(AD349)</f>
        <v>#NAME?</v>
      </c>
      <c r="AE686" s="81" t="e" cm="1">
        <f t="array" aca="1" ref="AE686" ca="1">couleur(AE349)</f>
        <v>#NAME?</v>
      </c>
      <c r="AF686" s="81" t="e" cm="1">
        <f t="array" aca="1" ref="AF686" ca="1">couleur(AF349)</f>
        <v>#NAME?</v>
      </c>
      <c r="AG686" s="81" t="e" cm="1">
        <f t="array" aca="1" ref="AG686" ca="1">couleur(AG349)</f>
        <v>#NAME?</v>
      </c>
      <c r="AH686" s="81" t="e" cm="1">
        <f t="array" aca="1" ref="AH686" ca="1">couleur(AH349)</f>
        <v>#NAME?</v>
      </c>
      <c r="AI686" s="81" t="e" cm="1">
        <f t="array" aca="1" ref="AI686" ca="1">couleur(AI349)</f>
        <v>#NAME?</v>
      </c>
      <c r="AJ686" s="43"/>
      <c r="AK686" s="81" t="e" cm="1">
        <f t="array" aca="1" ref="AK686" ca="1">couleur(AK284)</f>
        <v>#NAME?</v>
      </c>
      <c r="AL686" s="81" t="e" cm="1">
        <f t="array" aca="1" ref="AL686" ca="1">couleur(AL284)</f>
        <v>#NAME?</v>
      </c>
      <c r="AM686" s="81" t="e" cm="1">
        <f t="array" aca="1" ref="AM686" ca="1">couleur(AM284)</f>
        <v>#NAME?</v>
      </c>
      <c r="AN686" s="81" t="e" cm="1">
        <f t="array" aca="1" ref="AN686" ca="1">couleur(AN284)</f>
        <v>#NAME?</v>
      </c>
      <c r="AO686" s="81" t="e" cm="1">
        <f t="array" aca="1" ref="AO686" ca="1">couleur(AO284)</f>
        <v>#NAME?</v>
      </c>
      <c r="AP686" s="81" t="e" cm="1">
        <f t="array" aca="1" ref="AP686" ca="1">couleur(AP284)</f>
        <v>#NAME?</v>
      </c>
      <c r="AQ686" s="81" t="e" cm="1">
        <f t="array" aca="1" ref="AQ686" ca="1">couleur(AQ284)</f>
        <v>#NAME?</v>
      </c>
      <c r="AR686" s="81" t="e" cm="1">
        <f t="array" aca="1" ref="AR686" ca="1">couleur(AR284)</f>
        <v>#NAME?</v>
      </c>
      <c r="AS686" s="81" t="e" cm="1">
        <f t="array" aca="1" ref="AS686" ca="1">couleur(AS284)</f>
        <v>#NAME?</v>
      </c>
      <c r="AT686" s="81" t="e" cm="1">
        <f t="array" aca="1" ref="AT686" ca="1">couleur(AT284)</f>
        <v>#NAME?</v>
      </c>
      <c r="AU686" s="81" t="e" cm="1">
        <f t="array" aca="1" ref="AU686" ca="1">couleur(AU284)</f>
        <v>#NAME?</v>
      </c>
    </row>
    <row r="687" spans="9:47">
      <c r="I687" s="98">
        <f t="shared" ref="I687:O687" si="441">I285</f>
        <v>0</v>
      </c>
      <c r="J687" s="98">
        <f t="shared" si="441"/>
        <v>0</v>
      </c>
      <c r="K687" s="98">
        <f t="shared" si="441"/>
        <v>0</v>
      </c>
      <c r="L687" s="98">
        <f t="shared" si="441"/>
        <v>0</v>
      </c>
      <c r="M687" s="98">
        <f t="shared" si="441"/>
        <v>0</v>
      </c>
      <c r="N687" s="98">
        <f t="shared" si="441"/>
        <v>0</v>
      </c>
      <c r="O687" s="98">
        <f t="shared" si="441"/>
        <v>0</v>
      </c>
      <c r="Z687" s="81" t="e" cm="1">
        <f t="array" aca="1" ref="Z687" ca="1">couleur(Z350)</f>
        <v>#NAME?</v>
      </c>
      <c r="AA687" s="81" t="e" cm="1">
        <f t="array" aca="1" ref="AA687" ca="1">couleur(AA350)</f>
        <v>#NAME?</v>
      </c>
      <c r="AB687" s="81" t="e" cm="1">
        <f t="array" aca="1" ref="AB687" ca="1">couleur(AB350)</f>
        <v>#NAME?</v>
      </c>
      <c r="AC687" s="81" t="e" cm="1">
        <f t="array" aca="1" ref="AC687" ca="1">couleur(AC350)</f>
        <v>#NAME?</v>
      </c>
      <c r="AD687" s="81" t="e" cm="1">
        <f t="array" aca="1" ref="AD687" ca="1">couleur(AD350)</f>
        <v>#NAME?</v>
      </c>
      <c r="AE687" s="81" t="e" cm="1">
        <f t="array" aca="1" ref="AE687" ca="1">couleur(AE350)</f>
        <v>#NAME?</v>
      </c>
      <c r="AF687" s="81" t="e" cm="1">
        <f t="array" aca="1" ref="AF687" ca="1">couleur(AF350)</f>
        <v>#NAME?</v>
      </c>
      <c r="AG687" s="81" t="e" cm="1">
        <f t="array" aca="1" ref="AG687" ca="1">couleur(AG350)</f>
        <v>#NAME?</v>
      </c>
      <c r="AH687" s="81" t="e" cm="1">
        <f t="array" aca="1" ref="AH687" ca="1">couleur(AH350)</f>
        <v>#NAME?</v>
      </c>
      <c r="AI687" s="81" t="e" cm="1">
        <f t="array" aca="1" ref="AI687" ca="1">couleur(AI350)</f>
        <v>#NAME?</v>
      </c>
      <c r="AJ687" s="43"/>
      <c r="AK687" s="81" t="e" cm="1">
        <f t="array" aca="1" ref="AK687" ca="1">couleur(AK285)</f>
        <v>#NAME?</v>
      </c>
      <c r="AL687" s="81" t="e" cm="1">
        <f t="array" aca="1" ref="AL687" ca="1">couleur(AL285)</f>
        <v>#NAME?</v>
      </c>
      <c r="AM687" s="81" t="e" cm="1">
        <f t="array" aca="1" ref="AM687" ca="1">couleur(AM285)</f>
        <v>#NAME?</v>
      </c>
      <c r="AN687" s="81" t="e" cm="1">
        <f t="array" aca="1" ref="AN687" ca="1">couleur(AN285)</f>
        <v>#NAME?</v>
      </c>
      <c r="AO687" s="81" t="e" cm="1">
        <f t="array" aca="1" ref="AO687" ca="1">couleur(AO285)</f>
        <v>#NAME?</v>
      </c>
      <c r="AP687" s="81" t="e" cm="1">
        <f t="array" aca="1" ref="AP687" ca="1">couleur(AP285)</f>
        <v>#NAME?</v>
      </c>
      <c r="AQ687" s="81" t="e" cm="1">
        <f t="array" aca="1" ref="AQ687" ca="1">couleur(AQ285)</f>
        <v>#NAME?</v>
      </c>
      <c r="AR687" s="81" t="e" cm="1">
        <f t="array" aca="1" ref="AR687" ca="1">couleur(AR285)</f>
        <v>#NAME?</v>
      </c>
      <c r="AS687" s="81" t="e" cm="1">
        <f t="array" aca="1" ref="AS687" ca="1">couleur(AS285)</f>
        <v>#NAME?</v>
      </c>
      <c r="AT687" s="81" t="e" cm="1">
        <f t="array" aca="1" ref="AT687" ca="1">couleur(AT285)</f>
        <v>#NAME?</v>
      </c>
      <c r="AU687" s="81" t="e" cm="1">
        <f t="array" aca="1" ref="AU687" ca="1">couleur(AU285)</f>
        <v>#NAME?</v>
      </c>
    </row>
    <row r="688" spans="9:47">
      <c r="I688" s="98">
        <f t="shared" ref="I688:O688" si="442">I286</f>
        <v>0</v>
      </c>
      <c r="J688" s="98">
        <f t="shared" si="442"/>
        <v>0</v>
      </c>
      <c r="K688" s="98">
        <f t="shared" si="442"/>
        <v>0</v>
      </c>
      <c r="L688" s="98">
        <f t="shared" si="442"/>
        <v>0</v>
      </c>
      <c r="M688" s="98">
        <f t="shared" si="442"/>
        <v>0</v>
      </c>
      <c r="N688" s="98">
        <f t="shared" si="442"/>
        <v>0</v>
      </c>
      <c r="O688" s="98">
        <f t="shared" si="442"/>
        <v>0</v>
      </c>
      <c r="Z688" s="81" t="e" cm="1">
        <f t="array" aca="1" ref="Z688" ca="1">couleur(Z351)</f>
        <v>#NAME?</v>
      </c>
      <c r="AA688" s="81" t="e" cm="1">
        <f t="array" aca="1" ref="AA688" ca="1">couleur(AA351)</f>
        <v>#NAME?</v>
      </c>
      <c r="AB688" s="81" t="e" cm="1">
        <f t="array" aca="1" ref="AB688" ca="1">couleur(AB351)</f>
        <v>#NAME?</v>
      </c>
      <c r="AC688" s="81" t="e" cm="1">
        <f t="array" aca="1" ref="AC688" ca="1">couleur(AC351)</f>
        <v>#NAME?</v>
      </c>
      <c r="AD688" s="81" t="e" cm="1">
        <f t="array" aca="1" ref="AD688" ca="1">couleur(AD351)</f>
        <v>#NAME?</v>
      </c>
      <c r="AE688" s="81" t="e" cm="1">
        <f t="array" aca="1" ref="AE688" ca="1">couleur(AE351)</f>
        <v>#NAME?</v>
      </c>
      <c r="AF688" s="81" t="e" cm="1">
        <f t="array" aca="1" ref="AF688" ca="1">couleur(AF351)</f>
        <v>#NAME?</v>
      </c>
      <c r="AG688" s="81" t="e" cm="1">
        <f t="array" aca="1" ref="AG688" ca="1">couleur(AG351)</f>
        <v>#NAME?</v>
      </c>
      <c r="AH688" s="81" t="e" cm="1">
        <f t="array" aca="1" ref="AH688" ca="1">couleur(AH351)</f>
        <v>#NAME?</v>
      </c>
      <c r="AI688" s="81" t="e" cm="1">
        <f t="array" aca="1" ref="AI688" ca="1">couleur(AI351)</f>
        <v>#NAME?</v>
      </c>
      <c r="AJ688" s="43"/>
      <c r="AK688" s="81" t="e" cm="1">
        <f t="array" aca="1" ref="AK688" ca="1">couleur(AK286)</f>
        <v>#NAME?</v>
      </c>
      <c r="AL688" s="81" t="e" cm="1">
        <f t="array" aca="1" ref="AL688" ca="1">couleur(AL286)</f>
        <v>#NAME?</v>
      </c>
      <c r="AM688" s="81" t="e" cm="1">
        <f t="array" aca="1" ref="AM688" ca="1">couleur(AM286)</f>
        <v>#NAME?</v>
      </c>
      <c r="AN688" s="81" t="e" cm="1">
        <f t="array" aca="1" ref="AN688" ca="1">couleur(AN286)</f>
        <v>#NAME?</v>
      </c>
      <c r="AO688" s="81" t="e" cm="1">
        <f t="array" aca="1" ref="AO688" ca="1">couleur(AO286)</f>
        <v>#NAME?</v>
      </c>
      <c r="AP688" s="81" t="e" cm="1">
        <f t="array" aca="1" ref="AP688" ca="1">couleur(AP286)</f>
        <v>#NAME?</v>
      </c>
      <c r="AQ688" s="81" t="e" cm="1">
        <f t="array" aca="1" ref="AQ688" ca="1">couleur(AQ286)</f>
        <v>#NAME?</v>
      </c>
      <c r="AR688" s="81" t="e" cm="1">
        <f t="array" aca="1" ref="AR688" ca="1">couleur(AR286)</f>
        <v>#NAME?</v>
      </c>
      <c r="AS688" s="81" t="e" cm="1">
        <f t="array" aca="1" ref="AS688" ca="1">couleur(AS286)</f>
        <v>#NAME?</v>
      </c>
      <c r="AT688" s="81" t="e" cm="1">
        <f t="array" aca="1" ref="AT688" ca="1">couleur(AT286)</f>
        <v>#NAME?</v>
      </c>
      <c r="AU688" s="81" t="e" cm="1">
        <f t="array" aca="1" ref="AU688" ca="1">couleur(AU286)</f>
        <v>#NAME?</v>
      </c>
    </row>
    <row r="689" spans="9:47">
      <c r="I689" s="98">
        <f t="shared" ref="I689:O689" si="443">I287</f>
        <v>0</v>
      </c>
      <c r="J689" s="98">
        <f t="shared" si="443"/>
        <v>0</v>
      </c>
      <c r="K689" s="98">
        <f t="shared" si="443"/>
        <v>0</v>
      </c>
      <c r="L689" s="98">
        <f t="shared" si="443"/>
        <v>0</v>
      </c>
      <c r="M689" s="98">
        <f t="shared" si="443"/>
        <v>0</v>
      </c>
      <c r="N689" s="98">
        <f t="shared" si="443"/>
        <v>0</v>
      </c>
      <c r="O689" s="98">
        <f t="shared" si="443"/>
        <v>0</v>
      </c>
      <c r="Z689" s="81" t="e" cm="1">
        <f t="array" aca="1" ref="Z689" ca="1">couleur(Z352)</f>
        <v>#NAME?</v>
      </c>
      <c r="AA689" s="81" t="e" cm="1">
        <f t="array" aca="1" ref="AA689" ca="1">couleur(AA352)</f>
        <v>#NAME?</v>
      </c>
      <c r="AB689" s="81" t="e" cm="1">
        <f t="array" aca="1" ref="AB689" ca="1">couleur(AB352)</f>
        <v>#NAME?</v>
      </c>
      <c r="AC689" s="81" t="e" cm="1">
        <f t="array" aca="1" ref="AC689" ca="1">couleur(AC352)</f>
        <v>#NAME?</v>
      </c>
      <c r="AD689" s="81" t="e" cm="1">
        <f t="array" aca="1" ref="AD689" ca="1">couleur(AD352)</f>
        <v>#NAME?</v>
      </c>
      <c r="AE689" s="81" t="e" cm="1">
        <f t="array" aca="1" ref="AE689" ca="1">couleur(AE352)</f>
        <v>#NAME?</v>
      </c>
      <c r="AF689" s="81" t="e" cm="1">
        <f t="array" aca="1" ref="AF689" ca="1">couleur(AF352)</f>
        <v>#NAME?</v>
      </c>
      <c r="AG689" s="81" t="e" cm="1">
        <f t="array" aca="1" ref="AG689" ca="1">couleur(AG352)</f>
        <v>#NAME?</v>
      </c>
      <c r="AH689" s="81" t="e" cm="1">
        <f t="array" aca="1" ref="AH689" ca="1">couleur(AH352)</f>
        <v>#NAME?</v>
      </c>
      <c r="AI689" s="81" t="e" cm="1">
        <f t="array" aca="1" ref="AI689" ca="1">couleur(AI352)</f>
        <v>#NAME?</v>
      </c>
      <c r="AJ689" s="43"/>
      <c r="AK689" s="81" t="e" cm="1">
        <f t="array" aca="1" ref="AK689" ca="1">couleur(AK287)</f>
        <v>#NAME?</v>
      </c>
      <c r="AL689" s="81" t="e" cm="1">
        <f t="array" aca="1" ref="AL689" ca="1">couleur(AL287)</f>
        <v>#NAME?</v>
      </c>
      <c r="AM689" s="81" t="e" cm="1">
        <f t="array" aca="1" ref="AM689" ca="1">couleur(AM287)</f>
        <v>#NAME?</v>
      </c>
      <c r="AN689" s="81" t="e" cm="1">
        <f t="array" aca="1" ref="AN689" ca="1">couleur(AN287)</f>
        <v>#NAME?</v>
      </c>
      <c r="AO689" s="81" t="e" cm="1">
        <f t="array" aca="1" ref="AO689" ca="1">couleur(AO287)</f>
        <v>#NAME?</v>
      </c>
      <c r="AP689" s="81" t="e" cm="1">
        <f t="array" aca="1" ref="AP689" ca="1">couleur(AP287)</f>
        <v>#NAME?</v>
      </c>
      <c r="AQ689" s="81" t="e" cm="1">
        <f t="array" aca="1" ref="AQ689" ca="1">couleur(AQ287)</f>
        <v>#NAME?</v>
      </c>
      <c r="AR689" s="81" t="e" cm="1">
        <f t="array" aca="1" ref="AR689" ca="1">couleur(AR287)</f>
        <v>#NAME?</v>
      </c>
      <c r="AS689" s="81" t="e" cm="1">
        <f t="array" aca="1" ref="AS689" ca="1">couleur(AS287)</f>
        <v>#NAME?</v>
      </c>
      <c r="AT689" s="81" t="e" cm="1">
        <f t="array" aca="1" ref="AT689" ca="1">couleur(AT287)</f>
        <v>#NAME?</v>
      </c>
      <c r="AU689" s="81" t="e" cm="1">
        <f t="array" aca="1" ref="AU689" ca="1">couleur(AU287)</f>
        <v>#NAME?</v>
      </c>
    </row>
    <row r="690" spans="9:47">
      <c r="I690" s="98">
        <f t="shared" ref="I690:O690" si="444">I288</f>
        <v>0</v>
      </c>
      <c r="J690" s="98">
        <f t="shared" si="444"/>
        <v>0</v>
      </c>
      <c r="K690" s="98">
        <f t="shared" si="444"/>
        <v>0</v>
      </c>
      <c r="L690" s="98">
        <f t="shared" si="444"/>
        <v>0</v>
      </c>
      <c r="M690" s="98">
        <f t="shared" si="444"/>
        <v>0</v>
      </c>
      <c r="N690" s="98">
        <f t="shared" si="444"/>
        <v>0</v>
      </c>
      <c r="O690" s="98">
        <f t="shared" si="444"/>
        <v>0</v>
      </c>
      <c r="Z690" s="81" t="e" cm="1">
        <f t="array" aca="1" ref="Z690" ca="1">couleur(Z353)</f>
        <v>#NAME?</v>
      </c>
      <c r="AA690" s="81" t="e" cm="1">
        <f t="array" aca="1" ref="AA690" ca="1">couleur(AA353)</f>
        <v>#NAME?</v>
      </c>
      <c r="AB690" s="81" t="e" cm="1">
        <f t="array" aca="1" ref="AB690" ca="1">couleur(AB353)</f>
        <v>#NAME?</v>
      </c>
      <c r="AC690" s="81" t="e" cm="1">
        <f t="array" aca="1" ref="AC690" ca="1">couleur(AC353)</f>
        <v>#NAME?</v>
      </c>
      <c r="AD690" s="81" t="e" cm="1">
        <f t="array" aca="1" ref="AD690" ca="1">couleur(AD353)</f>
        <v>#NAME?</v>
      </c>
      <c r="AE690" s="81" t="e" cm="1">
        <f t="array" aca="1" ref="AE690" ca="1">couleur(AE353)</f>
        <v>#NAME?</v>
      </c>
      <c r="AF690" s="81" t="e" cm="1">
        <f t="array" aca="1" ref="AF690" ca="1">couleur(AF353)</f>
        <v>#NAME?</v>
      </c>
      <c r="AG690" s="81" t="e" cm="1">
        <f t="array" aca="1" ref="AG690" ca="1">couleur(AG353)</f>
        <v>#NAME?</v>
      </c>
      <c r="AH690" s="81" t="e" cm="1">
        <f t="array" aca="1" ref="AH690" ca="1">couleur(AH353)</f>
        <v>#NAME?</v>
      </c>
      <c r="AI690" s="81" t="e" cm="1">
        <f t="array" aca="1" ref="AI690" ca="1">couleur(AI353)</f>
        <v>#NAME?</v>
      </c>
      <c r="AJ690" s="43"/>
      <c r="AK690" s="81" t="e" cm="1">
        <f t="array" aca="1" ref="AK690" ca="1">couleur(AK288)</f>
        <v>#NAME?</v>
      </c>
      <c r="AL690" s="81" t="e" cm="1">
        <f t="array" aca="1" ref="AL690" ca="1">couleur(AL288)</f>
        <v>#NAME?</v>
      </c>
      <c r="AM690" s="81" t="e" cm="1">
        <f t="array" aca="1" ref="AM690" ca="1">couleur(AM288)</f>
        <v>#NAME?</v>
      </c>
      <c r="AN690" s="81" t="e" cm="1">
        <f t="array" aca="1" ref="AN690" ca="1">couleur(AN288)</f>
        <v>#NAME?</v>
      </c>
      <c r="AO690" s="81" t="e" cm="1">
        <f t="array" aca="1" ref="AO690" ca="1">couleur(AO288)</f>
        <v>#NAME?</v>
      </c>
      <c r="AP690" s="81" t="e" cm="1">
        <f t="array" aca="1" ref="AP690" ca="1">couleur(AP288)</f>
        <v>#NAME?</v>
      </c>
      <c r="AQ690" s="81" t="e" cm="1">
        <f t="array" aca="1" ref="AQ690" ca="1">couleur(AQ288)</f>
        <v>#NAME?</v>
      </c>
      <c r="AR690" s="81" t="e" cm="1">
        <f t="array" aca="1" ref="AR690" ca="1">couleur(AR288)</f>
        <v>#NAME?</v>
      </c>
      <c r="AS690" s="81" t="e" cm="1">
        <f t="array" aca="1" ref="AS690" ca="1">couleur(AS288)</f>
        <v>#NAME?</v>
      </c>
      <c r="AT690" s="81" t="e" cm="1">
        <f t="array" aca="1" ref="AT690" ca="1">couleur(AT288)</f>
        <v>#NAME?</v>
      </c>
      <c r="AU690" s="81" t="e" cm="1">
        <f t="array" aca="1" ref="AU690" ca="1">couleur(AU288)</f>
        <v>#NAME?</v>
      </c>
    </row>
    <row r="691" spans="9:47">
      <c r="I691" s="98">
        <f t="shared" ref="I691:O691" si="445">I289</f>
        <v>0</v>
      </c>
      <c r="J691" s="98">
        <f t="shared" si="445"/>
        <v>0</v>
      </c>
      <c r="K691" s="98">
        <f t="shared" si="445"/>
        <v>0</v>
      </c>
      <c r="L691" s="98">
        <f t="shared" si="445"/>
        <v>0</v>
      </c>
      <c r="M691" s="98">
        <f t="shared" si="445"/>
        <v>0</v>
      </c>
      <c r="N691" s="98">
        <f t="shared" si="445"/>
        <v>0</v>
      </c>
      <c r="O691" s="98">
        <f t="shared" si="445"/>
        <v>0</v>
      </c>
      <c r="Z691" s="81" t="e" cm="1">
        <f t="array" aca="1" ref="Z691" ca="1">couleur(Z354)</f>
        <v>#NAME?</v>
      </c>
      <c r="AA691" s="81" t="e" cm="1">
        <f t="array" aca="1" ref="AA691" ca="1">couleur(AA354)</f>
        <v>#NAME?</v>
      </c>
      <c r="AB691" s="81" t="e" cm="1">
        <f t="array" aca="1" ref="AB691" ca="1">couleur(AB354)</f>
        <v>#NAME?</v>
      </c>
      <c r="AC691" s="81" t="e" cm="1">
        <f t="array" aca="1" ref="AC691" ca="1">couleur(AC354)</f>
        <v>#NAME?</v>
      </c>
      <c r="AD691" s="81" t="e" cm="1">
        <f t="array" aca="1" ref="AD691" ca="1">couleur(AD354)</f>
        <v>#NAME?</v>
      </c>
      <c r="AE691" s="81" t="e" cm="1">
        <f t="array" aca="1" ref="AE691" ca="1">couleur(AE354)</f>
        <v>#NAME?</v>
      </c>
      <c r="AF691" s="81" t="e" cm="1">
        <f t="array" aca="1" ref="AF691" ca="1">couleur(AF354)</f>
        <v>#NAME?</v>
      </c>
      <c r="AG691" s="81" t="e" cm="1">
        <f t="array" aca="1" ref="AG691" ca="1">couleur(AG354)</f>
        <v>#NAME?</v>
      </c>
      <c r="AH691" s="81" t="e" cm="1">
        <f t="array" aca="1" ref="AH691" ca="1">couleur(AH354)</f>
        <v>#NAME?</v>
      </c>
      <c r="AI691" s="81" t="e" cm="1">
        <f t="array" aca="1" ref="AI691" ca="1">couleur(AI354)</f>
        <v>#NAME?</v>
      </c>
      <c r="AJ691" s="43"/>
      <c r="AK691" s="81" t="e" cm="1">
        <f t="array" aca="1" ref="AK691" ca="1">couleur(AK289)</f>
        <v>#NAME?</v>
      </c>
      <c r="AL691" s="81" t="e" cm="1">
        <f t="array" aca="1" ref="AL691" ca="1">couleur(AL289)</f>
        <v>#NAME?</v>
      </c>
      <c r="AM691" s="81" t="e" cm="1">
        <f t="array" aca="1" ref="AM691" ca="1">couleur(AM289)</f>
        <v>#NAME?</v>
      </c>
      <c r="AN691" s="81" t="e" cm="1">
        <f t="array" aca="1" ref="AN691" ca="1">couleur(AN289)</f>
        <v>#NAME?</v>
      </c>
      <c r="AO691" s="81" t="e" cm="1">
        <f t="array" aca="1" ref="AO691" ca="1">couleur(AO289)</f>
        <v>#NAME?</v>
      </c>
      <c r="AP691" s="81" t="e" cm="1">
        <f t="array" aca="1" ref="AP691" ca="1">couleur(AP289)</f>
        <v>#NAME?</v>
      </c>
      <c r="AQ691" s="81" t="e" cm="1">
        <f t="array" aca="1" ref="AQ691" ca="1">couleur(AQ289)</f>
        <v>#NAME?</v>
      </c>
      <c r="AR691" s="81" t="e" cm="1">
        <f t="array" aca="1" ref="AR691" ca="1">couleur(AR289)</f>
        <v>#NAME?</v>
      </c>
      <c r="AS691" s="81" t="e" cm="1">
        <f t="array" aca="1" ref="AS691" ca="1">couleur(AS289)</f>
        <v>#NAME?</v>
      </c>
      <c r="AT691" s="81" t="e" cm="1">
        <f t="array" aca="1" ref="AT691" ca="1">couleur(AT289)</f>
        <v>#NAME?</v>
      </c>
      <c r="AU691" s="81" t="e" cm="1">
        <f t="array" aca="1" ref="AU691" ca="1">couleur(AU289)</f>
        <v>#NAME?</v>
      </c>
    </row>
    <row r="692" spans="9:47">
      <c r="I692" s="98">
        <f t="shared" ref="I692:O692" si="446">I290</f>
        <v>0</v>
      </c>
      <c r="J692" s="98">
        <f t="shared" si="446"/>
        <v>0</v>
      </c>
      <c r="K692" s="98">
        <f t="shared" si="446"/>
        <v>0</v>
      </c>
      <c r="L692" s="98">
        <f t="shared" si="446"/>
        <v>0</v>
      </c>
      <c r="M692" s="98">
        <f t="shared" si="446"/>
        <v>0</v>
      </c>
      <c r="N692" s="98">
        <f t="shared" si="446"/>
        <v>0</v>
      </c>
      <c r="O692" s="98">
        <f t="shared" si="446"/>
        <v>0</v>
      </c>
      <c r="Z692" s="81" t="e" cm="1">
        <f t="array" aca="1" ref="Z692" ca="1">couleur(Z355)</f>
        <v>#NAME?</v>
      </c>
      <c r="AA692" s="81" t="e" cm="1">
        <f t="array" aca="1" ref="AA692" ca="1">couleur(AA355)</f>
        <v>#NAME?</v>
      </c>
      <c r="AB692" s="81" t="e" cm="1">
        <f t="array" aca="1" ref="AB692" ca="1">couleur(AB355)</f>
        <v>#NAME?</v>
      </c>
      <c r="AC692" s="81" t="e" cm="1">
        <f t="array" aca="1" ref="AC692" ca="1">couleur(AC355)</f>
        <v>#NAME?</v>
      </c>
      <c r="AD692" s="81" t="e" cm="1">
        <f t="array" aca="1" ref="AD692" ca="1">couleur(AD355)</f>
        <v>#NAME?</v>
      </c>
      <c r="AE692" s="81" t="e" cm="1">
        <f t="array" aca="1" ref="AE692" ca="1">couleur(AE355)</f>
        <v>#NAME?</v>
      </c>
      <c r="AF692" s="81" t="e" cm="1">
        <f t="array" aca="1" ref="AF692" ca="1">couleur(AF355)</f>
        <v>#NAME?</v>
      </c>
      <c r="AG692" s="81" t="e" cm="1">
        <f t="array" aca="1" ref="AG692" ca="1">couleur(AG355)</f>
        <v>#NAME?</v>
      </c>
      <c r="AH692" s="81" t="e" cm="1">
        <f t="array" aca="1" ref="AH692" ca="1">couleur(AH355)</f>
        <v>#NAME?</v>
      </c>
      <c r="AI692" s="81" t="e" cm="1">
        <f t="array" aca="1" ref="AI692" ca="1">couleur(AI355)</f>
        <v>#NAME?</v>
      </c>
      <c r="AJ692" s="43"/>
      <c r="AK692" s="81" t="e" cm="1">
        <f t="array" aca="1" ref="AK692" ca="1">couleur(AK290)</f>
        <v>#NAME?</v>
      </c>
      <c r="AL692" s="81" t="e" cm="1">
        <f t="array" aca="1" ref="AL692" ca="1">couleur(AL290)</f>
        <v>#NAME?</v>
      </c>
      <c r="AM692" s="81" t="e" cm="1">
        <f t="array" aca="1" ref="AM692" ca="1">couleur(AM290)</f>
        <v>#NAME?</v>
      </c>
      <c r="AN692" s="81" t="e" cm="1">
        <f t="array" aca="1" ref="AN692" ca="1">couleur(AN290)</f>
        <v>#NAME?</v>
      </c>
      <c r="AO692" s="81" t="e" cm="1">
        <f t="array" aca="1" ref="AO692" ca="1">couleur(AO290)</f>
        <v>#NAME?</v>
      </c>
      <c r="AP692" s="81" t="e" cm="1">
        <f t="array" aca="1" ref="AP692" ca="1">couleur(AP290)</f>
        <v>#NAME?</v>
      </c>
      <c r="AQ692" s="81" t="e" cm="1">
        <f t="array" aca="1" ref="AQ692" ca="1">couleur(AQ290)</f>
        <v>#NAME?</v>
      </c>
      <c r="AR692" s="81" t="e" cm="1">
        <f t="array" aca="1" ref="AR692" ca="1">couleur(AR290)</f>
        <v>#NAME?</v>
      </c>
      <c r="AS692" s="81" t="e" cm="1">
        <f t="array" aca="1" ref="AS692" ca="1">couleur(AS290)</f>
        <v>#NAME?</v>
      </c>
      <c r="AT692" s="81" t="e" cm="1">
        <f t="array" aca="1" ref="AT692" ca="1">couleur(AT290)</f>
        <v>#NAME?</v>
      </c>
      <c r="AU692" s="81" t="e" cm="1">
        <f t="array" aca="1" ref="AU692" ca="1">couleur(AU290)</f>
        <v>#NAME?</v>
      </c>
    </row>
    <row r="693" spans="9:47">
      <c r="I693" s="98">
        <f t="shared" ref="I693:O693" si="447">I291</f>
        <v>0</v>
      </c>
      <c r="J693" s="98">
        <f t="shared" si="447"/>
        <v>0</v>
      </c>
      <c r="K693" s="98">
        <f t="shared" si="447"/>
        <v>0</v>
      </c>
      <c r="L693" s="98">
        <f t="shared" si="447"/>
        <v>0</v>
      </c>
      <c r="M693" s="98">
        <f t="shared" si="447"/>
        <v>0</v>
      </c>
      <c r="N693" s="98">
        <f t="shared" si="447"/>
        <v>0</v>
      </c>
      <c r="O693" s="98">
        <f t="shared" si="447"/>
        <v>0</v>
      </c>
      <c r="Z693" s="81" t="e" cm="1">
        <f t="array" aca="1" ref="Z693" ca="1">couleur(Z356)</f>
        <v>#NAME?</v>
      </c>
      <c r="AA693" s="81" t="e" cm="1">
        <f t="array" aca="1" ref="AA693" ca="1">couleur(AA356)</f>
        <v>#NAME?</v>
      </c>
      <c r="AB693" s="81" t="e" cm="1">
        <f t="array" aca="1" ref="AB693" ca="1">couleur(AB356)</f>
        <v>#NAME?</v>
      </c>
      <c r="AC693" s="81" t="e" cm="1">
        <f t="array" aca="1" ref="AC693" ca="1">couleur(AC356)</f>
        <v>#NAME?</v>
      </c>
      <c r="AD693" s="81" t="e" cm="1">
        <f t="array" aca="1" ref="AD693" ca="1">couleur(AD356)</f>
        <v>#NAME?</v>
      </c>
      <c r="AE693" s="81" t="e" cm="1">
        <f t="array" aca="1" ref="AE693" ca="1">couleur(AE356)</f>
        <v>#NAME?</v>
      </c>
      <c r="AF693" s="81" t="e" cm="1">
        <f t="array" aca="1" ref="AF693" ca="1">couleur(AF356)</f>
        <v>#NAME?</v>
      </c>
      <c r="AG693" s="81" t="e" cm="1">
        <f t="array" aca="1" ref="AG693" ca="1">couleur(AG356)</f>
        <v>#NAME?</v>
      </c>
      <c r="AH693" s="81" t="e" cm="1">
        <f t="array" aca="1" ref="AH693" ca="1">couleur(AH356)</f>
        <v>#NAME?</v>
      </c>
      <c r="AI693" s="81" t="e" cm="1">
        <f t="array" aca="1" ref="AI693" ca="1">couleur(AI356)</f>
        <v>#NAME?</v>
      </c>
      <c r="AJ693" s="43"/>
      <c r="AK693" s="81" t="e" cm="1">
        <f t="array" aca="1" ref="AK693" ca="1">couleur(AK291)</f>
        <v>#NAME?</v>
      </c>
      <c r="AL693" s="81" t="e" cm="1">
        <f t="array" aca="1" ref="AL693" ca="1">couleur(AL291)</f>
        <v>#NAME?</v>
      </c>
      <c r="AM693" s="81" t="e" cm="1">
        <f t="array" aca="1" ref="AM693" ca="1">couleur(AM291)</f>
        <v>#NAME?</v>
      </c>
      <c r="AN693" s="81" t="e" cm="1">
        <f t="array" aca="1" ref="AN693" ca="1">couleur(AN291)</f>
        <v>#NAME?</v>
      </c>
      <c r="AO693" s="81" t="e" cm="1">
        <f t="array" aca="1" ref="AO693" ca="1">couleur(AO291)</f>
        <v>#NAME?</v>
      </c>
      <c r="AP693" s="81" t="e" cm="1">
        <f t="array" aca="1" ref="AP693" ca="1">couleur(AP291)</f>
        <v>#NAME?</v>
      </c>
      <c r="AQ693" s="81" t="e" cm="1">
        <f t="array" aca="1" ref="AQ693" ca="1">couleur(AQ291)</f>
        <v>#NAME?</v>
      </c>
      <c r="AR693" s="81" t="e" cm="1">
        <f t="array" aca="1" ref="AR693" ca="1">couleur(AR291)</f>
        <v>#NAME?</v>
      </c>
      <c r="AS693" s="81" t="e" cm="1">
        <f t="array" aca="1" ref="AS693" ca="1">couleur(AS291)</f>
        <v>#NAME?</v>
      </c>
      <c r="AT693" s="81" t="e" cm="1">
        <f t="array" aca="1" ref="AT693" ca="1">couleur(AT291)</f>
        <v>#NAME?</v>
      </c>
      <c r="AU693" s="81" t="e" cm="1">
        <f t="array" aca="1" ref="AU693" ca="1">couleur(AU291)</f>
        <v>#NAME?</v>
      </c>
    </row>
    <row r="694" spans="9:47">
      <c r="I694" s="98">
        <f t="shared" ref="I694:O694" si="448">I292</f>
        <v>0</v>
      </c>
      <c r="J694" s="98">
        <f t="shared" si="448"/>
        <v>0</v>
      </c>
      <c r="K694" s="98">
        <f t="shared" si="448"/>
        <v>0</v>
      </c>
      <c r="L694" s="98">
        <f t="shared" si="448"/>
        <v>0</v>
      </c>
      <c r="M694" s="98">
        <f t="shared" si="448"/>
        <v>0</v>
      </c>
      <c r="N694" s="98">
        <f t="shared" si="448"/>
        <v>0</v>
      </c>
      <c r="O694" s="98">
        <f t="shared" si="448"/>
        <v>0</v>
      </c>
      <c r="Z694" s="81" t="e" cm="1">
        <f t="array" aca="1" ref="Z694" ca="1">couleur(Z357)</f>
        <v>#NAME?</v>
      </c>
      <c r="AA694" s="81" t="e" cm="1">
        <f t="array" aca="1" ref="AA694" ca="1">couleur(AA357)</f>
        <v>#NAME?</v>
      </c>
      <c r="AB694" s="81" t="e" cm="1">
        <f t="array" aca="1" ref="AB694" ca="1">couleur(AB357)</f>
        <v>#NAME?</v>
      </c>
      <c r="AC694" s="81" t="e" cm="1">
        <f t="array" aca="1" ref="AC694" ca="1">couleur(AC357)</f>
        <v>#NAME?</v>
      </c>
      <c r="AD694" s="81" t="e" cm="1">
        <f t="array" aca="1" ref="AD694" ca="1">couleur(AD357)</f>
        <v>#NAME?</v>
      </c>
      <c r="AE694" s="81" t="e" cm="1">
        <f t="array" aca="1" ref="AE694" ca="1">couleur(AE357)</f>
        <v>#NAME?</v>
      </c>
      <c r="AF694" s="81" t="e" cm="1">
        <f t="array" aca="1" ref="AF694" ca="1">couleur(AF357)</f>
        <v>#NAME?</v>
      </c>
      <c r="AG694" s="81" t="e" cm="1">
        <f t="array" aca="1" ref="AG694" ca="1">couleur(AG357)</f>
        <v>#NAME?</v>
      </c>
      <c r="AH694" s="81" t="e" cm="1">
        <f t="array" aca="1" ref="AH694" ca="1">couleur(AH357)</f>
        <v>#NAME?</v>
      </c>
      <c r="AI694" s="81" t="e" cm="1">
        <f t="array" aca="1" ref="AI694" ca="1">couleur(AI357)</f>
        <v>#NAME?</v>
      </c>
      <c r="AJ694" s="43"/>
      <c r="AK694" s="81" t="e" cm="1">
        <f t="array" aca="1" ref="AK694" ca="1">couleur(AK292)</f>
        <v>#NAME?</v>
      </c>
      <c r="AL694" s="81" t="e" cm="1">
        <f t="array" aca="1" ref="AL694" ca="1">couleur(AL292)</f>
        <v>#NAME?</v>
      </c>
      <c r="AM694" s="81" t="e" cm="1">
        <f t="array" aca="1" ref="AM694" ca="1">couleur(AM292)</f>
        <v>#NAME?</v>
      </c>
      <c r="AN694" s="81" t="e" cm="1">
        <f t="array" aca="1" ref="AN694" ca="1">couleur(AN292)</f>
        <v>#NAME?</v>
      </c>
      <c r="AO694" s="81" t="e" cm="1">
        <f t="array" aca="1" ref="AO694" ca="1">couleur(AO292)</f>
        <v>#NAME?</v>
      </c>
      <c r="AP694" s="81" t="e" cm="1">
        <f t="array" aca="1" ref="AP694" ca="1">couleur(AP292)</f>
        <v>#NAME?</v>
      </c>
      <c r="AQ694" s="81" t="e" cm="1">
        <f t="array" aca="1" ref="AQ694" ca="1">couleur(AQ292)</f>
        <v>#NAME?</v>
      </c>
      <c r="AR694" s="81" t="e" cm="1">
        <f t="array" aca="1" ref="AR694" ca="1">couleur(AR292)</f>
        <v>#NAME?</v>
      </c>
      <c r="AS694" s="81" t="e" cm="1">
        <f t="array" aca="1" ref="AS694" ca="1">couleur(AS292)</f>
        <v>#NAME?</v>
      </c>
      <c r="AT694" s="81" t="e" cm="1">
        <f t="array" aca="1" ref="AT694" ca="1">couleur(AT292)</f>
        <v>#NAME?</v>
      </c>
      <c r="AU694" s="81" t="e" cm="1">
        <f t="array" aca="1" ref="AU694" ca="1">couleur(AU292)</f>
        <v>#NAME?</v>
      </c>
    </row>
    <row r="695" spans="9:47">
      <c r="I695" s="98">
        <f t="shared" ref="I695:O695" si="449">I293</f>
        <v>0</v>
      </c>
      <c r="J695" s="98">
        <f t="shared" si="449"/>
        <v>0</v>
      </c>
      <c r="K695" s="98">
        <f t="shared" si="449"/>
        <v>0</v>
      </c>
      <c r="L695" s="98">
        <f t="shared" si="449"/>
        <v>0</v>
      </c>
      <c r="M695" s="98">
        <f t="shared" si="449"/>
        <v>0</v>
      </c>
      <c r="N695" s="98">
        <f t="shared" si="449"/>
        <v>0</v>
      </c>
      <c r="O695" s="98">
        <f t="shared" si="449"/>
        <v>0</v>
      </c>
      <c r="Z695" s="81" t="e" cm="1">
        <f t="array" aca="1" ref="Z695" ca="1">couleur(Z358)</f>
        <v>#NAME?</v>
      </c>
      <c r="AA695" s="81" t="e" cm="1">
        <f t="array" aca="1" ref="AA695" ca="1">couleur(AA358)</f>
        <v>#NAME?</v>
      </c>
      <c r="AB695" s="81" t="e" cm="1">
        <f t="array" aca="1" ref="AB695" ca="1">couleur(AB358)</f>
        <v>#NAME?</v>
      </c>
      <c r="AC695" s="81" t="e" cm="1">
        <f t="array" aca="1" ref="AC695" ca="1">couleur(AC358)</f>
        <v>#NAME?</v>
      </c>
      <c r="AD695" s="81" t="e" cm="1">
        <f t="array" aca="1" ref="AD695" ca="1">couleur(AD358)</f>
        <v>#NAME?</v>
      </c>
      <c r="AE695" s="81" t="e" cm="1">
        <f t="array" aca="1" ref="AE695" ca="1">couleur(AE358)</f>
        <v>#NAME?</v>
      </c>
      <c r="AF695" s="81" t="e" cm="1">
        <f t="array" aca="1" ref="AF695" ca="1">couleur(AF358)</f>
        <v>#NAME?</v>
      </c>
      <c r="AG695" s="81" t="e" cm="1">
        <f t="array" aca="1" ref="AG695" ca="1">couleur(AG358)</f>
        <v>#NAME?</v>
      </c>
      <c r="AH695" s="81" t="e" cm="1">
        <f t="array" aca="1" ref="AH695" ca="1">couleur(AH358)</f>
        <v>#NAME?</v>
      </c>
      <c r="AI695" s="81" t="e" cm="1">
        <f t="array" aca="1" ref="AI695" ca="1">couleur(AI358)</f>
        <v>#NAME?</v>
      </c>
      <c r="AJ695" s="43"/>
      <c r="AK695" s="81" t="e" cm="1">
        <f t="array" aca="1" ref="AK695" ca="1">couleur(AK293)</f>
        <v>#NAME?</v>
      </c>
      <c r="AL695" s="81" t="e" cm="1">
        <f t="array" aca="1" ref="AL695" ca="1">couleur(AL293)</f>
        <v>#NAME?</v>
      </c>
      <c r="AM695" s="81" t="e" cm="1">
        <f t="array" aca="1" ref="AM695" ca="1">couleur(AM293)</f>
        <v>#NAME?</v>
      </c>
      <c r="AN695" s="81" t="e" cm="1">
        <f t="array" aca="1" ref="AN695" ca="1">couleur(AN293)</f>
        <v>#NAME?</v>
      </c>
      <c r="AO695" s="81" t="e" cm="1">
        <f t="array" aca="1" ref="AO695" ca="1">couleur(AO293)</f>
        <v>#NAME?</v>
      </c>
      <c r="AP695" s="81" t="e" cm="1">
        <f t="array" aca="1" ref="AP695" ca="1">couleur(AP293)</f>
        <v>#NAME?</v>
      </c>
      <c r="AQ695" s="81" t="e" cm="1">
        <f t="array" aca="1" ref="AQ695" ca="1">couleur(AQ293)</f>
        <v>#NAME?</v>
      </c>
      <c r="AR695" s="81" t="e" cm="1">
        <f t="array" aca="1" ref="AR695" ca="1">couleur(AR293)</f>
        <v>#NAME?</v>
      </c>
      <c r="AS695" s="81" t="e" cm="1">
        <f t="array" aca="1" ref="AS695" ca="1">couleur(AS293)</f>
        <v>#NAME?</v>
      </c>
      <c r="AT695" s="81" t="e" cm="1">
        <f t="array" aca="1" ref="AT695" ca="1">couleur(AT293)</f>
        <v>#NAME?</v>
      </c>
      <c r="AU695" s="81" t="e" cm="1">
        <f t="array" aca="1" ref="AU695" ca="1">couleur(AU293)</f>
        <v>#NAME?</v>
      </c>
    </row>
    <row r="696" spans="9:47">
      <c r="I696" s="98">
        <f t="shared" ref="I696:O696" si="450">I294</f>
        <v>0</v>
      </c>
      <c r="J696" s="98">
        <f t="shared" si="450"/>
        <v>0</v>
      </c>
      <c r="K696" s="98">
        <f t="shared" si="450"/>
        <v>0</v>
      </c>
      <c r="L696" s="98">
        <f t="shared" si="450"/>
        <v>0</v>
      </c>
      <c r="M696" s="98">
        <f t="shared" si="450"/>
        <v>0</v>
      </c>
      <c r="N696" s="98">
        <f t="shared" si="450"/>
        <v>0</v>
      </c>
      <c r="O696" s="98">
        <f t="shared" si="450"/>
        <v>0</v>
      </c>
      <c r="Z696" s="81" t="e" cm="1">
        <f t="array" aca="1" ref="Z696" ca="1">couleur(Z359)</f>
        <v>#NAME?</v>
      </c>
      <c r="AA696" s="81" t="e" cm="1">
        <f t="array" aca="1" ref="AA696" ca="1">couleur(AA359)</f>
        <v>#NAME?</v>
      </c>
      <c r="AB696" s="81" t="e" cm="1">
        <f t="array" aca="1" ref="AB696" ca="1">couleur(AB359)</f>
        <v>#NAME?</v>
      </c>
      <c r="AC696" s="81" t="e" cm="1">
        <f t="array" aca="1" ref="AC696" ca="1">couleur(AC359)</f>
        <v>#NAME?</v>
      </c>
      <c r="AD696" s="81" t="e" cm="1">
        <f t="array" aca="1" ref="AD696" ca="1">couleur(AD359)</f>
        <v>#NAME?</v>
      </c>
      <c r="AE696" s="81" t="e" cm="1">
        <f t="array" aca="1" ref="AE696" ca="1">couleur(AE359)</f>
        <v>#NAME?</v>
      </c>
      <c r="AF696" s="81" t="e" cm="1">
        <f t="array" aca="1" ref="AF696" ca="1">couleur(AF359)</f>
        <v>#NAME?</v>
      </c>
      <c r="AG696" s="81" t="e" cm="1">
        <f t="array" aca="1" ref="AG696" ca="1">couleur(AG359)</f>
        <v>#NAME?</v>
      </c>
      <c r="AH696" s="81" t="e" cm="1">
        <f t="array" aca="1" ref="AH696" ca="1">couleur(AH359)</f>
        <v>#NAME?</v>
      </c>
      <c r="AI696" s="81" t="e" cm="1">
        <f t="array" aca="1" ref="AI696" ca="1">couleur(AI359)</f>
        <v>#NAME?</v>
      </c>
      <c r="AJ696" s="43"/>
      <c r="AK696" s="81" t="e" cm="1">
        <f t="array" aca="1" ref="AK696" ca="1">couleur(AK294)</f>
        <v>#NAME?</v>
      </c>
      <c r="AL696" s="81" t="e" cm="1">
        <f t="array" aca="1" ref="AL696" ca="1">couleur(AL294)</f>
        <v>#NAME?</v>
      </c>
      <c r="AM696" s="81" t="e" cm="1">
        <f t="array" aca="1" ref="AM696" ca="1">couleur(AM294)</f>
        <v>#NAME?</v>
      </c>
      <c r="AN696" s="81" t="e" cm="1">
        <f t="array" aca="1" ref="AN696" ca="1">couleur(AN294)</f>
        <v>#NAME?</v>
      </c>
      <c r="AO696" s="81" t="e" cm="1">
        <f t="array" aca="1" ref="AO696" ca="1">couleur(AO294)</f>
        <v>#NAME?</v>
      </c>
      <c r="AP696" s="81" t="e" cm="1">
        <f t="array" aca="1" ref="AP696" ca="1">couleur(AP294)</f>
        <v>#NAME?</v>
      </c>
      <c r="AQ696" s="81" t="e" cm="1">
        <f t="array" aca="1" ref="AQ696" ca="1">couleur(AQ294)</f>
        <v>#NAME?</v>
      </c>
      <c r="AR696" s="81" t="e" cm="1">
        <f t="array" aca="1" ref="AR696" ca="1">couleur(AR294)</f>
        <v>#NAME?</v>
      </c>
      <c r="AS696" s="81" t="e" cm="1">
        <f t="array" aca="1" ref="AS696" ca="1">couleur(AS294)</f>
        <v>#NAME?</v>
      </c>
      <c r="AT696" s="81" t="e" cm="1">
        <f t="array" aca="1" ref="AT696" ca="1">couleur(AT294)</f>
        <v>#NAME?</v>
      </c>
      <c r="AU696" s="81" t="e" cm="1">
        <f t="array" aca="1" ref="AU696" ca="1">couleur(AU294)</f>
        <v>#NAME?</v>
      </c>
    </row>
    <row r="697" spans="9:47">
      <c r="I697" s="98">
        <f t="shared" ref="I697:O697" si="451">I295</f>
        <v>0</v>
      </c>
      <c r="J697" s="98">
        <f t="shared" si="451"/>
        <v>0</v>
      </c>
      <c r="K697" s="98">
        <f t="shared" si="451"/>
        <v>0</v>
      </c>
      <c r="L697" s="98">
        <f t="shared" si="451"/>
        <v>0</v>
      </c>
      <c r="M697" s="98">
        <f t="shared" si="451"/>
        <v>0</v>
      </c>
      <c r="N697" s="98">
        <f t="shared" si="451"/>
        <v>0</v>
      </c>
      <c r="O697" s="98">
        <f t="shared" si="451"/>
        <v>0</v>
      </c>
      <c r="Z697" s="81" t="e" cm="1">
        <f t="array" aca="1" ref="Z697" ca="1">couleur(Z200)</f>
        <v>#NAME?</v>
      </c>
      <c r="AA697" s="81" t="e" cm="1">
        <f t="array" aca="1" ref="AA697" ca="1">couleur(AA200)</f>
        <v>#NAME?</v>
      </c>
      <c r="AB697" s="81" t="e" cm="1">
        <f t="array" aca="1" ref="AB697" ca="1">couleur(AB200)</f>
        <v>#NAME?</v>
      </c>
      <c r="AC697" s="81" t="e" cm="1">
        <f t="array" aca="1" ref="AC697" ca="1">couleur(AC200)</f>
        <v>#NAME?</v>
      </c>
      <c r="AD697" s="81" t="e" cm="1">
        <f t="array" aca="1" ref="AD697" ca="1">couleur(AD200)</f>
        <v>#NAME?</v>
      </c>
      <c r="AE697" s="81" t="e" cm="1">
        <f t="array" aca="1" ref="AE697" ca="1">couleur(AE200)</f>
        <v>#NAME?</v>
      </c>
      <c r="AF697" s="81" t="e" cm="1">
        <f t="array" aca="1" ref="AF697" ca="1">couleur(AF200)</f>
        <v>#NAME?</v>
      </c>
      <c r="AG697" s="81" t="e" cm="1">
        <f t="array" aca="1" ref="AG697" ca="1">couleur(AG200)</f>
        <v>#NAME?</v>
      </c>
      <c r="AH697" s="81" t="e" cm="1">
        <f t="array" aca="1" ref="AH697" ca="1">couleur(AH200)</f>
        <v>#NAME?</v>
      </c>
      <c r="AI697" s="81" t="e" cm="1">
        <f t="array" aca="1" ref="AI697" ca="1">couleur(AI200)</f>
        <v>#NAME?</v>
      </c>
      <c r="AJ697" s="43"/>
      <c r="AK697" s="81" t="e" cm="1">
        <f t="array" aca="1" ref="AK697" ca="1">couleur(AK295)</f>
        <v>#NAME?</v>
      </c>
      <c r="AL697" s="81" t="e" cm="1">
        <f t="array" aca="1" ref="AL697" ca="1">couleur(AL295)</f>
        <v>#NAME?</v>
      </c>
      <c r="AM697" s="81" t="e" cm="1">
        <f t="array" aca="1" ref="AM697" ca="1">couleur(AM295)</f>
        <v>#NAME?</v>
      </c>
      <c r="AN697" s="81" t="e" cm="1">
        <f t="array" aca="1" ref="AN697" ca="1">couleur(AN295)</f>
        <v>#NAME?</v>
      </c>
      <c r="AO697" s="81" t="e" cm="1">
        <f t="array" aca="1" ref="AO697" ca="1">couleur(AO295)</f>
        <v>#NAME?</v>
      </c>
      <c r="AP697" s="81" t="e" cm="1">
        <f t="array" aca="1" ref="AP697" ca="1">couleur(AP295)</f>
        <v>#NAME?</v>
      </c>
      <c r="AQ697" s="81" t="e" cm="1">
        <f t="array" aca="1" ref="AQ697" ca="1">couleur(AQ295)</f>
        <v>#NAME?</v>
      </c>
      <c r="AR697" s="81" t="e" cm="1">
        <f t="array" aca="1" ref="AR697" ca="1">couleur(AR295)</f>
        <v>#NAME?</v>
      </c>
      <c r="AS697" s="81" t="e" cm="1">
        <f t="array" aca="1" ref="AS697" ca="1">couleur(AS295)</f>
        <v>#NAME?</v>
      </c>
      <c r="AT697" s="81" t="e" cm="1">
        <f t="array" aca="1" ref="AT697" ca="1">couleur(AT295)</f>
        <v>#NAME?</v>
      </c>
      <c r="AU697" s="81" t="e" cm="1">
        <f t="array" aca="1" ref="AU697" ca="1">couleur(AU295)</f>
        <v>#NAME?</v>
      </c>
    </row>
    <row r="698" spans="9:47">
      <c r="I698" s="98">
        <f t="shared" ref="I698:O698" si="452">I296</f>
        <v>0</v>
      </c>
      <c r="J698" s="98">
        <f t="shared" si="452"/>
        <v>0</v>
      </c>
      <c r="K698" s="98">
        <f t="shared" si="452"/>
        <v>0</v>
      </c>
      <c r="L698" s="98">
        <f t="shared" si="452"/>
        <v>0</v>
      </c>
      <c r="M698" s="98">
        <f t="shared" si="452"/>
        <v>0</v>
      </c>
      <c r="N698" s="98">
        <f t="shared" si="452"/>
        <v>0</v>
      </c>
      <c r="O698" s="98">
        <f t="shared" si="452"/>
        <v>0</v>
      </c>
      <c r="Z698" s="81" cm="1">
        <f t="array" ref="Z698">couleur(Z361)</f>
        <v>-4142</v>
      </c>
      <c r="AA698" s="81" cm="1">
        <f t="array" ref="AA698">couleur(AA361)</f>
        <v>-4142</v>
      </c>
      <c r="AB698" s="81" cm="1">
        <f t="array" ref="AB698">couleur(AB361)</f>
        <v>-4142</v>
      </c>
      <c r="AC698" s="81" cm="1">
        <f t="array" ref="AC698">couleur(AC361)</f>
        <v>-4142</v>
      </c>
      <c r="AD698" s="81" cm="1">
        <f t="array" ref="AD698">couleur(AD361)</f>
        <v>-4142</v>
      </c>
      <c r="AE698" s="81" cm="1">
        <f t="array" ref="AE698">couleur(AE361)</f>
        <v>-4142</v>
      </c>
      <c r="AF698" s="81" cm="1">
        <f t="array" ref="AF698">couleur(AF361)</f>
        <v>-4142</v>
      </c>
      <c r="AG698" s="81" cm="1">
        <f t="array" ref="AG698">couleur(AG361)</f>
        <v>-4142</v>
      </c>
      <c r="AH698" s="81" cm="1">
        <f t="array" ref="AH698">couleur(AH361)</f>
        <v>-4142</v>
      </c>
      <c r="AI698" s="81" cm="1">
        <f t="array" ref="AI698">couleur(AI361)</f>
        <v>-4142</v>
      </c>
      <c r="AJ698" s="43"/>
      <c r="AK698" s="81" t="e" cm="1">
        <f t="array" aca="1" ref="AK698" ca="1">couleur(AK296)</f>
        <v>#NAME?</v>
      </c>
      <c r="AL698" s="81" t="e" cm="1">
        <f t="array" aca="1" ref="AL698" ca="1">couleur(AL296)</f>
        <v>#NAME?</v>
      </c>
      <c r="AM698" s="81" t="e" cm="1">
        <f t="array" aca="1" ref="AM698" ca="1">couleur(AM296)</f>
        <v>#NAME?</v>
      </c>
      <c r="AN698" s="81" t="e" cm="1">
        <f t="array" aca="1" ref="AN698" ca="1">couleur(AN296)</f>
        <v>#NAME?</v>
      </c>
      <c r="AO698" s="81" t="e" cm="1">
        <f t="array" aca="1" ref="AO698" ca="1">couleur(AO296)</f>
        <v>#NAME?</v>
      </c>
      <c r="AP698" s="81" t="e" cm="1">
        <f t="array" aca="1" ref="AP698" ca="1">couleur(AP296)</f>
        <v>#NAME?</v>
      </c>
      <c r="AQ698" s="81" t="e" cm="1">
        <f t="array" aca="1" ref="AQ698" ca="1">couleur(AQ296)</f>
        <v>#NAME?</v>
      </c>
      <c r="AR698" s="81" t="e" cm="1">
        <f t="array" aca="1" ref="AR698" ca="1">couleur(AR296)</f>
        <v>#NAME?</v>
      </c>
      <c r="AS698" s="81" t="e" cm="1">
        <f t="array" aca="1" ref="AS698" ca="1">couleur(AS296)</f>
        <v>#NAME?</v>
      </c>
      <c r="AT698" s="81" t="e" cm="1">
        <f t="array" aca="1" ref="AT698" ca="1">couleur(AT296)</f>
        <v>#NAME?</v>
      </c>
      <c r="AU698" s="81" t="e" cm="1">
        <f t="array" aca="1" ref="AU698" ca="1">couleur(AU296)</f>
        <v>#NAME?</v>
      </c>
    </row>
    <row r="699" spans="9:47">
      <c r="I699" s="98">
        <f t="shared" ref="I699:O699" si="453">I297</f>
        <v>0</v>
      </c>
      <c r="J699" s="98">
        <f t="shared" si="453"/>
        <v>0</v>
      </c>
      <c r="K699" s="98">
        <f t="shared" si="453"/>
        <v>0</v>
      </c>
      <c r="L699" s="98">
        <f t="shared" si="453"/>
        <v>0</v>
      </c>
      <c r="M699" s="98">
        <f t="shared" si="453"/>
        <v>0</v>
      </c>
      <c r="N699" s="98">
        <f t="shared" si="453"/>
        <v>0</v>
      </c>
      <c r="O699" s="98">
        <f t="shared" si="453"/>
        <v>0</v>
      </c>
      <c r="Z699" s="81" cm="1">
        <f t="array" ref="Z699">couleur(Z362)</f>
        <v>-4142</v>
      </c>
      <c r="AA699" s="81" cm="1">
        <f t="array" ref="AA699">couleur(AA362)</f>
        <v>-4142</v>
      </c>
      <c r="AB699" s="81" cm="1">
        <f t="array" ref="AB699">couleur(AB362)</f>
        <v>-4142</v>
      </c>
      <c r="AC699" s="81" cm="1">
        <f t="array" ref="AC699">couleur(AC362)</f>
        <v>-4142</v>
      </c>
      <c r="AD699" s="81" cm="1">
        <f t="array" ref="AD699">couleur(AD362)</f>
        <v>-4142</v>
      </c>
      <c r="AE699" s="81" cm="1">
        <f t="array" ref="AE699">couleur(AE362)</f>
        <v>-4142</v>
      </c>
      <c r="AF699" s="81" cm="1">
        <f t="array" ref="AF699">couleur(AF362)</f>
        <v>-4142</v>
      </c>
      <c r="AG699" s="81" cm="1">
        <f t="array" ref="AG699">couleur(AG362)</f>
        <v>-4142</v>
      </c>
      <c r="AH699" s="81" cm="1">
        <f t="array" ref="AH699">couleur(AH362)</f>
        <v>-4142</v>
      </c>
      <c r="AI699" s="81" cm="1">
        <f t="array" ref="AI699">couleur(AI362)</f>
        <v>-4142</v>
      </c>
      <c r="AJ699" s="43"/>
      <c r="AK699" s="81" t="e" cm="1">
        <f t="array" aca="1" ref="AK699" ca="1">couleur(AK297)</f>
        <v>#NAME?</v>
      </c>
      <c r="AL699" s="81" t="e" cm="1">
        <f t="array" aca="1" ref="AL699" ca="1">couleur(AL297)</f>
        <v>#NAME?</v>
      </c>
      <c r="AM699" s="81" t="e" cm="1">
        <f t="array" aca="1" ref="AM699" ca="1">couleur(AM297)</f>
        <v>#NAME?</v>
      </c>
      <c r="AN699" s="81" t="e" cm="1">
        <f t="array" aca="1" ref="AN699" ca="1">couleur(AN297)</f>
        <v>#NAME?</v>
      </c>
      <c r="AO699" s="81" t="e" cm="1">
        <f t="array" aca="1" ref="AO699" ca="1">couleur(AO297)</f>
        <v>#NAME?</v>
      </c>
      <c r="AP699" s="81" t="e" cm="1">
        <f t="array" aca="1" ref="AP699" ca="1">couleur(AP297)</f>
        <v>#NAME?</v>
      </c>
      <c r="AQ699" s="81" t="e" cm="1">
        <f t="array" aca="1" ref="AQ699" ca="1">couleur(AQ297)</f>
        <v>#NAME?</v>
      </c>
      <c r="AR699" s="81" t="e" cm="1">
        <f t="array" aca="1" ref="AR699" ca="1">couleur(AR297)</f>
        <v>#NAME?</v>
      </c>
      <c r="AS699" s="81" t="e" cm="1">
        <f t="array" aca="1" ref="AS699" ca="1">couleur(AS297)</f>
        <v>#NAME?</v>
      </c>
      <c r="AT699" s="81" t="e" cm="1">
        <f t="array" aca="1" ref="AT699" ca="1">couleur(AT297)</f>
        <v>#NAME?</v>
      </c>
      <c r="AU699" s="81" t="e" cm="1">
        <f t="array" aca="1" ref="AU699" ca="1">couleur(AU297)</f>
        <v>#NAME?</v>
      </c>
    </row>
    <row r="700" spans="9:47">
      <c r="I700" s="98">
        <f t="shared" ref="I700:O700" si="454">I298</f>
        <v>0</v>
      </c>
      <c r="J700" s="98">
        <f t="shared" si="454"/>
        <v>0</v>
      </c>
      <c r="K700" s="98">
        <f t="shared" si="454"/>
        <v>0</v>
      </c>
      <c r="L700" s="98">
        <f t="shared" si="454"/>
        <v>0</v>
      </c>
      <c r="M700" s="98">
        <f t="shared" si="454"/>
        <v>0</v>
      </c>
      <c r="N700" s="98">
        <f t="shared" si="454"/>
        <v>0</v>
      </c>
      <c r="O700" s="98">
        <f t="shared" si="454"/>
        <v>0</v>
      </c>
      <c r="Z700" s="81" cm="1">
        <f t="array" ref="Z700">couleur(Z363)</f>
        <v>-4142</v>
      </c>
      <c r="AA700" s="81" cm="1">
        <f t="array" ref="AA700">couleur(AA363)</f>
        <v>-4142</v>
      </c>
      <c r="AB700" s="81" cm="1">
        <f t="array" ref="AB700">couleur(AB363)</f>
        <v>-4142</v>
      </c>
      <c r="AC700" s="81" cm="1">
        <f t="array" ref="AC700">couleur(AC363)</f>
        <v>-4142</v>
      </c>
      <c r="AD700" s="81" cm="1">
        <f t="array" ref="AD700">couleur(AD363)</f>
        <v>-4142</v>
      </c>
      <c r="AE700" s="81" cm="1">
        <f t="array" ref="AE700">couleur(AE363)</f>
        <v>-4142</v>
      </c>
      <c r="AF700" s="81" cm="1">
        <f t="array" ref="AF700">couleur(AF363)</f>
        <v>-4142</v>
      </c>
      <c r="AG700" s="81" cm="1">
        <f t="array" ref="AG700">couleur(AG363)</f>
        <v>-4142</v>
      </c>
      <c r="AH700" s="81" cm="1">
        <f t="array" ref="AH700">couleur(AH363)</f>
        <v>-4142</v>
      </c>
      <c r="AI700" s="81" cm="1">
        <f t="array" ref="AI700">couleur(AI363)</f>
        <v>-4142</v>
      </c>
      <c r="AJ700" s="43"/>
      <c r="AK700" s="81" t="e" cm="1">
        <f t="array" aca="1" ref="AK700" ca="1">couleur(AK298)</f>
        <v>#NAME?</v>
      </c>
      <c r="AL700" s="81" t="e" cm="1">
        <f t="array" aca="1" ref="AL700" ca="1">couleur(AL298)</f>
        <v>#NAME?</v>
      </c>
      <c r="AM700" s="81" t="e" cm="1">
        <f t="array" aca="1" ref="AM700" ca="1">couleur(AM298)</f>
        <v>#NAME?</v>
      </c>
      <c r="AN700" s="81" t="e" cm="1">
        <f t="array" aca="1" ref="AN700" ca="1">couleur(AN298)</f>
        <v>#NAME?</v>
      </c>
      <c r="AO700" s="81" t="e" cm="1">
        <f t="array" aca="1" ref="AO700" ca="1">couleur(AO298)</f>
        <v>#NAME?</v>
      </c>
      <c r="AP700" s="81" t="e" cm="1">
        <f t="array" aca="1" ref="AP700" ca="1">couleur(AP298)</f>
        <v>#NAME?</v>
      </c>
      <c r="AQ700" s="81" t="e" cm="1">
        <f t="array" aca="1" ref="AQ700" ca="1">couleur(AQ298)</f>
        <v>#NAME?</v>
      </c>
      <c r="AR700" s="81" t="e" cm="1">
        <f t="array" aca="1" ref="AR700" ca="1">couleur(AR298)</f>
        <v>#NAME?</v>
      </c>
      <c r="AS700" s="81" t="e" cm="1">
        <f t="array" aca="1" ref="AS700" ca="1">couleur(AS298)</f>
        <v>#NAME?</v>
      </c>
      <c r="AT700" s="81" t="e" cm="1">
        <f t="array" aca="1" ref="AT700" ca="1">couleur(AT298)</f>
        <v>#NAME?</v>
      </c>
      <c r="AU700" s="81" t="e" cm="1">
        <f t="array" aca="1" ref="AU700" ca="1">couleur(AU298)</f>
        <v>#NAME?</v>
      </c>
    </row>
    <row r="701" spans="9:47">
      <c r="I701" s="98">
        <f t="shared" ref="I701:O701" si="455">I299</f>
        <v>0</v>
      </c>
      <c r="J701" s="98">
        <f t="shared" si="455"/>
        <v>0</v>
      </c>
      <c r="K701" s="98">
        <f t="shared" si="455"/>
        <v>0</v>
      </c>
      <c r="L701" s="98">
        <f t="shared" si="455"/>
        <v>0</v>
      </c>
      <c r="M701" s="98">
        <f t="shared" si="455"/>
        <v>0</v>
      </c>
      <c r="N701" s="98">
        <f t="shared" si="455"/>
        <v>0</v>
      </c>
      <c r="O701" s="98">
        <f t="shared" si="455"/>
        <v>0</v>
      </c>
      <c r="Z701" s="81" cm="1">
        <f t="array" ref="Z701">couleur(Z364)</f>
        <v>-4142</v>
      </c>
      <c r="AA701" s="81" cm="1">
        <f t="array" ref="AA701">couleur(AA364)</f>
        <v>-4142</v>
      </c>
      <c r="AB701" s="81" cm="1">
        <f t="array" ref="AB701">couleur(AB364)</f>
        <v>-4142</v>
      </c>
      <c r="AC701" s="81" cm="1">
        <f t="array" ref="AC701">couleur(AC364)</f>
        <v>-4142</v>
      </c>
      <c r="AD701" s="81" cm="1">
        <f t="array" ref="AD701">couleur(AD364)</f>
        <v>-4142</v>
      </c>
      <c r="AE701" s="81" cm="1">
        <f t="array" ref="AE701">couleur(AE364)</f>
        <v>-4142</v>
      </c>
      <c r="AF701" s="81" cm="1">
        <f t="array" ref="AF701">couleur(AF364)</f>
        <v>-4142</v>
      </c>
      <c r="AG701" s="81" cm="1">
        <f t="array" ref="AG701">couleur(AG364)</f>
        <v>-4142</v>
      </c>
      <c r="AH701" s="81" cm="1">
        <f t="array" ref="AH701">couleur(AH364)</f>
        <v>-4142</v>
      </c>
      <c r="AI701" s="81" cm="1">
        <f t="array" ref="AI701">couleur(AI364)</f>
        <v>-4142</v>
      </c>
      <c r="AJ701" s="43"/>
      <c r="AK701" s="81" t="e" cm="1">
        <f t="array" aca="1" ref="AK701" ca="1">couleur(AK299)</f>
        <v>#NAME?</v>
      </c>
      <c r="AL701" s="81" t="e" cm="1">
        <f t="array" aca="1" ref="AL701" ca="1">couleur(AL299)</f>
        <v>#NAME?</v>
      </c>
      <c r="AM701" s="81" t="e" cm="1">
        <f t="array" aca="1" ref="AM701" ca="1">couleur(AM299)</f>
        <v>#NAME?</v>
      </c>
      <c r="AN701" s="81" t="e" cm="1">
        <f t="array" aca="1" ref="AN701" ca="1">couleur(AN299)</f>
        <v>#NAME?</v>
      </c>
      <c r="AO701" s="81" t="e" cm="1">
        <f t="array" aca="1" ref="AO701" ca="1">couleur(AO299)</f>
        <v>#NAME?</v>
      </c>
      <c r="AP701" s="81" t="e" cm="1">
        <f t="array" aca="1" ref="AP701" ca="1">couleur(AP299)</f>
        <v>#NAME?</v>
      </c>
      <c r="AQ701" s="81" t="e" cm="1">
        <f t="array" aca="1" ref="AQ701" ca="1">couleur(AQ299)</f>
        <v>#NAME?</v>
      </c>
      <c r="AR701" s="81" t="e" cm="1">
        <f t="array" aca="1" ref="AR701" ca="1">couleur(AR299)</f>
        <v>#NAME?</v>
      </c>
      <c r="AS701" s="81" t="e" cm="1">
        <f t="array" aca="1" ref="AS701" ca="1">couleur(AS299)</f>
        <v>#NAME?</v>
      </c>
      <c r="AT701" s="81" t="e" cm="1">
        <f t="array" aca="1" ref="AT701" ca="1">couleur(AT299)</f>
        <v>#NAME?</v>
      </c>
      <c r="AU701" s="81" t="e" cm="1">
        <f t="array" aca="1" ref="AU701" ca="1">couleur(AU299)</f>
        <v>#NAME?</v>
      </c>
    </row>
    <row r="702" spans="9:47">
      <c r="I702" s="98">
        <f t="shared" ref="I702:O702" si="456">I300</f>
        <v>0</v>
      </c>
      <c r="J702" s="98">
        <f t="shared" si="456"/>
        <v>0</v>
      </c>
      <c r="K702" s="98">
        <f t="shared" si="456"/>
        <v>0</v>
      </c>
      <c r="L702" s="98">
        <f t="shared" si="456"/>
        <v>0</v>
      </c>
      <c r="M702" s="98">
        <f t="shared" si="456"/>
        <v>0</v>
      </c>
      <c r="N702" s="98">
        <f t="shared" si="456"/>
        <v>0</v>
      </c>
      <c r="O702" s="98">
        <f t="shared" si="456"/>
        <v>0</v>
      </c>
      <c r="Z702" s="81" cm="1">
        <f t="array" ref="Z702">couleur(Z365)</f>
        <v>-4142</v>
      </c>
      <c r="AA702" s="81" cm="1">
        <f t="array" ref="AA702">couleur(AA365)</f>
        <v>-4142</v>
      </c>
      <c r="AB702" s="81" cm="1">
        <f t="array" ref="AB702">couleur(AB365)</f>
        <v>-4142</v>
      </c>
      <c r="AC702" s="81" cm="1">
        <f t="array" ref="AC702">couleur(AC365)</f>
        <v>-4142</v>
      </c>
      <c r="AD702" s="81" cm="1">
        <f t="array" ref="AD702">couleur(AD365)</f>
        <v>-4142</v>
      </c>
      <c r="AE702" s="81" cm="1">
        <f t="array" ref="AE702">couleur(AE365)</f>
        <v>-4142</v>
      </c>
      <c r="AF702" s="81" cm="1">
        <f t="array" ref="AF702">couleur(AF365)</f>
        <v>-4142</v>
      </c>
      <c r="AG702" s="81" cm="1">
        <f t="array" ref="AG702">couleur(AG365)</f>
        <v>-4142</v>
      </c>
      <c r="AH702" s="81" cm="1">
        <f t="array" ref="AH702">couleur(AH365)</f>
        <v>-4142</v>
      </c>
      <c r="AI702" s="81" cm="1">
        <f t="array" ref="AI702">couleur(AI365)</f>
        <v>-4142</v>
      </c>
      <c r="AJ702" s="43"/>
      <c r="AK702" s="81" t="e" cm="1">
        <f t="array" aca="1" ref="AK702" ca="1">couleur(AK300)</f>
        <v>#NAME?</v>
      </c>
      <c r="AL702" s="81" t="e" cm="1">
        <f t="array" aca="1" ref="AL702" ca="1">couleur(AL300)</f>
        <v>#NAME?</v>
      </c>
      <c r="AM702" s="81" t="e" cm="1">
        <f t="array" aca="1" ref="AM702" ca="1">couleur(AM300)</f>
        <v>#NAME?</v>
      </c>
      <c r="AN702" s="81" t="e" cm="1">
        <f t="array" aca="1" ref="AN702" ca="1">couleur(AN300)</f>
        <v>#NAME?</v>
      </c>
      <c r="AO702" s="81" t="e" cm="1">
        <f t="array" aca="1" ref="AO702" ca="1">couleur(AO300)</f>
        <v>#NAME?</v>
      </c>
      <c r="AP702" s="81" t="e" cm="1">
        <f t="array" aca="1" ref="AP702" ca="1">couleur(AP300)</f>
        <v>#NAME?</v>
      </c>
      <c r="AQ702" s="81" t="e" cm="1">
        <f t="array" aca="1" ref="AQ702" ca="1">couleur(AQ300)</f>
        <v>#NAME?</v>
      </c>
      <c r="AR702" s="81" t="e" cm="1">
        <f t="array" aca="1" ref="AR702" ca="1">couleur(AR300)</f>
        <v>#NAME?</v>
      </c>
      <c r="AS702" s="81" t="e" cm="1">
        <f t="array" aca="1" ref="AS702" ca="1">couleur(AS300)</f>
        <v>#NAME?</v>
      </c>
      <c r="AT702" s="81" t="e" cm="1">
        <f t="array" aca="1" ref="AT702" ca="1">couleur(AT300)</f>
        <v>#NAME?</v>
      </c>
      <c r="AU702" s="81" t="e" cm="1">
        <f t="array" aca="1" ref="AU702" ca="1">couleur(AU300)</f>
        <v>#NAME?</v>
      </c>
    </row>
    <row r="703" spans="9:47">
      <c r="I703" s="98">
        <f t="shared" ref="I703:O703" si="457">I301</f>
        <v>0</v>
      </c>
      <c r="J703" s="98">
        <f t="shared" si="457"/>
        <v>0</v>
      </c>
      <c r="K703" s="98">
        <f t="shared" si="457"/>
        <v>0</v>
      </c>
      <c r="L703" s="98">
        <f t="shared" si="457"/>
        <v>0</v>
      </c>
      <c r="M703" s="98">
        <f t="shared" si="457"/>
        <v>0</v>
      </c>
      <c r="N703" s="98">
        <f t="shared" si="457"/>
        <v>0</v>
      </c>
      <c r="O703" s="98">
        <f t="shared" si="457"/>
        <v>0</v>
      </c>
      <c r="Z703" s="81" cm="1">
        <f t="array" ref="Z703">couleur(Z366)</f>
        <v>-4142</v>
      </c>
      <c r="AA703" s="81" cm="1">
        <f t="array" ref="AA703">couleur(AA366)</f>
        <v>-4142</v>
      </c>
      <c r="AB703" s="81" cm="1">
        <f t="array" ref="AB703">couleur(AB366)</f>
        <v>-4142</v>
      </c>
      <c r="AC703" s="81" cm="1">
        <f t="array" ref="AC703">couleur(AC366)</f>
        <v>-4142</v>
      </c>
      <c r="AD703" s="81" cm="1">
        <f t="array" ref="AD703">couleur(AD366)</f>
        <v>-4142</v>
      </c>
      <c r="AE703" s="81" cm="1">
        <f t="array" ref="AE703">couleur(AE366)</f>
        <v>-4142</v>
      </c>
      <c r="AF703" s="81" cm="1">
        <f t="array" ref="AF703">couleur(AF366)</f>
        <v>-4142</v>
      </c>
      <c r="AG703" s="81" cm="1">
        <f t="array" ref="AG703">couleur(AG366)</f>
        <v>-4142</v>
      </c>
      <c r="AH703" s="81" cm="1">
        <f t="array" ref="AH703">couleur(AH366)</f>
        <v>-4142</v>
      </c>
      <c r="AI703" s="81" cm="1">
        <f t="array" ref="AI703">couleur(AI366)</f>
        <v>-4142</v>
      </c>
      <c r="AJ703" s="43"/>
      <c r="AK703" s="81" t="e" cm="1">
        <f t="array" aca="1" ref="AK703" ca="1">couleur(AK301)</f>
        <v>#NAME?</v>
      </c>
      <c r="AL703" s="81" t="e" cm="1">
        <f t="array" aca="1" ref="AL703" ca="1">couleur(AL301)</f>
        <v>#NAME?</v>
      </c>
      <c r="AM703" s="81" t="e" cm="1">
        <f t="array" aca="1" ref="AM703" ca="1">couleur(AM301)</f>
        <v>#NAME?</v>
      </c>
      <c r="AN703" s="81" t="e" cm="1">
        <f t="array" aca="1" ref="AN703" ca="1">couleur(AN301)</f>
        <v>#NAME?</v>
      </c>
      <c r="AO703" s="81" t="e" cm="1">
        <f t="array" aca="1" ref="AO703" ca="1">couleur(AO301)</f>
        <v>#NAME?</v>
      </c>
      <c r="AP703" s="81" t="e" cm="1">
        <f t="array" aca="1" ref="AP703" ca="1">couleur(AP301)</f>
        <v>#NAME?</v>
      </c>
      <c r="AQ703" s="81" t="e" cm="1">
        <f t="array" aca="1" ref="AQ703" ca="1">couleur(AQ301)</f>
        <v>#NAME?</v>
      </c>
      <c r="AR703" s="81" t="e" cm="1">
        <f t="array" aca="1" ref="AR703" ca="1">couleur(AR301)</f>
        <v>#NAME?</v>
      </c>
      <c r="AS703" s="81" t="e" cm="1">
        <f t="array" aca="1" ref="AS703" ca="1">couleur(AS301)</f>
        <v>#NAME?</v>
      </c>
      <c r="AT703" s="81" t="e" cm="1">
        <f t="array" aca="1" ref="AT703" ca="1">couleur(AT301)</f>
        <v>#NAME?</v>
      </c>
      <c r="AU703" s="81" t="e" cm="1">
        <f t="array" aca="1" ref="AU703" ca="1">couleur(AU301)</f>
        <v>#NAME?</v>
      </c>
    </row>
    <row r="704" spans="9:47">
      <c r="I704" s="98">
        <f t="shared" ref="I704:O704" si="458">I302</f>
        <v>0</v>
      </c>
      <c r="J704" s="98">
        <f t="shared" si="458"/>
        <v>0</v>
      </c>
      <c r="K704" s="98">
        <f t="shared" si="458"/>
        <v>0</v>
      </c>
      <c r="L704" s="98">
        <f t="shared" si="458"/>
        <v>0</v>
      </c>
      <c r="M704" s="98">
        <f t="shared" si="458"/>
        <v>0</v>
      </c>
      <c r="N704" s="98">
        <f t="shared" si="458"/>
        <v>0</v>
      </c>
      <c r="O704" s="98">
        <f t="shared" si="458"/>
        <v>0</v>
      </c>
      <c r="Z704" s="81" cm="1">
        <f t="array" ref="Z704">couleur(Z367)</f>
        <v>-4142</v>
      </c>
      <c r="AA704" s="81" cm="1">
        <f t="array" ref="AA704">couleur(AA367)</f>
        <v>-4142</v>
      </c>
      <c r="AB704" s="81" cm="1">
        <f t="array" ref="AB704">couleur(AB367)</f>
        <v>-4142</v>
      </c>
      <c r="AC704" s="81" cm="1">
        <f t="array" ref="AC704">couleur(AC367)</f>
        <v>-4142</v>
      </c>
      <c r="AD704" s="81" cm="1">
        <f t="array" ref="AD704">couleur(AD367)</f>
        <v>-4142</v>
      </c>
      <c r="AE704" s="81" cm="1">
        <f t="array" ref="AE704">couleur(AE367)</f>
        <v>-4142</v>
      </c>
      <c r="AF704" s="81" cm="1">
        <f t="array" ref="AF704">couleur(AF367)</f>
        <v>-4142</v>
      </c>
      <c r="AG704" s="81" cm="1">
        <f t="array" ref="AG704">couleur(AG367)</f>
        <v>-4142</v>
      </c>
      <c r="AH704" s="81" cm="1">
        <f t="array" ref="AH704">couleur(AH367)</f>
        <v>-4142</v>
      </c>
      <c r="AI704" s="81" cm="1">
        <f t="array" ref="AI704">couleur(AI367)</f>
        <v>-4142</v>
      </c>
      <c r="AJ704" s="43"/>
      <c r="AK704" s="81" t="e" cm="1">
        <f t="array" aca="1" ref="AK704" ca="1">couleur(AK302)</f>
        <v>#NAME?</v>
      </c>
      <c r="AL704" s="81" t="e" cm="1">
        <f t="array" aca="1" ref="AL704" ca="1">couleur(AL302)</f>
        <v>#NAME?</v>
      </c>
      <c r="AM704" s="81" t="e" cm="1">
        <f t="array" aca="1" ref="AM704" ca="1">couleur(AM302)</f>
        <v>#NAME?</v>
      </c>
      <c r="AN704" s="81" t="e" cm="1">
        <f t="array" aca="1" ref="AN704" ca="1">couleur(AN302)</f>
        <v>#NAME?</v>
      </c>
      <c r="AO704" s="81" t="e" cm="1">
        <f t="array" aca="1" ref="AO704" ca="1">couleur(AO302)</f>
        <v>#NAME?</v>
      </c>
      <c r="AP704" s="81" t="e" cm="1">
        <f t="array" aca="1" ref="AP704" ca="1">couleur(AP302)</f>
        <v>#NAME?</v>
      </c>
      <c r="AQ704" s="81" t="e" cm="1">
        <f t="array" aca="1" ref="AQ704" ca="1">couleur(AQ302)</f>
        <v>#NAME?</v>
      </c>
      <c r="AR704" s="81" t="e" cm="1">
        <f t="array" aca="1" ref="AR704" ca="1">couleur(AR302)</f>
        <v>#NAME?</v>
      </c>
      <c r="AS704" s="81" t="e" cm="1">
        <f t="array" aca="1" ref="AS704" ca="1">couleur(AS302)</f>
        <v>#NAME?</v>
      </c>
      <c r="AT704" s="81" t="e" cm="1">
        <f t="array" aca="1" ref="AT704" ca="1">couleur(AT302)</f>
        <v>#NAME?</v>
      </c>
      <c r="AU704" s="81" t="e" cm="1">
        <f t="array" aca="1" ref="AU704" ca="1">couleur(AU302)</f>
        <v>#NAME?</v>
      </c>
    </row>
    <row r="705" spans="9:47">
      <c r="I705" s="98">
        <f t="shared" ref="I705:O705" si="459">I303</f>
        <v>0</v>
      </c>
      <c r="J705" s="98">
        <f t="shared" si="459"/>
        <v>0</v>
      </c>
      <c r="K705" s="98">
        <f t="shared" si="459"/>
        <v>0</v>
      </c>
      <c r="L705" s="98">
        <f t="shared" si="459"/>
        <v>0</v>
      </c>
      <c r="M705" s="98">
        <f t="shared" si="459"/>
        <v>0</v>
      </c>
      <c r="N705" s="98">
        <f t="shared" si="459"/>
        <v>0</v>
      </c>
      <c r="O705" s="98">
        <f t="shared" si="459"/>
        <v>0</v>
      </c>
      <c r="Z705" s="81" cm="1">
        <f t="array" ref="Z705">couleur(Z368)</f>
        <v>-4142</v>
      </c>
      <c r="AA705" s="81" cm="1">
        <f t="array" ref="AA705">couleur(AA368)</f>
        <v>-4142</v>
      </c>
      <c r="AB705" s="81" cm="1">
        <f t="array" ref="AB705">couleur(AB368)</f>
        <v>-4142</v>
      </c>
      <c r="AC705" s="81" cm="1">
        <f t="array" ref="AC705">couleur(AC368)</f>
        <v>-4142</v>
      </c>
      <c r="AD705" s="81" cm="1">
        <f t="array" ref="AD705">couleur(AD368)</f>
        <v>-4142</v>
      </c>
      <c r="AE705" s="81" cm="1">
        <f t="array" ref="AE705">couleur(AE368)</f>
        <v>-4142</v>
      </c>
      <c r="AF705" s="81" cm="1">
        <f t="array" ref="AF705">couleur(AF368)</f>
        <v>-4142</v>
      </c>
      <c r="AG705" s="81" cm="1">
        <f t="array" ref="AG705">couleur(AG368)</f>
        <v>-4142</v>
      </c>
      <c r="AH705" s="81" cm="1">
        <f t="array" ref="AH705">couleur(AH368)</f>
        <v>-4142</v>
      </c>
      <c r="AI705" s="81" cm="1">
        <f t="array" ref="AI705">couleur(AI368)</f>
        <v>-4142</v>
      </c>
      <c r="AJ705" s="43"/>
      <c r="AK705" s="81" t="e" cm="1">
        <f t="array" aca="1" ref="AK705" ca="1">couleur(AK303)</f>
        <v>#NAME?</v>
      </c>
      <c r="AL705" s="81" t="e" cm="1">
        <f t="array" aca="1" ref="AL705" ca="1">couleur(AL303)</f>
        <v>#NAME?</v>
      </c>
      <c r="AM705" s="81" t="e" cm="1">
        <f t="array" aca="1" ref="AM705" ca="1">couleur(AM303)</f>
        <v>#NAME?</v>
      </c>
      <c r="AN705" s="81" t="e" cm="1">
        <f t="array" aca="1" ref="AN705" ca="1">couleur(AN303)</f>
        <v>#NAME?</v>
      </c>
      <c r="AO705" s="81" t="e" cm="1">
        <f t="array" aca="1" ref="AO705" ca="1">couleur(AO303)</f>
        <v>#NAME?</v>
      </c>
      <c r="AP705" s="81" t="e" cm="1">
        <f t="array" aca="1" ref="AP705" ca="1">couleur(AP303)</f>
        <v>#NAME?</v>
      </c>
      <c r="AQ705" s="81" t="e" cm="1">
        <f t="array" aca="1" ref="AQ705" ca="1">couleur(AQ303)</f>
        <v>#NAME?</v>
      </c>
      <c r="AR705" s="81" t="e" cm="1">
        <f t="array" aca="1" ref="AR705" ca="1">couleur(AR303)</f>
        <v>#NAME?</v>
      </c>
      <c r="AS705" s="81" t="e" cm="1">
        <f t="array" aca="1" ref="AS705" ca="1">couleur(AS303)</f>
        <v>#NAME?</v>
      </c>
      <c r="AT705" s="81" t="e" cm="1">
        <f t="array" aca="1" ref="AT705" ca="1">couleur(AT303)</f>
        <v>#NAME?</v>
      </c>
      <c r="AU705" s="81" t="e" cm="1">
        <f t="array" aca="1" ref="AU705" ca="1">couleur(AU303)</f>
        <v>#NAME?</v>
      </c>
    </row>
    <row r="706" spans="9:47">
      <c r="I706" s="98">
        <f t="shared" ref="I706:O706" si="460">I304</f>
        <v>0</v>
      </c>
      <c r="J706" s="98">
        <f t="shared" si="460"/>
        <v>0</v>
      </c>
      <c r="K706" s="98">
        <f t="shared" si="460"/>
        <v>0</v>
      </c>
      <c r="L706" s="98">
        <f t="shared" si="460"/>
        <v>0</v>
      </c>
      <c r="M706" s="98">
        <f t="shared" si="460"/>
        <v>0</v>
      </c>
      <c r="N706" s="98">
        <f t="shared" si="460"/>
        <v>0</v>
      </c>
      <c r="O706" s="98">
        <f t="shared" si="460"/>
        <v>0</v>
      </c>
      <c r="Z706" s="81" cm="1">
        <f t="array" ref="Z706">couleur(Z369)</f>
        <v>-4142</v>
      </c>
      <c r="AA706" s="81" cm="1">
        <f t="array" ref="AA706">couleur(AA369)</f>
        <v>-4142</v>
      </c>
      <c r="AB706" s="81" cm="1">
        <f t="array" ref="AB706">couleur(AB369)</f>
        <v>-4142</v>
      </c>
      <c r="AC706" s="81" cm="1">
        <f t="array" ref="AC706">couleur(AC369)</f>
        <v>-4142</v>
      </c>
      <c r="AD706" s="81" cm="1">
        <f t="array" ref="AD706">couleur(AD369)</f>
        <v>-4142</v>
      </c>
      <c r="AE706" s="81" cm="1">
        <f t="array" ref="AE706">couleur(AE369)</f>
        <v>-4142</v>
      </c>
      <c r="AF706" s="81" cm="1">
        <f t="array" ref="AF706">couleur(AF369)</f>
        <v>-4142</v>
      </c>
      <c r="AG706" s="81" cm="1">
        <f t="array" ref="AG706">couleur(AG369)</f>
        <v>-4142</v>
      </c>
      <c r="AH706" s="81" cm="1">
        <f t="array" ref="AH706">couleur(AH369)</f>
        <v>-4142</v>
      </c>
      <c r="AI706" s="81" cm="1">
        <f t="array" ref="AI706">couleur(AI369)</f>
        <v>-4142</v>
      </c>
      <c r="AJ706" s="43"/>
      <c r="AK706" s="81" t="e" cm="1">
        <f t="array" aca="1" ref="AK706" ca="1">couleur(AK304)</f>
        <v>#NAME?</v>
      </c>
      <c r="AL706" s="81" t="e" cm="1">
        <f t="array" aca="1" ref="AL706" ca="1">couleur(AL304)</f>
        <v>#NAME?</v>
      </c>
      <c r="AM706" s="81" t="e" cm="1">
        <f t="array" aca="1" ref="AM706" ca="1">couleur(AM304)</f>
        <v>#NAME?</v>
      </c>
      <c r="AN706" s="81" t="e" cm="1">
        <f t="array" aca="1" ref="AN706" ca="1">couleur(AN304)</f>
        <v>#NAME?</v>
      </c>
      <c r="AO706" s="81" t="e" cm="1">
        <f t="array" aca="1" ref="AO706" ca="1">couleur(AO304)</f>
        <v>#NAME?</v>
      </c>
      <c r="AP706" s="81" t="e" cm="1">
        <f t="array" aca="1" ref="AP706" ca="1">couleur(AP304)</f>
        <v>#NAME?</v>
      </c>
      <c r="AQ706" s="81" t="e" cm="1">
        <f t="array" aca="1" ref="AQ706" ca="1">couleur(AQ304)</f>
        <v>#NAME?</v>
      </c>
      <c r="AR706" s="81" t="e" cm="1">
        <f t="array" aca="1" ref="AR706" ca="1">couleur(AR304)</f>
        <v>#NAME?</v>
      </c>
      <c r="AS706" s="81" t="e" cm="1">
        <f t="array" aca="1" ref="AS706" ca="1">couleur(AS304)</f>
        <v>#NAME?</v>
      </c>
      <c r="AT706" s="81" t="e" cm="1">
        <f t="array" aca="1" ref="AT706" ca="1">couleur(AT304)</f>
        <v>#NAME?</v>
      </c>
      <c r="AU706" s="81" t="e" cm="1">
        <f t="array" aca="1" ref="AU706" ca="1">couleur(AU304)</f>
        <v>#NAME?</v>
      </c>
    </row>
    <row r="707" spans="9:47">
      <c r="I707" s="98">
        <f t="shared" ref="I707:O707" si="461">I305</f>
        <v>0</v>
      </c>
      <c r="J707" s="98">
        <f t="shared" si="461"/>
        <v>0</v>
      </c>
      <c r="K707" s="98">
        <f t="shared" si="461"/>
        <v>0</v>
      </c>
      <c r="L707" s="98">
        <f t="shared" si="461"/>
        <v>0</v>
      </c>
      <c r="M707" s="98">
        <f t="shared" si="461"/>
        <v>0</v>
      </c>
      <c r="N707" s="98">
        <f t="shared" si="461"/>
        <v>0</v>
      </c>
      <c r="O707" s="98">
        <f t="shared" si="461"/>
        <v>0</v>
      </c>
      <c r="Z707" s="81" cm="1">
        <f t="array" ref="Z707">couleur(Z370)</f>
        <v>-4142</v>
      </c>
      <c r="AA707" s="81" cm="1">
        <f t="array" ref="AA707">couleur(AA370)</f>
        <v>-4142</v>
      </c>
      <c r="AB707" s="81" cm="1">
        <f t="array" ref="AB707">couleur(AB370)</f>
        <v>-4142</v>
      </c>
      <c r="AC707" s="81" cm="1">
        <f t="array" ref="AC707">couleur(AC370)</f>
        <v>-4142</v>
      </c>
      <c r="AD707" s="81" cm="1">
        <f t="array" ref="AD707">couleur(AD370)</f>
        <v>-4142</v>
      </c>
      <c r="AE707" s="81" cm="1">
        <f t="array" ref="AE707">couleur(AE370)</f>
        <v>-4142</v>
      </c>
      <c r="AF707" s="81" cm="1">
        <f t="array" ref="AF707">couleur(AF370)</f>
        <v>-4142</v>
      </c>
      <c r="AG707" s="81" cm="1">
        <f t="array" ref="AG707">couleur(AG370)</f>
        <v>-4142</v>
      </c>
      <c r="AH707" s="81" cm="1">
        <f t="array" ref="AH707">couleur(AH370)</f>
        <v>-4142</v>
      </c>
      <c r="AI707" s="81" cm="1">
        <f t="array" ref="AI707">couleur(AI370)</f>
        <v>-4142</v>
      </c>
      <c r="AJ707" s="43"/>
      <c r="AK707" s="81" t="e" cm="1">
        <f t="array" aca="1" ref="AK707" ca="1">couleur(AK305)</f>
        <v>#NAME?</v>
      </c>
      <c r="AL707" s="81" t="e" cm="1">
        <f t="array" aca="1" ref="AL707" ca="1">couleur(AL305)</f>
        <v>#NAME?</v>
      </c>
      <c r="AM707" s="81" t="e" cm="1">
        <f t="array" aca="1" ref="AM707" ca="1">couleur(AM305)</f>
        <v>#NAME?</v>
      </c>
      <c r="AN707" s="81" t="e" cm="1">
        <f t="array" aca="1" ref="AN707" ca="1">couleur(AN305)</f>
        <v>#NAME?</v>
      </c>
      <c r="AO707" s="81" t="e" cm="1">
        <f t="array" aca="1" ref="AO707" ca="1">couleur(AO305)</f>
        <v>#NAME?</v>
      </c>
      <c r="AP707" s="81" t="e" cm="1">
        <f t="array" aca="1" ref="AP707" ca="1">couleur(AP305)</f>
        <v>#NAME?</v>
      </c>
      <c r="AQ707" s="81" t="e" cm="1">
        <f t="array" aca="1" ref="AQ707" ca="1">couleur(AQ305)</f>
        <v>#NAME?</v>
      </c>
      <c r="AR707" s="81" t="e" cm="1">
        <f t="array" aca="1" ref="AR707" ca="1">couleur(AR305)</f>
        <v>#NAME?</v>
      </c>
      <c r="AS707" s="81" t="e" cm="1">
        <f t="array" aca="1" ref="AS707" ca="1">couleur(AS305)</f>
        <v>#NAME?</v>
      </c>
      <c r="AT707" s="81" t="e" cm="1">
        <f t="array" aca="1" ref="AT707" ca="1">couleur(AT305)</f>
        <v>#NAME?</v>
      </c>
      <c r="AU707" s="81" t="e" cm="1">
        <f t="array" aca="1" ref="AU707" ca="1">couleur(AU305)</f>
        <v>#NAME?</v>
      </c>
    </row>
    <row r="708" spans="9:47">
      <c r="I708" s="98">
        <f t="shared" ref="I708:O708" si="462">I306</f>
        <v>0</v>
      </c>
      <c r="J708" s="98">
        <f t="shared" si="462"/>
        <v>0</v>
      </c>
      <c r="K708" s="98">
        <f t="shared" si="462"/>
        <v>0</v>
      </c>
      <c r="L708" s="98">
        <f t="shared" si="462"/>
        <v>0</v>
      </c>
      <c r="M708" s="98">
        <f t="shared" si="462"/>
        <v>0</v>
      </c>
      <c r="N708" s="98">
        <f t="shared" si="462"/>
        <v>0</v>
      </c>
      <c r="O708" s="98">
        <f t="shared" si="462"/>
        <v>0</v>
      </c>
      <c r="Z708" s="81" cm="1">
        <f t="array" ref="Z708">couleur(Z371)</f>
        <v>-4142</v>
      </c>
      <c r="AA708" s="81" cm="1">
        <f t="array" ref="AA708">couleur(AA371)</f>
        <v>-4142</v>
      </c>
      <c r="AB708" s="81" cm="1">
        <f t="array" ref="AB708">couleur(AB371)</f>
        <v>-4142</v>
      </c>
      <c r="AC708" s="81" cm="1">
        <f t="array" ref="AC708">couleur(AC371)</f>
        <v>-4142</v>
      </c>
      <c r="AD708" s="81" cm="1">
        <f t="array" ref="AD708">couleur(AD371)</f>
        <v>-4142</v>
      </c>
      <c r="AE708" s="81" cm="1">
        <f t="array" ref="AE708">couleur(AE371)</f>
        <v>-4142</v>
      </c>
      <c r="AF708" s="81" cm="1">
        <f t="array" ref="AF708">couleur(AF371)</f>
        <v>-4142</v>
      </c>
      <c r="AG708" s="81" cm="1">
        <f t="array" ref="AG708">couleur(AG371)</f>
        <v>-4142</v>
      </c>
      <c r="AH708" s="81" cm="1">
        <f t="array" ref="AH708">couleur(AH371)</f>
        <v>-4142</v>
      </c>
      <c r="AI708" s="81" cm="1">
        <f t="array" ref="AI708">couleur(AI371)</f>
        <v>-4142</v>
      </c>
      <c r="AJ708" s="43"/>
      <c r="AK708" s="81" t="e" cm="1">
        <f t="array" aca="1" ref="AK708" ca="1">couleur(AK306)</f>
        <v>#NAME?</v>
      </c>
      <c r="AL708" s="81" t="e" cm="1">
        <f t="array" aca="1" ref="AL708" ca="1">couleur(AL306)</f>
        <v>#NAME?</v>
      </c>
      <c r="AM708" s="81" t="e" cm="1">
        <f t="array" aca="1" ref="AM708" ca="1">couleur(AM306)</f>
        <v>#NAME?</v>
      </c>
      <c r="AN708" s="81" t="e" cm="1">
        <f t="array" aca="1" ref="AN708" ca="1">couleur(AN306)</f>
        <v>#NAME?</v>
      </c>
      <c r="AO708" s="81" t="e" cm="1">
        <f t="array" aca="1" ref="AO708" ca="1">couleur(AO306)</f>
        <v>#NAME?</v>
      </c>
      <c r="AP708" s="81" t="e" cm="1">
        <f t="array" aca="1" ref="AP708" ca="1">couleur(AP306)</f>
        <v>#NAME?</v>
      </c>
      <c r="AQ708" s="81" t="e" cm="1">
        <f t="array" aca="1" ref="AQ708" ca="1">couleur(AQ306)</f>
        <v>#NAME?</v>
      </c>
      <c r="AR708" s="81" t="e" cm="1">
        <f t="array" aca="1" ref="AR708" ca="1">couleur(AR306)</f>
        <v>#NAME?</v>
      </c>
      <c r="AS708" s="81" t="e" cm="1">
        <f t="array" aca="1" ref="AS708" ca="1">couleur(AS306)</f>
        <v>#NAME?</v>
      </c>
      <c r="AT708" s="81" t="e" cm="1">
        <f t="array" aca="1" ref="AT708" ca="1">couleur(AT306)</f>
        <v>#NAME?</v>
      </c>
      <c r="AU708" s="81" t="e" cm="1">
        <f t="array" aca="1" ref="AU708" ca="1">couleur(AU306)</f>
        <v>#NAME?</v>
      </c>
    </row>
    <row r="709" spans="9:47">
      <c r="I709" s="98">
        <f t="shared" ref="I709:O709" si="463">I307</f>
        <v>0</v>
      </c>
      <c r="J709" s="98">
        <f t="shared" si="463"/>
        <v>0</v>
      </c>
      <c r="K709" s="98">
        <f t="shared" si="463"/>
        <v>0</v>
      </c>
      <c r="L709" s="98">
        <f t="shared" si="463"/>
        <v>0</v>
      </c>
      <c r="M709" s="98">
        <f t="shared" si="463"/>
        <v>0</v>
      </c>
      <c r="N709" s="98">
        <f t="shared" si="463"/>
        <v>0</v>
      </c>
      <c r="O709" s="98">
        <f t="shared" si="463"/>
        <v>0</v>
      </c>
      <c r="Z709" s="81" cm="1">
        <f t="array" ref="Z709">couleur(Z372)</f>
        <v>-4142</v>
      </c>
      <c r="AA709" s="81" cm="1">
        <f t="array" ref="AA709">couleur(AA372)</f>
        <v>-4142</v>
      </c>
      <c r="AB709" s="81" cm="1">
        <f t="array" ref="AB709">couleur(AB372)</f>
        <v>-4142</v>
      </c>
      <c r="AC709" s="81" cm="1">
        <f t="array" ref="AC709">couleur(AC372)</f>
        <v>-4142</v>
      </c>
      <c r="AD709" s="81" cm="1">
        <f t="array" ref="AD709">couleur(AD372)</f>
        <v>-4142</v>
      </c>
      <c r="AE709" s="81" cm="1">
        <f t="array" ref="AE709">couleur(AE372)</f>
        <v>-4142</v>
      </c>
      <c r="AF709" s="81" cm="1">
        <f t="array" ref="AF709">couleur(AF372)</f>
        <v>-4142</v>
      </c>
      <c r="AG709" s="81" cm="1">
        <f t="array" ref="AG709">couleur(AG372)</f>
        <v>-4142</v>
      </c>
      <c r="AH709" s="81" cm="1">
        <f t="array" ref="AH709">couleur(AH372)</f>
        <v>-4142</v>
      </c>
      <c r="AI709" s="81" cm="1">
        <f t="array" ref="AI709">couleur(AI372)</f>
        <v>-4142</v>
      </c>
      <c r="AJ709" s="43"/>
      <c r="AK709" s="81" t="e" cm="1">
        <f t="array" aca="1" ref="AK709" ca="1">couleur(AK307)</f>
        <v>#NAME?</v>
      </c>
      <c r="AL709" s="81" t="e" cm="1">
        <f t="array" aca="1" ref="AL709" ca="1">couleur(AL307)</f>
        <v>#NAME?</v>
      </c>
      <c r="AM709" s="81" t="e" cm="1">
        <f t="array" aca="1" ref="AM709" ca="1">couleur(AM307)</f>
        <v>#NAME?</v>
      </c>
      <c r="AN709" s="81" t="e" cm="1">
        <f t="array" aca="1" ref="AN709" ca="1">couleur(AN307)</f>
        <v>#NAME?</v>
      </c>
      <c r="AO709" s="81" t="e" cm="1">
        <f t="array" aca="1" ref="AO709" ca="1">couleur(AO307)</f>
        <v>#NAME?</v>
      </c>
      <c r="AP709" s="81" t="e" cm="1">
        <f t="array" aca="1" ref="AP709" ca="1">couleur(AP307)</f>
        <v>#NAME?</v>
      </c>
      <c r="AQ709" s="81" t="e" cm="1">
        <f t="array" aca="1" ref="AQ709" ca="1">couleur(AQ307)</f>
        <v>#NAME?</v>
      </c>
      <c r="AR709" s="81" t="e" cm="1">
        <f t="array" aca="1" ref="AR709" ca="1">couleur(AR307)</f>
        <v>#NAME?</v>
      </c>
      <c r="AS709" s="81" t="e" cm="1">
        <f t="array" aca="1" ref="AS709" ca="1">couleur(AS307)</f>
        <v>#NAME?</v>
      </c>
      <c r="AT709" s="81" t="e" cm="1">
        <f t="array" aca="1" ref="AT709" ca="1">couleur(AT307)</f>
        <v>#NAME?</v>
      </c>
      <c r="AU709" s="81" t="e" cm="1">
        <f t="array" aca="1" ref="AU709" ca="1">couleur(AU307)</f>
        <v>#NAME?</v>
      </c>
    </row>
    <row r="710" spans="9:47">
      <c r="I710" s="98">
        <f t="shared" ref="I710:O710" si="464">I308</f>
        <v>0</v>
      </c>
      <c r="J710" s="98">
        <f t="shared" si="464"/>
        <v>0</v>
      </c>
      <c r="K710" s="98">
        <f t="shared" si="464"/>
        <v>0</v>
      </c>
      <c r="L710" s="98">
        <f t="shared" si="464"/>
        <v>0</v>
      </c>
      <c r="M710" s="98">
        <f t="shared" si="464"/>
        <v>0</v>
      </c>
      <c r="N710" s="98">
        <f t="shared" si="464"/>
        <v>0</v>
      </c>
      <c r="O710" s="98">
        <f t="shared" si="464"/>
        <v>0</v>
      </c>
      <c r="Z710" s="81" cm="1">
        <f t="array" ref="Z710">couleur(Z373)</f>
        <v>-4142</v>
      </c>
      <c r="AA710" s="81" cm="1">
        <f t="array" ref="AA710">couleur(AA373)</f>
        <v>-4142</v>
      </c>
      <c r="AB710" s="81" cm="1">
        <f t="array" ref="AB710">couleur(AB373)</f>
        <v>-4142</v>
      </c>
      <c r="AC710" s="81" cm="1">
        <f t="array" ref="AC710">couleur(AC373)</f>
        <v>-4142</v>
      </c>
      <c r="AD710" s="81" cm="1">
        <f t="array" ref="AD710">couleur(AD373)</f>
        <v>-4142</v>
      </c>
      <c r="AE710" s="81" cm="1">
        <f t="array" ref="AE710">couleur(AE373)</f>
        <v>-4142</v>
      </c>
      <c r="AF710" s="81" cm="1">
        <f t="array" ref="AF710">couleur(AF373)</f>
        <v>-4142</v>
      </c>
      <c r="AG710" s="81" cm="1">
        <f t="array" ref="AG710">couleur(AG373)</f>
        <v>-4142</v>
      </c>
      <c r="AH710" s="81" cm="1">
        <f t="array" ref="AH710">couleur(AH373)</f>
        <v>-4142</v>
      </c>
      <c r="AI710" s="81" cm="1">
        <f t="array" ref="AI710">couleur(AI373)</f>
        <v>-4142</v>
      </c>
      <c r="AJ710" s="43"/>
      <c r="AK710" s="81" t="e" cm="1">
        <f t="array" aca="1" ref="AK710" ca="1">couleur(AK308)</f>
        <v>#NAME?</v>
      </c>
      <c r="AL710" s="81" t="e" cm="1">
        <f t="array" aca="1" ref="AL710" ca="1">couleur(AL308)</f>
        <v>#NAME?</v>
      </c>
      <c r="AM710" s="81" t="e" cm="1">
        <f t="array" aca="1" ref="AM710" ca="1">couleur(AM308)</f>
        <v>#NAME?</v>
      </c>
      <c r="AN710" s="81" t="e" cm="1">
        <f t="array" aca="1" ref="AN710" ca="1">couleur(AN308)</f>
        <v>#NAME?</v>
      </c>
      <c r="AO710" s="81" t="e" cm="1">
        <f t="array" aca="1" ref="AO710" ca="1">couleur(AO308)</f>
        <v>#NAME?</v>
      </c>
      <c r="AP710" s="81" t="e" cm="1">
        <f t="array" aca="1" ref="AP710" ca="1">couleur(AP308)</f>
        <v>#NAME?</v>
      </c>
      <c r="AQ710" s="81" t="e" cm="1">
        <f t="array" aca="1" ref="AQ710" ca="1">couleur(AQ308)</f>
        <v>#NAME?</v>
      </c>
      <c r="AR710" s="81" t="e" cm="1">
        <f t="array" aca="1" ref="AR710" ca="1">couleur(AR308)</f>
        <v>#NAME?</v>
      </c>
      <c r="AS710" s="81" t="e" cm="1">
        <f t="array" aca="1" ref="AS710" ca="1">couleur(AS308)</f>
        <v>#NAME?</v>
      </c>
      <c r="AT710" s="81" t="e" cm="1">
        <f t="array" aca="1" ref="AT710" ca="1">couleur(AT308)</f>
        <v>#NAME?</v>
      </c>
      <c r="AU710" s="81" t="e" cm="1">
        <f t="array" aca="1" ref="AU710" ca="1">couleur(AU308)</f>
        <v>#NAME?</v>
      </c>
    </row>
    <row r="711" spans="9:47">
      <c r="I711" s="98">
        <f t="shared" ref="I711:O711" si="465">I309</f>
        <v>0</v>
      </c>
      <c r="J711" s="98">
        <f t="shared" si="465"/>
        <v>0</v>
      </c>
      <c r="K711" s="98">
        <f t="shared" si="465"/>
        <v>0</v>
      </c>
      <c r="L711" s="98">
        <f t="shared" si="465"/>
        <v>0</v>
      </c>
      <c r="M711" s="98">
        <f t="shared" si="465"/>
        <v>0</v>
      </c>
      <c r="N711" s="98">
        <f t="shared" si="465"/>
        <v>0</v>
      </c>
      <c r="O711" s="98">
        <f t="shared" si="465"/>
        <v>0</v>
      </c>
      <c r="Z711" s="81" cm="1">
        <f t="array" ref="Z711">couleur(Z374)</f>
        <v>-4142</v>
      </c>
      <c r="AA711" s="81" cm="1">
        <f t="array" ref="AA711">couleur(AA374)</f>
        <v>-4142</v>
      </c>
      <c r="AB711" s="81" cm="1">
        <f t="array" ref="AB711">couleur(AB374)</f>
        <v>-4142</v>
      </c>
      <c r="AC711" s="81" cm="1">
        <f t="array" ref="AC711">couleur(AC374)</f>
        <v>-4142</v>
      </c>
      <c r="AD711" s="81" cm="1">
        <f t="array" ref="AD711">couleur(AD374)</f>
        <v>-4142</v>
      </c>
      <c r="AE711" s="81" cm="1">
        <f t="array" ref="AE711">couleur(AE374)</f>
        <v>-4142</v>
      </c>
      <c r="AF711" s="81" cm="1">
        <f t="array" ref="AF711">couleur(AF374)</f>
        <v>-4142</v>
      </c>
      <c r="AG711" s="81" cm="1">
        <f t="array" ref="AG711">couleur(AG374)</f>
        <v>-4142</v>
      </c>
      <c r="AH711" s="81" cm="1">
        <f t="array" ref="AH711">couleur(AH374)</f>
        <v>-4142</v>
      </c>
      <c r="AI711" s="81" cm="1">
        <f t="array" ref="AI711">couleur(AI374)</f>
        <v>-4142</v>
      </c>
      <c r="AJ711" s="43"/>
      <c r="AK711" s="81" t="e" cm="1">
        <f t="array" aca="1" ref="AK711" ca="1">couleur(AK309)</f>
        <v>#NAME?</v>
      </c>
      <c r="AL711" s="81" t="e" cm="1">
        <f t="array" aca="1" ref="AL711" ca="1">couleur(AL309)</f>
        <v>#NAME?</v>
      </c>
      <c r="AM711" s="81" t="e" cm="1">
        <f t="array" aca="1" ref="AM711" ca="1">couleur(AM309)</f>
        <v>#NAME?</v>
      </c>
      <c r="AN711" s="81" t="e" cm="1">
        <f t="array" aca="1" ref="AN711" ca="1">couleur(AN309)</f>
        <v>#NAME?</v>
      </c>
      <c r="AO711" s="81" t="e" cm="1">
        <f t="array" aca="1" ref="AO711" ca="1">couleur(AO309)</f>
        <v>#NAME?</v>
      </c>
      <c r="AP711" s="81" t="e" cm="1">
        <f t="array" aca="1" ref="AP711" ca="1">couleur(AP309)</f>
        <v>#NAME?</v>
      </c>
      <c r="AQ711" s="81" t="e" cm="1">
        <f t="array" aca="1" ref="AQ711" ca="1">couleur(AQ309)</f>
        <v>#NAME?</v>
      </c>
      <c r="AR711" s="81" t="e" cm="1">
        <f t="array" aca="1" ref="AR711" ca="1">couleur(AR309)</f>
        <v>#NAME?</v>
      </c>
      <c r="AS711" s="81" t="e" cm="1">
        <f t="array" aca="1" ref="AS711" ca="1">couleur(AS309)</f>
        <v>#NAME?</v>
      </c>
      <c r="AT711" s="81" t="e" cm="1">
        <f t="array" aca="1" ref="AT711" ca="1">couleur(AT309)</f>
        <v>#NAME?</v>
      </c>
      <c r="AU711" s="81" t="e" cm="1">
        <f t="array" aca="1" ref="AU711" ca="1">couleur(AU309)</f>
        <v>#NAME?</v>
      </c>
    </row>
    <row r="712" spans="9:47">
      <c r="I712" s="98">
        <f t="shared" ref="I712:O712" si="466">I310</f>
        <v>0</v>
      </c>
      <c r="J712" s="98">
        <f t="shared" si="466"/>
        <v>0</v>
      </c>
      <c r="K712" s="98">
        <f t="shared" si="466"/>
        <v>0</v>
      </c>
      <c r="L712" s="98">
        <f t="shared" si="466"/>
        <v>0</v>
      </c>
      <c r="M712" s="98">
        <f t="shared" si="466"/>
        <v>0</v>
      </c>
      <c r="N712" s="98">
        <f t="shared" si="466"/>
        <v>0</v>
      </c>
      <c r="O712" s="98">
        <f t="shared" si="466"/>
        <v>0</v>
      </c>
      <c r="Z712" s="81" cm="1">
        <f t="array" ref="Z712">couleur(Z375)</f>
        <v>-4142</v>
      </c>
      <c r="AA712" s="81" cm="1">
        <f t="array" ref="AA712">couleur(AA375)</f>
        <v>-4142</v>
      </c>
      <c r="AB712" s="81" cm="1">
        <f t="array" ref="AB712">couleur(AB375)</f>
        <v>-4142</v>
      </c>
      <c r="AC712" s="81" cm="1">
        <f t="array" ref="AC712">couleur(AC375)</f>
        <v>-4142</v>
      </c>
      <c r="AD712" s="81" cm="1">
        <f t="array" ref="AD712">couleur(AD375)</f>
        <v>-4142</v>
      </c>
      <c r="AE712" s="81" cm="1">
        <f t="array" ref="AE712">couleur(AE375)</f>
        <v>-4142</v>
      </c>
      <c r="AF712" s="81" cm="1">
        <f t="array" ref="AF712">couleur(AF375)</f>
        <v>-4142</v>
      </c>
      <c r="AG712" s="81" cm="1">
        <f t="array" ref="AG712">couleur(AG375)</f>
        <v>-4142</v>
      </c>
      <c r="AH712" s="81" cm="1">
        <f t="array" ref="AH712">couleur(AH375)</f>
        <v>-4142</v>
      </c>
      <c r="AI712" s="81" cm="1">
        <f t="array" ref="AI712">couleur(AI375)</f>
        <v>-4142</v>
      </c>
      <c r="AJ712" s="43"/>
      <c r="AK712" s="81" t="e" cm="1">
        <f t="array" aca="1" ref="AK712" ca="1">couleur(AK310)</f>
        <v>#NAME?</v>
      </c>
      <c r="AL712" s="81" t="e" cm="1">
        <f t="array" aca="1" ref="AL712" ca="1">couleur(AL310)</f>
        <v>#NAME?</v>
      </c>
      <c r="AM712" s="81" t="e" cm="1">
        <f t="array" aca="1" ref="AM712" ca="1">couleur(AM310)</f>
        <v>#NAME?</v>
      </c>
      <c r="AN712" s="81" t="e" cm="1">
        <f t="array" aca="1" ref="AN712" ca="1">couleur(AN310)</f>
        <v>#NAME?</v>
      </c>
      <c r="AO712" s="81" t="e" cm="1">
        <f t="array" aca="1" ref="AO712" ca="1">couleur(AO310)</f>
        <v>#NAME?</v>
      </c>
      <c r="AP712" s="81" t="e" cm="1">
        <f t="array" aca="1" ref="AP712" ca="1">couleur(AP310)</f>
        <v>#NAME?</v>
      </c>
      <c r="AQ712" s="81" t="e" cm="1">
        <f t="array" aca="1" ref="AQ712" ca="1">couleur(AQ310)</f>
        <v>#NAME?</v>
      </c>
      <c r="AR712" s="81" t="e" cm="1">
        <f t="array" aca="1" ref="AR712" ca="1">couleur(AR310)</f>
        <v>#NAME?</v>
      </c>
      <c r="AS712" s="81" t="e" cm="1">
        <f t="array" aca="1" ref="AS712" ca="1">couleur(AS310)</f>
        <v>#NAME?</v>
      </c>
      <c r="AT712" s="81" t="e" cm="1">
        <f t="array" aca="1" ref="AT712" ca="1">couleur(AT310)</f>
        <v>#NAME?</v>
      </c>
      <c r="AU712" s="81" t="e" cm="1">
        <f t="array" aca="1" ref="AU712" ca="1">couleur(AU310)</f>
        <v>#NAME?</v>
      </c>
    </row>
    <row r="713" spans="9:47">
      <c r="I713" s="98">
        <f t="shared" ref="I713:O713" si="467">I311</f>
        <v>0</v>
      </c>
      <c r="J713" s="98">
        <f t="shared" si="467"/>
        <v>0</v>
      </c>
      <c r="K713" s="98">
        <f t="shared" si="467"/>
        <v>0</v>
      </c>
      <c r="L713" s="98">
        <f t="shared" si="467"/>
        <v>0</v>
      </c>
      <c r="M713" s="98">
        <f t="shared" si="467"/>
        <v>0</v>
      </c>
      <c r="N713" s="98">
        <f t="shared" si="467"/>
        <v>0</v>
      </c>
      <c r="O713" s="98">
        <f t="shared" si="467"/>
        <v>0</v>
      </c>
      <c r="Z713" s="81" cm="1">
        <f t="array" ref="Z713">couleur(Z376)</f>
        <v>-4142</v>
      </c>
      <c r="AA713" s="81" cm="1">
        <f t="array" ref="AA713">couleur(AA376)</f>
        <v>-4142</v>
      </c>
      <c r="AB713" s="81" cm="1">
        <f t="array" ref="AB713">couleur(AB376)</f>
        <v>-4142</v>
      </c>
      <c r="AC713" s="81" cm="1">
        <f t="array" ref="AC713">couleur(AC376)</f>
        <v>-4142</v>
      </c>
      <c r="AD713" s="81" cm="1">
        <f t="array" ref="AD713">couleur(AD376)</f>
        <v>-4142</v>
      </c>
      <c r="AE713" s="81" cm="1">
        <f t="array" ref="AE713">couleur(AE376)</f>
        <v>-4142</v>
      </c>
      <c r="AF713" s="81" cm="1">
        <f t="array" ref="AF713">couleur(AF376)</f>
        <v>-4142</v>
      </c>
      <c r="AG713" s="81" cm="1">
        <f t="array" ref="AG713">couleur(AG376)</f>
        <v>-4142</v>
      </c>
      <c r="AH713" s="81" cm="1">
        <f t="array" ref="AH713">couleur(AH376)</f>
        <v>-4142</v>
      </c>
      <c r="AI713" s="81" cm="1">
        <f t="array" ref="AI713">couleur(AI376)</f>
        <v>-4142</v>
      </c>
      <c r="AJ713" s="43"/>
      <c r="AK713" s="81" t="e" cm="1">
        <f t="array" aca="1" ref="AK713" ca="1">couleur(AK311)</f>
        <v>#NAME?</v>
      </c>
      <c r="AL713" s="81" t="e" cm="1">
        <f t="array" aca="1" ref="AL713" ca="1">couleur(AL311)</f>
        <v>#NAME?</v>
      </c>
      <c r="AM713" s="81" t="e" cm="1">
        <f t="array" aca="1" ref="AM713" ca="1">couleur(AM311)</f>
        <v>#NAME?</v>
      </c>
      <c r="AN713" s="81" t="e" cm="1">
        <f t="array" aca="1" ref="AN713" ca="1">couleur(AN311)</f>
        <v>#NAME?</v>
      </c>
      <c r="AO713" s="81" t="e" cm="1">
        <f t="array" aca="1" ref="AO713" ca="1">couleur(AO311)</f>
        <v>#NAME?</v>
      </c>
      <c r="AP713" s="81" t="e" cm="1">
        <f t="array" aca="1" ref="AP713" ca="1">couleur(AP311)</f>
        <v>#NAME?</v>
      </c>
      <c r="AQ713" s="81" t="e" cm="1">
        <f t="array" aca="1" ref="AQ713" ca="1">couleur(AQ311)</f>
        <v>#NAME?</v>
      </c>
      <c r="AR713" s="81" t="e" cm="1">
        <f t="array" aca="1" ref="AR713" ca="1">couleur(AR311)</f>
        <v>#NAME?</v>
      </c>
      <c r="AS713" s="81" t="e" cm="1">
        <f t="array" aca="1" ref="AS713" ca="1">couleur(AS311)</f>
        <v>#NAME?</v>
      </c>
      <c r="AT713" s="81" t="e" cm="1">
        <f t="array" aca="1" ref="AT713" ca="1">couleur(AT311)</f>
        <v>#NAME?</v>
      </c>
      <c r="AU713" s="81" t="e" cm="1">
        <f t="array" aca="1" ref="AU713" ca="1">couleur(AU311)</f>
        <v>#NAME?</v>
      </c>
    </row>
    <row r="714" spans="9:47">
      <c r="I714" s="98">
        <f t="shared" ref="I714:O714" si="468">I312</f>
        <v>0</v>
      </c>
      <c r="J714" s="98">
        <f t="shared" si="468"/>
        <v>0</v>
      </c>
      <c r="K714" s="98">
        <f t="shared" si="468"/>
        <v>0</v>
      </c>
      <c r="L714" s="98">
        <f t="shared" si="468"/>
        <v>0</v>
      </c>
      <c r="M714" s="98">
        <f t="shared" si="468"/>
        <v>0</v>
      </c>
      <c r="N714" s="98">
        <f t="shared" si="468"/>
        <v>0</v>
      </c>
      <c r="O714" s="98">
        <f t="shared" si="468"/>
        <v>0</v>
      </c>
      <c r="Z714" s="81" cm="1">
        <f t="array" ref="Z714">couleur(Z377)</f>
        <v>-4142</v>
      </c>
      <c r="AA714" s="81" cm="1">
        <f t="array" ref="AA714">couleur(AA377)</f>
        <v>-4142</v>
      </c>
      <c r="AB714" s="81" cm="1">
        <f t="array" ref="AB714">couleur(AB377)</f>
        <v>-4142</v>
      </c>
      <c r="AC714" s="81" cm="1">
        <f t="array" ref="AC714">couleur(AC377)</f>
        <v>-4142</v>
      </c>
      <c r="AD714" s="81" cm="1">
        <f t="array" ref="AD714">couleur(AD377)</f>
        <v>-4142</v>
      </c>
      <c r="AE714" s="81" cm="1">
        <f t="array" ref="AE714">couleur(AE377)</f>
        <v>-4142</v>
      </c>
      <c r="AF714" s="81" cm="1">
        <f t="array" ref="AF714">couleur(AF377)</f>
        <v>-4142</v>
      </c>
      <c r="AG714" s="81" cm="1">
        <f t="array" ref="AG714">couleur(AG377)</f>
        <v>-4142</v>
      </c>
      <c r="AH714" s="81" cm="1">
        <f t="array" ref="AH714">couleur(AH377)</f>
        <v>-4142</v>
      </c>
      <c r="AI714" s="81" cm="1">
        <f t="array" ref="AI714">couleur(AI377)</f>
        <v>-4142</v>
      </c>
      <c r="AJ714" s="43"/>
      <c r="AK714" s="81" t="e" cm="1">
        <f t="array" aca="1" ref="AK714" ca="1">couleur(AK312)</f>
        <v>#NAME?</v>
      </c>
      <c r="AL714" s="81" t="e" cm="1">
        <f t="array" aca="1" ref="AL714" ca="1">couleur(AL312)</f>
        <v>#NAME?</v>
      </c>
      <c r="AM714" s="81" t="e" cm="1">
        <f t="array" aca="1" ref="AM714" ca="1">couleur(AM312)</f>
        <v>#NAME?</v>
      </c>
      <c r="AN714" s="81" t="e" cm="1">
        <f t="array" aca="1" ref="AN714" ca="1">couleur(AN312)</f>
        <v>#NAME?</v>
      </c>
      <c r="AO714" s="81" t="e" cm="1">
        <f t="array" aca="1" ref="AO714" ca="1">couleur(AO312)</f>
        <v>#NAME?</v>
      </c>
      <c r="AP714" s="81" t="e" cm="1">
        <f t="array" aca="1" ref="AP714" ca="1">couleur(AP312)</f>
        <v>#NAME?</v>
      </c>
      <c r="AQ714" s="81" t="e" cm="1">
        <f t="array" aca="1" ref="AQ714" ca="1">couleur(AQ312)</f>
        <v>#NAME?</v>
      </c>
      <c r="AR714" s="81" t="e" cm="1">
        <f t="array" aca="1" ref="AR714" ca="1">couleur(AR312)</f>
        <v>#NAME?</v>
      </c>
      <c r="AS714" s="81" t="e" cm="1">
        <f t="array" aca="1" ref="AS714" ca="1">couleur(AS312)</f>
        <v>#NAME?</v>
      </c>
      <c r="AT714" s="81" t="e" cm="1">
        <f t="array" aca="1" ref="AT714" ca="1">couleur(AT312)</f>
        <v>#NAME?</v>
      </c>
      <c r="AU714" s="81" t="e" cm="1">
        <f t="array" aca="1" ref="AU714" ca="1">couleur(AU312)</f>
        <v>#NAME?</v>
      </c>
    </row>
    <row r="715" spans="9:47">
      <c r="I715" s="98">
        <f t="shared" ref="I715:O715" si="469">I313</f>
        <v>0</v>
      </c>
      <c r="J715" s="98">
        <f t="shared" si="469"/>
        <v>0</v>
      </c>
      <c r="K715" s="98">
        <f t="shared" si="469"/>
        <v>0</v>
      </c>
      <c r="L715" s="98">
        <f t="shared" si="469"/>
        <v>0</v>
      </c>
      <c r="M715" s="98">
        <f t="shared" si="469"/>
        <v>0</v>
      </c>
      <c r="N715" s="98">
        <f t="shared" si="469"/>
        <v>0</v>
      </c>
      <c r="O715" s="98">
        <f t="shared" si="469"/>
        <v>0</v>
      </c>
      <c r="Z715" s="81" cm="1">
        <f t="array" ref="Z715">couleur(Z378)</f>
        <v>-4142</v>
      </c>
      <c r="AA715" s="81" cm="1">
        <f t="array" ref="AA715">couleur(AA378)</f>
        <v>-4142</v>
      </c>
      <c r="AB715" s="81" cm="1">
        <f t="array" ref="AB715">couleur(AB378)</f>
        <v>-4142</v>
      </c>
      <c r="AC715" s="81" cm="1">
        <f t="array" ref="AC715">couleur(AC378)</f>
        <v>-4142</v>
      </c>
      <c r="AD715" s="81" cm="1">
        <f t="array" ref="AD715">couleur(AD378)</f>
        <v>-4142</v>
      </c>
      <c r="AE715" s="81" cm="1">
        <f t="array" ref="AE715">couleur(AE378)</f>
        <v>-4142</v>
      </c>
      <c r="AF715" s="81" cm="1">
        <f t="array" ref="AF715">couleur(AF378)</f>
        <v>-4142</v>
      </c>
      <c r="AG715" s="81" cm="1">
        <f t="array" ref="AG715">couleur(AG378)</f>
        <v>-4142</v>
      </c>
      <c r="AH715" s="81" cm="1">
        <f t="array" ref="AH715">couleur(AH378)</f>
        <v>-4142</v>
      </c>
      <c r="AI715" s="81" cm="1">
        <f t="array" ref="AI715">couleur(AI378)</f>
        <v>-4142</v>
      </c>
      <c r="AJ715" s="43"/>
      <c r="AK715" s="81" t="e" cm="1">
        <f t="array" aca="1" ref="AK715" ca="1">couleur(AK313)</f>
        <v>#NAME?</v>
      </c>
      <c r="AL715" s="81" t="e" cm="1">
        <f t="array" aca="1" ref="AL715" ca="1">couleur(AL313)</f>
        <v>#NAME?</v>
      </c>
      <c r="AM715" s="81" t="e" cm="1">
        <f t="array" aca="1" ref="AM715" ca="1">couleur(AM313)</f>
        <v>#NAME?</v>
      </c>
      <c r="AN715" s="81" t="e" cm="1">
        <f t="array" aca="1" ref="AN715" ca="1">couleur(AN313)</f>
        <v>#NAME?</v>
      </c>
      <c r="AO715" s="81" t="e" cm="1">
        <f t="array" aca="1" ref="AO715" ca="1">couleur(AO313)</f>
        <v>#NAME?</v>
      </c>
      <c r="AP715" s="81" t="e" cm="1">
        <f t="array" aca="1" ref="AP715" ca="1">couleur(AP313)</f>
        <v>#NAME?</v>
      </c>
      <c r="AQ715" s="81" t="e" cm="1">
        <f t="array" aca="1" ref="AQ715" ca="1">couleur(AQ313)</f>
        <v>#NAME?</v>
      </c>
      <c r="AR715" s="81" t="e" cm="1">
        <f t="array" aca="1" ref="AR715" ca="1">couleur(AR313)</f>
        <v>#NAME?</v>
      </c>
      <c r="AS715" s="81" t="e" cm="1">
        <f t="array" aca="1" ref="AS715" ca="1">couleur(AS313)</f>
        <v>#NAME?</v>
      </c>
      <c r="AT715" s="81" t="e" cm="1">
        <f t="array" aca="1" ref="AT715" ca="1">couleur(AT313)</f>
        <v>#NAME?</v>
      </c>
      <c r="AU715" s="81" t="e" cm="1">
        <f t="array" aca="1" ref="AU715" ca="1">couleur(AU313)</f>
        <v>#NAME?</v>
      </c>
    </row>
    <row r="716" spans="9:47">
      <c r="I716" s="98">
        <f t="shared" ref="I716:O716" si="470">I314</f>
        <v>0</v>
      </c>
      <c r="J716" s="98">
        <f t="shared" si="470"/>
        <v>0</v>
      </c>
      <c r="K716" s="98">
        <f t="shared" si="470"/>
        <v>0</v>
      </c>
      <c r="L716" s="98">
        <f t="shared" si="470"/>
        <v>0</v>
      </c>
      <c r="M716" s="98">
        <f t="shared" si="470"/>
        <v>0</v>
      </c>
      <c r="N716" s="98">
        <f t="shared" si="470"/>
        <v>0</v>
      </c>
      <c r="O716" s="98">
        <f t="shared" si="470"/>
        <v>0</v>
      </c>
      <c r="Z716" s="81" cm="1">
        <f t="array" ref="Z716">couleur(Z379)</f>
        <v>-4142</v>
      </c>
      <c r="AA716" s="81" cm="1">
        <f t="array" ref="AA716">couleur(AA379)</f>
        <v>-4142</v>
      </c>
      <c r="AB716" s="81" cm="1">
        <f t="array" ref="AB716">couleur(AB379)</f>
        <v>-4142</v>
      </c>
      <c r="AC716" s="81" cm="1">
        <f t="array" ref="AC716">couleur(AC379)</f>
        <v>-4142</v>
      </c>
      <c r="AD716" s="81" cm="1">
        <f t="array" ref="AD716">couleur(AD379)</f>
        <v>-4142</v>
      </c>
      <c r="AE716" s="81" cm="1">
        <f t="array" ref="AE716">couleur(AE379)</f>
        <v>-4142</v>
      </c>
      <c r="AF716" s="81" cm="1">
        <f t="array" ref="AF716">couleur(AF379)</f>
        <v>-4142</v>
      </c>
      <c r="AG716" s="81" cm="1">
        <f t="array" ref="AG716">couleur(AG379)</f>
        <v>-4142</v>
      </c>
      <c r="AH716" s="81" cm="1">
        <f t="array" ref="AH716">couleur(AH379)</f>
        <v>-4142</v>
      </c>
      <c r="AI716" s="81" cm="1">
        <f t="array" ref="AI716">couleur(AI379)</f>
        <v>-4142</v>
      </c>
      <c r="AJ716" s="43"/>
      <c r="AK716" s="81" t="e" cm="1">
        <f t="array" aca="1" ref="AK716" ca="1">couleur(AK314)</f>
        <v>#NAME?</v>
      </c>
      <c r="AL716" s="81" t="e" cm="1">
        <f t="array" aca="1" ref="AL716" ca="1">couleur(AL314)</f>
        <v>#NAME?</v>
      </c>
      <c r="AM716" s="81" t="e" cm="1">
        <f t="array" aca="1" ref="AM716" ca="1">couleur(AM314)</f>
        <v>#NAME?</v>
      </c>
      <c r="AN716" s="81" t="e" cm="1">
        <f t="array" aca="1" ref="AN716" ca="1">couleur(AN314)</f>
        <v>#NAME?</v>
      </c>
      <c r="AO716" s="81" t="e" cm="1">
        <f t="array" aca="1" ref="AO716" ca="1">couleur(AO314)</f>
        <v>#NAME?</v>
      </c>
      <c r="AP716" s="81" t="e" cm="1">
        <f t="array" aca="1" ref="AP716" ca="1">couleur(AP314)</f>
        <v>#NAME?</v>
      </c>
      <c r="AQ716" s="81" t="e" cm="1">
        <f t="array" aca="1" ref="AQ716" ca="1">couleur(AQ314)</f>
        <v>#NAME?</v>
      </c>
      <c r="AR716" s="81" t="e" cm="1">
        <f t="array" aca="1" ref="AR716" ca="1">couleur(AR314)</f>
        <v>#NAME?</v>
      </c>
      <c r="AS716" s="81" t="e" cm="1">
        <f t="array" aca="1" ref="AS716" ca="1">couleur(AS314)</f>
        <v>#NAME?</v>
      </c>
      <c r="AT716" s="81" t="e" cm="1">
        <f t="array" aca="1" ref="AT716" ca="1">couleur(AT314)</f>
        <v>#NAME?</v>
      </c>
      <c r="AU716" s="81" t="e" cm="1">
        <f t="array" aca="1" ref="AU716" ca="1">couleur(AU314)</f>
        <v>#NAME?</v>
      </c>
    </row>
    <row r="717" spans="9:47">
      <c r="I717" s="98">
        <f t="shared" ref="I717:O717" si="471">I315</f>
        <v>0</v>
      </c>
      <c r="J717" s="98">
        <f t="shared" si="471"/>
        <v>0</v>
      </c>
      <c r="K717" s="98">
        <f t="shared" si="471"/>
        <v>0</v>
      </c>
      <c r="L717" s="98">
        <f t="shared" si="471"/>
        <v>0</v>
      </c>
      <c r="M717" s="98">
        <f t="shared" si="471"/>
        <v>0</v>
      </c>
      <c r="N717" s="98">
        <f t="shared" si="471"/>
        <v>0</v>
      </c>
      <c r="O717" s="98">
        <f t="shared" si="471"/>
        <v>0</v>
      </c>
      <c r="Z717" s="81" cm="1">
        <f t="array" ref="Z717">couleur(Z380)</f>
        <v>-4142</v>
      </c>
      <c r="AA717" s="81" cm="1">
        <f t="array" ref="AA717">couleur(AA380)</f>
        <v>-4142</v>
      </c>
      <c r="AB717" s="81" cm="1">
        <f t="array" ref="AB717">couleur(AB380)</f>
        <v>-4142</v>
      </c>
      <c r="AC717" s="81" cm="1">
        <f t="array" ref="AC717">couleur(AC380)</f>
        <v>-4142</v>
      </c>
      <c r="AD717" s="81" cm="1">
        <f t="array" ref="AD717">couleur(AD380)</f>
        <v>-4142</v>
      </c>
      <c r="AE717" s="81" cm="1">
        <f t="array" ref="AE717">couleur(AE380)</f>
        <v>-4142</v>
      </c>
      <c r="AF717" s="81" cm="1">
        <f t="array" ref="AF717">couleur(AF380)</f>
        <v>-4142</v>
      </c>
      <c r="AG717" s="81" cm="1">
        <f t="array" ref="AG717">couleur(AG380)</f>
        <v>-4142</v>
      </c>
      <c r="AH717" s="81" cm="1">
        <f t="array" ref="AH717">couleur(AH380)</f>
        <v>-4142</v>
      </c>
      <c r="AI717" s="81" cm="1">
        <f t="array" ref="AI717">couleur(AI380)</f>
        <v>-4142</v>
      </c>
      <c r="AJ717" s="43"/>
      <c r="AK717" s="81" t="e" cm="1">
        <f t="array" aca="1" ref="AK717" ca="1">couleur(AK315)</f>
        <v>#NAME?</v>
      </c>
      <c r="AL717" s="81" t="e" cm="1">
        <f t="array" aca="1" ref="AL717" ca="1">couleur(AL315)</f>
        <v>#NAME?</v>
      </c>
      <c r="AM717" s="81" t="e" cm="1">
        <f t="array" aca="1" ref="AM717" ca="1">couleur(AM315)</f>
        <v>#NAME?</v>
      </c>
      <c r="AN717" s="81" t="e" cm="1">
        <f t="array" aca="1" ref="AN717" ca="1">couleur(AN315)</f>
        <v>#NAME?</v>
      </c>
      <c r="AO717" s="81" t="e" cm="1">
        <f t="array" aca="1" ref="AO717" ca="1">couleur(AO315)</f>
        <v>#NAME?</v>
      </c>
      <c r="AP717" s="81" t="e" cm="1">
        <f t="array" aca="1" ref="AP717" ca="1">couleur(AP315)</f>
        <v>#NAME?</v>
      </c>
      <c r="AQ717" s="81" t="e" cm="1">
        <f t="array" aca="1" ref="AQ717" ca="1">couleur(AQ315)</f>
        <v>#NAME?</v>
      </c>
      <c r="AR717" s="81" t="e" cm="1">
        <f t="array" aca="1" ref="AR717" ca="1">couleur(AR315)</f>
        <v>#NAME?</v>
      </c>
      <c r="AS717" s="81" t="e" cm="1">
        <f t="array" aca="1" ref="AS717" ca="1">couleur(AS315)</f>
        <v>#NAME?</v>
      </c>
      <c r="AT717" s="81" t="e" cm="1">
        <f t="array" aca="1" ref="AT717" ca="1">couleur(AT315)</f>
        <v>#NAME?</v>
      </c>
      <c r="AU717" s="81" t="e" cm="1">
        <f t="array" aca="1" ref="AU717" ca="1">couleur(AU315)</f>
        <v>#NAME?</v>
      </c>
    </row>
    <row r="718" spans="9:47">
      <c r="I718" s="98">
        <f t="shared" ref="I718:O718" si="472">I316</f>
        <v>0</v>
      </c>
      <c r="J718" s="98">
        <f t="shared" si="472"/>
        <v>0</v>
      </c>
      <c r="K718" s="98">
        <f t="shared" si="472"/>
        <v>0</v>
      </c>
      <c r="L718" s="98">
        <f t="shared" si="472"/>
        <v>0</v>
      </c>
      <c r="M718" s="98">
        <f t="shared" si="472"/>
        <v>0</v>
      </c>
      <c r="N718" s="98">
        <f t="shared" si="472"/>
        <v>0</v>
      </c>
      <c r="O718" s="98">
        <f t="shared" si="472"/>
        <v>0</v>
      </c>
      <c r="Z718" s="81" cm="1">
        <f t="array" ref="Z718">couleur(Z381)</f>
        <v>-4142</v>
      </c>
      <c r="AA718" s="81" cm="1">
        <f t="array" ref="AA718">couleur(AA381)</f>
        <v>-4142</v>
      </c>
      <c r="AB718" s="81" cm="1">
        <f t="array" ref="AB718">couleur(AB381)</f>
        <v>-4142</v>
      </c>
      <c r="AC718" s="81" cm="1">
        <f t="array" ref="AC718">couleur(AC381)</f>
        <v>-4142</v>
      </c>
      <c r="AD718" s="81" cm="1">
        <f t="array" ref="AD718">couleur(AD381)</f>
        <v>-4142</v>
      </c>
      <c r="AE718" s="81" cm="1">
        <f t="array" ref="AE718">couleur(AE381)</f>
        <v>-4142</v>
      </c>
      <c r="AF718" s="81" cm="1">
        <f t="array" ref="AF718">couleur(AF381)</f>
        <v>-4142</v>
      </c>
      <c r="AG718" s="81" cm="1">
        <f t="array" ref="AG718">couleur(AG381)</f>
        <v>-4142</v>
      </c>
      <c r="AH718" s="81" cm="1">
        <f t="array" ref="AH718">couleur(AH381)</f>
        <v>-4142</v>
      </c>
      <c r="AI718" s="81" cm="1">
        <f t="array" ref="AI718">couleur(AI381)</f>
        <v>-4142</v>
      </c>
      <c r="AJ718" s="43"/>
      <c r="AK718" s="81" t="e" cm="1">
        <f t="array" aca="1" ref="AK718" ca="1">couleur(AK316)</f>
        <v>#NAME?</v>
      </c>
      <c r="AL718" s="81" t="e" cm="1">
        <f t="array" aca="1" ref="AL718" ca="1">couleur(AL316)</f>
        <v>#NAME?</v>
      </c>
      <c r="AM718" s="81" t="e" cm="1">
        <f t="array" aca="1" ref="AM718" ca="1">couleur(AM316)</f>
        <v>#NAME?</v>
      </c>
      <c r="AN718" s="81" t="e" cm="1">
        <f t="array" aca="1" ref="AN718" ca="1">couleur(AN316)</f>
        <v>#NAME?</v>
      </c>
      <c r="AO718" s="81" t="e" cm="1">
        <f t="array" aca="1" ref="AO718" ca="1">couleur(AO316)</f>
        <v>#NAME?</v>
      </c>
      <c r="AP718" s="81" t="e" cm="1">
        <f t="array" aca="1" ref="AP718" ca="1">couleur(AP316)</f>
        <v>#NAME?</v>
      </c>
      <c r="AQ718" s="81" t="e" cm="1">
        <f t="array" aca="1" ref="AQ718" ca="1">couleur(AQ316)</f>
        <v>#NAME?</v>
      </c>
      <c r="AR718" s="81" t="e" cm="1">
        <f t="array" aca="1" ref="AR718" ca="1">couleur(AR316)</f>
        <v>#NAME?</v>
      </c>
      <c r="AS718" s="81" t="e" cm="1">
        <f t="array" aca="1" ref="AS718" ca="1">couleur(AS316)</f>
        <v>#NAME?</v>
      </c>
      <c r="AT718" s="81" t="e" cm="1">
        <f t="array" aca="1" ref="AT718" ca="1">couleur(AT316)</f>
        <v>#NAME?</v>
      </c>
      <c r="AU718" s="81" t="e" cm="1">
        <f t="array" aca="1" ref="AU718" ca="1">couleur(AU316)</f>
        <v>#NAME?</v>
      </c>
    </row>
    <row r="719" spans="9:47">
      <c r="I719" s="98">
        <f t="shared" ref="I719:O719" si="473">I317</f>
        <v>0</v>
      </c>
      <c r="J719" s="98">
        <f t="shared" si="473"/>
        <v>0</v>
      </c>
      <c r="K719" s="98">
        <f t="shared" si="473"/>
        <v>0</v>
      </c>
      <c r="L719" s="98">
        <f t="shared" si="473"/>
        <v>0</v>
      </c>
      <c r="M719" s="98">
        <f t="shared" si="473"/>
        <v>0</v>
      </c>
      <c r="N719" s="98">
        <f t="shared" si="473"/>
        <v>0</v>
      </c>
      <c r="O719" s="98">
        <f t="shared" si="473"/>
        <v>0</v>
      </c>
      <c r="Z719" s="81" cm="1">
        <f t="array" ref="Z719">couleur(Z382)</f>
        <v>-4142</v>
      </c>
      <c r="AA719" s="81" cm="1">
        <f t="array" ref="AA719">couleur(AA382)</f>
        <v>-4142</v>
      </c>
      <c r="AB719" s="81" cm="1">
        <f t="array" ref="AB719">couleur(AB382)</f>
        <v>-4142</v>
      </c>
      <c r="AC719" s="81" cm="1">
        <f t="array" ref="AC719">couleur(AC382)</f>
        <v>-4142</v>
      </c>
      <c r="AD719" s="81" cm="1">
        <f t="array" ref="AD719">couleur(AD382)</f>
        <v>-4142</v>
      </c>
      <c r="AE719" s="81" cm="1">
        <f t="array" ref="AE719">couleur(AE382)</f>
        <v>-4142</v>
      </c>
      <c r="AF719" s="81" cm="1">
        <f t="array" ref="AF719">couleur(AF382)</f>
        <v>-4142</v>
      </c>
      <c r="AG719" s="81" cm="1">
        <f t="array" ref="AG719">couleur(AG382)</f>
        <v>-4142</v>
      </c>
      <c r="AH719" s="81" cm="1">
        <f t="array" ref="AH719">couleur(AH382)</f>
        <v>-4142</v>
      </c>
      <c r="AI719" s="81" cm="1">
        <f t="array" ref="AI719">couleur(AI382)</f>
        <v>-4142</v>
      </c>
      <c r="AJ719" s="43"/>
      <c r="AK719" s="81" t="e" cm="1">
        <f t="array" aca="1" ref="AK719" ca="1">couleur(AK317)</f>
        <v>#NAME?</v>
      </c>
      <c r="AL719" s="81" t="e" cm="1">
        <f t="array" aca="1" ref="AL719" ca="1">couleur(AL317)</f>
        <v>#NAME?</v>
      </c>
      <c r="AM719" s="81" t="e" cm="1">
        <f t="array" aca="1" ref="AM719" ca="1">couleur(AM317)</f>
        <v>#NAME?</v>
      </c>
      <c r="AN719" s="81" t="e" cm="1">
        <f t="array" aca="1" ref="AN719" ca="1">couleur(AN317)</f>
        <v>#NAME?</v>
      </c>
      <c r="AO719" s="81" t="e" cm="1">
        <f t="array" aca="1" ref="AO719" ca="1">couleur(AO317)</f>
        <v>#NAME?</v>
      </c>
      <c r="AP719" s="81" t="e" cm="1">
        <f t="array" aca="1" ref="AP719" ca="1">couleur(AP317)</f>
        <v>#NAME?</v>
      </c>
      <c r="AQ719" s="81" t="e" cm="1">
        <f t="array" aca="1" ref="AQ719" ca="1">couleur(AQ317)</f>
        <v>#NAME?</v>
      </c>
      <c r="AR719" s="81" t="e" cm="1">
        <f t="array" aca="1" ref="AR719" ca="1">couleur(AR317)</f>
        <v>#NAME?</v>
      </c>
      <c r="AS719" s="81" t="e" cm="1">
        <f t="array" aca="1" ref="AS719" ca="1">couleur(AS317)</f>
        <v>#NAME?</v>
      </c>
      <c r="AT719" s="81" t="e" cm="1">
        <f t="array" aca="1" ref="AT719" ca="1">couleur(AT317)</f>
        <v>#NAME?</v>
      </c>
      <c r="AU719" s="81" t="e" cm="1">
        <f t="array" aca="1" ref="AU719" ca="1">couleur(AU317)</f>
        <v>#NAME?</v>
      </c>
    </row>
    <row r="720" spans="9:47">
      <c r="I720" s="98"/>
      <c r="J720" s="98"/>
      <c r="K720" s="98"/>
      <c r="L720" s="98"/>
      <c r="M720" s="98"/>
      <c r="N720" s="98"/>
      <c r="O720" s="98"/>
      <c r="Z720" s="81" cm="1">
        <f t="array" ref="Z720">couleur(Z383)</f>
        <v>-4142</v>
      </c>
      <c r="AA720" s="81" cm="1">
        <f t="array" ref="AA720">couleur(AA383)</f>
        <v>-4142</v>
      </c>
      <c r="AB720" s="81" cm="1">
        <f t="array" ref="AB720">couleur(AB383)</f>
        <v>-4142</v>
      </c>
      <c r="AC720" s="81" cm="1">
        <f t="array" ref="AC720">couleur(AC383)</f>
        <v>-4142</v>
      </c>
      <c r="AD720" s="81" cm="1">
        <f t="array" ref="AD720">couleur(AD383)</f>
        <v>-4142</v>
      </c>
      <c r="AE720" s="81" cm="1">
        <f t="array" ref="AE720">couleur(AE383)</f>
        <v>-4142</v>
      </c>
      <c r="AF720" s="81" cm="1">
        <f t="array" ref="AF720">couleur(AF383)</f>
        <v>-4142</v>
      </c>
      <c r="AG720" s="81" cm="1">
        <f t="array" ref="AG720">couleur(AG383)</f>
        <v>-4142</v>
      </c>
      <c r="AH720" s="81" cm="1">
        <f t="array" ref="AH720">couleur(AH383)</f>
        <v>-4142</v>
      </c>
      <c r="AI720" s="81" cm="1">
        <f t="array" ref="AI720">couleur(AI383)</f>
        <v>-4142</v>
      </c>
      <c r="AJ720" s="43"/>
      <c r="AK720" s="81"/>
      <c r="AL720" s="81"/>
      <c r="AM720" s="81"/>
      <c r="AN720" s="81"/>
      <c r="AO720" s="81"/>
      <c r="AP720" s="81"/>
      <c r="AQ720" s="81"/>
      <c r="AR720" s="81"/>
      <c r="AS720" s="81"/>
      <c r="AT720" s="81"/>
      <c r="AU720" s="81"/>
    </row>
    <row r="721" spans="8:47">
      <c r="I721" s="98"/>
      <c r="J721" s="98"/>
      <c r="K721" s="98"/>
      <c r="L721" s="98"/>
      <c r="M721" s="98"/>
      <c r="N721" s="98"/>
      <c r="O721" s="98"/>
      <c r="Z721" s="81" cm="1">
        <f t="array" ref="Z721">couleur(Z384)</f>
        <v>-4142</v>
      </c>
      <c r="AA721" s="81" cm="1">
        <f t="array" ref="AA721">couleur(AA384)</f>
        <v>-4142</v>
      </c>
      <c r="AB721" s="81" cm="1">
        <f t="array" ref="AB721">couleur(AB384)</f>
        <v>-4142</v>
      </c>
      <c r="AC721" s="81" cm="1">
        <f t="array" ref="AC721">couleur(AC384)</f>
        <v>-4142</v>
      </c>
      <c r="AD721" s="81" cm="1">
        <f t="array" ref="AD721">couleur(AD384)</f>
        <v>-4142</v>
      </c>
      <c r="AE721" s="81" cm="1">
        <f t="array" ref="AE721">couleur(AE384)</f>
        <v>-4142</v>
      </c>
      <c r="AF721" s="81" cm="1">
        <f t="array" ref="AF721">couleur(AF384)</f>
        <v>-4142</v>
      </c>
      <c r="AG721" s="81" cm="1">
        <f t="array" ref="AG721">couleur(AG384)</f>
        <v>-4142</v>
      </c>
      <c r="AH721" s="81" cm="1">
        <f t="array" ref="AH721">couleur(AH384)</f>
        <v>-4142</v>
      </c>
      <c r="AI721" s="81" cm="1">
        <f t="array" ref="AI721">couleur(AI384)</f>
        <v>-4142</v>
      </c>
      <c r="AJ721" s="43"/>
      <c r="AK721" s="81"/>
      <c r="AL721" s="81"/>
      <c r="AM721" s="81"/>
      <c r="AN721" s="81"/>
      <c r="AO721" s="81"/>
      <c r="AP721" s="81"/>
      <c r="AQ721" s="81"/>
      <c r="AR721" s="81"/>
      <c r="AS721" s="81"/>
      <c r="AT721" s="81"/>
      <c r="AU721" s="81"/>
    </row>
    <row r="722" spans="8:47">
      <c r="I722" s="98"/>
      <c r="J722" s="98"/>
      <c r="K722" s="98"/>
      <c r="L722" s="98"/>
      <c r="M722" s="98"/>
      <c r="N722" s="98"/>
      <c r="O722" s="98"/>
      <c r="P722" s="268"/>
      <c r="Q722" s="269"/>
      <c r="R722" s="269"/>
      <c r="S722" s="269"/>
      <c r="T722" s="269"/>
      <c r="U722" s="269"/>
      <c r="V722" s="270"/>
      <c r="W722" s="269"/>
      <c r="X722" s="271"/>
      <c r="Y722" s="269"/>
      <c r="Z722" s="81" cm="1">
        <f t="array" ref="Z722">couleur(Z385)</f>
        <v>-4142</v>
      </c>
      <c r="AA722" s="81" cm="1">
        <f t="array" ref="AA722">couleur(AA385)</f>
        <v>-4142</v>
      </c>
      <c r="AB722" s="81" cm="1">
        <f t="array" ref="AB722">couleur(AB385)</f>
        <v>-4142</v>
      </c>
      <c r="AC722" s="81" cm="1">
        <f t="array" ref="AC722">couleur(AC385)</f>
        <v>-4142</v>
      </c>
      <c r="AD722" s="81" cm="1">
        <f t="array" ref="AD722">couleur(AD385)</f>
        <v>-4142</v>
      </c>
      <c r="AE722" s="81" cm="1">
        <f t="array" ref="AE722">couleur(AE385)</f>
        <v>-4142</v>
      </c>
      <c r="AF722" s="81" cm="1">
        <f t="array" ref="AF722">couleur(AF385)</f>
        <v>-4142</v>
      </c>
      <c r="AG722" s="81" cm="1">
        <f t="array" ref="AG722">couleur(AG385)</f>
        <v>-4142</v>
      </c>
      <c r="AH722" s="81" cm="1">
        <f t="array" ref="AH722">couleur(AH385)</f>
        <v>-4142</v>
      </c>
      <c r="AI722" s="81" cm="1">
        <f t="array" ref="AI722">couleur(AI385)</f>
        <v>-4142</v>
      </c>
      <c r="AJ722" s="43"/>
      <c r="AK722" s="81"/>
      <c r="AL722" s="81"/>
      <c r="AM722" s="81"/>
      <c r="AN722" s="81"/>
      <c r="AO722" s="81"/>
      <c r="AP722" s="81"/>
      <c r="AQ722" s="81"/>
      <c r="AR722" s="81"/>
      <c r="AS722" s="81"/>
      <c r="AT722" s="81"/>
      <c r="AU722" s="81"/>
    </row>
    <row r="723" spans="8:47">
      <c r="I723" s="98"/>
      <c r="J723" s="98"/>
      <c r="K723" s="98"/>
      <c r="L723" s="98"/>
      <c r="M723" s="98"/>
      <c r="N723" s="98"/>
      <c r="O723" s="98"/>
      <c r="Z723" s="81" cm="1">
        <f t="array" ref="Z723">couleur(Z386)</f>
        <v>-4142</v>
      </c>
      <c r="AA723" s="81" cm="1">
        <f t="array" ref="AA723">couleur(AA386)</f>
        <v>-4142</v>
      </c>
      <c r="AB723" s="81" cm="1">
        <f t="array" ref="AB723">couleur(AB386)</f>
        <v>-4142</v>
      </c>
      <c r="AC723" s="81" cm="1">
        <f t="array" ref="AC723">couleur(AC386)</f>
        <v>-4142</v>
      </c>
      <c r="AD723" s="81" cm="1">
        <f t="array" ref="AD723">couleur(AD386)</f>
        <v>-4142</v>
      </c>
      <c r="AE723" s="81" cm="1">
        <f t="array" ref="AE723">couleur(AE386)</f>
        <v>-4142</v>
      </c>
      <c r="AF723" s="81" cm="1">
        <f t="array" ref="AF723">couleur(AF386)</f>
        <v>-4142</v>
      </c>
      <c r="AG723" s="81" cm="1">
        <f t="array" ref="AG723">couleur(AG386)</f>
        <v>-4142</v>
      </c>
      <c r="AH723" s="81" cm="1">
        <f t="array" ref="AH723">couleur(AH386)</f>
        <v>-4142</v>
      </c>
      <c r="AI723" s="81" cm="1">
        <f t="array" ref="AI723">couleur(AI386)</f>
        <v>-4142</v>
      </c>
      <c r="AJ723" s="43"/>
      <c r="AK723" s="81"/>
      <c r="AL723" s="81"/>
      <c r="AM723" s="81"/>
      <c r="AN723" s="81"/>
      <c r="AO723" s="81"/>
      <c r="AP723" s="81"/>
      <c r="AQ723" s="81"/>
      <c r="AR723" s="81"/>
      <c r="AS723" s="81"/>
      <c r="AT723" s="81"/>
      <c r="AU723" s="81"/>
    </row>
    <row r="724" spans="8:47">
      <c r="I724" s="98"/>
      <c r="Z724" s="81" cm="1">
        <f t="array" ref="Z724">couleur(Z387)</f>
        <v>-4142</v>
      </c>
      <c r="AA724" s="81" cm="1">
        <f t="array" ref="AA724">couleur(AA387)</f>
        <v>-4142</v>
      </c>
      <c r="AB724" s="81" cm="1">
        <f t="array" ref="AB724">couleur(AB387)</f>
        <v>-4142</v>
      </c>
      <c r="AC724" s="81" cm="1">
        <f t="array" ref="AC724">couleur(AC387)</f>
        <v>-4142</v>
      </c>
      <c r="AD724" s="81" cm="1">
        <f t="array" ref="AD724">couleur(AD387)</f>
        <v>-4142</v>
      </c>
      <c r="AE724" s="81" cm="1">
        <f t="array" ref="AE724">couleur(AE387)</f>
        <v>-4142</v>
      </c>
      <c r="AF724" s="81" cm="1">
        <f t="array" ref="AF724">couleur(AF387)</f>
        <v>-4142</v>
      </c>
      <c r="AG724" s="81" cm="1">
        <f t="array" ref="AG724">couleur(AG387)</f>
        <v>-4142</v>
      </c>
      <c r="AH724" s="81" cm="1">
        <f t="array" ref="AH724">couleur(AH387)</f>
        <v>-4142</v>
      </c>
      <c r="AI724" s="81" cm="1">
        <f t="array" ref="AI724">couleur(AI387)</f>
        <v>-4142</v>
      </c>
      <c r="AJ724" s="43"/>
      <c r="AK724" s="81"/>
    </row>
    <row r="725" spans="8:47">
      <c r="Z725" s="43"/>
      <c r="AA725" s="43"/>
      <c r="AB725" s="43"/>
      <c r="AC725" s="43"/>
      <c r="AD725" s="43"/>
      <c r="AE725" s="43"/>
      <c r="AF725" s="43"/>
      <c r="AG725" s="43"/>
      <c r="AH725" s="43"/>
      <c r="AI725" s="43"/>
      <c r="AJ725" s="43"/>
    </row>
    <row r="726" spans="8:47">
      <c r="H726" s="41" t="str">
        <f>J8</f>
        <v>Make Battery (LP)</v>
      </c>
      <c r="I726" s="271">
        <f>COUNTIF($J411:$J723,1)</f>
        <v>25</v>
      </c>
      <c r="J726" s="269"/>
      <c r="K726" s="269"/>
      <c r="L726" s="269"/>
      <c r="M726" s="269"/>
      <c r="N726" s="269"/>
      <c r="O726" s="269"/>
      <c r="P726" s="268"/>
      <c r="Q726" s="269"/>
      <c r="R726" s="269"/>
      <c r="S726" s="269"/>
      <c r="T726" s="269"/>
      <c r="U726" s="269"/>
      <c r="V726" s="270"/>
      <c r="W726" s="269"/>
      <c r="X726" s="271"/>
      <c r="Y726" s="269" t="str">
        <f>H726</f>
        <v>Make Battery (LP)</v>
      </c>
      <c r="Z726" s="81">
        <f t="shared" ref="Z726:AI726" ca="1" si="474">COUNTIFS(Z413:Z724,43,$I413:$I724,1)</f>
        <v>0</v>
      </c>
      <c r="AA726" s="81">
        <f t="shared" ca="1" si="474"/>
        <v>0</v>
      </c>
      <c r="AB726" s="81">
        <f t="shared" ca="1" si="474"/>
        <v>0</v>
      </c>
      <c r="AC726" s="81">
        <f t="shared" ca="1" si="474"/>
        <v>0</v>
      </c>
      <c r="AD726" s="81">
        <f t="shared" ca="1" si="474"/>
        <v>0</v>
      </c>
      <c r="AE726" s="81">
        <f t="shared" ca="1" si="474"/>
        <v>0</v>
      </c>
      <c r="AF726" s="81">
        <f t="shared" ca="1" si="474"/>
        <v>0</v>
      </c>
      <c r="AG726" s="81">
        <f t="shared" ca="1" si="474"/>
        <v>0</v>
      </c>
      <c r="AH726" s="81">
        <f t="shared" ca="1" si="474"/>
        <v>0</v>
      </c>
      <c r="AI726" s="81">
        <f t="shared" ca="1" si="474"/>
        <v>0</v>
      </c>
      <c r="AJ726" s="43"/>
      <c r="AK726" s="81">
        <f ca="1">COUNTIFS(AK412:AK723,43,$J412:$J723,1)</f>
        <v>0</v>
      </c>
      <c r="AL726" s="81">
        <f ca="1">COUNTIFS(AL412:AL723,43,$J412:$J723,1)</f>
        <v>0</v>
      </c>
      <c r="AM726" s="81">
        <f t="shared" ref="AM726:AU726" ca="1" si="475">COUNTIFS(AM412:AM723,43,$J412:$J723,1)</f>
        <v>0</v>
      </c>
      <c r="AN726" s="81">
        <f t="shared" ca="1" si="475"/>
        <v>0</v>
      </c>
      <c r="AO726" s="81">
        <f t="shared" ca="1" si="475"/>
        <v>0</v>
      </c>
      <c r="AP726" s="81">
        <f t="shared" ca="1" si="475"/>
        <v>0</v>
      </c>
      <c r="AQ726" s="81">
        <f t="shared" ca="1" si="475"/>
        <v>0</v>
      </c>
      <c r="AR726" s="81">
        <f t="shared" ca="1" si="475"/>
        <v>0</v>
      </c>
      <c r="AS726" s="81">
        <f t="shared" ca="1" si="475"/>
        <v>0</v>
      </c>
      <c r="AT726" s="81">
        <f t="shared" ca="1" si="475"/>
        <v>0</v>
      </c>
      <c r="AU726" s="81">
        <f t="shared" ca="1" si="475"/>
        <v>0</v>
      </c>
    </row>
    <row r="727" spans="8:47">
      <c r="H727" s="41" t="e">
        <f>K8</f>
        <v>#REF!</v>
      </c>
      <c r="I727" s="65">
        <f>COUNTIF($K412:$K723,1)</f>
        <v>0</v>
      </c>
      <c r="Y727" s="269" t="e">
        <f t="shared" ref="Y727:Y733" si="476">H727</f>
        <v>#REF!</v>
      </c>
      <c r="Z727" s="43"/>
      <c r="AA727" s="43"/>
      <c r="AB727" s="43"/>
      <c r="AC727" s="43"/>
      <c r="AD727" s="43"/>
      <c r="AE727" s="43"/>
      <c r="AF727" s="43"/>
      <c r="AG727" s="43"/>
      <c r="AH727" s="43"/>
      <c r="AI727" s="43"/>
      <c r="AJ727" s="43"/>
      <c r="AK727" s="81">
        <f ca="1">COUNTIFS(AK412:AK723,43,$K412:$K723,1)</f>
        <v>0</v>
      </c>
      <c r="AL727" s="81">
        <f ca="1">COUNTIFS(AL412:AL723,43,$K412:$K723,1)</f>
        <v>0</v>
      </c>
      <c r="AM727" s="81">
        <f t="shared" ref="AM727:AU727" ca="1" si="477">COUNTIFS(AM412:AM723,43,$K412:$K723,1)</f>
        <v>0</v>
      </c>
      <c r="AN727" s="81">
        <f t="shared" ca="1" si="477"/>
        <v>0</v>
      </c>
      <c r="AO727" s="81">
        <f t="shared" ca="1" si="477"/>
        <v>0</v>
      </c>
      <c r="AP727" s="81">
        <f t="shared" ca="1" si="477"/>
        <v>0</v>
      </c>
      <c r="AQ727" s="81">
        <f t="shared" ca="1" si="477"/>
        <v>0</v>
      </c>
      <c r="AR727" s="81">
        <f t="shared" ca="1" si="477"/>
        <v>0</v>
      </c>
      <c r="AS727" s="81">
        <f t="shared" ca="1" si="477"/>
        <v>0</v>
      </c>
      <c r="AT727" s="81">
        <f t="shared" ca="1" si="477"/>
        <v>0</v>
      </c>
      <c r="AU727" s="81">
        <f t="shared" ca="1" si="477"/>
        <v>0</v>
      </c>
    </row>
    <row r="728" spans="8:47">
      <c r="H728" s="41" t="e">
        <f>L8</f>
        <v>#REF!</v>
      </c>
      <c r="I728" s="271">
        <f>COUNTIF($L412:$L723,1)</f>
        <v>0</v>
      </c>
      <c r="J728" s="269"/>
      <c r="K728" s="269"/>
      <c r="L728" s="269"/>
      <c r="M728" s="269"/>
      <c r="N728" s="269"/>
      <c r="O728" s="269"/>
      <c r="P728" s="268"/>
      <c r="Q728" s="269"/>
      <c r="R728" s="269"/>
      <c r="S728" s="269"/>
      <c r="T728" s="269"/>
      <c r="U728" s="269"/>
      <c r="V728" s="270"/>
      <c r="W728" s="269"/>
      <c r="X728" s="271"/>
      <c r="Y728" s="269" t="e">
        <f t="shared" si="476"/>
        <v>#REF!</v>
      </c>
      <c r="Z728" s="43"/>
      <c r="AA728" s="43"/>
      <c r="AB728" s="43"/>
      <c r="AC728" s="43"/>
      <c r="AD728" s="43"/>
      <c r="AE728" s="43"/>
      <c r="AF728" s="43"/>
      <c r="AG728" s="43"/>
      <c r="AH728" s="43"/>
      <c r="AI728" s="43"/>
      <c r="AJ728" s="43"/>
      <c r="AK728" s="81">
        <f ca="1">COUNTIFS(AK412:AK723,43,$L412:$L723,1)</f>
        <v>0</v>
      </c>
      <c r="AL728" s="81">
        <f ca="1">COUNTIFS(AL412:AL723,43,$L412:$L723,1)</f>
        <v>0</v>
      </c>
      <c r="AM728" s="81">
        <f t="shared" ref="AM728:AU728" ca="1" si="478">COUNTIFS(AM412:AM723,43,$L412:$L723,1)</f>
        <v>0</v>
      </c>
      <c r="AN728" s="81">
        <f t="shared" ca="1" si="478"/>
        <v>0</v>
      </c>
      <c r="AO728" s="81">
        <f ca="1">COUNTIFS(AO412:AO723,43,$L412:$L723,1)</f>
        <v>0</v>
      </c>
      <c r="AP728" s="81">
        <f t="shared" ca="1" si="478"/>
        <v>0</v>
      </c>
      <c r="AQ728" s="81">
        <f t="shared" ca="1" si="478"/>
        <v>0</v>
      </c>
      <c r="AR728" s="81">
        <f t="shared" ca="1" si="478"/>
        <v>0</v>
      </c>
      <c r="AS728" s="81">
        <f t="shared" ca="1" si="478"/>
        <v>0</v>
      </c>
      <c r="AT728" s="81">
        <f t="shared" ca="1" si="478"/>
        <v>0</v>
      </c>
      <c r="AU728" s="81">
        <f t="shared" ca="1" si="478"/>
        <v>0</v>
      </c>
    </row>
    <row r="729" spans="8:47">
      <c r="H729" s="41" t="e">
        <f>M8</f>
        <v>#REF!</v>
      </c>
      <c r="I729" s="65">
        <f>COUNTIF($M412:$M723,1)</f>
        <v>0</v>
      </c>
      <c r="Y729" s="269" t="e">
        <f t="shared" si="476"/>
        <v>#REF!</v>
      </c>
      <c r="Z729" s="43"/>
      <c r="AA729" s="43"/>
      <c r="AB729" s="43"/>
      <c r="AC729" s="43"/>
      <c r="AD729" s="43"/>
      <c r="AE729" s="43"/>
      <c r="AF729" s="43"/>
      <c r="AG729" s="43"/>
      <c r="AH729" s="43"/>
      <c r="AI729" s="43"/>
      <c r="AJ729" s="43"/>
      <c r="AK729" s="81">
        <f ca="1">COUNTIFS(AK412:AK723,43,$M412:$M723,1)</f>
        <v>0</v>
      </c>
      <c r="AL729" s="81">
        <f t="shared" ref="AL729:AU729" ca="1" si="479">COUNTIFS(AL412:AL723,43,$M412:$M723,1)</f>
        <v>0</v>
      </c>
      <c r="AM729" s="81">
        <f t="shared" ca="1" si="479"/>
        <v>0</v>
      </c>
      <c r="AN729" s="81">
        <f t="shared" ca="1" si="479"/>
        <v>0</v>
      </c>
      <c r="AO729" s="81">
        <f t="shared" ca="1" si="479"/>
        <v>0</v>
      </c>
      <c r="AP729" s="81">
        <f t="shared" ca="1" si="479"/>
        <v>0</v>
      </c>
      <c r="AQ729" s="81">
        <f t="shared" ca="1" si="479"/>
        <v>0</v>
      </c>
      <c r="AR729" s="81">
        <f t="shared" ca="1" si="479"/>
        <v>0</v>
      </c>
      <c r="AS729" s="81">
        <f t="shared" ca="1" si="479"/>
        <v>0</v>
      </c>
      <c r="AT729" s="81">
        <f t="shared" ca="1" si="479"/>
        <v>0</v>
      </c>
      <c r="AU729" s="81">
        <f t="shared" ca="1" si="479"/>
        <v>0</v>
      </c>
    </row>
    <row r="730" spans="8:47">
      <c r="H730" s="41" t="e">
        <f>N8</f>
        <v>#REF!</v>
      </c>
      <c r="I730" s="271">
        <f>COUNTIF($N412:$N723,1)</f>
        <v>0</v>
      </c>
      <c r="J730" s="269"/>
      <c r="K730" s="269"/>
      <c r="L730" s="269"/>
      <c r="M730" s="269"/>
      <c r="N730" s="269"/>
      <c r="O730" s="269"/>
      <c r="P730" s="268"/>
      <c r="Q730" s="269"/>
      <c r="R730" s="269"/>
      <c r="S730" s="269"/>
      <c r="T730" s="269"/>
      <c r="U730" s="269"/>
      <c r="V730" s="270"/>
      <c r="W730" s="269"/>
      <c r="X730" s="271"/>
      <c r="Y730" s="269" t="e">
        <f t="shared" si="476"/>
        <v>#REF!</v>
      </c>
      <c r="Z730" s="43"/>
      <c r="AA730" s="43"/>
      <c r="AB730" s="43"/>
      <c r="AC730" s="43"/>
      <c r="AD730" s="43"/>
      <c r="AE730" s="43"/>
      <c r="AF730" s="43"/>
      <c r="AG730" s="43"/>
      <c r="AH730" s="43"/>
      <c r="AI730" s="43"/>
      <c r="AJ730" s="43"/>
      <c r="AK730" s="81">
        <f ca="1">COUNTIFS(AK412:AK723,43,$N412:$N723,1)</f>
        <v>0</v>
      </c>
      <c r="AL730" s="81">
        <f t="shared" ref="AL730:AU730" ca="1" si="480">COUNTIFS(AL412:AL723,43,$N412:$N723,1)</f>
        <v>0</v>
      </c>
      <c r="AM730" s="81">
        <f t="shared" ca="1" si="480"/>
        <v>0</v>
      </c>
      <c r="AN730" s="81">
        <f t="shared" ca="1" si="480"/>
        <v>0</v>
      </c>
      <c r="AO730" s="81">
        <f t="shared" ca="1" si="480"/>
        <v>0</v>
      </c>
      <c r="AP730" s="81">
        <f t="shared" ca="1" si="480"/>
        <v>0</v>
      </c>
      <c r="AQ730" s="81">
        <f t="shared" ca="1" si="480"/>
        <v>0</v>
      </c>
      <c r="AR730" s="81">
        <f t="shared" ca="1" si="480"/>
        <v>0</v>
      </c>
      <c r="AS730" s="81">
        <f t="shared" ca="1" si="480"/>
        <v>0</v>
      </c>
      <c r="AT730" s="81">
        <f t="shared" ca="1" si="480"/>
        <v>0</v>
      </c>
      <c r="AU730" s="81">
        <f t="shared" ca="1" si="480"/>
        <v>0</v>
      </c>
    </row>
    <row r="731" spans="8:47">
      <c r="H731" s="41" t="str">
        <f>O8</f>
        <v>libre</v>
      </c>
      <c r="I731" s="65">
        <f>COUNTIF($O412:$O723,1)</f>
        <v>0</v>
      </c>
      <c r="Y731" s="269" t="str">
        <f t="shared" si="476"/>
        <v>libre</v>
      </c>
      <c r="Z731" s="43"/>
      <c r="AA731" s="43"/>
      <c r="AB731" s="43"/>
      <c r="AC731" s="43"/>
      <c r="AD731" s="43"/>
      <c r="AE731" s="43"/>
      <c r="AF731" s="43"/>
      <c r="AG731" s="43"/>
      <c r="AH731" s="43"/>
      <c r="AI731" s="43"/>
      <c r="AJ731" s="43"/>
      <c r="AK731" s="81">
        <f ca="1">COUNTIFS(AK412:AK723,43,$N412:$N723,1)</f>
        <v>0</v>
      </c>
      <c r="AL731" s="81">
        <f t="shared" ref="AL731:AU731" ca="1" si="481">COUNTIFS(AL412:AL723,43,$N412:$N723,1)</f>
        <v>0</v>
      </c>
      <c r="AM731" s="81">
        <f t="shared" ca="1" si="481"/>
        <v>0</v>
      </c>
      <c r="AN731" s="81">
        <f t="shared" ca="1" si="481"/>
        <v>0</v>
      </c>
      <c r="AO731" s="81">
        <f t="shared" ca="1" si="481"/>
        <v>0</v>
      </c>
      <c r="AP731" s="81">
        <f t="shared" ca="1" si="481"/>
        <v>0</v>
      </c>
      <c r="AQ731" s="81">
        <f t="shared" ca="1" si="481"/>
        <v>0</v>
      </c>
      <c r="AR731" s="81">
        <f t="shared" ca="1" si="481"/>
        <v>0</v>
      </c>
      <c r="AS731" s="81">
        <f t="shared" ca="1" si="481"/>
        <v>0</v>
      </c>
      <c r="AT731" s="81">
        <f t="shared" ca="1" si="481"/>
        <v>0</v>
      </c>
      <c r="AU731" s="81">
        <f t="shared" ca="1" si="481"/>
        <v>0</v>
      </c>
    </row>
    <row r="732" spans="8:47">
      <c r="I732" s="65">
        <f>COUNTIF($I412:$I723,1)</f>
        <v>25</v>
      </c>
      <c r="Y732" s="269">
        <f t="shared" si="476"/>
        <v>0</v>
      </c>
      <c r="Z732" s="43"/>
      <c r="AA732" s="43"/>
      <c r="AB732" s="43"/>
      <c r="AC732" s="43"/>
      <c r="AD732" s="43"/>
      <c r="AE732" s="43"/>
      <c r="AF732" s="43"/>
      <c r="AG732" s="43"/>
      <c r="AH732" s="43"/>
      <c r="AI732" s="43"/>
      <c r="AJ732" s="43"/>
      <c r="AK732" s="81" t="e">
        <f>COUNTIFS(AK411:AK723,43,$O412:$O723,1)</f>
        <v>#VALUE!</v>
      </c>
    </row>
    <row r="733" spans="8:47">
      <c r="Y733" s="269">
        <f t="shared" si="476"/>
        <v>0</v>
      </c>
      <c r="Z733" s="43"/>
      <c r="AA733" s="43"/>
      <c r="AB733" s="43"/>
      <c r="AC733" s="43"/>
      <c r="AD733" s="43"/>
      <c r="AE733" s="43"/>
      <c r="AF733" s="43"/>
      <c r="AG733" s="43"/>
      <c r="AH733" s="43"/>
      <c r="AI733" s="43"/>
      <c r="AJ733" s="43"/>
      <c r="AK733" s="81" t="e">
        <f>COUNTIFS(AK419:AK731,43,$J419:$J730,1)</f>
        <v>#VALUE!</v>
      </c>
    </row>
    <row r="734" spans="8:47">
      <c r="Z734" s="43"/>
      <c r="AA734" s="43"/>
      <c r="AB734" s="43"/>
      <c r="AC734" s="43"/>
      <c r="AD734" s="43"/>
      <c r="AE734" s="43"/>
      <c r="AF734" s="43"/>
      <c r="AG734" s="43"/>
      <c r="AH734" s="43"/>
      <c r="AI734" s="43"/>
      <c r="AJ734" s="43"/>
      <c r="AK734" s="81" t="e">
        <f>COUNTIFS(AK420:AK732,43,$J420:$J731,1)</f>
        <v>#VALUE!</v>
      </c>
    </row>
    <row r="735" spans="8:47">
      <c r="Z735" s="43"/>
      <c r="AA735" s="43"/>
      <c r="AB735" s="43"/>
      <c r="AC735" s="43"/>
      <c r="AD735" s="43"/>
      <c r="AE735" s="43"/>
      <c r="AF735" s="43"/>
      <c r="AG735" s="43"/>
      <c r="AH735" s="43"/>
      <c r="AI735" s="43"/>
      <c r="AJ735" s="43"/>
    </row>
    <row r="736" spans="8:47">
      <c r="Z736" s="43"/>
      <c r="AA736" s="43"/>
      <c r="AB736" s="43"/>
      <c r="AC736" s="43"/>
      <c r="AD736" s="43"/>
      <c r="AE736" s="43"/>
      <c r="AF736" s="43"/>
      <c r="AG736" s="43"/>
      <c r="AH736" s="43"/>
      <c r="AI736" s="43"/>
      <c r="AJ736" s="43"/>
    </row>
    <row r="737" spans="26:36">
      <c r="Z737" s="43"/>
      <c r="AA737" s="43"/>
      <c r="AB737" s="43"/>
      <c r="AC737" s="43"/>
      <c r="AD737" s="43"/>
      <c r="AE737" s="43"/>
      <c r="AF737" s="43"/>
      <c r="AG737" s="43"/>
      <c r="AH737" s="43"/>
      <c r="AI737" s="43"/>
      <c r="AJ737" s="43"/>
    </row>
    <row r="738" spans="26:36">
      <c r="Z738" s="43"/>
      <c r="AA738" s="43"/>
      <c r="AB738" s="43"/>
      <c r="AC738" s="43"/>
      <c r="AD738" s="43"/>
      <c r="AE738" s="43"/>
      <c r="AF738" s="43"/>
      <c r="AG738" s="43"/>
      <c r="AH738" s="43"/>
      <c r="AI738" s="43"/>
      <c r="AJ738" s="43"/>
    </row>
    <row r="739" spans="26:36">
      <c r="Z739" s="43"/>
      <c r="AA739" s="43"/>
      <c r="AB739" s="43"/>
      <c r="AC739" s="43"/>
      <c r="AD739" s="43"/>
      <c r="AE739" s="43"/>
      <c r="AF739" s="43"/>
      <c r="AG739" s="43"/>
      <c r="AH739" s="43"/>
      <c r="AI739" s="43"/>
      <c r="AJ739" s="43"/>
    </row>
    <row r="740" spans="26:36">
      <c r="Z740" s="43"/>
      <c r="AA740" s="43"/>
      <c r="AB740" s="43"/>
      <c r="AC740" s="43"/>
      <c r="AD740" s="43"/>
      <c r="AE740" s="43"/>
      <c r="AF740" s="43"/>
      <c r="AG740" s="43"/>
      <c r="AH740" s="43"/>
      <c r="AI740" s="43"/>
      <c r="AJ740" s="43"/>
    </row>
    <row r="741" spans="26:36">
      <c r="Z741" s="43"/>
      <c r="AA741" s="43"/>
      <c r="AB741" s="43"/>
      <c r="AC741" s="43"/>
      <c r="AD741" s="43"/>
      <c r="AE741" s="43"/>
      <c r="AF741" s="43"/>
      <c r="AG741" s="43"/>
      <c r="AH741" s="43"/>
      <c r="AI741" s="43"/>
      <c r="AJ741" s="43"/>
    </row>
    <row r="742" spans="26:36">
      <c r="Z742" s="43"/>
      <c r="AA742" s="43"/>
      <c r="AB742" s="43"/>
      <c r="AC742" s="43"/>
      <c r="AD742" s="43"/>
      <c r="AE742" s="43"/>
      <c r="AF742" s="43"/>
      <c r="AG742" s="43"/>
      <c r="AH742" s="43"/>
      <c r="AI742" s="43"/>
      <c r="AJ742" s="43"/>
    </row>
    <row r="743" spans="26:36">
      <c r="Z743" s="43"/>
      <c r="AA743" s="43"/>
      <c r="AB743" s="43"/>
      <c r="AC743" s="43"/>
      <c r="AD743" s="43"/>
      <c r="AE743" s="43"/>
      <c r="AF743" s="43"/>
      <c r="AG743" s="43"/>
      <c r="AH743" s="43"/>
      <c r="AI743" s="43"/>
      <c r="AJ743" s="43"/>
    </row>
    <row r="744" spans="26:36">
      <c r="Z744" s="43"/>
      <c r="AA744" s="43"/>
      <c r="AB744" s="43"/>
      <c r="AC744" s="43"/>
      <c r="AD744" s="43"/>
      <c r="AE744" s="43"/>
      <c r="AF744" s="43"/>
      <c r="AG744" s="43"/>
      <c r="AH744" s="43"/>
      <c r="AI744" s="43"/>
      <c r="AJ744" s="43"/>
    </row>
    <row r="745" spans="26:36">
      <c r="Z745" s="43"/>
      <c r="AA745" s="43"/>
      <c r="AB745" s="43"/>
      <c r="AC745" s="43"/>
      <c r="AD745" s="43"/>
      <c r="AE745" s="43"/>
      <c r="AF745" s="43"/>
      <c r="AG745" s="43"/>
      <c r="AH745" s="43"/>
      <c r="AI745" s="43"/>
      <c r="AJ745" s="43"/>
    </row>
    <row r="746" spans="26:36">
      <c r="Z746" s="43"/>
      <c r="AA746" s="43"/>
      <c r="AB746" s="43"/>
      <c r="AC746" s="43"/>
      <c r="AD746" s="43"/>
      <c r="AE746" s="43"/>
      <c r="AF746" s="43"/>
      <c r="AG746" s="43"/>
      <c r="AH746" s="43"/>
      <c r="AI746" s="43"/>
      <c r="AJ746" s="43"/>
    </row>
    <row r="747" spans="26:36">
      <c r="Z747" s="43"/>
      <c r="AA747" s="43"/>
      <c r="AB747" s="43"/>
      <c r="AC747" s="43"/>
      <c r="AD747" s="43"/>
      <c r="AE747" s="43"/>
      <c r="AF747" s="43"/>
      <c r="AG747" s="43"/>
      <c r="AH747" s="43"/>
      <c r="AI747" s="43"/>
      <c r="AJ747" s="43"/>
    </row>
    <row r="748" spans="26:36">
      <c r="Z748" s="43"/>
      <c r="AA748" s="43"/>
      <c r="AB748" s="43"/>
      <c r="AC748" s="43"/>
      <c r="AD748" s="43"/>
      <c r="AE748" s="43"/>
      <c r="AF748" s="43"/>
      <c r="AG748" s="43"/>
      <c r="AH748" s="43"/>
      <c r="AI748" s="43"/>
      <c r="AJ748" s="43"/>
    </row>
    <row r="749" spans="26:36">
      <c r="Z749" s="43"/>
      <c r="AA749" s="43"/>
      <c r="AB749" s="43"/>
      <c r="AC749" s="43"/>
      <c r="AD749" s="43"/>
      <c r="AE749" s="43"/>
      <c r="AF749" s="43"/>
      <c r="AG749" s="43"/>
      <c r="AH749" s="43"/>
      <c r="AI749" s="43"/>
      <c r="AJ749" s="43"/>
    </row>
    <row r="750" spans="26:36">
      <c r="Z750" s="43"/>
      <c r="AA750" s="43"/>
      <c r="AB750" s="43"/>
      <c r="AC750" s="43"/>
      <c r="AD750" s="43"/>
      <c r="AE750" s="43"/>
      <c r="AF750" s="43"/>
      <c r="AG750" s="43"/>
      <c r="AH750" s="43"/>
      <c r="AI750" s="43"/>
      <c r="AJ750" s="43"/>
    </row>
    <row r="751" spans="26:36">
      <c r="Z751" s="43"/>
      <c r="AA751" s="43"/>
      <c r="AB751" s="43"/>
      <c r="AC751" s="43"/>
      <c r="AD751" s="43"/>
      <c r="AE751" s="43"/>
      <c r="AF751" s="43"/>
      <c r="AG751" s="43"/>
      <c r="AH751" s="43"/>
      <c r="AI751" s="43"/>
      <c r="AJ751" s="43"/>
    </row>
    <row r="752" spans="26:36">
      <c r="Z752" s="43"/>
      <c r="AA752" s="43"/>
      <c r="AB752" s="43"/>
      <c r="AC752" s="43"/>
      <c r="AD752" s="43"/>
      <c r="AE752" s="43"/>
      <c r="AF752" s="43"/>
      <c r="AG752" s="43"/>
      <c r="AH752" s="43"/>
      <c r="AI752" s="43"/>
      <c r="AJ752" s="43"/>
    </row>
    <row r="753" spans="26:36">
      <c r="Z753" s="43"/>
      <c r="AA753" s="43"/>
      <c r="AB753" s="43"/>
      <c r="AC753" s="43"/>
      <c r="AD753" s="43"/>
      <c r="AE753" s="43"/>
      <c r="AF753" s="43"/>
      <c r="AG753" s="43"/>
      <c r="AH753" s="43"/>
      <c r="AI753" s="43"/>
      <c r="AJ753" s="43"/>
    </row>
    <row r="754" spans="26:36">
      <c r="Z754" s="43"/>
      <c r="AA754" s="43"/>
      <c r="AB754" s="43"/>
      <c r="AC754" s="43"/>
      <c r="AD754" s="43"/>
      <c r="AE754" s="43"/>
      <c r="AF754" s="43"/>
      <c r="AG754" s="43"/>
      <c r="AH754" s="43"/>
      <c r="AI754" s="43"/>
      <c r="AJ754" s="43"/>
    </row>
    <row r="755" spans="26:36">
      <c r="Z755" s="43"/>
      <c r="AA755" s="43"/>
      <c r="AB755" s="43"/>
      <c r="AC755" s="43"/>
      <c r="AD755" s="43"/>
      <c r="AE755" s="43"/>
      <c r="AF755" s="43"/>
      <c r="AG755" s="43"/>
      <c r="AH755" s="43"/>
      <c r="AI755" s="43"/>
      <c r="AJ755" s="43"/>
    </row>
    <row r="756" spans="26:36">
      <c r="Z756" s="43"/>
      <c r="AA756" s="43"/>
      <c r="AB756" s="43"/>
      <c r="AC756" s="43"/>
      <c r="AD756" s="43"/>
      <c r="AE756" s="43"/>
      <c r="AF756" s="43"/>
      <c r="AG756" s="43"/>
      <c r="AH756" s="43"/>
      <c r="AI756" s="43"/>
      <c r="AJ756" s="43"/>
    </row>
    <row r="757" spans="26:36">
      <c r="Z757" s="43"/>
      <c r="AA757" s="43"/>
      <c r="AB757" s="43"/>
      <c r="AC757" s="43"/>
      <c r="AD757" s="43"/>
      <c r="AE757" s="43"/>
      <c r="AF757" s="43"/>
      <c r="AG757" s="43"/>
      <c r="AH757" s="43"/>
      <c r="AI757" s="43"/>
      <c r="AJ757" s="43"/>
    </row>
    <row r="758" spans="26:36">
      <c r="Z758" s="43"/>
      <c r="AA758" s="43"/>
      <c r="AB758" s="43"/>
      <c r="AC758" s="43"/>
      <c r="AD758" s="43"/>
      <c r="AE758" s="43"/>
      <c r="AF758" s="43"/>
      <c r="AG758" s="43"/>
      <c r="AH758" s="43"/>
      <c r="AI758" s="43"/>
      <c r="AJ758" s="43"/>
    </row>
    <row r="759" spans="26:36">
      <c r="Z759" s="43"/>
      <c r="AA759" s="43"/>
      <c r="AB759" s="43"/>
      <c r="AC759" s="43"/>
      <c r="AD759" s="43"/>
      <c r="AE759" s="43"/>
      <c r="AF759" s="43"/>
      <c r="AG759" s="43"/>
      <c r="AH759" s="43"/>
      <c r="AI759" s="43"/>
      <c r="AJ759" s="43"/>
    </row>
    <row r="760" spans="26:36">
      <c r="Z760" s="43"/>
      <c r="AA760" s="43"/>
      <c r="AB760" s="43"/>
      <c r="AC760" s="43"/>
      <c r="AD760" s="43"/>
      <c r="AE760" s="43"/>
      <c r="AF760" s="43"/>
      <c r="AG760" s="43"/>
      <c r="AH760" s="43"/>
      <c r="AI760" s="43"/>
      <c r="AJ760" s="43"/>
    </row>
    <row r="761" spans="26:36">
      <c r="Z761" s="43"/>
      <c r="AA761" s="43"/>
      <c r="AB761" s="43"/>
      <c r="AC761" s="43"/>
      <c r="AD761" s="43"/>
      <c r="AE761" s="43"/>
      <c r="AF761" s="43"/>
      <c r="AG761" s="43"/>
      <c r="AH761" s="43"/>
      <c r="AI761" s="43"/>
      <c r="AJ761" s="43"/>
    </row>
    <row r="762" spans="26:36">
      <c r="Z762" s="43"/>
      <c r="AA762" s="43"/>
      <c r="AB762" s="43"/>
      <c r="AC762" s="43"/>
      <c r="AD762" s="43"/>
      <c r="AE762" s="43"/>
      <c r="AF762" s="43"/>
      <c r="AG762" s="43"/>
      <c r="AH762" s="43"/>
      <c r="AI762" s="43"/>
      <c r="AJ762" s="43"/>
    </row>
    <row r="763" spans="26:36">
      <c r="Z763" s="43"/>
      <c r="AA763" s="43"/>
      <c r="AB763" s="43"/>
      <c r="AC763" s="43"/>
      <c r="AD763" s="43"/>
      <c r="AE763" s="43"/>
      <c r="AF763" s="43"/>
      <c r="AG763" s="43"/>
      <c r="AH763" s="43"/>
      <c r="AI763" s="43"/>
      <c r="AJ763" s="43"/>
    </row>
    <row r="764" spans="26:36">
      <c r="Z764" s="43"/>
      <c r="AA764" s="43"/>
      <c r="AB764" s="43"/>
      <c r="AC764" s="43"/>
      <c r="AD764" s="43"/>
      <c r="AE764" s="43"/>
      <c r="AF764" s="43"/>
      <c r="AG764" s="43"/>
      <c r="AH764" s="43"/>
      <c r="AI764" s="43"/>
      <c r="AJ764" s="43"/>
    </row>
    <row r="765" spans="26:36">
      <c r="Z765" s="43"/>
      <c r="AA765" s="43"/>
      <c r="AB765" s="43"/>
      <c r="AC765" s="43"/>
      <c r="AD765" s="43"/>
      <c r="AE765" s="43"/>
      <c r="AF765" s="43"/>
      <c r="AG765" s="43"/>
      <c r="AH765" s="43"/>
      <c r="AI765" s="43"/>
      <c r="AJ765" s="43"/>
    </row>
    <row r="766" spans="26:36">
      <c r="Z766" s="43"/>
      <c r="AA766" s="43"/>
      <c r="AB766" s="43"/>
      <c r="AC766" s="43"/>
      <c r="AD766" s="43"/>
      <c r="AE766" s="43"/>
      <c r="AF766" s="43"/>
      <c r="AG766" s="43"/>
      <c r="AH766" s="43"/>
      <c r="AI766" s="43"/>
      <c r="AJ766" s="43"/>
    </row>
    <row r="767" spans="26:36">
      <c r="Z767" s="43"/>
      <c r="AA767" s="43"/>
      <c r="AB767" s="43"/>
      <c r="AC767" s="43"/>
      <c r="AD767" s="43"/>
      <c r="AE767" s="43"/>
      <c r="AF767" s="43"/>
      <c r="AG767" s="43"/>
      <c r="AH767" s="43"/>
      <c r="AI767" s="43"/>
      <c r="AJ767" s="43"/>
    </row>
    <row r="768" spans="26:36">
      <c r="Z768" s="43"/>
      <c r="AA768" s="43"/>
      <c r="AB768" s="43"/>
      <c r="AC768" s="43"/>
      <c r="AD768" s="43"/>
      <c r="AE768" s="43"/>
      <c r="AF768" s="43"/>
      <c r="AG768" s="43"/>
      <c r="AH768" s="43"/>
      <c r="AI768" s="43"/>
      <c r="AJ768" s="43"/>
    </row>
    <row r="769" spans="26:36">
      <c r="Z769" s="43"/>
      <c r="AA769" s="43"/>
      <c r="AB769" s="43"/>
      <c r="AC769" s="43"/>
      <c r="AD769" s="43"/>
      <c r="AE769" s="43"/>
      <c r="AF769" s="43"/>
      <c r="AG769" s="43"/>
      <c r="AH769" s="43"/>
      <c r="AI769" s="43"/>
      <c r="AJ769" s="43"/>
    </row>
    <row r="770" spans="26:36">
      <c r="Z770" s="43"/>
      <c r="AA770" s="43"/>
      <c r="AB770" s="43"/>
      <c r="AC770" s="43"/>
      <c r="AD770" s="43"/>
      <c r="AE770" s="43"/>
      <c r="AF770" s="43"/>
      <c r="AG770" s="43"/>
      <c r="AH770" s="43"/>
      <c r="AI770" s="43"/>
      <c r="AJ770" s="43"/>
    </row>
    <row r="771" spans="26:36">
      <c r="Z771" s="43"/>
      <c r="AA771" s="43"/>
      <c r="AB771" s="43"/>
      <c r="AC771" s="43"/>
      <c r="AD771" s="43"/>
      <c r="AE771" s="43"/>
      <c r="AF771" s="43"/>
      <c r="AG771" s="43"/>
      <c r="AH771" s="43"/>
      <c r="AI771" s="43"/>
      <c r="AJ771" s="43"/>
    </row>
    <row r="772" spans="26:36">
      <c r="Z772" s="43"/>
      <c r="AA772" s="43"/>
      <c r="AB772" s="43"/>
      <c r="AC772" s="43"/>
      <c r="AD772" s="43"/>
      <c r="AE772" s="43"/>
      <c r="AF772" s="43"/>
      <c r="AG772" s="43"/>
      <c r="AH772" s="43"/>
      <c r="AI772" s="43"/>
      <c r="AJ772" s="43"/>
    </row>
    <row r="773" spans="26:36">
      <c r="Z773" s="43"/>
      <c r="AA773" s="43"/>
      <c r="AB773" s="43"/>
      <c r="AC773" s="43"/>
      <c r="AD773" s="43"/>
      <c r="AE773" s="43"/>
      <c r="AF773" s="43"/>
      <c r="AG773" s="43"/>
      <c r="AH773" s="43"/>
      <c r="AI773" s="43"/>
      <c r="AJ773" s="43"/>
    </row>
    <row r="774" spans="26:36">
      <c r="Z774" s="43"/>
      <c r="AA774" s="43"/>
      <c r="AB774" s="43"/>
      <c r="AC774" s="43"/>
      <c r="AD774" s="43"/>
      <c r="AE774" s="43"/>
      <c r="AF774" s="43"/>
      <c r="AG774" s="43"/>
      <c r="AH774" s="43"/>
      <c r="AI774" s="43"/>
      <c r="AJ774" s="43"/>
    </row>
    <row r="775" spans="26:36">
      <c r="Z775" s="43"/>
      <c r="AA775" s="43"/>
      <c r="AB775" s="43"/>
      <c r="AC775" s="43"/>
      <c r="AD775" s="43"/>
      <c r="AE775" s="43"/>
      <c r="AF775" s="43"/>
      <c r="AG775" s="43"/>
      <c r="AH775" s="43"/>
      <c r="AI775" s="43"/>
      <c r="AJ775" s="43"/>
    </row>
    <row r="776" spans="26:36">
      <c r="Z776" s="43"/>
      <c r="AA776" s="43"/>
      <c r="AB776" s="43"/>
      <c r="AC776" s="43"/>
      <c r="AD776" s="43"/>
      <c r="AE776" s="43"/>
      <c r="AF776" s="43"/>
      <c r="AG776" s="43"/>
      <c r="AH776" s="43"/>
      <c r="AI776" s="43"/>
      <c r="AJ776" s="43"/>
    </row>
    <row r="777" spans="26:36">
      <c r="Z777" s="43"/>
      <c r="AA777" s="43"/>
      <c r="AB777" s="43"/>
      <c r="AC777" s="43"/>
      <c r="AD777" s="43"/>
      <c r="AE777" s="43"/>
      <c r="AF777" s="43"/>
      <c r="AG777" s="43"/>
      <c r="AH777" s="43"/>
      <c r="AI777" s="43"/>
      <c r="AJ777" s="43"/>
    </row>
    <row r="778" spans="26:36">
      <c r="Z778" s="43"/>
      <c r="AA778" s="43"/>
      <c r="AB778" s="43"/>
      <c r="AC778" s="43"/>
      <c r="AD778" s="43"/>
      <c r="AE778" s="43"/>
      <c r="AF778" s="43"/>
      <c r="AG778" s="43"/>
      <c r="AH778" s="43"/>
      <c r="AI778" s="43"/>
      <c r="AJ778" s="43"/>
    </row>
    <row r="779" spans="26:36">
      <c r="Z779" s="43"/>
      <c r="AA779" s="43"/>
      <c r="AB779" s="43"/>
      <c r="AC779" s="43"/>
      <c r="AD779" s="43"/>
      <c r="AE779" s="43"/>
      <c r="AF779" s="43"/>
      <c r="AG779" s="43"/>
      <c r="AH779" s="43"/>
      <c r="AI779" s="43"/>
      <c r="AJ779" s="43"/>
    </row>
    <row r="780" spans="26:36">
      <c r="Z780" s="43"/>
      <c r="AA780" s="43"/>
      <c r="AB780" s="43"/>
      <c r="AC780" s="43"/>
      <c r="AD780" s="43"/>
      <c r="AE780" s="43"/>
      <c r="AF780" s="43"/>
      <c r="AG780" s="43"/>
      <c r="AH780" s="43"/>
      <c r="AI780" s="43"/>
      <c r="AJ780" s="43"/>
    </row>
    <row r="781" spans="26:36">
      <c r="Z781" s="43"/>
      <c r="AA781" s="43"/>
      <c r="AB781" s="43"/>
      <c r="AC781" s="43"/>
      <c r="AD781" s="43"/>
      <c r="AE781" s="43"/>
      <c r="AF781" s="43"/>
      <c r="AG781" s="43"/>
      <c r="AH781" s="43"/>
      <c r="AI781" s="43"/>
      <c r="AJ781" s="43"/>
    </row>
    <row r="782" spans="26:36">
      <c r="Z782" s="43"/>
      <c r="AA782" s="43"/>
      <c r="AB782" s="43"/>
      <c r="AC782" s="43"/>
      <c r="AD782" s="43"/>
      <c r="AE782" s="43"/>
      <c r="AF782" s="43"/>
      <c r="AG782" s="43"/>
      <c r="AH782" s="43"/>
      <c r="AI782" s="43"/>
      <c r="AJ782" s="43"/>
    </row>
    <row r="783" spans="26:36">
      <c r="Z783" s="43"/>
      <c r="AA783" s="43"/>
      <c r="AB783" s="43"/>
      <c r="AC783" s="43"/>
      <c r="AD783" s="43"/>
      <c r="AE783" s="43"/>
      <c r="AF783" s="43"/>
      <c r="AG783" s="43"/>
      <c r="AH783" s="43"/>
      <c r="AI783" s="43"/>
      <c r="AJ783" s="43"/>
    </row>
    <row r="784" spans="26:36">
      <c r="Z784" s="43"/>
      <c r="AA784" s="43"/>
      <c r="AB784" s="43"/>
      <c r="AC784" s="43"/>
      <c r="AD784" s="43"/>
      <c r="AE784" s="43"/>
      <c r="AF784" s="43"/>
      <c r="AG784" s="43"/>
      <c r="AH784" s="43"/>
      <c r="AI784" s="43"/>
      <c r="AJ784" s="43"/>
    </row>
    <row r="785" spans="26:36">
      <c r="Z785" s="43"/>
      <c r="AA785" s="43"/>
      <c r="AB785" s="43"/>
      <c r="AC785" s="43"/>
      <c r="AD785" s="43"/>
      <c r="AE785" s="43"/>
      <c r="AF785" s="43"/>
      <c r="AG785" s="43"/>
      <c r="AH785" s="43"/>
      <c r="AI785" s="43"/>
      <c r="AJ785" s="43"/>
    </row>
    <row r="786" spans="26:36">
      <c r="Z786" s="43"/>
      <c r="AA786" s="43"/>
      <c r="AB786" s="43"/>
      <c r="AC786" s="43"/>
      <c r="AD786" s="43"/>
      <c r="AE786" s="43"/>
      <c r="AF786" s="43"/>
      <c r="AG786" s="43"/>
      <c r="AH786" s="43"/>
      <c r="AI786" s="43"/>
      <c r="AJ786" s="43"/>
    </row>
    <row r="787" spans="26:36">
      <c r="Z787" s="43"/>
      <c r="AA787" s="43"/>
      <c r="AB787" s="43"/>
      <c r="AC787" s="43"/>
      <c r="AD787" s="43"/>
      <c r="AE787" s="43"/>
      <c r="AF787" s="43"/>
      <c r="AG787" s="43"/>
      <c r="AH787" s="43"/>
      <c r="AI787" s="43"/>
      <c r="AJ787" s="43"/>
    </row>
    <row r="788" spans="26:36">
      <c r="Z788" s="43"/>
      <c r="AA788" s="43"/>
      <c r="AB788" s="43"/>
      <c r="AC788" s="43"/>
      <c r="AD788" s="43"/>
      <c r="AE788" s="43"/>
      <c r="AF788" s="43"/>
      <c r="AG788" s="43"/>
      <c r="AH788" s="43"/>
      <c r="AI788" s="43"/>
      <c r="AJ788" s="43"/>
    </row>
    <row r="789" spans="26:36">
      <c r="Z789" s="43"/>
      <c r="AA789" s="43"/>
      <c r="AB789" s="43"/>
      <c r="AC789" s="43"/>
      <c r="AD789" s="43"/>
      <c r="AE789" s="43"/>
      <c r="AF789" s="43"/>
      <c r="AG789" s="43"/>
      <c r="AH789" s="43"/>
      <c r="AI789" s="43"/>
      <c r="AJ789" s="43"/>
    </row>
    <row r="790" spans="26:36">
      <c r="Z790" s="43"/>
      <c r="AA790" s="43"/>
      <c r="AB790" s="43"/>
      <c r="AC790" s="43"/>
      <c r="AD790" s="43"/>
      <c r="AE790" s="43"/>
      <c r="AF790" s="43"/>
      <c r="AG790" s="43"/>
      <c r="AH790" s="43"/>
      <c r="AI790" s="43"/>
      <c r="AJ790" s="43"/>
    </row>
    <row r="791" spans="26:36">
      <c r="Z791" s="43"/>
      <c r="AA791" s="43"/>
      <c r="AB791" s="43"/>
      <c r="AC791" s="43"/>
      <c r="AD791" s="43"/>
      <c r="AE791" s="43"/>
      <c r="AF791" s="43"/>
      <c r="AG791" s="43"/>
      <c r="AH791" s="43"/>
      <c r="AI791" s="43"/>
      <c r="AJ791" s="43"/>
    </row>
    <row r="792" spans="26:36">
      <c r="Z792" s="43"/>
      <c r="AA792" s="43"/>
      <c r="AB792" s="43"/>
      <c r="AC792" s="43"/>
      <c r="AD792" s="43"/>
      <c r="AE792" s="43"/>
      <c r="AF792" s="43"/>
      <c r="AG792" s="43"/>
      <c r="AH792" s="43"/>
      <c r="AI792" s="43"/>
      <c r="AJ792" s="43"/>
    </row>
    <row r="793" spans="26:36">
      <c r="Z793" s="43"/>
      <c r="AA793" s="43"/>
      <c r="AB793" s="43"/>
      <c r="AC793" s="43"/>
      <c r="AD793" s="43"/>
      <c r="AE793" s="43"/>
      <c r="AF793" s="43"/>
      <c r="AG793" s="43"/>
      <c r="AH793" s="43"/>
      <c r="AI793" s="43"/>
      <c r="AJ793" s="43"/>
    </row>
    <row r="794" spans="26:36">
      <c r="Z794" s="43"/>
      <c r="AA794" s="43"/>
      <c r="AB794" s="43"/>
      <c r="AC794" s="43"/>
      <c r="AD794" s="43"/>
      <c r="AE794" s="43"/>
      <c r="AF794" s="43"/>
      <c r="AG794" s="43"/>
      <c r="AH794" s="43"/>
      <c r="AI794" s="43"/>
      <c r="AJ794" s="43"/>
    </row>
    <row r="795" spans="26:36">
      <c r="Z795" s="43"/>
      <c r="AA795" s="43"/>
      <c r="AB795" s="43"/>
      <c r="AC795" s="43"/>
      <c r="AD795" s="43"/>
      <c r="AE795" s="43"/>
      <c r="AF795" s="43"/>
      <c r="AG795" s="43"/>
      <c r="AH795" s="43"/>
      <c r="AI795" s="43"/>
      <c r="AJ795" s="43"/>
    </row>
    <row r="796" spans="26:36">
      <c r="Z796" s="43"/>
      <c r="AA796" s="43"/>
      <c r="AB796" s="43"/>
      <c r="AC796" s="43"/>
      <c r="AD796" s="43"/>
      <c r="AE796" s="43"/>
      <c r="AF796" s="43"/>
      <c r="AG796" s="43"/>
      <c r="AH796" s="43"/>
      <c r="AI796" s="43"/>
      <c r="AJ796" s="43"/>
    </row>
    <row r="797" spans="26:36">
      <c r="Z797" s="43"/>
      <c r="AA797" s="43"/>
      <c r="AB797" s="43"/>
      <c r="AC797" s="43"/>
      <c r="AD797" s="43"/>
      <c r="AE797" s="43"/>
      <c r="AF797" s="43"/>
      <c r="AG797" s="43"/>
      <c r="AH797" s="43"/>
      <c r="AI797" s="43"/>
      <c r="AJ797" s="43"/>
    </row>
    <row r="798" spans="26:36">
      <c r="Z798" s="43"/>
      <c r="AA798" s="43"/>
      <c r="AB798" s="43"/>
      <c r="AC798" s="43"/>
      <c r="AD798" s="43"/>
      <c r="AE798" s="43"/>
      <c r="AF798" s="43"/>
      <c r="AG798" s="43"/>
      <c r="AH798" s="43"/>
      <c r="AI798" s="43"/>
      <c r="AJ798" s="43"/>
    </row>
    <row r="799" spans="26:36">
      <c r="Z799" s="43"/>
      <c r="AA799" s="43"/>
      <c r="AB799" s="43"/>
      <c r="AC799" s="43"/>
      <c r="AD799" s="43"/>
      <c r="AE799" s="43"/>
      <c r="AF799" s="43"/>
      <c r="AG799" s="43"/>
      <c r="AH799" s="43"/>
      <c r="AI799" s="43"/>
      <c r="AJ799" s="43"/>
    </row>
    <row r="800" spans="26:36">
      <c r="Z800" s="43"/>
      <c r="AA800" s="43"/>
      <c r="AB800" s="43"/>
      <c r="AC800" s="43"/>
      <c r="AD800" s="43"/>
      <c r="AE800" s="43"/>
      <c r="AF800" s="43"/>
      <c r="AG800" s="43"/>
      <c r="AH800" s="43"/>
      <c r="AI800" s="43"/>
      <c r="AJ800" s="43"/>
    </row>
    <row r="801" spans="26:37">
      <c r="Z801" s="43"/>
      <c r="AA801" s="43"/>
      <c r="AB801" s="43"/>
      <c r="AC801" s="43"/>
      <c r="AD801" s="43"/>
      <c r="AE801" s="43"/>
      <c r="AF801" s="43"/>
      <c r="AG801" s="43"/>
      <c r="AH801" s="43"/>
      <c r="AI801" s="43"/>
      <c r="AJ801" s="43"/>
    </row>
    <row r="802" spans="26:37">
      <c r="Z802" s="43"/>
      <c r="AA802" s="43"/>
      <c r="AB802" s="43"/>
      <c r="AC802" s="43"/>
      <c r="AD802" s="43"/>
      <c r="AE802" s="43"/>
      <c r="AF802" s="43"/>
      <c r="AG802" s="43"/>
      <c r="AH802" s="43"/>
      <c r="AI802" s="43"/>
      <c r="AJ802" s="43"/>
    </row>
    <row r="803" spans="26:37">
      <c r="Z803" s="43"/>
      <c r="AA803" s="43"/>
      <c r="AB803" s="43"/>
      <c r="AC803" s="43"/>
      <c r="AD803" s="43"/>
      <c r="AE803" s="43"/>
      <c r="AF803" s="43"/>
      <c r="AG803" s="43"/>
      <c r="AH803" s="43"/>
      <c r="AI803" s="43"/>
      <c r="AJ803" s="43"/>
    </row>
    <row r="804" spans="26:37">
      <c r="Z804" s="43"/>
      <c r="AA804" s="43"/>
      <c r="AB804" s="43"/>
      <c r="AC804" s="43"/>
      <c r="AD804" s="43"/>
      <c r="AE804" s="43"/>
      <c r="AF804" s="43"/>
      <c r="AG804" s="43"/>
      <c r="AH804" s="43"/>
      <c r="AI804" s="43"/>
      <c r="AJ804" s="43"/>
    </row>
    <row r="805" spans="26:37">
      <c r="Z805" s="43"/>
      <c r="AA805" s="43"/>
      <c r="AB805" s="43"/>
      <c r="AC805" s="43"/>
      <c r="AD805" s="43"/>
      <c r="AE805" s="43"/>
      <c r="AF805" s="43"/>
      <c r="AG805" s="43"/>
      <c r="AH805" s="43"/>
      <c r="AI805" s="43"/>
      <c r="AJ805" s="43"/>
    </row>
    <row r="806" spans="26:37">
      <c r="Z806" s="43"/>
      <c r="AA806" s="43"/>
      <c r="AB806" s="43"/>
      <c r="AC806" s="43"/>
      <c r="AD806" s="43"/>
      <c r="AE806" s="43"/>
      <c r="AF806" s="43"/>
      <c r="AG806" s="43"/>
      <c r="AH806" s="43"/>
      <c r="AI806" s="43"/>
      <c r="AJ806" s="43"/>
    </row>
    <row r="807" spans="26:37">
      <c r="Z807" s="43"/>
      <c r="AA807" s="43"/>
      <c r="AB807" s="43"/>
      <c r="AC807" s="43"/>
      <c r="AD807" s="43"/>
      <c r="AE807" s="43"/>
      <c r="AF807" s="43"/>
      <c r="AG807" s="43"/>
      <c r="AH807" s="43"/>
      <c r="AI807" s="43"/>
      <c r="AJ807" s="43"/>
    </row>
    <row r="808" spans="26:37">
      <c r="Z808" s="43"/>
      <c r="AA808" s="43"/>
      <c r="AB808" s="43"/>
      <c r="AC808" s="43"/>
      <c r="AD808" s="43"/>
      <c r="AE808" s="43"/>
      <c r="AF808" s="43"/>
      <c r="AG808" s="43"/>
      <c r="AH808" s="43"/>
      <c r="AI808" s="43"/>
      <c r="AJ808" s="43"/>
    </row>
    <row r="809" spans="26:37">
      <c r="Z809" s="43"/>
      <c r="AA809" s="43"/>
      <c r="AB809" s="43"/>
      <c r="AC809" s="43"/>
      <c r="AD809" s="43"/>
      <c r="AE809" s="43"/>
      <c r="AF809" s="43"/>
      <c r="AG809" s="43"/>
      <c r="AH809" s="43"/>
      <c r="AI809" s="43"/>
      <c r="AJ809" s="43"/>
    </row>
    <row r="810" spans="26:37">
      <c r="Z810" s="43"/>
      <c r="AA810" s="43"/>
      <c r="AB810" s="43"/>
      <c r="AC810" s="43"/>
      <c r="AD810" s="43"/>
      <c r="AE810" s="43"/>
      <c r="AF810" s="43"/>
      <c r="AG810" s="43"/>
      <c r="AH810" s="43"/>
      <c r="AI810" s="43"/>
      <c r="AJ810" s="43"/>
    </row>
    <row r="811" spans="26:37">
      <c r="Z811" s="43"/>
      <c r="AA811" s="43"/>
      <c r="AB811" s="43"/>
      <c r="AC811" s="43"/>
      <c r="AD811" s="43"/>
      <c r="AE811" s="43"/>
      <c r="AF811" s="43"/>
      <c r="AG811" s="43"/>
      <c r="AH811" s="43"/>
      <c r="AI811" s="43"/>
      <c r="AJ811" s="43"/>
    </row>
    <row r="812" spans="26:37">
      <c r="Z812" s="43"/>
      <c r="AA812" s="43"/>
      <c r="AB812" s="43"/>
      <c r="AC812" s="43"/>
      <c r="AD812" s="43"/>
      <c r="AE812" s="43"/>
      <c r="AF812" s="43"/>
      <c r="AG812" s="43"/>
      <c r="AH812" s="43"/>
      <c r="AI812" s="43"/>
      <c r="AJ812" s="43"/>
    </row>
    <row r="813" spans="26:37">
      <c r="Z813" s="43"/>
      <c r="AA813" s="43"/>
      <c r="AB813" s="43"/>
      <c r="AC813" s="43"/>
      <c r="AD813" s="43"/>
      <c r="AE813" s="43"/>
      <c r="AF813" s="43"/>
      <c r="AG813" s="43"/>
      <c r="AH813" s="43"/>
      <c r="AI813" s="43"/>
      <c r="AJ813" s="43"/>
    </row>
    <row r="814" spans="26:37">
      <c r="Z814" s="43"/>
      <c r="AA814" s="43"/>
      <c r="AB814" s="43"/>
      <c r="AC814" s="43"/>
      <c r="AD814" s="43"/>
      <c r="AE814" s="43"/>
      <c r="AF814" s="43"/>
      <c r="AG814" s="43"/>
      <c r="AH814" s="43"/>
      <c r="AI814" s="43"/>
      <c r="AJ814" s="43"/>
    </row>
    <row r="815" spans="26:37">
      <c r="Z815" s="43"/>
      <c r="AA815" s="43"/>
      <c r="AB815" s="43"/>
      <c r="AC815" s="43"/>
      <c r="AD815" s="43"/>
      <c r="AE815" s="43"/>
      <c r="AF815" s="43"/>
      <c r="AG815" s="43"/>
      <c r="AH815" s="43"/>
      <c r="AI815" s="43"/>
      <c r="AJ815" s="43"/>
    </row>
    <row r="816" spans="26:37">
      <c r="Z816" s="43"/>
      <c r="AA816" s="43"/>
      <c r="AB816" s="43"/>
      <c r="AC816" s="43"/>
      <c r="AD816" s="43"/>
      <c r="AE816" s="43"/>
      <c r="AF816" s="43"/>
      <c r="AG816" s="43"/>
      <c r="AH816" s="43"/>
      <c r="AI816" s="43"/>
      <c r="AJ816" s="43"/>
      <c r="AK816" s="40"/>
    </row>
    <row r="817" spans="37:37">
      <c r="AK817" s="40"/>
    </row>
    <row r="818" spans="37:37">
      <c r="AK818" s="40"/>
    </row>
    <row r="819" spans="37:37">
      <c r="AK819" s="40"/>
    </row>
    <row r="820" spans="37:37">
      <c r="AK820" s="40"/>
    </row>
    <row r="821" spans="37:37">
      <c r="AK821" s="40"/>
    </row>
    <row r="822" spans="37:37">
      <c r="AK822" s="40"/>
    </row>
    <row r="823" spans="37:37">
      <c r="AK823" s="40"/>
    </row>
    <row r="824" spans="37:37">
      <c r="AK824" s="40"/>
    </row>
    <row r="825" spans="37:37">
      <c r="AK825" s="40"/>
    </row>
    <row r="826" spans="37:37">
      <c r="AK826" s="40"/>
    </row>
    <row r="827" spans="37:37">
      <c r="AK827" s="40"/>
    </row>
    <row r="828" spans="37:37">
      <c r="AK828" s="40"/>
    </row>
    <row r="829" spans="37:37">
      <c r="AK829" s="40"/>
    </row>
    <row r="830" spans="37:37">
      <c r="AK830" s="40"/>
    </row>
    <row r="831" spans="37:37">
      <c r="AK831" s="40"/>
    </row>
    <row r="832" spans="37:37">
      <c r="AK832" s="40"/>
    </row>
    <row r="833" spans="37:37">
      <c r="AK833" s="40"/>
    </row>
    <row r="834" spans="37:37">
      <c r="AK834" s="40"/>
    </row>
    <row r="835" spans="37:37">
      <c r="AK835" s="40"/>
    </row>
    <row r="836" spans="37:37">
      <c r="AK836" s="40"/>
    </row>
    <row r="837" spans="37:37">
      <c r="AK837" s="40"/>
    </row>
    <row r="838" spans="37:37">
      <c r="AK838" s="40"/>
    </row>
    <row r="839" spans="37:37">
      <c r="AK839" s="40"/>
    </row>
    <row r="840" spans="37:37">
      <c r="AK840" s="40"/>
    </row>
    <row r="841" spans="37:37">
      <c r="AK841" s="40"/>
    </row>
    <row r="842" spans="37:37">
      <c r="AK842" s="40"/>
    </row>
    <row r="843" spans="37:37">
      <c r="AK843" s="40"/>
    </row>
    <row r="844" spans="37:37">
      <c r="AK844" s="40"/>
    </row>
    <row r="845" spans="37:37">
      <c r="AK845" s="40"/>
    </row>
    <row r="846" spans="37:37">
      <c r="AK846" s="40"/>
    </row>
    <row r="847" spans="37:37">
      <c r="AK847" s="40"/>
    </row>
    <row r="848" spans="37:37">
      <c r="AK848" s="40"/>
    </row>
    <row r="849" spans="37:37">
      <c r="AK849" s="40"/>
    </row>
    <row r="850" spans="37:37">
      <c r="AK850" s="40"/>
    </row>
    <row r="851" spans="37:37">
      <c r="AK851" s="40"/>
    </row>
    <row r="852" spans="37:37">
      <c r="AK852" s="40"/>
    </row>
    <row r="853" spans="37:37">
      <c r="AK853" s="40"/>
    </row>
    <row r="854" spans="37:37">
      <c r="AK854" s="40"/>
    </row>
    <row r="855" spans="37:37">
      <c r="AK855" s="40"/>
    </row>
    <row r="856" spans="37:37">
      <c r="AK856" s="40"/>
    </row>
    <row r="857" spans="37:37">
      <c r="AK857" s="40"/>
    </row>
    <row r="858" spans="37:37">
      <c r="AK858" s="40"/>
    </row>
    <row r="859" spans="37:37">
      <c r="AK859" s="40"/>
    </row>
    <row r="860" spans="37:37">
      <c r="AK860" s="40"/>
    </row>
    <row r="861" spans="37:37">
      <c r="AK861" s="40"/>
    </row>
    <row r="862" spans="37:37">
      <c r="AK862" s="40"/>
    </row>
    <row r="863" spans="37:37">
      <c r="AK863" s="40"/>
    </row>
    <row r="864" spans="37:37">
      <c r="AK864" s="40"/>
    </row>
    <row r="865" spans="37:37">
      <c r="AK865" s="40"/>
    </row>
    <row r="866" spans="37:37">
      <c r="AK866" s="40"/>
    </row>
    <row r="867" spans="37:37">
      <c r="AK867" s="40"/>
    </row>
    <row r="868" spans="37:37">
      <c r="AK868" s="40"/>
    </row>
    <row r="869" spans="37:37">
      <c r="AK869" s="40"/>
    </row>
    <row r="870" spans="37:37">
      <c r="AK870" s="40"/>
    </row>
    <row r="871" spans="37:37">
      <c r="AK871" s="40"/>
    </row>
    <row r="872" spans="37:37">
      <c r="AK872" s="40"/>
    </row>
    <row r="873" spans="37:37">
      <c r="AK873" s="40"/>
    </row>
    <row r="874" spans="37:37">
      <c r="AK874" s="40"/>
    </row>
  </sheetData>
  <sheetProtection sort="0" autoFilter="0"/>
  <autoFilter ref="A8:SR359" xr:uid="{00000000-0009-0000-0000-000002000000}"/>
  <mergeCells count="6">
    <mergeCell ref="AK4:AU4"/>
    <mergeCell ref="AK2:AU2"/>
    <mergeCell ref="P3:Q3"/>
    <mergeCell ref="Z5:AB5"/>
    <mergeCell ref="AC5:AE5"/>
    <mergeCell ref="AF5:AJ5"/>
  </mergeCells>
  <phoneticPr fontId="15" type="noConversion"/>
  <dataValidations disablePrompts="1" count="1">
    <dataValidation type="list" allowBlank="1" showInputMessage="1" showErrorMessage="1" sqref="I3" xr:uid="{00000000-0002-0000-0200-000000000000}">
      <formula1>$J$8:$O$8</formula1>
    </dataValidation>
  </dataValidations>
  <printOptions horizontalCentered="1"/>
  <pageMargins left="0" right="0.19685039370078741" top="0" bottom="0" header="0.51181102362204722" footer="0.51181102362204722"/>
  <pageSetup paperSize="8" scale="10" fitToHeight="5"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R19"/>
  <sheetViews>
    <sheetView workbookViewId="0">
      <selection activeCell="G4" sqref="G4"/>
    </sheetView>
  </sheetViews>
  <sheetFormatPr defaultColWidth="11.44140625" defaultRowHeight="13.2"/>
  <cols>
    <col min="1" max="1" width="15.5546875" style="74" customWidth="1"/>
    <col min="2" max="2" width="23.5546875" style="37" customWidth="1"/>
    <col min="3" max="3" width="4" style="37" customWidth="1"/>
    <col min="4" max="4" width="16.5546875" style="37" customWidth="1"/>
    <col min="5" max="5" width="1.44140625" style="37" customWidth="1"/>
    <col min="6" max="6" width="31.44140625" style="37" customWidth="1"/>
    <col min="7" max="9" width="17.44140625" style="37" customWidth="1"/>
    <col min="10" max="16384" width="11.44140625" style="37"/>
  </cols>
  <sheetData>
    <row r="1" spans="1:18" ht="35.25" customHeight="1">
      <c r="A1" s="187" t="s">
        <v>90</v>
      </c>
      <c r="B1" s="187" t="s">
        <v>91</v>
      </c>
      <c r="C1" s="185"/>
      <c r="D1" s="188" t="s">
        <v>236</v>
      </c>
      <c r="E1" s="186"/>
      <c r="F1" s="187" t="s">
        <v>90</v>
      </c>
      <c r="G1" s="189" t="s">
        <v>344</v>
      </c>
      <c r="H1" s="189" t="s">
        <v>343</v>
      </c>
      <c r="I1" s="189" t="s">
        <v>92</v>
      </c>
    </row>
    <row r="2" spans="1:18" s="186" customFormat="1" ht="49.5" customHeight="1">
      <c r="A2" s="187" t="s">
        <v>53</v>
      </c>
      <c r="B2" s="187" t="s">
        <v>7</v>
      </c>
      <c r="C2" s="185"/>
      <c r="D2" s="188" t="s">
        <v>236</v>
      </c>
      <c r="F2" s="187" t="s">
        <v>53</v>
      </c>
      <c r="G2" s="189" t="s">
        <v>344</v>
      </c>
      <c r="H2" s="189" t="s">
        <v>343</v>
      </c>
      <c r="I2" s="189" t="s">
        <v>62</v>
      </c>
      <c r="R2" s="183" t="s">
        <v>214</v>
      </c>
    </row>
    <row r="3" spans="1:18" ht="58.5" customHeight="1">
      <c r="A3" s="248" t="s">
        <v>237</v>
      </c>
      <c r="B3" s="182" t="str">
        <f>G$2&amp;" : "&amp;G3 &amp;" - "&amp;
H$2&amp;" : "&amp;H3 &amp;" - "&amp;
I$2&amp;" : "&amp;I3</f>
        <v>50% MPRM : 202617 - 80% LRM : 202624 - 100% SOP -6 Weeks : 202619</v>
      </c>
      <c r="C3" s="39"/>
      <c r="D3" s="190" t="s">
        <v>342</v>
      </c>
      <c r="E3" s="74"/>
      <c r="F3" s="190" t="str">
        <f>A3</f>
        <v>Make Battery (LP)</v>
      </c>
      <c r="G3" s="184">
        <v>202617</v>
      </c>
      <c r="H3" s="184">
        <v>202624</v>
      </c>
      <c r="I3" s="184">
        <v>202619</v>
      </c>
      <c r="R3" s="74" t="s">
        <v>215</v>
      </c>
    </row>
    <row r="4" spans="1:18" ht="58.5" customHeight="1">
      <c r="A4" s="248" t="s">
        <v>233</v>
      </c>
      <c r="B4" s="182" t="str">
        <f>G$2&amp;" : "&amp;G4 &amp;" - "&amp;
H$2&amp;" : "&amp;H4 &amp;" - "&amp;
I$2&amp;" : "&amp;I4</f>
        <v>50% MPRM : YYYYMM - 80% LRM : YYYYMM - 100% SOP -6 Weeks : YYYYMM</v>
      </c>
      <c r="D4" s="190"/>
      <c r="E4" s="74"/>
      <c r="F4" s="183" t="s">
        <v>54</v>
      </c>
      <c r="G4" s="184" t="s">
        <v>8</v>
      </c>
      <c r="H4" s="184" t="s">
        <v>8</v>
      </c>
      <c r="I4" s="184" t="s">
        <v>8</v>
      </c>
    </row>
    <row r="5" spans="1:18" ht="14.4">
      <c r="A5" s="38"/>
    </row>
    <row r="14" spans="1:18">
      <c r="G14" s="163" t="s">
        <v>55</v>
      </c>
    </row>
    <row r="15" spans="1:18">
      <c r="G15" s="164" t="s">
        <v>56</v>
      </c>
    </row>
    <row r="16" spans="1:18">
      <c r="G16" s="164" t="s">
        <v>71</v>
      </c>
    </row>
    <row r="17" spans="7:7">
      <c r="G17" s="164" t="s">
        <v>57</v>
      </c>
    </row>
    <row r="18" spans="7:7">
      <c r="G18" s="164" t="s">
        <v>58</v>
      </c>
    </row>
    <row r="19" spans="7:7">
      <c r="G19" s="164" t="s">
        <v>59</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tabColor rgb="FF002060"/>
  </sheetPr>
  <dimension ref="B1:AF57"/>
  <sheetViews>
    <sheetView workbookViewId="0">
      <selection activeCell="A25" sqref="A25"/>
    </sheetView>
  </sheetViews>
  <sheetFormatPr defaultColWidth="11.5546875" defaultRowHeight="13.2"/>
  <cols>
    <col min="1" max="1" width="11.44140625" style="119" customWidth="1"/>
    <col min="2" max="4" width="7.44140625" style="119" customWidth="1"/>
    <col min="5" max="5" width="16.21875" style="119" bestFit="1" customWidth="1"/>
    <col min="6" max="6" width="7.44140625" style="119" customWidth="1"/>
    <col min="7" max="7" width="7" style="119" customWidth="1"/>
    <col min="8" max="8" width="7.44140625" style="119" customWidth="1"/>
    <col min="9" max="9" width="8.44140625" style="119" customWidth="1"/>
    <col min="10" max="13" width="7.44140625" style="119" customWidth="1"/>
    <col min="14" max="14" width="8.5546875" style="119" customWidth="1"/>
    <col min="15" max="16" width="7.44140625" style="119" customWidth="1"/>
    <col min="17" max="17" width="2.44140625" style="119" customWidth="1"/>
    <col min="18" max="18" width="7.44140625" style="119" customWidth="1"/>
    <col min="19" max="19" width="6.44140625" style="125" customWidth="1"/>
    <col min="20" max="21" width="7.44140625" style="125" customWidth="1"/>
    <col min="22" max="22" width="7.44140625" style="119" customWidth="1"/>
    <col min="23" max="23" width="6.44140625" style="119" customWidth="1"/>
    <col min="24" max="24" width="7.44140625" style="119" customWidth="1"/>
    <col min="25" max="25" width="8" style="119" customWidth="1"/>
    <col min="26" max="26" width="7" style="119" customWidth="1"/>
    <col min="27" max="29" width="7.44140625" style="119" customWidth="1"/>
    <col min="30" max="30" width="9.44140625" style="119" customWidth="1"/>
    <col min="31" max="32" width="7.44140625" style="119" customWidth="1"/>
    <col min="33" max="258" width="11.44140625" style="119"/>
    <col min="259" max="260" width="7.44140625" style="119" customWidth="1"/>
    <col min="261" max="261" width="0" style="119" hidden="1" customWidth="1"/>
    <col min="262" max="277" width="7.44140625" style="119" customWidth="1"/>
    <col min="278" max="278" width="2.44140625" style="119" customWidth="1"/>
    <col min="279" max="279" width="20.44140625" style="119" bestFit="1" customWidth="1"/>
    <col min="280" max="280" width="25.44140625" style="119" bestFit="1" customWidth="1"/>
    <col min="281" max="514" width="11.44140625" style="119"/>
    <col min="515" max="516" width="7.44140625" style="119" customWidth="1"/>
    <col min="517" max="517" width="0" style="119" hidden="1" customWidth="1"/>
    <col min="518" max="533" width="7.44140625" style="119" customWidth="1"/>
    <col min="534" max="534" width="2.44140625" style="119" customWidth="1"/>
    <col min="535" max="535" width="20.44140625" style="119" bestFit="1" customWidth="1"/>
    <col min="536" max="536" width="25.44140625" style="119" bestFit="1" customWidth="1"/>
    <col min="537" max="770" width="11.44140625" style="119"/>
    <col min="771" max="772" width="7.44140625" style="119" customWidth="1"/>
    <col min="773" max="773" width="0" style="119" hidden="1" customWidth="1"/>
    <col min="774" max="789" width="7.44140625" style="119" customWidth="1"/>
    <col min="790" max="790" width="2.44140625" style="119" customWidth="1"/>
    <col min="791" max="791" width="20.44140625" style="119" bestFit="1" customWidth="1"/>
    <col min="792" max="792" width="25.44140625" style="119" bestFit="1" customWidth="1"/>
    <col min="793" max="1026" width="11.44140625" style="119"/>
    <col min="1027" max="1028" width="7.44140625" style="119" customWidth="1"/>
    <col min="1029" max="1029" width="0" style="119" hidden="1" customWidth="1"/>
    <col min="1030" max="1045" width="7.44140625" style="119" customWidth="1"/>
    <col min="1046" max="1046" width="2.44140625" style="119" customWidth="1"/>
    <col min="1047" max="1047" width="20.44140625" style="119" bestFit="1" customWidth="1"/>
    <col min="1048" max="1048" width="25.44140625" style="119" bestFit="1" customWidth="1"/>
    <col min="1049" max="1282" width="11.44140625" style="119"/>
    <col min="1283" max="1284" width="7.44140625" style="119" customWidth="1"/>
    <col min="1285" max="1285" width="0" style="119" hidden="1" customWidth="1"/>
    <col min="1286" max="1301" width="7.44140625" style="119" customWidth="1"/>
    <col min="1302" max="1302" width="2.44140625" style="119" customWidth="1"/>
    <col min="1303" max="1303" width="20.44140625" style="119" bestFit="1" customWidth="1"/>
    <col min="1304" max="1304" width="25.44140625" style="119" bestFit="1" customWidth="1"/>
    <col min="1305" max="1538" width="11.44140625" style="119"/>
    <col min="1539" max="1540" width="7.44140625" style="119" customWidth="1"/>
    <col min="1541" max="1541" width="0" style="119" hidden="1" customWidth="1"/>
    <col min="1542" max="1557" width="7.44140625" style="119" customWidth="1"/>
    <col min="1558" max="1558" width="2.44140625" style="119" customWidth="1"/>
    <col min="1559" max="1559" width="20.44140625" style="119" bestFit="1" customWidth="1"/>
    <col min="1560" max="1560" width="25.44140625" style="119" bestFit="1" customWidth="1"/>
    <col min="1561" max="1794" width="11.44140625" style="119"/>
    <col min="1795" max="1796" width="7.44140625" style="119" customWidth="1"/>
    <col min="1797" max="1797" width="0" style="119" hidden="1" customWidth="1"/>
    <col min="1798" max="1813" width="7.44140625" style="119" customWidth="1"/>
    <col min="1814" max="1814" width="2.44140625" style="119" customWidth="1"/>
    <col min="1815" max="1815" width="20.44140625" style="119" bestFit="1" customWidth="1"/>
    <col min="1816" max="1816" width="25.44140625" style="119" bestFit="1" customWidth="1"/>
    <col min="1817" max="2050" width="11.44140625" style="119"/>
    <col min="2051" max="2052" width="7.44140625" style="119" customWidth="1"/>
    <col min="2053" max="2053" width="0" style="119" hidden="1" customWidth="1"/>
    <col min="2054" max="2069" width="7.44140625" style="119" customWidth="1"/>
    <col min="2070" max="2070" width="2.44140625" style="119" customWidth="1"/>
    <col min="2071" max="2071" width="20.44140625" style="119" bestFit="1" customWidth="1"/>
    <col min="2072" max="2072" width="25.44140625" style="119" bestFit="1" customWidth="1"/>
    <col min="2073" max="2306" width="11.44140625" style="119"/>
    <col min="2307" max="2308" width="7.44140625" style="119" customWidth="1"/>
    <col min="2309" max="2309" width="0" style="119" hidden="1" customWidth="1"/>
    <col min="2310" max="2325" width="7.44140625" style="119" customWidth="1"/>
    <col min="2326" max="2326" width="2.44140625" style="119" customWidth="1"/>
    <col min="2327" max="2327" width="20.44140625" style="119" bestFit="1" customWidth="1"/>
    <col min="2328" max="2328" width="25.44140625" style="119" bestFit="1" customWidth="1"/>
    <col min="2329" max="2562" width="11.44140625" style="119"/>
    <col min="2563" max="2564" width="7.44140625" style="119" customWidth="1"/>
    <col min="2565" max="2565" width="0" style="119" hidden="1" customWidth="1"/>
    <col min="2566" max="2581" width="7.44140625" style="119" customWidth="1"/>
    <col min="2582" max="2582" width="2.44140625" style="119" customWidth="1"/>
    <col min="2583" max="2583" width="20.44140625" style="119" bestFit="1" customWidth="1"/>
    <col min="2584" max="2584" width="25.44140625" style="119" bestFit="1" customWidth="1"/>
    <col min="2585" max="2818" width="11.44140625" style="119"/>
    <col min="2819" max="2820" width="7.44140625" style="119" customWidth="1"/>
    <col min="2821" max="2821" width="0" style="119" hidden="1" customWidth="1"/>
    <col min="2822" max="2837" width="7.44140625" style="119" customWidth="1"/>
    <col min="2838" max="2838" width="2.44140625" style="119" customWidth="1"/>
    <col min="2839" max="2839" width="20.44140625" style="119" bestFit="1" customWidth="1"/>
    <col min="2840" max="2840" width="25.44140625" style="119" bestFit="1" customWidth="1"/>
    <col min="2841" max="3074" width="11.44140625" style="119"/>
    <col min="3075" max="3076" width="7.44140625" style="119" customWidth="1"/>
    <col min="3077" max="3077" width="0" style="119" hidden="1" customWidth="1"/>
    <col min="3078" max="3093" width="7.44140625" style="119" customWidth="1"/>
    <col min="3094" max="3094" width="2.44140625" style="119" customWidth="1"/>
    <col min="3095" max="3095" width="20.44140625" style="119" bestFit="1" customWidth="1"/>
    <col min="3096" max="3096" width="25.44140625" style="119" bestFit="1" customWidth="1"/>
    <col min="3097" max="3330" width="11.44140625" style="119"/>
    <col min="3331" max="3332" width="7.44140625" style="119" customWidth="1"/>
    <col min="3333" max="3333" width="0" style="119" hidden="1" customWidth="1"/>
    <col min="3334" max="3349" width="7.44140625" style="119" customWidth="1"/>
    <col min="3350" max="3350" width="2.44140625" style="119" customWidth="1"/>
    <col min="3351" max="3351" width="20.44140625" style="119" bestFit="1" customWidth="1"/>
    <col min="3352" max="3352" width="25.44140625" style="119" bestFit="1" customWidth="1"/>
    <col min="3353" max="3586" width="11.44140625" style="119"/>
    <col min="3587" max="3588" width="7.44140625" style="119" customWidth="1"/>
    <col min="3589" max="3589" width="0" style="119" hidden="1" customWidth="1"/>
    <col min="3590" max="3605" width="7.44140625" style="119" customWidth="1"/>
    <col min="3606" max="3606" width="2.44140625" style="119" customWidth="1"/>
    <col min="3607" max="3607" width="20.44140625" style="119" bestFit="1" customWidth="1"/>
    <col min="3608" max="3608" width="25.44140625" style="119" bestFit="1" customWidth="1"/>
    <col min="3609" max="3842" width="11.44140625" style="119"/>
    <col min="3843" max="3844" width="7.44140625" style="119" customWidth="1"/>
    <col min="3845" max="3845" width="0" style="119" hidden="1" customWidth="1"/>
    <col min="3846" max="3861" width="7.44140625" style="119" customWidth="1"/>
    <col min="3862" max="3862" width="2.44140625" style="119" customWidth="1"/>
    <col min="3863" max="3863" width="20.44140625" style="119" bestFit="1" customWidth="1"/>
    <col min="3864" max="3864" width="25.44140625" style="119" bestFit="1" customWidth="1"/>
    <col min="3865" max="4098" width="11.44140625" style="119"/>
    <col min="4099" max="4100" width="7.44140625" style="119" customWidth="1"/>
    <col min="4101" max="4101" width="0" style="119" hidden="1" customWidth="1"/>
    <col min="4102" max="4117" width="7.44140625" style="119" customWidth="1"/>
    <col min="4118" max="4118" width="2.44140625" style="119" customWidth="1"/>
    <col min="4119" max="4119" width="20.44140625" style="119" bestFit="1" customWidth="1"/>
    <col min="4120" max="4120" width="25.44140625" style="119" bestFit="1" customWidth="1"/>
    <col min="4121" max="4354" width="11.44140625" style="119"/>
    <col min="4355" max="4356" width="7.44140625" style="119" customWidth="1"/>
    <col min="4357" max="4357" width="0" style="119" hidden="1" customWidth="1"/>
    <col min="4358" max="4373" width="7.44140625" style="119" customWidth="1"/>
    <col min="4374" max="4374" width="2.44140625" style="119" customWidth="1"/>
    <col min="4375" max="4375" width="20.44140625" style="119" bestFit="1" customWidth="1"/>
    <col min="4376" max="4376" width="25.44140625" style="119" bestFit="1" customWidth="1"/>
    <col min="4377" max="4610" width="11.44140625" style="119"/>
    <col min="4611" max="4612" width="7.44140625" style="119" customWidth="1"/>
    <col min="4613" max="4613" width="0" style="119" hidden="1" customWidth="1"/>
    <col min="4614" max="4629" width="7.44140625" style="119" customWidth="1"/>
    <col min="4630" max="4630" width="2.44140625" style="119" customWidth="1"/>
    <col min="4631" max="4631" width="20.44140625" style="119" bestFit="1" customWidth="1"/>
    <col min="4632" max="4632" width="25.44140625" style="119" bestFit="1" customWidth="1"/>
    <col min="4633" max="4866" width="11.44140625" style="119"/>
    <col min="4867" max="4868" width="7.44140625" style="119" customWidth="1"/>
    <col min="4869" max="4869" width="0" style="119" hidden="1" customWidth="1"/>
    <col min="4870" max="4885" width="7.44140625" style="119" customWidth="1"/>
    <col min="4886" max="4886" width="2.44140625" style="119" customWidth="1"/>
    <col min="4887" max="4887" width="20.44140625" style="119" bestFit="1" customWidth="1"/>
    <col min="4888" max="4888" width="25.44140625" style="119" bestFit="1" customWidth="1"/>
    <col min="4889" max="5122" width="11.44140625" style="119"/>
    <col min="5123" max="5124" width="7.44140625" style="119" customWidth="1"/>
    <col min="5125" max="5125" width="0" style="119" hidden="1" customWidth="1"/>
    <col min="5126" max="5141" width="7.44140625" style="119" customWidth="1"/>
    <col min="5142" max="5142" width="2.44140625" style="119" customWidth="1"/>
    <col min="5143" max="5143" width="20.44140625" style="119" bestFit="1" customWidth="1"/>
    <col min="5144" max="5144" width="25.44140625" style="119" bestFit="1" customWidth="1"/>
    <col min="5145" max="5378" width="11.44140625" style="119"/>
    <col min="5379" max="5380" width="7.44140625" style="119" customWidth="1"/>
    <col min="5381" max="5381" width="0" style="119" hidden="1" customWidth="1"/>
    <col min="5382" max="5397" width="7.44140625" style="119" customWidth="1"/>
    <col min="5398" max="5398" width="2.44140625" style="119" customWidth="1"/>
    <col min="5399" max="5399" width="20.44140625" style="119" bestFit="1" customWidth="1"/>
    <col min="5400" max="5400" width="25.44140625" style="119" bestFit="1" customWidth="1"/>
    <col min="5401" max="5634" width="11.44140625" style="119"/>
    <col min="5635" max="5636" width="7.44140625" style="119" customWidth="1"/>
    <col min="5637" max="5637" width="0" style="119" hidden="1" customWidth="1"/>
    <col min="5638" max="5653" width="7.44140625" style="119" customWidth="1"/>
    <col min="5654" max="5654" width="2.44140625" style="119" customWidth="1"/>
    <col min="5655" max="5655" width="20.44140625" style="119" bestFit="1" customWidth="1"/>
    <col min="5656" max="5656" width="25.44140625" style="119" bestFit="1" customWidth="1"/>
    <col min="5657" max="5890" width="11.44140625" style="119"/>
    <col min="5891" max="5892" width="7.44140625" style="119" customWidth="1"/>
    <col min="5893" max="5893" width="0" style="119" hidden="1" customWidth="1"/>
    <col min="5894" max="5909" width="7.44140625" style="119" customWidth="1"/>
    <col min="5910" max="5910" width="2.44140625" style="119" customWidth="1"/>
    <col min="5911" max="5911" width="20.44140625" style="119" bestFit="1" customWidth="1"/>
    <col min="5912" max="5912" width="25.44140625" style="119" bestFit="1" customWidth="1"/>
    <col min="5913" max="6146" width="11.44140625" style="119"/>
    <col min="6147" max="6148" width="7.44140625" style="119" customWidth="1"/>
    <col min="6149" max="6149" width="0" style="119" hidden="1" customWidth="1"/>
    <col min="6150" max="6165" width="7.44140625" style="119" customWidth="1"/>
    <col min="6166" max="6166" width="2.44140625" style="119" customWidth="1"/>
    <col min="6167" max="6167" width="20.44140625" style="119" bestFit="1" customWidth="1"/>
    <col min="6168" max="6168" width="25.44140625" style="119" bestFit="1" customWidth="1"/>
    <col min="6169" max="6402" width="11.44140625" style="119"/>
    <col min="6403" max="6404" width="7.44140625" style="119" customWidth="1"/>
    <col min="6405" max="6405" width="0" style="119" hidden="1" customWidth="1"/>
    <col min="6406" max="6421" width="7.44140625" style="119" customWidth="1"/>
    <col min="6422" max="6422" width="2.44140625" style="119" customWidth="1"/>
    <col min="6423" max="6423" width="20.44140625" style="119" bestFit="1" customWidth="1"/>
    <col min="6424" max="6424" width="25.44140625" style="119" bestFit="1" customWidth="1"/>
    <col min="6425" max="6658" width="11.44140625" style="119"/>
    <col min="6659" max="6660" width="7.44140625" style="119" customWidth="1"/>
    <col min="6661" max="6661" width="0" style="119" hidden="1" customWidth="1"/>
    <col min="6662" max="6677" width="7.44140625" style="119" customWidth="1"/>
    <col min="6678" max="6678" width="2.44140625" style="119" customWidth="1"/>
    <col min="6679" max="6679" width="20.44140625" style="119" bestFit="1" customWidth="1"/>
    <col min="6680" max="6680" width="25.44140625" style="119" bestFit="1" customWidth="1"/>
    <col min="6681" max="6914" width="11.44140625" style="119"/>
    <col min="6915" max="6916" width="7.44140625" style="119" customWidth="1"/>
    <col min="6917" max="6917" width="0" style="119" hidden="1" customWidth="1"/>
    <col min="6918" max="6933" width="7.44140625" style="119" customWidth="1"/>
    <col min="6934" max="6934" width="2.44140625" style="119" customWidth="1"/>
    <col min="6935" max="6935" width="20.44140625" style="119" bestFit="1" customWidth="1"/>
    <col min="6936" max="6936" width="25.44140625" style="119" bestFit="1" customWidth="1"/>
    <col min="6937" max="7170" width="11.44140625" style="119"/>
    <col min="7171" max="7172" width="7.44140625" style="119" customWidth="1"/>
    <col min="7173" max="7173" width="0" style="119" hidden="1" customWidth="1"/>
    <col min="7174" max="7189" width="7.44140625" style="119" customWidth="1"/>
    <col min="7190" max="7190" width="2.44140625" style="119" customWidth="1"/>
    <col min="7191" max="7191" width="20.44140625" style="119" bestFit="1" customWidth="1"/>
    <col min="7192" max="7192" width="25.44140625" style="119" bestFit="1" customWidth="1"/>
    <col min="7193" max="7426" width="11.44140625" style="119"/>
    <col min="7427" max="7428" width="7.44140625" style="119" customWidth="1"/>
    <col min="7429" max="7429" width="0" style="119" hidden="1" customWidth="1"/>
    <col min="7430" max="7445" width="7.44140625" style="119" customWidth="1"/>
    <col min="7446" max="7446" width="2.44140625" style="119" customWidth="1"/>
    <col min="7447" max="7447" width="20.44140625" style="119" bestFit="1" customWidth="1"/>
    <col min="7448" max="7448" width="25.44140625" style="119" bestFit="1" customWidth="1"/>
    <col min="7449" max="7682" width="11.44140625" style="119"/>
    <col min="7683" max="7684" width="7.44140625" style="119" customWidth="1"/>
    <col min="7685" max="7685" width="0" style="119" hidden="1" customWidth="1"/>
    <col min="7686" max="7701" width="7.44140625" style="119" customWidth="1"/>
    <col min="7702" max="7702" width="2.44140625" style="119" customWidth="1"/>
    <col min="7703" max="7703" width="20.44140625" style="119" bestFit="1" customWidth="1"/>
    <col min="7704" max="7704" width="25.44140625" style="119" bestFit="1" customWidth="1"/>
    <col min="7705" max="7938" width="11.44140625" style="119"/>
    <col min="7939" max="7940" width="7.44140625" style="119" customWidth="1"/>
    <col min="7941" max="7941" width="0" style="119" hidden="1" customWidth="1"/>
    <col min="7942" max="7957" width="7.44140625" style="119" customWidth="1"/>
    <col min="7958" max="7958" width="2.44140625" style="119" customWidth="1"/>
    <col min="7959" max="7959" width="20.44140625" style="119" bestFit="1" customWidth="1"/>
    <col min="7960" max="7960" width="25.44140625" style="119" bestFit="1" customWidth="1"/>
    <col min="7961" max="8194" width="11.44140625" style="119"/>
    <col min="8195" max="8196" width="7.44140625" style="119" customWidth="1"/>
    <col min="8197" max="8197" width="0" style="119" hidden="1" customWidth="1"/>
    <col min="8198" max="8213" width="7.44140625" style="119" customWidth="1"/>
    <col min="8214" max="8214" width="2.44140625" style="119" customWidth="1"/>
    <col min="8215" max="8215" width="20.44140625" style="119" bestFit="1" customWidth="1"/>
    <col min="8216" max="8216" width="25.44140625" style="119" bestFit="1" customWidth="1"/>
    <col min="8217" max="8450" width="11.44140625" style="119"/>
    <col min="8451" max="8452" width="7.44140625" style="119" customWidth="1"/>
    <col min="8453" max="8453" width="0" style="119" hidden="1" customWidth="1"/>
    <col min="8454" max="8469" width="7.44140625" style="119" customWidth="1"/>
    <col min="8470" max="8470" width="2.44140625" style="119" customWidth="1"/>
    <col min="8471" max="8471" width="20.44140625" style="119" bestFit="1" customWidth="1"/>
    <col min="8472" max="8472" width="25.44140625" style="119" bestFit="1" customWidth="1"/>
    <col min="8473" max="8706" width="11.44140625" style="119"/>
    <col min="8707" max="8708" width="7.44140625" style="119" customWidth="1"/>
    <col min="8709" max="8709" width="0" style="119" hidden="1" customWidth="1"/>
    <col min="8710" max="8725" width="7.44140625" style="119" customWidth="1"/>
    <col min="8726" max="8726" width="2.44140625" style="119" customWidth="1"/>
    <col min="8727" max="8727" width="20.44140625" style="119" bestFit="1" customWidth="1"/>
    <col min="8728" max="8728" width="25.44140625" style="119" bestFit="1" customWidth="1"/>
    <col min="8729" max="8962" width="11.44140625" style="119"/>
    <col min="8963" max="8964" width="7.44140625" style="119" customWidth="1"/>
    <col min="8965" max="8965" width="0" style="119" hidden="1" customWidth="1"/>
    <col min="8966" max="8981" width="7.44140625" style="119" customWidth="1"/>
    <col min="8982" max="8982" width="2.44140625" style="119" customWidth="1"/>
    <col min="8983" max="8983" width="20.44140625" style="119" bestFit="1" customWidth="1"/>
    <col min="8984" max="8984" width="25.44140625" style="119" bestFit="1" customWidth="1"/>
    <col min="8985" max="9218" width="11.44140625" style="119"/>
    <col min="9219" max="9220" width="7.44140625" style="119" customWidth="1"/>
    <col min="9221" max="9221" width="0" style="119" hidden="1" customWidth="1"/>
    <col min="9222" max="9237" width="7.44140625" style="119" customWidth="1"/>
    <col min="9238" max="9238" width="2.44140625" style="119" customWidth="1"/>
    <col min="9239" max="9239" width="20.44140625" style="119" bestFit="1" customWidth="1"/>
    <col min="9240" max="9240" width="25.44140625" style="119" bestFit="1" customWidth="1"/>
    <col min="9241" max="9474" width="11.44140625" style="119"/>
    <col min="9475" max="9476" width="7.44140625" style="119" customWidth="1"/>
    <col min="9477" max="9477" width="0" style="119" hidden="1" customWidth="1"/>
    <col min="9478" max="9493" width="7.44140625" style="119" customWidth="1"/>
    <col min="9494" max="9494" width="2.44140625" style="119" customWidth="1"/>
    <col min="9495" max="9495" width="20.44140625" style="119" bestFit="1" customWidth="1"/>
    <col min="9496" max="9496" width="25.44140625" style="119" bestFit="1" customWidth="1"/>
    <col min="9497" max="9730" width="11.44140625" style="119"/>
    <col min="9731" max="9732" width="7.44140625" style="119" customWidth="1"/>
    <col min="9733" max="9733" width="0" style="119" hidden="1" customWidth="1"/>
    <col min="9734" max="9749" width="7.44140625" style="119" customWidth="1"/>
    <col min="9750" max="9750" width="2.44140625" style="119" customWidth="1"/>
    <col min="9751" max="9751" width="20.44140625" style="119" bestFit="1" customWidth="1"/>
    <col min="9752" max="9752" width="25.44140625" style="119" bestFit="1" customWidth="1"/>
    <col min="9753" max="9986" width="11.44140625" style="119"/>
    <col min="9987" max="9988" width="7.44140625" style="119" customWidth="1"/>
    <col min="9989" max="9989" width="0" style="119" hidden="1" customWidth="1"/>
    <col min="9990" max="10005" width="7.44140625" style="119" customWidth="1"/>
    <col min="10006" max="10006" width="2.44140625" style="119" customWidth="1"/>
    <col min="10007" max="10007" width="20.44140625" style="119" bestFit="1" customWidth="1"/>
    <col min="10008" max="10008" width="25.44140625" style="119" bestFit="1" customWidth="1"/>
    <col min="10009" max="10242" width="11.44140625" style="119"/>
    <col min="10243" max="10244" width="7.44140625" style="119" customWidth="1"/>
    <col min="10245" max="10245" width="0" style="119" hidden="1" customWidth="1"/>
    <col min="10246" max="10261" width="7.44140625" style="119" customWidth="1"/>
    <col min="10262" max="10262" width="2.44140625" style="119" customWidth="1"/>
    <col min="10263" max="10263" width="20.44140625" style="119" bestFit="1" customWidth="1"/>
    <col min="10264" max="10264" width="25.44140625" style="119" bestFit="1" customWidth="1"/>
    <col min="10265" max="10498" width="11.44140625" style="119"/>
    <col min="10499" max="10500" width="7.44140625" style="119" customWidth="1"/>
    <col min="10501" max="10501" width="0" style="119" hidden="1" customWidth="1"/>
    <col min="10502" max="10517" width="7.44140625" style="119" customWidth="1"/>
    <col min="10518" max="10518" width="2.44140625" style="119" customWidth="1"/>
    <col min="10519" max="10519" width="20.44140625" style="119" bestFit="1" customWidth="1"/>
    <col min="10520" max="10520" width="25.44140625" style="119" bestFit="1" customWidth="1"/>
    <col min="10521" max="10754" width="11.44140625" style="119"/>
    <col min="10755" max="10756" width="7.44140625" style="119" customWidth="1"/>
    <col min="10757" max="10757" width="0" style="119" hidden="1" customWidth="1"/>
    <col min="10758" max="10773" width="7.44140625" style="119" customWidth="1"/>
    <col min="10774" max="10774" width="2.44140625" style="119" customWidth="1"/>
    <col min="10775" max="10775" width="20.44140625" style="119" bestFit="1" customWidth="1"/>
    <col min="10776" max="10776" width="25.44140625" style="119" bestFit="1" customWidth="1"/>
    <col min="10777" max="11010" width="11.44140625" style="119"/>
    <col min="11011" max="11012" width="7.44140625" style="119" customWidth="1"/>
    <col min="11013" max="11013" width="0" style="119" hidden="1" customWidth="1"/>
    <col min="11014" max="11029" width="7.44140625" style="119" customWidth="1"/>
    <col min="11030" max="11030" width="2.44140625" style="119" customWidth="1"/>
    <col min="11031" max="11031" width="20.44140625" style="119" bestFit="1" customWidth="1"/>
    <col min="11032" max="11032" width="25.44140625" style="119" bestFit="1" customWidth="1"/>
    <col min="11033" max="11266" width="11.44140625" style="119"/>
    <col min="11267" max="11268" width="7.44140625" style="119" customWidth="1"/>
    <col min="11269" max="11269" width="0" style="119" hidden="1" customWidth="1"/>
    <col min="11270" max="11285" width="7.44140625" style="119" customWidth="1"/>
    <col min="11286" max="11286" width="2.44140625" style="119" customWidth="1"/>
    <col min="11287" max="11287" width="20.44140625" style="119" bestFit="1" customWidth="1"/>
    <col min="11288" max="11288" width="25.44140625" style="119" bestFit="1" customWidth="1"/>
    <col min="11289" max="11522" width="11.44140625" style="119"/>
    <col min="11523" max="11524" width="7.44140625" style="119" customWidth="1"/>
    <col min="11525" max="11525" width="0" style="119" hidden="1" customWidth="1"/>
    <col min="11526" max="11541" width="7.44140625" style="119" customWidth="1"/>
    <col min="11542" max="11542" width="2.44140625" style="119" customWidth="1"/>
    <col min="11543" max="11543" width="20.44140625" style="119" bestFit="1" customWidth="1"/>
    <col min="11544" max="11544" width="25.44140625" style="119" bestFit="1" customWidth="1"/>
    <col min="11545" max="11778" width="11.44140625" style="119"/>
    <col min="11779" max="11780" width="7.44140625" style="119" customWidth="1"/>
    <col min="11781" max="11781" width="0" style="119" hidden="1" customWidth="1"/>
    <col min="11782" max="11797" width="7.44140625" style="119" customWidth="1"/>
    <col min="11798" max="11798" width="2.44140625" style="119" customWidth="1"/>
    <col min="11799" max="11799" width="20.44140625" style="119" bestFit="1" customWidth="1"/>
    <col min="11800" max="11800" width="25.44140625" style="119" bestFit="1" customWidth="1"/>
    <col min="11801" max="12034" width="11.44140625" style="119"/>
    <col min="12035" max="12036" width="7.44140625" style="119" customWidth="1"/>
    <col min="12037" max="12037" width="0" style="119" hidden="1" customWidth="1"/>
    <col min="12038" max="12053" width="7.44140625" style="119" customWidth="1"/>
    <col min="12054" max="12054" width="2.44140625" style="119" customWidth="1"/>
    <col min="12055" max="12055" width="20.44140625" style="119" bestFit="1" customWidth="1"/>
    <col min="12056" max="12056" width="25.44140625" style="119" bestFit="1" customWidth="1"/>
    <col min="12057" max="12290" width="11.44140625" style="119"/>
    <col min="12291" max="12292" width="7.44140625" style="119" customWidth="1"/>
    <col min="12293" max="12293" width="0" style="119" hidden="1" customWidth="1"/>
    <col min="12294" max="12309" width="7.44140625" style="119" customWidth="1"/>
    <col min="12310" max="12310" width="2.44140625" style="119" customWidth="1"/>
    <col min="12311" max="12311" width="20.44140625" style="119" bestFit="1" customWidth="1"/>
    <col min="12312" max="12312" width="25.44140625" style="119" bestFit="1" customWidth="1"/>
    <col min="12313" max="12546" width="11.44140625" style="119"/>
    <col min="12547" max="12548" width="7.44140625" style="119" customWidth="1"/>
    <col min="12549" max="12549" width="0" style="119" hidden="1" customWidth="1"/>
    <col min="12550" max="12565" width="7.44140625" style="119" customWidth="1"/>
    <col min="12566" max="12566" width="2.44140625" style="119" customWidth="1"/>
    <col min="12567" max="12567" width="20.44140625" style="119" bestFit="1" customWidth="1"/>
    <col min="12568" max="12568" width="25.44140625" style="119" bestFit="1" customWidth="1"/>
    <col min="12569" max="12802" width="11.44140625" style="119"/>
    <col min="12803" max="12804" width="7.44140625" style="119" customWidth="1"/>
    <col min="12805" max="12805" width="0" style="119" hidden="1" customWidth="1"/>
    <col min="12806" max="12821" width="7.44140625" style="119" customWidth="1"/>
    <col min="12822" max="12822" width="2.44140625" style="119" customWidth="1"/>
    <col min="12823" max="12823" width="20.44140625" style="119" bestFit="1" customWidth="1"/>
    <col min="12824" max="12824" width="25.44140625" style="119" bestFit="1" customWidth="1"/>
    <col min="12825" max="13058" width="11.44140625" style="119"/>
    <col min="13059" max="13060" width="7.44140625" style="119" customWidth="1"/>
    <col min="13061" max="13061" width="0" style="119" hidden="1" customWidth="1"/>
    <col min="13062" max="13077" width="7.44140625" style="119" customWidth="1"/>
    <col min="13078" max="13078" width="2.44140625" style="119" customWidth="1"/>
    <col min="13079" max="13079" width="20.44140625" style="119" bestFit="1" customWidth="1"/>
    <col min="13080" max="13080" width="25.44140625" style="119" bestFit="1" customWidth="1"/>
    <col min="13081" max="13314" width="11.44140625" style="119"/>
    <col min="13315" max="13316" width="7.44140625" style="119" customWidth="1"/>
    <col min="13317" max="13317" width="0" style="119" hidden="1" customWidth="1"/>
    <col min="13318" max="13333" width="7.44140625" style="119" customWidth="1"/>
    <col min="13334" max="13334" width="2.44140625" style="119" customWidth="1"/>
    <col min="13335" max="13335" width="20.44140625" style="119" bestFit="1" customWidth="1"/>
    <col min="13336" max="13336" width="25.44140625" style="119" bestFit="1" customWidth="1"/>
    <col min="13337" max="13570" width="11.44140625" style="119"/>
    <col min="13571" max="13572" width="7.44140625" style="119" customWidth="1"/>
    <col min="13573" max="13573" width="0" style="119" hidden="1" customWidth="1"/>
    <col min="13574" max="13589" width="7.44140625" style="119" customWidth="1"/>
    <col min="13590" max="13590" width="2.44140625" style="119" customWidth="1"/>
    <col min="13591" max="13591" width="20.44140625" style="119" bestFit="1" customWidth="1"/>
    <col min="13592" max="13592" width="25.44140625" style="119" bestFit="1" customWidth="1"/>
    <col min="13593" max="13826" width="11.44140625" style="119"/>
    <col min="13827" max="13828" width="7.44140625" style="119" customWidth="1"/>
    <col min="13829" max="13829" width="0" style="119" hidden="1" customWidth="1"/>
    <col min="13830" max="13845" width="7.44140625" style="119" customWidth="1"/>
    <col min="13846" max="13846" width="2.44140625" style="119" customWidth="1"/>
    <col min="13847" max="13847" width="20.44140625" style="119" bestFit="1" customWidth="1"/>
    <col min="13848" max="13848" width="25.44140625" style="119" bestFit="1" customWidth="1"/>
    <col min="13849" max="14082" width="11.44140625" style="119"/>
    <col min="14083" max="14084" width="7.44140625" style="119" customWidth="1"/>
    <col min="14085" max="14085" width="0" style="119" hidden="1" customWidth="1"/>
    <col min="14086" max="14101" width="7.44140625" style="119" customWidth="1"/>
    <col min="14102" max="14102" width="2.44140625" style="119" customWidth="1"/>
    <col min="14103" max="14103" width="20.44140625" style="119" bestFit="1" customWidth="1"/>
    <col min="14104" max="14104" width="25.44140625" style="119" bestFit="1" customWidth="1"/>
    <col min="14105" max="14338" width="11.44140625" style="119"/>
    <col min="14339" max="14340" width="7.44140625" style="119" customWidth="1"/>
    <col min="14341" max="14341" width="0" style="119" hidden="1" customWidth="1"/>
    <col min="14342" max="14357" width="7.44140625" style="119" customWidth="1"/>
    <col min="14358" max="14358" width="2.44140625" style="119" customWidth="1"/>
    <col min="14359" max="14359" width="20.44140625" style="119" bestFit="1" customWidth="1"/>
    <col min="14360" max="14360" width="25.44140625" style="119" bestFit="1" customWidth="1"/>
    <col min="14361" max="14594" width="11.44140625" style="119"/>
    <col min="14595" max="14596" width="7.44140625" style="119" customWidth="1"/>
    <col min="14597" max="14597" width="0" style="119" hidden="1" customWidth="1"/>
    <col min="14598" max="14613" width="7.44140625" style="119" customWidth="1"/>
    <col min="14614" max="14614" width="2.44140625" style="119" customWidth="1"/>
    <col min="14615" max="14615" width="20.44140625" style="119" bestFit="1" customWidth="1"/>
    <col min="14616" max="14616" width="25.44140625" style="119" bestFit="1" customWidth="1"/>
    <col min="14617" max="14850" width="11.44140625" style="119"/>
    <col min="14851" max="14852" width="7.44140625" style="119" customWidth="1"/>
    <col min="14853" max="14853" width="0" style="119" hidden="1" customWidth="1"/>
    <col min="14854" max="14869" width="7.44140625" style="119" customWidth="1"/>
    <col min="14870" max="14870" width="2.44140625" style="119" customWidth="1"/>
    <col min="14871" max="14871" width="20.44140625" style="119" bestFit="1" customWidth="1"/>
    <col min="14872" max="14872" width="25.44140625" style="119" bestFit="1" customWidth="1"/>
    <col min="14873" max="15106" width="11.44140625" style="119"/>
    <col min="15107" max="15108" width="7.44140625" style="119" customWidth="1"/>
    <col min="15109" max="15109" width="0" style="119" hidden="1" customWidth="1"/>
    <col min="15110" max="15125" width="7.44140625" style="119" customWidth="1"/>
    <col min="15126" max="15126" width="2.44140625" style="119" customWidth="1"/>
    <col min="15127" max="15127" width="20.44140625" style="119" bestFit="1" customWidth="1"/>
    <col min="15128" max="15128" width="25.44140625" style="119" bestFit="1" customWidth="1"/>
    <col min="15129" max="15362" width="11.44140625" style="119"/>
    <col min="15363" max="15364" width="7.44140625" style="119" customWidth="1"/>
    <col min="15365" max="15365" width="0" style="119" hidden="1" customWidth="1"/>
    <col min="15366" max="15381" width="7.44140625" style="119" customWidth="1"/>
    <col min="15382" max="15382" width="2.44140625" style="119" customWidth="1"/>
    <col min="15383" max="15383" width="20.44140625" style="119" bestFit="1" customWidth="1"/>
    <col min="15384" max="15384" width="25.44140625" style="119" bestFit="1" customWidth="1"/>
    <col min="15385" max="15618" width="11.44140625" style="119"/>
    <col min="15619" max="15620" width="7.44140625" style="119" customWidth="1"/>
    <col min="15621" max="15621" width="0" style="119" hidden="1" customWidth="1"/>
    <col min="15622" max="15637" width="7.44140625" style="119" customWidth="1"/>
    <col min="15638" max="15638" width="2.44140625" style="119" customWidth="1"/>
    <col min="15639" max="15639" width="20.44140625" style="119" bestFit="1" customWidth="1"/>
    <col min="15640" max="15640" width="25.44140625" style="119" bestFit="1" customWidth="1"/>
    <col min="15641" max="15874" width="11.44140625" style="119"/>
    <col min="15875" max="15876" width="7.44140625" style="119" customWidth="1"/>
    <col min="15877" max="15877" width="0" style="119" hidden="1" customWidth="1"/>
    <col min="15878" max="15893" width="7.44140625" style="119" customWidth="1"/>
    <col min="15894" max="15894" width="2.44140625" style="119" customWidth="1"/>
    <col min="15895" max="15895" width="20.44140625" style="119" bestFit="1" customWidth="1"/>
    <col min="15896" max="15896" width="25.44140625" style="119" bestFit="1" customWidth="1"/>
    <col min="15897" max="16130" width="11.44140625" style="119"/>
    <col min="16131" max="16132" width="7.44140625" style="119" customWidth="1"/>
    <col min="16133" max="16133" width="0" style="119" hidden="1" customWidth="1"/>
    <col min="16134" max="16149" width="7.44140625" style="119" customWidth="1"/>
    <col min="16150" max="16150" width="2.44140625" style="119" customWidth="1"/>
    <col min="16151" max="16151" width="20.44140625" style="119" bestFit="1" customWidth="1"/>
    <col min="16152" max="16152" width="25.44140625" style="119" bestFit="1" customWidth="1"/>
    <col min="16153" max="16384" width="11.44140625" style="119"/>
  </cols>
  <sheetData>
    <row r="1" spans="2:32" ht="19.5" customHeight="1">
      <c r="B1" s="3"/>
      <c r="C1" s="2"/>
      <c r="D1" s="2"/>
      <c r="E1" s="158" t="s">
        <v>239</v>
      </c>
      <c r="F1" s="155"/>
      <c r="G1" s="1" t="str">
        <f>"MTCC to CPL followed transfer " &amp; 'Pilot Sheet (Suivi)'!I3
&amp; " - Number of references"</f>
        <v>MTCC to CPL followed transfer Make Battery (LP) - Number of references</v>
      </c>
      <c r="H1" s="409"/>
      <c r="I1" s="409"/>
      <c r="J1" s="409"/>
      <c r="K1" s="409"/>
      <c r="L1" s="409"/>
      <c r="M1" s="409"/>
      <c r="N1" s="410"/>
      <c r="O1" s="7"/>
      <c r="P1" s="6"/>
      <c r="Q1" s="128"/>
      <c r="R1" s="3"/>
      <c r="S1" s="2"/>
      <c r="T1" s="2"/>
      <c r="U1" s="158" t="s">
        <v>52</v>
      </c>
      <c r="V1" s="155"/>
      <c r="W1" s="1" t="str">
        <f>"MTCC to CPL followed transfer " &amp; 'Pilot Sheet (Suivi)'!I3 &amp; " - Value in €uros"</f>
        <v>MTCC to CPL followed transfer Make Battery (LP) - Value in €uros</v>
      </c>
      <c r="X1" s="409"/>
      <c r="Y1" s="409"/>
      <c r="Z1" s="409"/>
      <c r="AA1" s="409"/>
      <c r="AB1" s="409"/>
      <c r="AC1" s="409"/>
      <c r="AD1" s="410"/>
      <c r="AE1" s="153"/>
      <c r="AF1" s="13"/>
    </row>
    <row r="2" spans="2:32" ht="26.25" customHeight="1">
      <c r="B2" s="414" t="s">
        <v>41</v>
      </c>
      <c r="C2" s="415"/>
      <c r="D2" s="415"/>
      <c r="E2" s="159" t="str">
        <f>VLOOKUP('Pilot Sheet (Suivi)'!I8,'Project data (Données projet)'!A:D,4,FALSE)</f>
        <v>Fatima Zahra LAHMER</v>
      </c>
      <c r="F2" s="156"/>
      <c r="G2" s="411"/>
      <c r="H2" s="412"/>
      <c r="I2" s="412"/>
      <c r="J2" s="412"/>
      <c r="K2" s="412"/>
      <c r="L2" s="412"/>
      <c r="M2" s="412"/>
      <c r="N2" s="413"/>
      <c r="O2" s="5"/>
      <c r="P2" s="4"/>
      <c r="Q2" s="128"/>
      <c r="R2" s="414" t="s">
        <v>41</v>
      </c>
      <c r="S2" s="415"/>
      <c r="T2" s="415"/>
      <c r="U2" s="159" t="str">
        <f>VLOOKUP('Pilot Sheet (Suivi)'!I8,'Project data (Données projet)'!A:D,4,FALSE)</f>
        <v>Fatima Zahra LAHMER</v>
      </c>
      <c r="V2" s="156"/>
      <c r="W2" s="411"/>
      <c r="X2" s="412"/>
      <c r="Y2" s="412"/>
      <c r="Z2" s="412"/>
      <c r="AA2" s="412"/>
      <c r="AB2" s="412"/>
      <c r="AC2" s="412"/>
      <c r="AD2" s="413"/>
      <c r="AE2" s="154"/>
      <c r="AF2" s="12"/>
    </row>
    <row r="3" spans="2:32">
      <c r="B3" s="123"/>
      <c r="P3" s="120"/>
      <c r="R3" s="123"/>
      <c r="S3" s="119"/>
      <c r="T3" s="119"/>
      <c r="U3" s="119"/>
      <c r="AF3" s="120"/>
    </row>
    <row r="4" spans="2:32">
      <c r="B4" s="123"/>
      <c r="P4" s="120"/>
      <c r="R4" s="123"/>
      <c r="S4" s="119"/>
      <c r="T4" s="119"/>
      <c r="U4" s="119"/>
      <c r="AF4" s="120"/>
    </row>
    <row r="5" spans="2:32">
      <c r="B5" s="123"/>
      <c r="P5" s="120"/>
      <c r="R5" s="123"/>
      <c r="S5" s="119"/>
      <c r="T5" s="119"/>
      <c r="U5" s="119"/>
      <c r="AF5" s="120"/>
    </row>
    <row r="6" spans="2:32">
      <c r="B6" s="123"/>
      <c r="P6" s="120"/>
      <c r="R6" s="123"/>
      <c r="S6" s="119"/>
      <c r="T6" s="119"/>
      <c r="U6" s="119"/>
      <c r="AF6" s="120"/>
    </row>
    <row r="7" spans="2:32">
      <c r="B7" s="123"/>
      <c r="P7" s="120"/>
      <c r="R7" s="123"/>
      <c r="S7" s="119"/>
      <c r="T7" s="119"/>
      <c r="U7" s="119"/>
      <c r="AF7" s="120"/>
    </row>
    <row r="8" spans="2:32">
      <c r="B8" s="123"/>
      <c r="P8" s="120"/>
      <c r="R8" s="123"/>
      <c r="S8" s="119"/>
      <c r="T8" s="119"/>
      <c r="U8" s="119"/>
      <c r="AF8" s="120"/>
    </row>
    <row r="9" spans="2:32">
      <c r="B9" s="123"/>
      <c r="P9" s="120"/>
      <c r="R9" s="123"/>
      <c r="S9" s="119"/>
      <c r="T9" s="119"/>
      <c r="U9" s="119"/>
      <c r="AF9" s="120"/>
    </row>
    <row r="10" spans="2:32">
      <c r="B10" s="123"/>
      <c r="P10" s="120"/>
      <c r="R10" s="123"/>
      <c r="S10" s="119"/>
      <c r="T10" s="119"/>
      <c r="U10" s="119"/>
      <c r="AF10" s="120"/>
    </row>
    <row r="11" spans="2:32">
      <c r="B11" s="123"/>
      <c r="P11" s="120"/>
      <c r="R11" s="123"/>
      <c r="S11" s="119"/>
      <c r="T11" s="119"/>
      <c r="U11" s="119"/>
      <c r="AF11" s="120"/>
    </row>
    <row r="12" spans="2:32">
      <c r="B12" s="123"/>
      <c r="P12" s="120"/>
      <c r="R12" s="123"/>
      <c r="S12" s="119"/>
      <c r="T12" s="119"/>
      <c r="U12" s="119"/>
      <c r="AF12" s="120"/>
    </row>
    <row r="13" spans="2:32">
      <c r="B13" s="123"/>
      <c r="P13" s="120"/>
      <c r="R13" s="123"/>
      <c r="S13" s="119"/>
      <c r="T13" s="119"/>
      <c r="U13" s="119"/>
      <c r="AF13" s="120"/>
    </row>
    <row r="14" spans="2:32">
      <c r="B14" s="123"/>
      <c r="P14" s="120"/>
      <c r="R14" s="123"/>
      <c r="S14" s="119"/>
      <c r="T14" s="119"/>
      <c r="U14" s="119"/>
      <c r="AF14" s="120"/>
    </row>
    <row r="15" spans="2:32">
      <c r="B15" s="123"/>
      <c r="P15" s="120"/>
      <c r="R15" s="123"/>
      <c r="S15" s="119"/>
      <c r="T15" s="119"/>
      <c r="U15" s="119"/>
      <c r="AF15" s="120"/>
    </row>
    <row r="16" spans="2:32">
      <c r="B16" s="123"/>
      <c r="P16" s="120"/>
      <c r="R16" s="123"/>
      <c r="S16" s="119"/>
      <c r="T16" s="119"/>
      <c r="U16" s="119"/>
      <c r="AF16" s="120"/>
    </row>
    <row r="17" spans="2:32">
      <c r="B17" s="123"/>
      <c r="P17" s="120"/>
      <c r="R17" s="123"/>
      <c r="S17" s="119"/>
      <c r="T17" s="119"/>
      <c r="U17" s="119"/>
      <c r="AF17" s="120"/>
    </row>
    <row r="18" spans="2:32">
      <c r="B18" s="123"/>
      <c r="P18" s="120"/>
      <c r="R18" s="123"/>
      <c r="S18" s="119"/>
      <c r="T18" s="119"/>
      <c r="U18" s="119"/>
      <c r="AF18" s="120"/>
    </row>
    <row r="19" spans="2:32">
      <c r="B19" s="123"/>
      <c r="P19" s="120"/>
      <c r="R19" s="123"/>
      <c r="S19" s="119"/>
      <c r="T19" s="119"/>
      <c r="U19" s="119"/>
      <c r="AF19" s="120"/>
    </row>
    <row r="20" spans="2:32">
      <c r="B20" s="123"/>
      <c r="P20" s="120"/>
      <c r="R20" s="123"/>
      <c r="S20" s="119"/>
      <c r="T20" s="119"/>
      <c r="U20" s="119"/>
      <c r="AF20" s="120"/>
    </row>
    <row r="21" spans="2:32">
      <c r="B21" s="123"/>
      <c r="P21" s="120"/>
      <c r="R21" s="123"/>
      <c r="S21" s="119"/>
      <c r="T21" s="119"/>
      <c r="U21" s="119"/>
      <c r="AF21" s="120"/>
    </row>
    <row r="22" spans="2:32">
      <c r="B22" s="123"/>
      <c r="P22" s="120"/>
      <c r="R22" s="123"/>
      <c r="S22" s="119"/>
      <c r="T22" s="119"/>
      <c r="U22" s="119"/>
      <c r="AF22" s="120"/>
    </row>
    <row r="23" spans="2:32">
      <c r="B23" s="123"/>
      <c r="P23" s="120"/>
      <c r="R23" s="123"/>
      <c r="S23" s="119"/>
      <c r="T23" s="119"/>
      <c r="U23" s="119"/>
      <c r="AF23" s="120"/>
    </row>
    <row r="24" spans="2:32">
      <c r="B24" s="123"/>
      <c r="P24" s="120"/>
      <c r="R24" s="123"/>
      <c r="S24" s="119"/>
      <c r="T24" s="119"/>
      <c r="U24" s="119"/>
      <c r="AF24" s="120"/>
    </row>
    <row r="25" spans="2:32">
      <c r="B25" s="123"/>
      <c r="M25" s="9" t="s">
        <v>42</v>
      </c>
      <c r="N25" s="9"/>
      <c r="O25" s="9"/>
      <c r="P25" s="8"/>
      <c r="Q25" s="126"/>
      <c r="R25" s="123"/>
      <c r="S25" s="119"/>
      <c r="T25" s="119"/>
      <c r="U25" s="119"/>
      <c r="AC25" s="9" t="s">
        <v>42</v>
      </c>
      <c r="AD25" s="9"/>
      <c r="AE25" s="9"/>
      <c r="AF25" s="8"/>
    </row>
    <row r="26" spans="2:32" ht="25.5" customHeight="1">
      <c r="B26" s="123"/>
      <c r="M26" s="16" t="str">
        <f>VLOOKUP('Pilot Sheet (Suivi)'!I8,'Project data (Données projet)'!A:B,2,FALSE)</f>
        <v>50% MPRM : 202617 - 80% LRM : 202624 - 100% SOP -6 Weeks : 202619</v>
      </c>
      <c r="N26" s="16"/>
      <c r="O26" s="16"/>
      <c r="P26" s="15"/>
      <c r="Q26" s="127"/>
      <c r="R26" s="123"/>
      <c r="S26" s="119"/>
      <c r="T26" s="119"/>
      <c r="U26" s="119"/>
      <c r="AC26" s="16" t="str">
        <f>VLOOKUP('Pilot Sheet (Suivi)'!I8,'Project data (Données projet)'!A:B,2,FALSE)</f>
        <v>50% MPRM : 202617 - 80% LRM : 202624 - 100% SOP -6 Weeks : 202619</v>
      </c>
      <c r="AD26" s="16"/>
      <c r="AE26" s="16"/>
      <c r="AF26" s="15"/>
    </row>
    <row r="27" spans="2:32" ht="25.5" customHeight="1">
      <c r="B27" s="123"/>
      <c r="M27" s="16"/>
      <c r="N27" s="16"/>
      <c r="O27" s="16"/>
      <c r="P27" s="15"/>
      <c r="Q27" s="127"/>
      <c r="R27" s="123"/>
      <c r="S27" s="119"/>
      <c r="T27" s="119"/>
      <c r="U27" s="119"/>
      <c r="AC27" s="16"/>
      <c r="AD27" s="16"/>
      <c r="AE27" s="16"/>
      <c r="AF27" s="15"/>
    </row>
    <row r="28" spans="2:32" ht="8.25" customHeight="1">
      <c r="B28" s="124"/>
      <c r="C28" s="121"/>
      <c r="D28" s="121"/>
      <c r="E28" s="121"/>
      <c r="F28" s="121"/>
      <c r="G28" s="121"/>
      <c r="H28" s="121"/>
      <c r="I28" s="121"/>
      <c r="J28" s="121"/>
      <c r="K28" s="121"/>
      <c r="L28" s="121"/>
      <c r="M28" s="121"/>
      <c r="N28" s="121"/>
      <c r="O28" s="121"/>
      <c r="P28" s="122"/>
      <c r="R28" s="124"/>
      <c r="S28" s="121"/>
      <c r="T28" s="121"/>
      <c r="U28" s="121"/>
      <c r="V28" s="121"/>
      <c r="W28" s="121"/>
      <c r="X28" s="121"/>
      <c r="Y28" s="121"/>
      <c r="Z28" s="121"/>
      <c r="AA28" s="121"/>
      <c r="AB28" s="121"/>
      <c r="AC28" s="121"/>
      <c r="AD28" s="121"/>
      <c r="AE28" s="121"/>
      <c r="AF28" s="122"/>
    </row>
    <row r="30" spans="2:32" ht="19.5" customHeight="1">
      <c r="B30" s="3"/>
      <c r="C30" s="2"/>
      <c r="D30" s="2"/>
      <c r="E30" s="158" t="s">
        <v>52</v>
      </c>
      <c r="F30" s="155"/>
      <c r="G30" s="1" t="str">
        <f>"MTCC to CPL followed transfer " &amp; 'Pilot Sheet (Suivi)'!I3
&amp; "   - Advancement by main entities"</f>
        <v>MTCC to CPL followed transfer Make Battery (LP)   - Advancement by main entities</v>
      </c>
      <c r="H30" s="409"/>
      <c r="I30" s="409"/>
      <c r="J30" s="409"/>
      <c r="K30" s="409"/>
      <c r="L30" s="409"/>
      <c r="M30" s="409"/>
      <c r="N30" s="410"/>
      <c r="O30" s="153"/>
      <c r="P30" s="13"/>
      <c r="Q30" s="128"/>
      <c r="R30" s="129"/>
      <c r="S30" s="130"/>
      <c r="T30" s="130"/>
      <c r="U30" s="11"/>
      <c r="V30" s="11"/>
      <c r="W30" s="11"/>
      <c r="X30" s="11"/>
      <c r="Y30" s="11"/>
      <c r="Z30" s="11"/>
      <c r="AA30" s="11"/>
      <c r="AB30" s="11"/>
      <c r="AC30" s="11"/>
      <c r="AD30" s="11"/>
      <c r="AE30" s="131"/>
      <c r="AF30" s="10"/>
    </row>
    <row r="31" spans="2:32" ht="19.5" customHeight="1">
      <c r="B31" s="414" t="s">
        <v>41</v>
      </c>
      <c r="C31" s="415"/>
      <c r="D31" s="415"/>
      <c r="E31" s="159" t="str">
        <f>VLOOKUP('Pilot Sheet (Suivi)'!I8,'Project data (Données projet)'!A:D,4,FALSE)</f>
        <v>Fatima Zahra LAHMER</v>
      </c>
      <c r="F31" s="156"/>
      <c r="G31" s="411"/>
      <c r="H31" s="412"/>
      <c r="I31" s="412"/>
      <c r="J31" s="412"/>
      <c r="K31" s="412"/>
      <c r="L31" s="412"/>
      <c r="M31" s="412"/>
      <c r="N31" s="413"/>
      <c r="O31" s="154"/>
      <c r="P31" s="12"/>
      <c r="Q31" s="128"/>
      <c r="R31" s="132"/>
      <c r="S31" s="132"/>
      <c r="T31" s="132"/>
      <c r="U31" s="11"/>
      <c r="V31" s="11"/>
      <c r="W31" s="11"/>
      <c r="X31" s="11"/>
      <c r="Y31" s="11"/>
      <c r="Z31" s="11"/>
      <c r="AA31" s="11"/>
      <c r="AB31" s="11"/>
      <c r="AC31" s="11"/>
      <c r="AD31" s="11"/>
      <c r="AE31" s="133"/>
      <c r="AF31" s="10"/>
    </row>
    <row r="32" spans="2:32">
      <c r="B32" s="123"/>
      <c r="P32" s="120"/>
      <c r="S32" s="119"/>
      <c r="T32" s="119"/>
      <c r="U32" s="119"/>
    </row>
    <row r="33" spans="2:21">
      <c r="B33" s="123"/>
      <c r="P33" s="120"/>
      <c r="S33" s="119"/>
      <c r="T33" s="119"/>
      <c r="U33" s="119"/>
    </row>
    <row r="34" spans="2:21">
      <c r="B34" s="123"/>
      <c r="P34" s="120"/>
      <c r="S34" s="119"/>
      <c r="T34" s="119"/>
      <c r="U34" s="119"/>
    </row>
    <row r="35" spans="2:21">
      <c r="B35" s="123"/>
      <c r="P35" s="120"/>
      <c r="S35" s="119"/>
      <c r="T35" s="119"/>
      <c r="U35" s="119"/>
    </row>
    <row r="36" spans="2:21">
      <c r="B36" s="123"/>
      <c r="P36" s="120"/>
      <c r="S36" s="119"/>
      <c r="T36" s="119"/>
      <c r="U36" s="119"/>
    </row>
    <row r="37" spans="2:21">
      <c r="B37" s="123"/>
      <c r="P37" s="120"/>
      <c r="S37" s="119"/>
      <c r="T37" s="119"/>
      <c r="U37" s="119"/>
    </row>
    <row r="38" spans="2:21">
      <c r="B38" s="123"/>
      <c r="P38" s="120"/>
      <c r="S38" s="119"/>
      <c r="T38" s="119"/>
      <c r="U38" s="119"/>
    </row>
    <row r="39" spans="2:21">
      <c r="B39" s="123"/>
      <c r="P39" s="120"/>
      <c r="S39" s="119"/>
      <c r="T39" s="119"/>
      <c r="U39" s="119"/>
    </row>
    <row r="40" spans="2:21">
      <c r="B40" s="123"/>
      <c r="P40" s="120"/>
      <c r="S40" s="119"/>
      <c r="T40" s="119"/>
      <c r="U40" s="119"/>
    </row>
    <row r="41" spans="2:21">
      <c r="B41" s="123"/>
      <c r="P41" s="120"/>
      <c r="S41" s="119"/>
      <c r="T41" s="119"/>
      <c r="U41" s="119"/>
    </row>
    <row r="42" spans="2:21">
      <c r="B42" s="123"/>
      <c r="P42" s="120"/>
      <c r="S42" s="119"/>
      <c r="T42" s="119"/>
      <c r="U42" s="119"/>
    </row>
    <row r="43" spans="2:21">
      <c r="B43" s="123"/>
      <c r="P43" s="120"/>
      <c r="S43" s="119"/>
      <c r="T43" s="119"/>
      <c r="U43" s="119"/>
    </row>
    <row r="44" spans="2:21">
      <c r="B44" s="123"/>
      <c r="P44" s="120"/>
      <c r="S44" s="119"/>
      <c r="T44" s="119"/>
      <c r="U44" s="119"/>
    </row>
    <row r="45" spans="2:21">
      <c r="B45" s="123"/>
      <c r="P45" s="120"/>
      <c r="S45" s="119"/>
      <c r="T45" s="119"/>
      <c r="U45" s="119"/>
    </row>
    <row r="46" spans="2:21">
      <c r="B46" s="123"/>
      <c r="P46" s="120"/>
      <c r="S46" s="119"/>
      <c r="T46" s="119"/>
      <c r="U46" s="119"/>
    </row>
    <row r="47" spans="2:21">
      <c r="B47" s="123"/>
      <c r="P47" s="120"/>
      <c r="S47" s="119"/>
      <c r="T47" s="119"/>
      <c r="U47" s="119"/>
    </row>
    <row r="48" spans="2:21">
      <c r="B48" s="123"/>
      <c r="P48" s="120"/>
      <c r="S48" s="119"/>
      <c r="T48" s="119"/>
      <c r="U48" s="119"/>
    </row>
    <row r="49" spans="2:32">
      <c r="B49" s="123"/>
      <c r="P49" s="120"/>
      <c r="S49" s="119"/>
      <c r="T49" s="119"/>
      <c r="U49" s="119"/>
    </row>
    <row r="50" spans="2:32">
      <c r="B50" s="123"/>
      <c r="P50" s="120"/>
      <c r="S50" s="119"/>
      <c r="T50" s="119"/>
      <c r="U50" s="119"/>
    </row>
    <row r="51" spans="2:32">
      <c r="B51" s="123"/>
      <c r="P51" s="120"/>
      <c r="S51" s="119"/>
      <c r="T51" s="119"/>
      <c r="U51" s="119"/>
    </row>
    <row r="52" spans="2:32">
      <c r="B52" s="123"/>
      <c r="P52" s="120"/>
      <c r="S52" s="119"/>
      <c r="T52" s="119"/>
      <c r="U52" s="119"/>
    </row>
    <row r="53" spans="2:32">
      <c r="B53" s="123"/>
      <c r="P53" s="120"/>
      <c r="S53" s="119"/>
      <c r="T53" s="119"/>
      <c r="U53" s="119"/>
    </row>
    <row r="54" spans="2:32">
      <c r="B54" s="123"/>
      <c r="M54" s="9" t="s">
        <v>42</v>
      </c>
      <c r="N54" s="9"/>
      <c r="O54" s="9"/>
      <c r="P54" s="8"/>
      <c r="Q54" s="126"/>
      <c r="S54" s="119"/>
      <c r="T54" s="119"/>
      <c r="U54" s="119"/>
      <c r="AC54" s="9"/>
      <c r="AD54" s="9"/>
      <c r="AE54" s="9"/>
      <c r="AF54" s="9"/>
    </row>
    <row r="55" spans="2:32" ht="25.5" customHeight="1">
      <c r="B55" s="123"/>
      <c r="M55" s="16" t="str">
        <f>VLOOKUP('Pilot Sheet (Suivi)'!I8,'Project data (Données projet)'!A:B,2,FALSE)</f>
        <v>50% MPRM : 202617 - 80% LRM : 202624 - 100% SOP -6 Weeks : 202619</v>
      </c>
      <c r="N55" s="16"/>
      <c r="O55" s="16"/>
      <c r="P55" s="15"/>
      <c r="Q55" s="127"/>
      <c r="S55" s="119"/>
      <c r="T55" s="119"/>
      <c r="U55" s="119"/>
      <c r="AC55" s="14"/>
      <c r="AD55" s="14"/>
      <c r="AE55" s="14"/>
      <c r="AF55" s="14"/>
    </row>
    <row r="56" spans="2:32" ht="25.5" customHeight="1">
      <c r="B56" s="123"/>
      <c r="M56" s="16"/>
      <c r="N56" s="16"/>
      <c r="O56" s="16"/>
      <c r="P56" s="15"/>
      <c r="Q56" s="127"/>
      <c r="S56" s="119"/>
      <c r="T56" s="119"/>
      <c r="U56" s="119"/>
      <c r="AC56" s="14"/>
      <c r="AD56" s="14"/>
      <c r="AE56" s="14"/>
      <c r="AF56" s="14"/>
    </row>
    <row r="57" spans="2:32" ht="8.25" customHeight="1">
      <c r="B57" s="124"/>
      <c r="C57" s="121"/>
      <c r="D57" s="121"/>
      <c r="E57" s="121"/>
      <c r="F57" s="121"/>
      <c r="G57" s="121"/>
      <c r="H57" s="121"/>
      <c r="I57" s="121"/>
      <c r="J57" s="121"/>
      <c r="K57" s="121"/>
      <c r="L57" s="121"/>
      <c r="M57" s="121"/>
      <c r="N57" s="121"/>
      <c r="O57" s="121"/>
      <c r="P57" s="122"/>
      <c r="S57" s="119"/>
      <c r="T57" s="119"/>
      <c r="U57" s="119"/>
    </row>
  </sheetData>
  <mergeCells count="22">
    <mergeCell ref="B30:D30"/>
    <mergeCell ref="B31:D31"/>
    <mergeCell ref="G30:N31"/>
    <mergeCell ref="G1:N2"/>
    <mergeCell ref="B2:D2"/>
    <mergeCell ref="B1:D1"/>
    <mergeCell ref="O1:P2"/>
    <mergeCell ref="M26:P27"/>
    <mergeCell ref="M25:P25"/>
    <mergeCell ref="AC25:AF25"/>
    <mergeCell ref="AC26:AF27"/>
    <mergeCell ref="AF1:AF2"/>
    <mergeCell ref="R1:T1"/>
    <mergeCell ref="W1:AD2"/>
    <mergeCell ref="R2:T2"/>
    <mergeCell ref="M55:P56"/>
    <mergeCell ref="AC55:AF56"/>
    <mergeCell ref="P30:P31"/>
    <mergeCell ref="U30:AD31"/>
    <mergeCell ref="AF30:AF31"/>
    <mergeCell ref="M54:P54"/>
    <mergeCell ref="AC54:AF54"/>
  </mergeCells>
  <printOptions horizontalCentered="1" verticalCentered="1"/>
  <pageMargins left="0" right="0" top="0" bottom="0" header="0.31496062992125984" footer="0.31496062992125984"/>
  <pageSetup paperSize="9" scale="135" fitToWidth="2" orientation="landscape" r:id="rId1"/>
  <colBreaks count="1" manualBreakCount="1">
    <brk id="17" max="27"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8">
    <tabColor rgb="FF002060"/>
  </sheetPr>
  <dimension ref="B1:AF57"/>
  <sheetViews>
    <sheetView topLeftCell="A22" workbookViewId="0">
      <selection activeCell="P24" sqref="B1:P24"/>
    </sheetView>
  </sheetViews>
  <sheetFormatPr defaultColWidth="11.5546875" defaultRowHeight="13.2"/>
  <cols>
    <col min="1" max="1" width="11.44140625" style="119" customWidth="1"/>
    <col min="2" max="4" width="7.44140625" style="119" customWidth="1"/>
    <col min="5" max="5" width="5.44140625" style="119" customWidth="1"/>
    <col min="6" max="6" width="7.44140625" style="119" customWidth="1"/>
    <col min="7" max="7" width="7" style="119" customWidth="1"/>
    <col min="8" max="8" width="7.44140625" style="119" customWidth="1"/>
    <col min="9" max="9" width="8.44140625" style="119" customWidth="1"/>
    <col min="10" max="13" width="7.44140625" style="119" customWidth="1"/>
    <col min="14" max="14" width="8.5546875" style="119" customWidth="1"/>
    <col min="15" max="16" width="7.44140625" style="119" customWidth="1"/>
    <col min="17" max="17" width="2.44140625" style="119" customWidth="1"/>
    <col min="18" max="18" width="7.44140625" style="119" customWidth="1"/>
    <col min="19" max="19" width="6.44140625" style="125" customWidth="1"/>
    <col min="20" max="21" width="7.44140625" style="125" customWidth="1"/>
    <col min="22" max="22" width="7.44140625" style="119" customWidth="1"/>
    <col min="23" max="23" width="6.44140625" style="119" customWidth="1"/>
    <col min="24" max="24" width="7.44140625" style="119" customWidth="1"/>
    <col min="25" max="25" width="8" style="119" customWidth="1"/>
    <col min="26" max="26" width="7" style="119" customWidth="1"/>
    <col min="27" max="29" width="7.44140625" style="119" customWidth="1"/>
    <col min="30" max="30" width="9.44140625" style="119" customWidth="1"/>
    <col min="31" max="32" width="7.44140625" style="119" customWidth="1"/>
    <col min="33" max="258" width="11.44140625" style="119"/>
    <col min="259" max="260" width="7.44140625" style="119" customWidth="1"/>
    <col min="261" max="261" width="0" style="119" hidden="1" customWidth="1"/>
    <col min="262" max="277" width="7.44140625" style="119" customWidth="1"/>
    <col min="278" max="278" width="2.44140625" style="119" customWidth="1"/>
    <col min="279" max="279" width="20.44140625" style="119" bestFit="1" customWidth="1"/>
    <col min="280" max="280" width="25.44140625" style="119" bestFit="1" customWidth="1"/>
    <col min="281" max="514" width="11.44140625" style="119"/>
    <col min="515" max="516" width="7.44140625" style="119" customWidth="1"/>
    <col min="517" max="517" width="0" style="119" hidden="1" customWidth="1"/>
    <col min="518" max="533" width="7.44140625" style="119" customWidth="1"/>
    <col min="534" max="534" width="2.44140625" style="119" customWidth="1"/>
    <col min="535" max="535" width="20.44140625" style="119" bestFit="1" customWidth="1"/>
    <col min="536" max="536" width="25.44140625" style="119" bestFit="1" customWidth="1"/>
    <col min="537" max="770" width="11.44140625" style="119"/>
    <col min="771" max="772" width="7.44140625" style="119" customWidth="1"/>
    <col min="773" max="773" width="0" style="119" hidden="1" customWidth="1"/>
    <col min="774" max="789" width="7.44140625" style="119" customWidth="1"/>
    <col min="790" max="790" width="2.44140625" style="119" customWidth="1"/>
    <col min="791" max="791" width="20.44140625" style="119" bestFit="1" customWidth="1"/>
    <col min="792" max="792" width="25.44140625" style="119" bestFit="1" customWidth="1"/>
    <col min="793" max="1026" width="11.44140625" style="119"/>
    <col min="1027" max="1028" width="7.44140625" style="119" customWidth="1"/>
    <col min="1029" max="1029" width="0" style="119" hidden="1" customWidth="1"/>
    <col min="1030" max="1045" width="7.44140625" style="119" customWidth="1"/>
    <col min="1046" max="1046" width="2.44140625" style="119" customWidth="1"/>
    <col min="1047" max="1047" width="20.44140625" style="119" bestFit="1" customWidth="1"/>
    <col min="1048" max="1048" width="25.44140625" style="119" bestFit="1" customWidth="1"/>
    <col min="1049" max="1282" width="11.44140625" style="119"/>
    <col min="1283" max="1284" width="7.44140625" style="119" customWidth="1"/>
    <col min="1285" max="1285" width="0" style="119" hidden="1" customWidth="1"/>
    <col min="1286" max="1301" width="7.44140625" style="119" customWidth="1"/>
    <col min="1302" max="1302" width="2.44140625" style="119" customWidth="1"/>
    <col min="1303" max="1303" width="20.44140625" style="119" bestFit="1" customWidth="1"/>
    <col min="1304" max="1304" width="25.44140625" style="119" bestFit="1" customWidth="1"/>
    <col min="1305" max="1538" width="11.44140625" style="119"/>
    <col min="1539" max="1540" width="7.44140625" style="119" customWidth="1"/>
    <col min="1541" max="1541" width="0" style="119" hidden="1" customWidth="1"/>
    <col min="1542" max="1557" width="7.44140625" style="119" customWidth="1"/>
    <col min="1558" max="1558" width="2.44140625" style="119" customWidth="1"/>
    <col min="1559" max="1559" width="20.44140625" style="119" bestFit="1" customWidth="1"/>
    <col min="1560" max="1560" width="25.44140625" style="119" bestFit="1" customWidth="1"/>
    <col min="1561" max="1794" width="11.44140625" style="119"/>
    <col min="1795" max="1796" width="7.44140625" style="119" customWidth="1"/>
    <col min="1797" max="1797" width="0" style="119" hidden="1" customWidth="1"/>
    <col min="1798" max="1813" width="7.44140625" style="119" customWidth="1"/>
    <col min="1814" max="1814" width="2.44140625" style="119" customWidth="1"/>
    <col min="1815" max="1815" width="20.44140625" style="119" bestFit="1" customWidth="1"/>
    <col min="1816" max="1816" width="25.44140625" style="119" bestFit="1" customWidth="1"/>
    <col min="1817" max="2050" width="11.44140625" style="119"/>
    <col min="2051" max="2052" width="7.44140625" style="119" customWidth="1"/>
    <col min="2053" max="2053" width="0" style="119" hidden="1" customWidth="1"/>
    <col min="2054" max="2069" width="7.44140625" style="119" customWidth="1"/>
    <col min="2070" max="2070" width="2.44140625" style="119" customWidth="1"/>
    <col min="2071" max="2071" width="20.44140625" style="119" bestFit="1" customWidth="1"/>
    <col min="2072" max="2072" width="25.44140625" style="119" bestFit="1" customWidth="1"/>
    <col min="2073" max="2306" width="11.44140625" style="119"/>
    <col min="2307" max="2308" width="7.44140625" style="119" customWidth="1"/>
    <col min="2309" max="2309" width="0" style="119" hidden="1" customWidth="1"/>
    <col min="2310" max="2325" width="7.44140625" style="119" customWidth="1"/>
    <col min="2326" max="2326" width="2.44140625" style="119" customWidth="1"/>
    <col min="2327" max="2327" width="20.44140625" style="119" bestFit="1" customWidth="1"/>
    <col min="2328" max="2328" width="25.44140625" style="119" bestFit="1" customWidth="1"/>
    <col min="2329" max="2562" width="11.44140625" style="119"/>
    <col min="2563" max="2564" width="7.44140625" style="119" customWidth="1"/>
    <col min="2565" max="2565" width="0" style="119" hidden="1" customWidth="1"/>
    <col min="2566" max="2581" width="7.44140625" style="119" customWidth="1"/>
    <col min="2582" max="2582" width="2.44140625" style="119" customWidth="1"/>
    <col min="2583" max="2583" width="20.44140625" style="119" bestFit="1" customWidth="1"/>
    <col min="2584" max="2584" width="25.44140625" style="119" bestFit="1" customWidth="1"/>
    <col min="2585" max="2818" width="11.44140625" style="119"/>
    <col min="2819" max="2820" width="7.44140625" style="119" customWidth="1"/>
    <col min="2821" max="2821" width="0" style="119" hidden="1" customWidth="1"/>
    <col min="2822" max="2837" width="7.44140625" style="119" customWidth="1"/>
    <col min="2838" max="2838" width="2.44140625" style="119" customWidth="1"/>
    <col min="2839" max="2839" width="20.44140625" style="119" bestFit="1" customWidth="1"/>
    <col min="2840" max="2840" width="25.44140625" style="119" bestFit="1" customWidth="1"/>
    <col min="2841" max="3074" width="11.44140625" style="119"/>
    <col min="3075" max="3076" width="7.44140625" style="119" customWidth="1"/>
    <col min="3077" max="3077" width="0" style="119" hidden="1" customWidth="1"/>
    <col min="3078" max="3093" width="7.44140625" style="119" customWidth="1"/>
    <col min="3094" max="3094" width="2.44140625" style="119" customWidth="1"/>
    <col min="3095" max="3095" width="20.44140625" style="119" bestFit="1" customWidth="1"/>
    <col min="3096" max="3096" width="25.44140625" style="119" bestFit="1" customWidth="1"/>
    <col min="3097" max="3330" width="11.44140625" style="119"/>
    <col min="3331" max="3332" width="7.44140625" style="119" customWidth="1"/>
    <col min="3333" max="3333" width="0" style="119" hidden="1" customWidth="1"/>
    <col min="3334" max="3349" width="7.44140625" style="119" customWidth="1"/>
    <col min="3350" max="3350" width="2.44140625" style="119" customWidth="1"/>
    <col min="3351" max="3351" width="20.44140625" style="119" bestFit="1" customWidth="1"/>
    <col min="3352" max="3352" width="25.44140625" style="119" bestFit="1" customWidth="1"/>
    <col min="3353" max="3586" width="11.44140625" style="119"/>
    <col min="3587" max="3588" width="7.44140625" style="119" customWidth="1"/>
    <col min="3589" max="3589" width="0" style="119" hidden="1" customWidth="1"/>
    <col min="3590" max="3605" width="7.44140625" style="119" customWidth="1"/>
    <col min="3606" max="3606" width="2.44140625" style="119" customWidth="1"/>
    <col min="3607" max="3607" width="20.44140625" style="119" bestFit="1" customWidth="1"/>
    <col min="3608" max="3608" width="25.44140625" style="119" bestFit="1" customWidth="1"/>
    <col min="3609" max="3842" width="11.44140625" style="119"/>
    <col min="3843" max="3844" width="7.44140625" style="119" customWidth="1"/>
    <col min="3845" max="3845" width="0" style="119" hidden="1" customWidth="1"/>
    <col min="3846" max="3861" width="7.44140625" style="119" customWidth="1"/>
    <col min="3862" max="3862" width="2.44140625" style="119" customWidth="1"/>
    <col min="3863" max="3863" width="20.44140625" style="119" bestFit="1" customWidth="1"/>
    <col min="3864" max="3864" width="25.44140625" style="119" bestFit="1" customWidth="1"/>
    <col min="3865" max="4098" width="11.44140625" style="119"/>
    <col min="4099" max="4100" width="7.44140625" style="119" customWidth="1"/>
    <col min="4101" max="4101" width="0" style="119" hidden="1" customWidth="1"/>
    <col min="4102" max="4117" width="7.44140625" style="119" customWidth="1"/>
    <col min="4118" max="4118" width="2.44140625" style="119" customWidth="1"/>
    <col min="4119" max="4119" width="20.44140625" style="119" bestFit="1" customWidth="1"/>
    <col min="4120" max="4120" width="25.44140625" style="119" bestFit="1" customWidth="1"/>
    <col min="4121" max="4354" width="11.44140625" style="119"/>
    <col min="4355" max="4356" width="7.44140625" style="119" customWidth="1"/>
    <col min="4357" max="4357" width="0" style="119" hidden="1" customWidth="1"/>
    <col min="4358" max="4373" width="7.44140625" style="119" customWidth="1"/>
    <col min="4374" max="4374" width="2.44140625" style="119" customWidth="1"/>
    <col min="4375" max="4375" width="20.44140625" style="119" bestFit="1" customWidth="1"/>
    <col min="4376" max="4376" width="25.44140625" style="119" bestFit="1" customWidth="1"/>
    <col min="4377" max="4610" width="11.44140625" style="119"/>
    <col min="4611" max="4612" width="7.44140625" style="119" customWidth="1"/>
    <col min="4613" max="4613" width="0" style="119" hidden="1" customWidth="1"/>
    <col min="4614" max="4629" width="7.44140625" style="119" customWidth="1"/>
    <col min="4630" max="4630" width="2.44140625" style="119" customWidth="1"/>
    <col min="4631" max="4631" width="20.44140625" style="119" bestFit="1" customWidth="1"/>
    <col min="4632" max="4632" width="25.44140625" style="119" bestFit="1" customWidth="1"/>
    <col min="4633" max="4866" width="11.44140625" style="119"/>
    <col min="4867" max="4868" width="7.44140625" style="119" customWidth="1"/>
    <col min="4869" max="4869" width="0" style="119" hidden="1" customWidth="1"/>
    <col min="4870" max="4885" width="7.44140625" style="119" customWidth="1"/>
    <col min="4886" max="4886" width="2.44140625" style="119" customWidth="1"/>
    <col min="4887" max="4887" width="20.44140625" style="119" bestFit="1" customWidth="1"/>
    <col min="4888" max="4888" width="25.44140625" style="119" bestFit="1" customWidth="1"/>
    <col min="4889" max="5122" width="11.44140625" style="119"/>
    <col min="5123" max="5124" width="7.44140625" style="119" customWidth="1"/>
    <col min="5125" max="5125" width="0" style="119" hidden="1" customWidth="1"/>
    <col min="5126" max="5141" width="7.44140625" style="119" customWidth="1"/>
    <col min="5142" max="5142" width="2.44140625" style="119" customWidth="1"/>
    <col min="5143" max="5143" width="20.44140625" style="119" bestFit="1" customWidth="1"/>
    <col min="5144" max="5144" width="25.44140625" style="119" bestFit="1" customWidth="1"/>
    <col min="5145" max="5378" width="11.44140625" style="119"/>
    <col min="5379" max="5380" width="7.44140625" style="119" customWidth="1"/>
    <col min="5381" max="5381" width="0" style="119" hidden="1" customWidth="1"/>
    <col min="5382" max="5397" width="7.44140625" style="119" customWidth="1"/>
    <col min="5398" max="5398" width="2.44140625" style="119" customWidth="1"/>
    <col min="5399" max="5399" width="20.44140625" style="119" bestFit="1" customWidth="1"/>
    <col min="5400" max="5400" width="25.44140625" style="119" bestFit="1" customWidth="1"/>
    <col min="5401" max="5634" width="11.44140625" style="119"/>
    <col min="5635" max="5636" width="7.44140625" style="119" customWidth="1"/>
    <col min="5637" max="5637" width="0" style="119" hidden="1" customWidth="1"/>
    <col min="5638" max="5653" width="7.44140625" style="119" customWidth="1"/>
    <col min="5654" max="5654" width="2.44140625" style="119" customWidth="1"/>
    <col min="5655" max="5655" width="20.44140625" style="119" bestFit="1" customWidth="1"/>
    <col min="5656" max="5656" width="25.44140625" style="119" bestFit="1" customWidth="1"/>
    <col min="5657" max="5890" width="11.44140625" style="119"/>
    <col min="5891" max="5892" width="7.44140625" style="119" customWidth="1"/>
    <col min="5893" max="5893" width="0" style="119" hidden="1" customWidth="1"/>
    <col min="5894" max="5909" width="7.44140625" style="119" customWidth="1"/>
    <col min="5910" max="5910" width="2.44140625" style="119" customWidth="1"/>
    <col min="5911" max="5911" width="20.44140625" style="119" bestFit="1" customWidth="1"/>
    <col min="5912" max="5912" width="25.44140625" style="119" bestFit="1" customWidth="1"/>
    <col min="5913" max="6146" width="11.44140625" style="119"/>
    <col min="6147" max="6148" width="7.44140625" style="119" customWidth="1"/>
    <col min="6149" max="6149" width="0" style="119" hidden="1" customWidth="1"/>
    <col min="6150" max="6165" width="7.44140625" style="119" customWidth="1"/>
    <col min="6166" max="6166" width="2.44140625" style="119" customWidth="1"/>
    <col min="6167" max="6167" width="20.44140625" style="119" bestFit="1" customWidth="1"/>
    <col min="6168" max="6168" width="25.44140625" style="119" bestFit="1" customWidth="1"/>
    <col min="6169" max="6402" width="11.44140625" style="119"/>
    <col min="6403" max="6404" width="7.44140625" style="119" customWidth="1"/>
    <col min="6405" max="6405" width="0" style="119" hidden="1" customWidth="1"/>
    <col min="6406" max="6421" width="7.44140625" style="119" customWidth="1"/>
    <col min="6422" max="6422" width="2.44140625" style="119" customWidth="1"/>
    <col min="6423" max="6423" width="20.44140625" style="119" bestFit="1" customWidth="1"/>
    <col min="6424" max="6424" width="25.44140625" style="119" bestFit="1" customWidth="1"/>
    <col min="6425" max="6658" width="11.44140625" style="119"/>
    <col min="6659" max="6660" width="7.44140625" style="119" customWidth="1"/>
    <col min="6661" max="6661" width="0" style="119" hidden="1" customWidth="1"/>
    <col min="6662" max="6677" width="7.44140625" style="119" customWidth="1"/>
    <col min="6678" max="6678" width="2.44140625" style="119" customWidth="1"/>
    <col min="6679" max="6679" width="20.44140625" style="119" bestFit="1" customWidth="1"/>
    <col min="6680" max="6680" width="25.44140625" style="119" bestFit="1" customWidth="1"/>
    <col min="6681" max="6914" width="11.44140625" style="119"/>
    <col min="6915" max="6916" width="7.44140625" style="119" customWidth="1"/>
    <col min="6917" max="6917" width="0" style="119" hidden="1" customWidth="1"/>
    <col min="6918" max="6933" width="7.44140625" style="119" customWidth="1"/>
    <col min="6934" max="6934" width="2.44140625" style="119" customWidth="1"/>
    <col min="6935" max="6935" width="20.44140625" style="119" bestFit="1" customWidth="1"/>
    <col min="6936" max="6936" width="25.44140625" style="119" bestFit="1" customWidth="1"/>
    <col min="6937" max="7170" width="11.44140625" style="119"/>
    <col min="7171" max="7172" width="7.44140625" style="119" customWidth="1"/>
    <col min="7173" max="7173" width="0" style="119" hidden="1" customWidth="1"/>
    <col min="7174" max="7189" width="7.44140625" style="119" customWidth="1"/>
    <col min="7190" max="7190" width="2.44140625" style="119" customWidth="1"/>
    <col min="7191" max="7191" width="20.44140625" style="119" bestFit="1" customWidth="1"/>
    <col min="7192" max="7192" width="25.44140625" style="119" bestFit="1" customWidth="1"/>
    <col min="7193" max="7426" width="11.44140625" style="119"/>
    <col min="7427" max="7428" width="7.44140625" style="119" customWidth="1"/>
    <col min="7429" max="7429" width="0" style="119" hidden="1" customWidth="1"/>
    <col min="7430" max="7445" width="7.44140625" style="119" customWidth="1"/>
    <col min="7446" max="7446" width="2.44140625" style="119" customWidth="1"/>
    <col min="7447" max="7447" width="20.44140625" style="119" bestFit="1" customWidth="1"/>
    <col min="7448" max="7448" width="25.44140625" style="119" bestFit="1" customWidth="1"/>
    <col min="7449" max="7682" width="11.44140625" style="119"/>
    <col min="7683" max="7684" width="7.44140625" style="119" customWidth="1"/>
    <col min="7685" max="7685" width="0" style="119" hidden="1" customWidth="1"/>
    <col min="7686" max="7701" width="7.44140625" style="119" customWidth="1"/>
    <col min="7702" max="7702" width="2.44140625" style="119" customWidth="1"/>
    <col min="7703" max="7703" width="20.44140625" style="119" bestFit="1" customWidth="1"/>
    <col min="7704" max="7704" width="25.44140625" style="119" bestFit="1" customWidth="1"/>
    <col min="7705" max="7938" width="11.44140625" style="119"/>
    <col min="7939" max="7940" width="7.44140625" style="119" customWidth="1"/>
    <col min="7941" max="7941" width="0" style="119" hidden="1" customWidth="1"/>
    <col min="7942" max="7957" width="7.44140625" style="119" customWidth="1"/>
    <col min="7958" max="7958" width="2.44140625" style="119" customWidth="1"/>
    <col min="7959" max="7959" width="20.44140625" style="119" bestFit="1" customWidth="1"/>
    <col min="7960" max="7960" width="25.44140625" style="119" bestFit="1" customWidth="1"/>
    <col min="7961" max="8194" width="11.44140625" style="119"/>
    <col min="8195" max="8196" width="7.44140625" style="119" customWidth="1"/>
    <col min="8197" max="8197" width="0" style="119" hidden="1" customWidth="1"/>
    <col min="8198" max="8213" width="7.44140625" style="119" customWidth="1"/>
    <col min="8214" max="8214" width="2.44140625" style="119" customWidth="1"/>
    <col min="8215" max="8215" width="20.44140625" style="119" bestFit="1" customWidth="1"/>
    <col min="8216" max="8216" width="25.44140625" style="119" bestFit="1" customWidth="1"/>
    <col min="8217" max="8450" width="11.44140625" style="119"/>
    <col min="8451" max="8452" width="7.44140625" style="119" customWidth="1"/>
    <col min="8453" max="8453" width="0" style="119" hidden="1" customWidth="1"/>
    <col min="8454" max="8469" width="7.44140625" style="119" customWidth="1"/>
    <col min="8470" max="8470" width="2.44140625" style="119" customWidth="1"/>
    <col min="8471" max="8471" width="20.44140625" style="119" bestFit="1" customWidth="1"/>
    <col min="8472" max="8472" width="25.44140625" style="119" bestFit="1" customWidth="1"/>
    <col min="8473" max="8706" width="11.44140625" style="119"/>
    <col min="8707" max="8708" width="7.44140625" style="119" customWidth="1"/>
    <col min="8709" max="8709" width="0" style="119" hidden="1" customWidth="1"/>
    <col min="8710" max="8725" width="7.44140625" style="119" customWidth="1"/>
    <col min="8726" max="8726" width="2.44140625" style="119" customWidth="1"/>
    <col min="8727" max="8727" width="20.44140625" style="119" bestFit="1" customWidth="1"/>
    <col min="8728" max="8728" width="25.44140625" style="119" bestFit="1" customWidth="1"/>
    <col min="8729" max="8962" width="11.44140625" style="119"/>
    <col min="8963" max="8964" width="7.44140625" style="119" customWidth="1"/>
    <col min="8965" max="8965" width="0" style="119" hidden="1" customWidth="1"/>
    <col min="8966" max="8981" width="7.44140625" style="119" customWidth="1"/>
    <col min="8982" max="8982" width="2.44140625" style="119" customWidth="1"/>
    <col min="8983" max="8983" width="20.44140625" style="119" bestFit="1" customWidth="1"/>
    <col min="8984" max="8984" width="25.44140625" style="119" bestFit="1" customWidth="1"/>
    <col min="8985" max="9218" width="11.44140625" style="119"/>
    <col min="9219" max="9220" width="7.44140625" style="119" customWidth="1"/>
    <col min="9221" max="9221" width="0" style="119" hidden="1" customWidth="1"/>
    <col min="9222" max="9237" width="7.44140625" style="119" customWidth="1"/>
    <col min="9238" max="9238" width="2.44140625" style="119" customWidth="1"/>
    <col min="9239" max="9239" width="20.44140625" style="119" bestFit="1" customWidth="1"/>
    <col min="9240" max="9240" width="25.44140625" style="119" bestFit="1" customWidth="1"/>
    <col min="9241" max="9474" width="11.44140625" style="119"/>
    <col min="9475" max="9476" width="7.44140625" style="119" customWidth="1"/>
    <col min="9477" max="9477" width="0" style="119" hidden="1" customWidth="1"/>
    <col min="9478" max="9493" width="7.44140625" style="119" customWidth="1"/>
    <col min="9494" max="9494" width="2.44140625" style="119" customWidth="1"/>
    <col min="9495" max="9495" width="20.44140625" style="119" bestFit="1" customWidth="1"/>
    <col min="9496" max="9496" width="25.44140625" style="119" bestFit="1" customWidth="1"/>
    <col min="9497" max="9730" width="11.44140625" style="119"/>
    <col min="9731" max="9732" width="7.44140625" style="119" customWidth="1"/>
    <col min="9733" max="9733" width="0" style="119" hidden="1" customWidth="1"/>
    <col min="9734" max="9749" width="7.44140625" style="119" customWidth="1"/>
    <col min="9750" max="9750" width="2.44140625" style="119" customWidth="1"/>
    <col min="9751" max="9751" width="20.44140625" style="119" bestFit="1" customWidth="1"/>
    <col min="9752" max="9752" width="25.44140625" style="119" bestFit="1" customWidth="1"/>
    <col min="9753" max="9986" width="11.44140625" style="119"/>
    <col min="9987" max="9988" width="7.44140625" style="119" customWidth="1"/>
    <col min="9989" max="9989" width="0" style="119" hidden="1" customWidth="1"/>
    <col min="9990" max="10005" width="7.44140625" style="119" customWidth="1"/>
    <col min="10006" max="10006" width="2.44140625" style="119" customWidth="1"/>
    <col min="10007" max="10007" width="20.44140625" style="119" bestFit="1" customWidth="1"/>
    <col min="10008" max="10008" width="25.44140625" style="119" bestFit="1" customWidth="1"/>
    <col min="10009" max="10242" width="11.44140625" style="119"/>
    <col min="10243" max="10244" width="7.44140625" style="119" customWidth="1"/>
    <col min="10245" max="10245" width="0" style="119" hidden="1" customWidth="1"/>
    <col min="10246" max="10261" width="7.44140625" style="119" customWidth="1"/>
    <col min="10262" max="10262" width="2.44140625" style="119" customWidth="1"/>
    <col min="10263" max="10263" width="20.44140625" style="119" bestFit="1" customWidth="1"/>
    <col min="10264" max="10264" width="25.44140625" style="119" bestFit="1" customWidth="1"/>
    <col min="10265" max="10498" width="11.44140625" style="119"/>
    <col min="10499" max="10500" width="7.44140625" style="119" customWidth="1"/>
    <col min="10501" max="10501" width="0" style="119" hidden="1" customWidth="1"/>
    <col min="10502" max="10517" width="7.44140625" style="119" customWidth="1"/>
    <col min="10518" max="10518" width="2.44140625" style="119" customWidth="1"/>
    <col min="10519" max="10519" width="20.44140625" style="119" bestFit="1" customWidth="1"/>
    <col min="10520" max="10520" width="25.44140625" style="119" bestFit="1" customWidth="1"/>
    <col min="10521" max="10754" width="11.44140625" style="119"/>
    <col min="10755" max="10756" width="7.44140625" style="119" customWidth="1"/>
    <col min="10757" max="10757" width="0" style="119" hidden="1" customWidth="1"/>
    <col min="10758" max="10773" width="7.44140625" style="119" customWidth="1"/>
    <col min="10774" max="10774" width="2.44140625" style="119" customWidth="1"/>
    <col min="10775" max="10775" width="20.44140625" style="119" bestFit="1" customWidth="1"/>
    <col min="10776" max="10776" width="25.44140625" style="119" bestFit="1" customWidth="1"/>
    <col min="10777" max="11010" width="11.44140625" style="119"/>
    <col min="11011" max="11012" width="7.44140625" style="119" customWidth="1"/>
    <col min="11013" max="11013" width="0" style="119" hidden="1" customWidth="1"/>
    <col min="11014" max="11029" width="7.44140625" style="119" customWidth="1"/>
    <col min="11030" max="11030" width="2.44140625" style="119" customWidth="1"/>
    <col min="11031" max="11031" width="20.44140625" style="119" bestFit="1" customWidth="1"/>
    <col min="11032" max="11032" width="25.44140625" style="119" bestFit="1" customWidth="1"/>
    <col min="11033" max="11266" width="11.44140625" style="119"/>
    <col min="11267" max="11268" width="7.44140625" style="119" customWidth="1"/>
    <col min="11269" max="11269" width="0" style="119" hidden="1" customWidth="1"/>
    <col min="11270" max="11285" width="7.44140625" style="119" customWidth="1"/>
    <col min="11286" max="11286" width="2.44140625" style="119" customWidth="1"/>
    <col min="11287" max="11287" width="20.44140625" style="119" bestFit="1" customWidth="1"/>
    <col min="11288" max="11288" width="25.44140625" style="119" bestFit="1" customWidth="1"/>
    <col min="11289" max="11522" width="11.44140625" style="119"/>
    <col min="11523" max="11524" width="7.44140625" style="119" customWidth="1"/>
    <col min="11525" max="11525" width="0" style="119" hidden="1" customWidth="1"/>
    <col min="11526" max="11541" width="7.44140625" style="119" customWidth="1"/>
    <col min="11542" max="11542" width="2.44140625" style="119" customWidth="1"/>
    <col min="11543" max="11543" width="20.44140625" style="119" bestFit="1" customWidth="1"/>
    <col min="11544" max="11544" width="25.44140625" style="119" bestFit="1" customWidth="1"/>
    <col min="11545" max="11778" width="11.44140625" style="119"/>
    <col min="11779" max="11780" width="7.44140625" style="119" customWidth="1"/>
    <col min="11781" max="11781" width="0" style="119" hidden="1" customWidth="1"/>
    <col min="11782" max="11797" width="7.44140625" style="119" customWidth="1"/>
    <col min="11798" max="11798" width="2.44140625" style="119" customWidth="1"/>
    <col min="11799" max="11799" width="20.44140625" style="119" bestFit="1" customWidth="1"/>
    <col min="11800" max="11800" width="25.44140625" style="119" bestFit="1" customWidth="1"/>
    <col min="11801" max="12034" width="11.44140625" style="119"/>
    <col min="12035" max="12036" width="7.44140625" style="119" customWidth="1"/>
    <col min="12037" max="12037" width="0" style="119" hidden="1" customWidth="1"/>
    <col min="12038" max="12053" width="7.44140625" style="119" customWidth="1"/>
    <col min="12054" max="12054" width="2.44140625" style="119" customWidth="1"/>
    <col min="12055" max="12055" width="20.44140625" style="119" bestFit="1" customWidth="1"/>
    <col min="12056" max="12056" width="25.44140625" style="119" bestFit="1" customWidth="1"/>
    <col min="12057" max="12290" width="11.44140625" style="119"/>
    <col min="12291" max="12292" width="7.44140625" style="119" customWidth="1"/>
    <col min="12293" max="12293" width="0" style="119" hidden="1" customWidth="1"/>
    <col min="12294" max="12309" width="7.44140625" style="119" customWidth="1"/>
    <col min="12310" max="12310" width="2.44140625" style="119" customWidth="1"/>
    <col min="12311" max="12311" width="20.44140625" style="119" bestFit="1" customWidth="1"/>
    <col min="12312" max="12312" width="25.44140625" style="119" bestFit="1" customWidth="1"/>
    <col min="12313" max="12546" width="11.44140625" style="119"/>
    <col min="12547" max="12548" width="7.44140625" style="119" customWidth="1"/>
    <col min="12549" max="12549" width="0" style="119" hidden="1" customWidth="1"/>
    <col min="12550" max="12565" width="7.44140625" style="119" customWidth="1"/>
    <col min="12566" max="12566" width="2.44140625" style="119" customWidth="1"/>
    <col min="12567" max="12567" width="20.44140625" style="119" bestFit="1" customWidth="1"/>
    <col min="12568" max="12568" width="25.44140625" style="119" bestFit="1" customWidth="1"/>
    <col min="12569" max="12802" width="11.44140625" style="119"/>
    <col min="12803" max="12804" width="7.44140625" style="119" customWidth="1"/>
    <col min="12805" max="12805" width="0" style="119" hidden="1" customWidth="1"/>
    <col min="12806" max="12821" width="7.44140625" style="119" customWidth="1"/>
    <col min="12822" max="12822" width="2.44140625" style="119" customWidth="1"/>
    <col min="12823" max="12823" width="20.44140625" style="119" bestFit="1" customWidth="1"/>
    <col min="12824" max="12824" width="25.44140625" style="119" bestFit="1" customWidth="1"/>
    <col min="12825" max="13058" width="11.44140625" style="119"/>
    <col min="13059" max="13060" width="7.44140625" style="119" customWidth="1"/>
    <col min="13061" max="13061" width="0" style="119" hidden="1" customWidth="1"/>
    <col min="13062" max="13077" width="7.44140625" style="119" customWidth="1"/>
    <col min="13078" max="13078" width="2.44140625" style="119" customWidth="1"/>
    <col min="13079" max="13079" width="20.44140625" style="119" bestFit="1" customWidth="1"/>
    <col min="13080" max="13080" width="25.44140625" style="119" bestFit="1" customWidth="1"/>
    <col min="13081" max="13314" width="11.44140625" style="119"/>
    <col min="13315" max="13316" width="7.44140625" style="119" customWidth="1"/>
    <col min="13317" max="13317" width="0" style="119" hidden="1" customWidth="1"/>
    <col min="13318" max="13333" width="7.44140625" style="119" customWidth="1"/>
    <col min="13334" max="13334" width="2.44140625" style="119" customWidth="1"/>
    <col min="13335" max="13335" width="20.44140625" style="119" bestFit="1" customWidth="1"/>
    <col min="13336" max="13336" width="25.44140625" style="119" bestFit="1" customWidth="1"/>
    <col min="13337" max="13570" width="11.44140625" style="119"/>
    <col min="13571" max="13572" width="7.44140625" style="119" customWidth="1"/>
    <col min="13573" max="13573" width="0" style="119" hidden="1" customWidth="1"/>
    <col min="13574" max="13589" width="7.44140625" style="119" customWidth="1"/>
    <col min="13590" max="13590" width="2.44140625" style="119" customWidth="1"/>
    <col min="13591" max="13591" width="20.44140625" style="119" bestFit="1" customWidth="1"/>
    <col min="13592" max="13592" width="25.44140625" style="119" bestFit="1" customWidth="1"/>
    <col min="13593" max="13826" width="11.44140625" style="119"/>
    <col min="13827" max="13828" width="7.44140625" style="119" customWidth="1"/>
    <col min="13829" max="13829" width="0" style="119" hidden="1" customWidth="1"/>
    <col min="13830" max="13845" width="7.44140625" style="119" customWidth="1"/>
    <col min="13846" max="13846" width="2.44140625" style="119" customWidth="1"/>
    <col min="13847" max="13847" width="20.44140625" style="119" bestFit="1" customWidth="1"/>
    <col min="13848" max="13848" width="25.44140625" style="119" bestFit="1" customWidth="1"/>
    <col min="13849" max="14082" width="11.44140625" style="119"/>
    <col min="14083" max="14084" width="7.44140625" style="119" customWidth="1"/>
    <col min="14085" max="14085" width="0" style="119" hidden="1" customWidth="1"/>
    <col min="14086" max="14101" width="7.44140625" style="119" customWidth="1"/>
    <col min="14102" max="14102" width="2.44140625" style="119" customWidth="1"/>
    <col min="14103" max="14103" width="20.44140625" style="119" bestFit="1" customWidth="1"/>
    <col min="14104" max="14104" width="25.44140625" style="119" bestFit="1" customWidth="1"/>
    <col min="14105" max="14338" width="11.44140625" style="119"/>
    <col min="14339" max="14340" width="7.44140625" style="119" customWidth="1"/>
    <col min="14341" max="14341" width="0" style="119" hidden="1" customWidth="1"/>
    <col min="14342" max="14357" width="7.44140625" style="119" customWidth="1"/>
    <col min="14358" max="14358" width="2.44140625" style="119" customWidth="1"/>
    <col min="14359" max="14359" width="20.44140625" style="119" bestFit="1" customWidth="1"/>
    <col min="14360" max="14360" width="25.44140625" style="119" bestFit="1" customWidth="1"/>
    <col min="14361" max="14594" width="11.44140625" style="119"/>
    <col min="14595" max="14596" width="7.44140625" style="119" customWidth="1"/>
    <col min="14597" max="14597" width="0" style="119" hidden="1" customWidth="1"/>
    <col min="14598" max="14613" width="7.44140625" style="119" customWidth="1"/>
    <col min="14614" max="14614" width="2.44140625" style="119" customWidth="1"/>
    <col min="14615" max="14615" width="20.44140625" style="119" bestFit="1" customWidth="1"/>
    <col min="14616" max="14616" width="25.44140625" style="119" bestFit="1" customWidth="1"/>
    <col min="14617" max="14850" width="11.44140625" style="119"/>
    <col min="14851" max="14852" width="7.44140625" style="119" customWidth="1"/>
    <col min="14853" max="14853" width="0" style="119" hidden="1" customWidth="1"/>
    <col min="14854" max="14869" width="7.44140625" style="119" customWidth="1"/>
    <col min="14870" max="14870" width="2.44140625" style="119" customWidth="1"/>
    <col min="14871" max="14871" width="20.44140625" style="119" bestFit="1" customWidth="1"/>
    <col min="14872" max="14872" width="25.44140625" style="119" bestFit="1" customWidth="1"/>
    <col min="14873" max="15106" width="11.44140625" style="119"/>
    <col min="15107" max="15108" width="7.44140625" style="119" customWidth="1"/>
    <col min="15109" max="15109" width="0" style="119" hidden="1" customWidth="1"/>
    <col min="15110" max="15125" width="7.44140625" style="119" customWidth="1"/>
    <col min="15126" max="15126" width="2.44140625" style="119" customWidth="1"/>
    <col min="15127" max="15127" width="20.44140625" style="119" bestFit="1" customWidth="1"/>
    <col min="15128" max="15128" width="25.44140625" style="119" bestFit="1" customWidth="1"/>
    <col min="15129" max="15362" width="11.44140625" style="119"/>
    <col min="15363" max="15364" width="7.44140625" style="119" customWidth="1"/>
    <col min="15365" max="15365" width="0" style="119" hidden="1" customWidth="1"/>
    <col min="15366" max="15381" width="7.44140625" style="119" customWidth="1"/>
    <col min="15382" max="15382" width="2.44140625" style="119" customWidth="1"/>
    <col min="15383" max="15383" width="20.44140625" style="119" bestFit="1" customWidth="1"/>
    <col min="15384" max="15384" width="25.44140625" style="119" bestFit="1" customWidth="1"/>
    <col min="15385" max="15618" width="11.44140625" style="119"/>
    <col min="15619" max="15620" width="7.44140625" style="119" customWidth="1"/>
    <col min="15621" max="15621" width="0" style="119" hidden="1" customWidth="1"/>
    <col min="15622" max="15637" width="7.44140625" style="119" customWidth="1"/>
    <col min="15638" max="15638" width="2.44140625" style="119" customWidth="1"/>
    <col min="15639" max="15639" width="20.44140625" style="119" bestFit="1" customWidth="1"/>
    <col min="15640" max="15640" width="25.44140625" style="119" bestFit="1" customWidth="1"/>
    <col min="15641" max="15874" width="11.44140625" style="119"/>
    <col min="15875" max="15876" width="7.44140625" style="119" customWidth="1"/>
    <col min="15877" max="15877" width="0" style="119" hidden="1" customWidth="1"/>
    <col min="15878" max="15893" width="7.44140625" style="119" customWidth="1"/>
    <col min="15894" max="15894" width="2.44140625" style="119" customWidth="1"/>
    <col min="15895" max="15895" width="20.44140625" style="119" bestFit="1" customWidth="1"/>
    <col min="15896" max="15896" width="25.44140625" style="119" bestFit="1" customWidth="1"/>
    <col min="15897" max="16130" width="11.44140625" style="119"/>
    <col min="16131" max="16132" width="7.44140625" style="119" customWidth="1"/>
    <col min="16133" max="16133" width="0" style="119" hidden="1" customWidth="1"/>
    <col min="16134" max="16149" width="7.44140625" style="119" customWidth="1"/>
    <col min="16150" max="16150" width="2.44140625" style="119" customWidth="1"/>
    <col min="16151" max="16151" width="20.44140625" style="119" bestFit="1" customWidth="1"/>
    <col min="16152" max="16152" width="25.44140625" style="119" bestFit="1" customWidth="1"/>
    <col min="16153" max="16384" width="11.44140625" style="119"/>
  </cols>
  <sheetData>
    <row r="1" spans="2:32" ht="19.5" customHeight="1">
      <c r="B1" s="3"/>
      <c r="C1" s="2"/>
      <c r="D1" s="2"/>
      <c r="E1" s="158" t="s">
        <v>52</v>
      </c>
      <c r="F1" s="155"/>
      <c r="G1" s="1" t="str">
        <f>"MTCC to CPL followed transfer " &amp; 'Pilot Sheet (Suivi)'!I3
&amp; " - Number of references"</f>
        <v>MTCC to CPL followed transfer Make Battery (LP) - Number of references</v>
      </c>
      <c r="H1" s="409"/>
      <c r="I1" s="409"/>
      <c r="J1" s="409"/>
      <c r="K1" s="409"/>
      <c r="L1" s="409"/>
      <c r="M1" s="409"/>
      <c r="N1" s="410"/>
      <c r="O1" s="7"/>
      <c r="P1" s="6"/>
      <c r="Q1" s="128"/>
      <c r="R1" s="3"/>
      <c r="S1" s="2"/>
      <c r="T1" s="2"/>
      <c r="U1" s="158" t="s">
        <v>52</v>
      </c>
      <c r="V1" s="155"/>
      <c r="W1" s="1" t="str">
        <f>"MTCC to CPL followed transfer " &amp; 'Pilot Sheet (Suivi)'!I3 &amp; " - Value in €uros"</f>
        <v>MTCC to CPL followed transfer Make Battery (LP) - Value in €uros</v>
      </c>
      <c r="X1" s="409"/>
      <c r="Y1" s="409"/>
      <c r="Z1" s="409"/>
      <c r="AA1" s="409"/>
      <c r="AB1" s="409"/>
      <c r="AC1" s="409"/>
      <c r="AD1" s="410"/>
      <c r="AE1" s="153"/>
      <c r="AF1" s="13"/>
    </row>
    <row r="2" spans="2:32" ht="26.25" customHeight="1">
      <c r="B2" s="414" t="s">
        <v>41</v>
      </c>
      <c r="C2" s="415"/>
      <c r="D2" s="415"/>
      <c r="E2" s="159" t="str">
        <f>VLOOKUP('Pilot Sheet (Suivi)'!I8,'Project data (Données projet)'!A:D,4,FALSE)</f>
        <v>Fatima Zahra LAHMER</v>
      </c>
      <c r="F2" s="156"/>
      <c r="G2" s="411"/>
      <c r="H2" s="412"/>
      <c r="I2" s="412"/>
      <c r="J2" s="412"/>
      <c r="K2" s="412"/>
      <c r="L2" s="412"/>
      <c r="M2" s="412"/>
      <c r="N2" s="413"/>
      <c r="O2" s="5"/>
      <c r="P2" s="4"/>
      <c r="Q2" s="128"/>
      <c r="R2" s="414" t="s">
        <v>41</v>
      </c>
      <c r="S2" s="415"/>
      <c r="T2" s="415"/>
      <c r="U2" s="159" t="str">
        <f>VLOOKUP('Pilot Sheet (Suivi)'!I8,'Project data (Données projet)'!A:D,4,FALSE)</f>
        <v>Fatima Zahra LAHMER</v>
      </c>
      <c r="V2" s="156"/>
      <c r="W2" s="411"/>
      <c r="X2" s="412"/>
      <c r="Y2" s="412"/>
      <c r="Z2" s="412"/>
      <c r="AA2" s="412"/>
      <c r="AB2" s="412"/>
      <c r="AC2" s="412"/>
      <c r="AD2" s="413"/>
      <c r="AE2" s="154"/>
      <c r="AF2" s="12"/>
    </row>
    <row r="3" spans="2:32">
      <c r="B3" s="123"/>
      <c r="P3" s="120"/>
      <c r="R3" s="123"/>
      <c r="S3" s="119"/>
      <c r="T3" s="119"/>
      <c r="U3" s="119"/>
      <c r="AF3" s="120"/>
    </row>
    <row r="4" spans="2:32">
      <c r="B4" s="123"/>
      <c r="P4" s="120"/>
      <c r="R4" s="123"/>
      <c r="S4" s="119"/>
      <c r="T4" s="119"/>
      <c r="U4" s="119"/>
      <c r="AF4" s="120"/>
    </row>
    <row r="5" spans="2:32">
      <c r="B5" s="123"/>
      <c r="P5" s="120"/>
      <c r="R5" s="123"/>
      <c r="S5" s="119"/>
      <c r="T5" s="119"/>
      <c r="U5" s="119"/>
      <c r="AF5" s="120"/>
    </row>
    <row r="6" spans="2:32">
      <c r="B6" s="123"/>
      <c r="P6" s="120"/>
      <c r="R6" s="123"/>
      <c r="S6" s="119"/>
      <c r="T6" s="119"/>
      <c r="U6" s="119"/>
      <c r="AF6" s="120"/>
    </row>
    <row r="7" spans="2:32">
      <c r="B7" s="123"/>
      <c r="P7" s="120"/>
      <c r="R7" s="123"/>
      <c r="S7" s="119"/>
      <c r="T7" s="119"/>
      <c r="U7" s="119"/>
      <c r="AF7" s="120"/>
    </row>
    <row r="8" spans="2:32">
      <c r="B8" s="123"/>
      <c r="P8" s="120"/>
      <c r="R8" s="123"/>
      <c r="S8" s="119"/>
      <c r="T8" s="119"/>
      <c r="U8" s="119"/>
      <c r="AF8" s="120"/>
    </row>
    <row r="9" spans="2:32">
      <c r="B9" s="123"/>
      <c r="P9" s="120"/>
      <c r="R9" s="123"/>
      <c r="S9" s="119"/>
      <c r="T9" s="119"/>
      <c r="U9" s="119"/>
      <c r="AF9" s="120"/>
    </row>
    <row r="10" spans="2:32">
      <c r="B10" s="123"/>
      <c r="P10" s="120"/>
      <c r="R10" s="123"/>
      <c r="S10" s="119"/>
      <c r="T10" s="119"/>
      <c r="U10" s="119"/>
      <c r="AF10" s="120"/>
    </row>
    <row r="11" spans="2:32">
      <c r="B11" s="123"/>
      <c r="P11" s="120"/>
      <c r="R11" s="123"/>
      <c r="S11" s="119"/>
      <c r="T11" s="119"/>
      <c r="U11" s="119"/>
      <c r="AF11" s="120"/>
    </row>
    <row r="12" spans="2:32">
      <c r="B12" s="123"/>
      <c r="P12" s="120"/>
      <c r="R12" s="123"/>
      <c r="S12" s="119"/>
      <c r="T12" s="119"/>
      <c r="U12" s="119"/>
      <c r="AF12" s="120"/>
    </row>
    <row r="13" spans="2:32">
      <c r="B13" s="123"/>
      <c r="P13" s="120"/>
      <c r="R13" s="123"/>
      <c r="S13" s="119"/>
      <c r="T13" s="119"/>
      <c r="U13" s="119"/>
      <c r="AF13" s="120"/>
    </row>
    <row r="14" spans="2:32">
      <c r="B14" s="123"/>
      <c r="P14" s="120"/>
      <c r="R14" s="123"/>
      <c r="S14" s="119"/>
      <c r="T14" s="119"/>
      <c r="U14" s="119"/>
      <c r="AF14" s="120"/>
    </row>
    <row r="15" spans="2:32">
      <c r="B15" s="123"/>
      <c r="P15" s="120"/>
      <c r="R15" s="123"/>
      <c r="S15" s="119"/>
      <c r="T15" s="119"/>
      <c r="U15" s="119"/>
      <c r="AF15" s="120"/>
    </row>
    <row r="16" spans="2:32">
      <c r="B16" s="123"/>
      <c r="P16" s="120"/>
      <c r="R16" s="123"/>
      <c r="S16" s="119"/>
      <c r="T16" s="119"/>
      <c r="U16" s="119"/>
      <c r="AF16" s="120"/>
    </row>
    <row r="17" spans="2:32">
      <c r="B17" s="123"/>
      <c r="P17" s="120"/>
      <c r="R17" s="123"/>
      <c r="S17" s="119"/>
      <c r="T17" s="119"/>
      <c r="U17" s="119"/>
      <c r="AF17" s="120"/>
    </row>
    <row r="18" spans="2:32">
      <c r="B18" s="123"/>
      <c r="P18" s="120"/>
      <c r="R18" s="123"/>
      <c r="S18" s="119"/>
      <c r="T18" s="119"/>
      <c r="U18" s="119"/>
      <c r="AF18" s="120"/>
    </row>
    <row r="19" spans="2:32">
      <c r="B19" s="123"/>
      <c r="P19" s="120"/>
      <c r="R19" s="123"/>
      <c r="S19" s="119"/>
      <c r="T19" s="119"/>
      <c r="U19" s="119"/>
      <c r="AF19" s="120"/>
    </row>
    <row r="20" spans="2:32">
      <c r="B20" s="123"/>
      <c r="P20" s="120"/>
      <c r="R20" s="123"/>
      <c r="S20" s="119"/>
      <c r="T20" s="119"/>
      <c r="U20" s="119"/>
      <c r="AF20" s="120"/>
    </row>
    <row r="21" spans="2:32">
      <c r="B21" s="123"/>
      <c r="P21" s="120"/>
      <c r="R21" s="123"/>
      <c r="S21" s="119"/>
      <c r="T21" s="119"/>
      <c r="U21" s="119"/>
      <c r="AF21" s="120"/>
    </row>
    <row r="22" spans="2:32">
      <c r="B22" s="123"/>
      <c r="P22" s="120"/>
      <c r="R22" s="123"/>
      <c r="S22" s="119"/>
      <c r="T22" s="119"/>
      <c r="U22" s="119"/>
      <c r="AF22" s="120"/>
    </row>
    <row r="23" spans="2:32">
      <c r="B23" s="123"/>
      <c r="P23" s="120"/>
      <c r="R23" s="123"/>
      <c r="S23" s="119"/>
      <c r="T23" s="119"/>
      <c r="U23" s="119"/>
      <c r="AF23" s="120"/>
    </row>
    <row r="24" spans="2:32">
      <c r="B24" s="123"/>
      <c r="P24" s="120"/>
      <c r="R24" s="123"/>
      <c r="S24" s="119"/>
      <c r="T24" s="119"/>
      <c r="U24" s="119"/>
      <c r="AF24" s="120"/>
    </row>
    <row r="25" spans="2:32">
      <c r="B25" s="123"/>
      <c r="M25" s="9" t="s">
        <v>42</v>
      </c>
      <c r="N25" s="9"/>
      <c r="O25" s="9"/>
      <c r="P25" s="8"/>
      <c r="Q25" s="126"/>
      <c r="R25" s="123"/>
      <c r="S25" s="119"/>
      <c r="T25" s="119"/>
      <c r="U25" s="119"/>
      <c r="AC25" s="9" t="s">
        <v>42</v>
      </c>
      <c r="AD25" s="9"/>
      <c r="AE25" s="9"/>
      <c r="AF25" s="8"/>
    </row>
    <row r="26" spans="2:32" ht="25.5" customHeight="1">
      <c r="B26" s="123"/>
      <c r="M26" s="16" t="str">
        <f>VLOOKUP('Pilot Sheet (Suivi)'!I8,'Project data (Données projet)'!A:B,2,FALSE)</f>
        <v>50% MPRM : 202617 - 80% LRM : 202624 - 100% SOP -6 Weeks : 202619</v>
      </c>
      <c r="N26" s="16"/>
      <c r="O26" s="16"/>
      <c r="P26" s="15"/>
      <c r="Q26" s="127"/>
      <c r="R26" s="123"/>
      <c r="S26" s="119"/>
      <c r="T26" s="119"/>
      <c r="U26" s="119"/>
      <c r="AC26" s="16" t="str">
        <f>VLOOKUP('Pilot Sheet (Suivi)'!I8,'Project data (Données projet)'!A:B,2,FALSE)</f>
        <v>50% MPRM : 202617 - 80% LRM : 202624 - 100% SOP -6 Weeks : 202619</v>
      </c>
      <c r="AD26" s="16"/>
      <c r="AE26" s="16"/>
      <c r="AF26" s="15"/>
    </row>
    <row r="27" spans="2:32" ht="25.5" customHeight="1">
      <c r="B27" s="123"/>
      <c r="M27" s="16"/>
      <c r="N27" s="16"/>
      <c r="O27" s="16"/>
      <c r="P27" s="15"/>
      <c r="Q27" s="127"/>
      <c r="R27" s="123"/>
      <c r="S27" s="119"/>
      <c r="T27" s="119"/>
      <c r="U27" s="119"/>
      <c r="AC27" s="16"/>
      <c r="AD27" s="16"/>
      <c r="AE27" s="16"/>
      <c r="AF27" s="15"/>
    </row>
    <row r="28" spans="2:32" ht="8.25" customHeight="1">
      <c r="B28" s="124"/>
      <c r="C28" s="121"/>
      <c r="D28" s="121"/>
      <c r="E28" s="121"/>
      <c r="F28" s="121"/>
      <c r="G28" s="121"/>
      <c r="H28" s="121"/>
      <c r="I28" s="121"/>
      <c r="J28" s="121"/>
      <c r="K28" s="121"/>
      <c r="L28" s="121"/>
      <c r="M28" s="121"/>
      <c r="N28" s="121"/>
      <c r="O28" s="121"/>
      <c r="P28" s="122"/>
      <c r="R28" s="124"/>
      <c r="S28" s="121"/>
      <c r="T28" s="121"/>
      <c r="U28" s="121"/>
      <c r="V28" s="121"/>
      <c r="W28" s="121"/>
      <c r="X28" s="121"/>
      <c r="Y28" s="121"/>
      <c r="Z28" s="121"/>
      <c r="AA28" s="121"/>
      <c r="AB28" s="121"/>
      <c r="AC28" s="121"/>
      <c r="AD28" s="121"/>
      <c r="AE28" s="121"/>
      <c r="AF28" s="122"/>
    </row>
    <row r="30" spans="2:32" ht="19.5" customHeight="1">
      <c r="B30" s="3"/>
      <c r="C30" s="2"/>
      <c r="D30" s="2"/>
      <c r="E30" s="158" t="s">
        <v>52</v>
      </c>
      <c r="F30" s="155"/>
      <c r="G30" s="1" t="str">
        <f>"MTCC to CPL followed transfer " &amp; 'Pilot Sheet (Suivi)'!I3
&amp; "   - Advancement by main entities"</f>
        <v>MTCC to CPL followed transfer Make Battery (LP)   - Advancement by main entities</v>
      </c>
      <c r="H30" s="409"/>
      <c r="I30" s="409"/>
      <c r="J30" s="409"/>
      <c r="K30" s="409"/>
      <c r="L30" s="409"/>
      <c r="M30" s="409"/>
      <c r="N30" s="410"/>
      <c r="O30" s="153"/>
      <c r="P30" s="13"/>
      <c r="Q30" s="128"/>
      <c r="R30" s="129"/>
      <c r="S30" s="130"/>
      <c r="T30" s="130"/>
      <c r="U30" s="11"/>
      <c r="V30" s="11"/>
      <c r="W30" s="11"/>
      <c r="X30" s="11"/>
      <c r="Y30" s="11"/>
      <c r="Z30" s="11"/>
      <c r="AA30" s="11"/>
      <c r="AB30" s="11"/>
      <c r="AC30" s="11"/>
      <c r="AD30" s="11"/>
      <c r="AE30" s="131"/>
      <c r="AF30" s="10"/>
    </row>
    <row r="31" spans="2:32" ht="19.5" customHeight="1">
      <c r="B31" s="414" t="s">
        <v>41</v>
      </c>
      <c r="C31" s="415"/>
      <c r="D31" s="415"/>
      <c r="E31" s="159" t="str">
        <f>VLOOKUP('Pilot Sheet (Suivi)'!I8,'Project data (Données projet)'!A:D,4,FALSE)</f>
        <v>Fatima Zahra LAHMER</v>
      </c>
      <c r="F31" s="156"/>
      <c r="G31" s="411"/>
      <c r="H31" s="412"/>
      <c r="I31" s="412"/>
      <c r="J31" s="412"/>
      <c r="K31" s="412"/>
      <c r="L31" s="412"/>
      <c r="M31" s="412"/>
      <c r="N31" s="413"/>
      <c r="O31" s="154"/>
      <c r="P31" s="12"/>
      <c r="Q31" s="128"/>
      <c r="R31" s="132"/>
      <c r="S31" s="132"/>
      <c r="T31" s="132"/>
      <c r="U31" s="11"/>
      <c r="V31" s="11"/>
      <c r="W31" s="11"/>
      <c r="X31" s="11"/>
      <c r="Y31" s="11"/>
      <c r="Z31" s="11"/>
      <c r="AA31" s="11"/>
      <c r="AB31" s="11"/>
      <c r="AC31" s="11"/>
      <c r="AD31" s="11"/>
      <c r="AE31" s="133"/>
      <c r="AF31" s="10"/>
    </row>
    <row r="32" spans="2:32">
      <c r="B32" s="123"/>
      <c r="P32" s="120"/>
      <c r="S32" s="119"/>
      <c r="T32" s="119"/>
      <c r="U32" s="119"/>
    </row>
    <row r="33" spans="2:21">
      <c r="B33" s="123"/>
      <c r="P33" s="120"/>
      <c r="S33" s="119"/>
      <c r="T33" s="119"/>
      <c r="U33" s="119"/>
    </row>
    <row r="34" spans="2:21">
      <c r="B34" s="123"/>
      <c r="P34" s="120"/>
      <c r="S34" s="119"/>
      <c r="T34" s="119"/>
      <c r="U34" s="119"/>
    </row>
    <row r="35" spans="2:21">
      <c r="B35" s="123"/>
      <c r="P35" s="120"/>
      <c r="S35" s="119"/>
      <c r="T35" s="119"/>
      <c r="U35" s="119"/>
    </row>
    <row r="36" spans="2:21">
      <c r="B36" s="123"/>
      <c r="P36" s="120"/>
      <c r="S36" s="119"/>
      <c r="T36" s="119"/>
      <c r="U36" s="119"/>
    </row>
    <row r="37" spans="2:21">
      <c r="B37" s="123"/>
      <c r="P37" s="120"/>
      <c r="S37" s="119"/>
      <c r="T37" s="119"/>
      <c r="U37" s="119"/>
    </row>
    <row r="38" spans="2:21">
      <c r="B38" s="123"/>
      <c r="P38" s="120"/>
      <c r="S38" s="119"/>
      <c r="T38" s="119"/>
      <c r="U38" s="119"/>
    </row>
    <row r="39" spans="2:21">
      <c r="B39" s="123"/>
      <c r="P39" s="120"/>
      <c r="S39" s="119"/>
      <c r="T39" s="119"/>
      <c r="U39" s="119"/>
    </row>
    <row r="40" spans="2:21">
      <c r="B40" s="123"/>
      <c r="P40" s="120"/>
      <c r="S40" s="119"/>
      <c r="T40" s="119"/>
      <c r="U40" s="119"/>
    </row>
    <row r="41" spans="2:21">
      <c r="B41" s="123"/>
      <c r="P41" s="120"/>
      <c r="S41" s="119"/>
      <c r="T41" s="119"/>
      <c r="U41" s="119"/>
    </row>
    <row r="42" spans="2:21">
      <c r="B42" s="123"/>
      <c r="P42" s="120"/>
      <c r="S42" s="119"/>
      <c r="T42" s="119"/>
      <c r="U42" s="119"/>
    </row>
    <row r="43" spans="2:21">
      <c r="B43" s="123"/>
      <c r="P43" s="120"/>
      <c r="S43" s="119"/>
      <c r="T43" s="119"/>
      <c r="U43" s="119"/>
    </row>
    <row r="44" spans="2:21">
      <c r="B44" s="123"/>
      <c r="P44" s="120"/>
      <c r="S44" s="119"/>
      <c r="T44" s="119"/>
      <c r="U44" s="119"/>
    </row>
    <row r="45" spans="2:21">
      <c r="B45" s="123"/>
      <c r="P45" s="120"/>
      <c r="S45" s="119"/>
      <c r="T45" s="119"/>
      <c r="U45" s="119"/>
    </row>
    <row r="46" spans="2:21">
      <c r="B46" s="123"/>
      <c r="P46" s="120"/>
      <c r="S46" s="119"/>
      <c r="T46" s="119"/>
      <c r="U46" s="119"/>
    </row>
    <row r="47" spans="2:21">
      <c r="B47" s="123"/>
      <c r="P47" s="120"/>
      <c r="S47" s="119"/>
      <c r="T47" s="119"/>
      <c r="U47" s="119"/>
    </row>
    <row r="48" spans="2:21">
      <c r="B48" s="123"/>
      <c r="P48" s="120"/>
      <c r="S48" s="119"/>
      <c r="T48" s="119"/>
      <c r="U48" s="119"/>
    </row>
    <row r="49" spans="2:32">
      <c r="B49" s="123"/>
      <c r="P49" s="120"/>
      <c r="S49" s="119"/>
      <c r="T49" s="119"/>
      <c r="U49" s="119"/>
    </row>
    <row r="50" spans="2:32">
      <c r="B50" s="123"/>
      <c r="P50" s="120"/>
      <c r="S50" s="119"/>
      <c r="T50" s="119"/>
      <c r="U50" s="119"/>
    </row>
    <row r="51" spans="2:32">
      <c r="B51" s="123"/>
      <c r="P51" s="120"/>
      <c r="S51" s="119"/>
      <c r="T51" s="119"/>
      <c r="U51" s="119"/>
    </row>
    <row r="52" spans="2:32">
      <c r="B52" s="123"/>
      <c r="P52" s="120"/>
      <c r="S52" s="119"/>
      <c r="T52" s="119"/>
      <c r="U52" s="119"/>
    </row>
    <row r="53" spans="2:32">
      <c r="B53" s="123"/>
      <c r="P53" s="120"/>
      <c r="S53" s="119"/>
      <c r="T53" s="119"/>
      <c r="U53" s="119"/>
    </row>
    <row r="54" spans="2:32">
      <c r="B54" s="123"/>
      <c r="M54" s="9" t="s">
        <v>42</v>
      </c>
      <c r="N54" s="9"/>
      <c r="O54" s="9"/>
      <c r="P54" s="8"/>
      <c r="Q54" s="126"/>
      <c r="S54" s="119"/>
      <c r="T54" s="119"/>
      <c r="U54" s="119"/>
      <c r="AC54" s="9"/>
      <c r="AD54" s="9"/>
      <c r="AE54" s="9"/>
      <c r="AF54" s="9"/>
    </row>
    <row r="55" spans="2:32" ht="25.5" customHeight="1">
      <c r="B55" s="123"/>
      <c r="M55" s="16" t="str">
        <f>VLOOKUP('Pilot Sheet (Suivi)'!I8,'Project data (Données projet)'!A:B,2,FALSE)</f>
        <v>50% MPRM : 202617 - 80% LRM : 202624 - 100% SOP -6 Weeks : 202619</v>
      </c>
      <c r="N55" s="16"/>
      <c r="O55" s="16"/>
      <c r="P55" s="15"/>
      <c r="Q55" s="127"/>
      <c r="S55" s="119"/>
      <c r="T55" s="119"/>
      <c r="U55" s="119"/>
      <c r="AC55" s="14"/>
      <c r="AD55" s="14"/>
      <c r="AE55" s="14"/>
      <c r="AF55" s="14"/>
    </row>
    <row r="56" spans="2:32" ht="25.5" customHeight="1">
      <c r="B56" s="123"/>
      <c r="M56" s="16"/>
      <c r="N56" s="16"/>
      <c r="O56" s="16"/>
      <c r="P56" s="15"/>
      <c r="Q56" s="127"/>
      <c r="S56" s="119"/>
      <c r="T56" s="119"/>
      <c r="U56" s="119"/>
      <c r="AC56" s="14"/>
      <c r="AD56" s="14"/>
      <c r="AE56" s="14"/>
      <c r="AF56" s="14"/>
    </row>
    <row r="57" spans="2:32" ht="8.25" customHeight="1">
      <c r="B57" s="124"/>
      <c r="C57" s="121"/>
      <c r="D57" s="121"/>
      <c r="E57" s="121"/>
      <c r="F57" s="121"/>
      <c r="G57" s="121"/>
      <c r="H57" s="121"/>
      <c r="I57" s="121"/>
      <c r="J57" s="121"/>
      <c r="K57" s="121"/>
      <c r="L57" s="121"/>
      <c r="M57" s="121"/>
      <c r="N57" s="121"/>
      <c r="O57" s="121"/>
      <c r="P57" s="122"/>
      <c r="S57" s="119"/>
      <c r="T57" s="119"/>
      <c r="U57" s="119"/>
    </row>
  </sheetData>
  <mergeCells count="22">
    <mergeCell ref="AF1:AF2"/>
    <mergeCell ref="B2:D2"/>
    <mergeCell ref="R2:T2"/>
    <mergeCell ref="B1:D1"/>
    <mergeCell ref="G1:N2"/>
    <mergeCell ref="O1:P2"/>
    <mergeCell ref="R1:T1"/>
    <mergeCell ref="W1:AD2"/>
    <mergeCell ref="B30:D30"/>
    <mergeCell ref="G30:N31"/>
    <mergeCell ref="P30:P31"/>
    <mergeCell ref="U30:AD31"/>
    <mergeCell ref="AF30:AF31"/>
    <mergeCell ref="B31:D31"/>
    <mergeCell ref="M54:P54"/>
    <mergeCell ref="AC54:AF54"/>
    <mergeCell ref="M55:P56"/>
    <mergeCell ref="AC55:AF56"/>
    <mergeCell ref="M25:P25"/>
    <mergeCell ref="AC25:AF25"/>
    <mergeCell ref="M26:P27"/>
    <mergeCell ref="AC26:AF27"/>
  </mergeCells>
  <printOptions horizontalCentered="1" verticalCentered="1"/>
  <pageMargins left="0" right="0" top="0" bottom="0" header="0.31496062992125984" footer="0.31496062992125984"/>
  <pageSetup paperSize="9" scale="135" fitToWidth="2" orientation="landscape" r:id="rId1"/>
  <colBreaks count="1" manualBreakCount="1">
    <brk id="17" max="27"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AP176"/>
  <sheetViews>
    <sheetView topLeftCell="L1" workbookViewId="0">
      <selection activeCell="A6" sqref="A6"/>
    </sheetView>
  </sheetViews>
  <sheetFormatPr defaultColWidth="11.44140625" defaultRowHeight="13.2"/>
  <cols>
    <col min="1" max="1" width="7" style="136" customWidth="1"/>
    <col min="2" max="7" width="13" style="136" customWidth="1"/>
    <col min="8" max="8" width="3.5546875" style="136" customWidth="1"/>
    <col min="9" max="9" width="7" style="136" bestFit="1" customWidth="1"/>
    <col min="10" max="15" width="13" style="136" customWidth="1"/>
    <col min="16" max="16" width="4.44140625" style="136" customWidth="1"/>
    <col min="17" max="17" width="7" style="136" bestFit="1" customWidth="1"/>
    <col min="18" max="27" width="13" style="136" customWidth="1"/>
    <col min="28" max="28" width="4.44140625" style="136" customWidth="1"/>
    <col min="29" max="34" width="11.44140625" style="136"/>
    <col min="35" max="35" width="6.44140625" style="136" customWidth="1"/>
    <col min="36" max="42" width="11.44140625" style="141"/>
    <col min="43" max="16384" width="11.44140625" style="136"/>
  </cols>
  <sheetData>
    <row r="1" spans="1:42" s="134" customFormat="1" ht="27.75" customHeight="1">
      <c r="A1" s="191"/>
      <c r="B1" s="191"/>
      <c r="C1" s="191" t="s">
        <v>28</v>
      </c>
      <c r="D1" s="191"/>
      <c r="E1" s="191"/>
      <c r="F1" s="191"/>
      <c r="G1" s="191"/>
      <c r="I1" s="416" t="s">
        <v>29</v>
      </c>
      <c r="J1" s="416"/>
      <c r="K1" s="416"/>
      <c r="L1" s="416"/>
      <c r="M1" s="416"/>
      <c r="N1" s="416"/>
      <c r="O1" s="416"/>
      <c r="Q1" s="416" t="s">
        <v>46</v>
      </c>
      <c r="R1" s="416"/>
      <c r="S1" s="416"/>
      <c r="T1" s="416"/>
      <c r="U1" s="416"/>
      <c r="V1" s="416"/>
      <c r="W1" s="416"/>
      <c r="X1" s="416"/>
      <c r="Y1" s="416"/>
      <c r="Z1" s="416"/>
      <c r="AA1" s="416"/>
      <c r="AC1" s="416" t="s">
        <v>30</v>
      </c>
      <c r="AD1" s="416"/>
      <c r="AE1" s="416"/>
      <c r="AF1" s="416"/>
      <c r="AG1" s="416"/>
      <c r="AH1" s="416"/>
    </row>
    <row r="2" spans="1:42" ht="27.75" customHeight="1">
      <c r="A2" s="135"/>
      <c r="H2" s="137"/>
      <c r="I2" s="137"/>
      <c r="J2" s="137"/>
      <c r="Q2" s="137"/>
      <c r="R2" s="137"/>
      <c r="S2" s="137"/>
      <c r="AC2" s="138" t="s">
        <v>31</v>
      </c>
      <c r="AD2" s="138"/>
      <c r="AE2" s="138" t="s">
        <v>32</v>
      </c>
      <c r="AF2" s="138"/>
      <c r="AG2" s="138" t="s">
        <v>33</v>
      </c>
      <c r="AH2" s="138"/>
      <c r="AJ2" s="136"/>
      <c r="AK2" s="136"/>
      <c r="AL2" s="136"/>
      <c r="AM2" s="136"/>
      <c r="AN2" s="136"/>
      <c r="AO2" s="136"/>
      <c r="AP2" s="136"/>
    </row>
    <row r="3" spans="1:42">
      <c r="A3" s="139"/>
      <c r="B3" s="417" t="s">
        <v>34</v>
      </c>
      <c r="C3" s="140" t="s">
        <v>35</v>
      </c>
      <c r="D3" s="417" t="s">
        <v>36</v>
      </c>
      <c r="E3" s="140" t="s">
        <v>35</v>
      </c>
      <c r="F3" s="417" t="s">
        <v>37</v>
      </c>
      <c r="G3" s="140" t="s">
        <v>35</v>
      </c>
      <c r="I3" s="139"/>
      <c r="J3" s="417" t="s">
        <v>34</v>
      </c>
      <c r="K3" s="140" t="s">
        <v>35</v>
      </c>
      <c r="L3" s="417" t="s">
        <v>36</v>
      </c>
      <c r="M3" s="140" t="s">
        <v>35</v>
      </c>
      <c r="N3" s="417" t="s">
        <v>37</v>
      </c>
      <c r="O3" s="140" t="s">
        <v>35</v>
      </c>
      <c r="S3" s="149" t="s">
        <v>51</v>
      </c>
      <c r="U3" s="149" t="s">
        <v>51</v>
      </c>
      <c r="W3" s="149" t="s">
        <v>51</v>
      </c>
      <c r="Y3" s="149" t="s">
        <v>51</v>
      </c>
      <c r="AA3" s="149" t="s">
        <v>51</v>
      </c>
      <c r="AC3" s="160">
        <f>VLOOKUP('Pilot Sheet (Suivi)'!$I$3,'Project data (Données projet)'!$F$2:$I$3,2,FALSE)</f>
        <v>202617</v>
      </c>
      <c r="AD3" s="161">
        <v>0.5</v>
      </c>
      <c r="AE3" s="160">
        <f>VLOOKUP('Pilot Sheet (Suivi)'!$I$3,'Project data (Données projet)'!$F$2:$I$3,3,FALSE)</f>
        <v>202624</v>
      </c>
      <c r="AF3" s="161">
        <v>0.8</v>
      </c>
      <c r="AG3" s="160">
        <f>VLOOKUP('Pilot Sheet (Suivi)'!$I$3,'Project data (Données projet)'!$F$2:$I$3,4,FALSE)</f>
        <v>202619</v>
      </c>
      <c r="AH3" s="162">
        <v>1</v>
      </c>
    </row>
    <row r="4" spans="1:42" ht="26.4">
      <c r="A4" s="142"/>
      <c r="B4" s="418"/>
      <c r="C4" s="143" t="s">
        <v>38</v>
      </c>
      <c r="D4" s="418"/>
      <c r="E4" s="144" t="s">
        <v>39</v>
      </c>
      <c r="F4" s="418"/>
      <c r="G4" s="144" t="s">
        <v>40</v>
      </c>
      <c r="I4" s="142"/>
      <c r="J4" s="418"/>
      <c r="K4" s="143" t="s">
        <v>38</v>
      </c>
      <c r="L4" s="418"/>
      <c r="M4" s="144" t="s">
        <v>39</v>
      </c>
      <c r="N4" s="418"/>
      <c r="O4" s="144" t="s">
        <v>40</v>
      </c>
      <c r="Q4" s="142"/>
      <c r="R4" s="149" t="s">
        <v>48</v>
      </c>
      <c r="S4" s="149" t="s">
        <v>48</v>
      </c>
      <c r="T4" s="149" t="s">
        <v>50</v>
      </c>
      <c r="U4" s="149" t="s">
        <v>50</v>
      </c>
      <c r="V4" s="149" t="s">
        <v>49</v>
      </c>
      <c r="W4" s="149" t="s">
        <v>49</v>
      </c>
      <c r="X4" s="149" t="s">
        <v>12</v>
      </c>
      <c r="Y4" s="149" t="s">
        <v>12</v>
      </c>
      <c r="Z4" s="149" t="s">
        <v>13</v>
      </c>
      <c r="AA4" s="149" t="s">
        <v>13</v>
      </c>
    </row>
    <row r="5" spans="1:42">
      <c r="A5" s="145">
        <v>202552</v>
      </c>
      <c r="B5" s="145">
        <f ca="1">COUNTIF('Pilot Sheet (Suivi)'!Z$9:Z$1137,$A5)</f>
        <v>0</v>
      </c>
      <c r="C5" s="145">
        <f ca="1">B5</f>
        <v>0</v>
      </c>
      <c r="D5" s="145">
        <f ca="1">COUNTIF('Pilot Sheet (Suivi)'!AA$9:AA$1137,$A5)</f>
        <v>0</v>
      </c>
      <c r="E5" s="145">
        <f ca="1">D5</f>
        <v>0</v>
      </c>
      <c r="F5" s="145">
        <f ca="1">COUNTIF('Pilot Sheet (Suivi)'!AB$9:AB$1137,$A5)</f>
        <v>0</v>
      </c>
      <c r="G5" s="145">
        <f ca="1">F5</f>
        <v>0</v>
      </c>
      <c r="I5" s="145">
        <f>A5</f>
        <v>202552</v>
      </c>
      <c r="J5" s="146">
        <f ca="1">+SUMIF('Pilot Sheet (Suivi)'!Z$9:Z$1136,$I5,'Pilot Sheet (Suivi)'!AC$9:AC$1136)</f>
        <v>0</v>
      </c>
      <c r="K5" s="146">
        <f ca="1">J5</f>
        <v>0</v>
      </c>
      <c r="L5" s="146">
        <f ca="1">+SUMIF('Pilot Sheet (Suivi)'!AA$9:AA$1136,$I5,'Pilot Sheet (Suivi)'!AC$9:AC$1136)</f>
        <v>0</v>
      </c>
      <c r="M5" s="146">
        <f ca="1">L5</f>
        <v>0</v>
      </c>
      <c r="N5" s="146">
        <f ca="1">+SUMIF('Pilot Sheet (Suivi)'!AB$9:AB$1136,$I5,'Pilot Sheet (Suivi)'!AD$9:AD$1136)</f>
        <v>0</v>
      </c>
      <c r="O5" s="146">
        <f ca="1">N5</f>
        <v>0</v>
      </c>
      <c r="Q5" s="145">
        <f>A5</f>
        <v>202552</v>
      </c>
      <c r="R5" s="150">
        <f ca="1">COUNTIF('Pilot Sheet (Suivi)'!AF$9:AF$1139,'Curves datas (Données courbes)'!Q5)</f>
        <v>0</v>
      </c>
      <c r="S5" s="145">
        <f ca="1">+SUM(R5:R394)-R5</f>
        <v>20</v>
      </c>
      <c r="T5" s="150">
        <f ca="1">COUNTIF('Pilot Sheet (Suivi)'!AG$9:AG$1139,'Curves datas (Données courbes)'!Q5)</f>
        <v>0</v>
      </c>
      <c r="U5" s="145">
        <f ca="1">+SUM(T5:T394)-T5</f>
        <v>9</v>
      </c>
      <c r="V5" s="150">
        <f ca="1">COUNTIF('Pilot Sheet (Suivi)'!AH$9:AH$1139,'Curves datas (Données courbes)'!Q5)</f>
        <v>0</v>
      </c>
      <c r="W5" s="145">
        <f ca="1">+SUM(V5:V394)-V5</f>
        <v>16</v>
      </c>
      <c r="X5" s="150">
        <f ca="1">COUNTIF('Pilot Sheet (Suivi)'!AI$9:AI$1139,'Curves datas (Données courbes)'!Q5)</f>
        <v>0</v>
      </c>
      <c r="Y5" s="145">
        <f ca="1">+SUM(X5:X394)-X5</f>
        <v>20</v>
      </c>
      <c r="Z5" s="150">
        <f>COUNTIF('Pilot Sheet (Suivi)'!AJ$9:AJ$1139,'Curves datas (Données courbes)'!Q5)</f>
        <v>0</v>
      </c>
      <c r="AA5" s="145">
        <f>+SUM(Z5:Z394)-Z5</f>
        <v>22</v>
      </c>
      <c r="AC5" s="148" t="str">
        <f>IF(I5=$AC$3,$AD$3,(IF(I5=$AE$3,$AF$3,IF(I5=$AG$3,$AH$3," "))))</f>
        <v xml:space="preserve"> </v>
      </c>
      <c r="AD5" s="147"/>
      <c r="AE5" s="147"/>
      <c r="AF5" s="147"/>
      <c r="AG5" s="147"/>
      <c r="AH5" s="145"/>
    </row>
    <row r="6" spans="1:42">
      <c r="A6" s="145">
        <f>IF(((RIGHT(A5,2))="52"),(A5+49),(A5+1))</f>
        <v>202601</v>
      </c>
      <c r="B6" s="145">
        <f ca="1">COUNTIF('Pilot Sheet (Suivi)'!Z$9:Z$1137,$A6)</f>
        <v>0</v>
      </c>
      <c r="C6" s="145">
        <f ca="1">C5+B6</f>
        <v>0</v>
      </c>
      <c r="D6" s="145">
        <f ca="1">COUNTIF('Pilot Sheet (Suivi)'!AA$9:AA$1137,$A6)</f>
        <v>0</v>
      </c>
      <c r="E6" s="145">
        <f ca="1">E5+D6</f>
        <v>0</v>
      </c>
      <c r="F6" s="145">
        <f ca="1">COUNTIF('Pilot Sheet (Suivi)'!AB$9:AB$1137,$A6)</f>
        <v>0</v>
      </c>
      <c r="G6" s="145">
        <f ca="1">G5+F6</f>
        <v>0</v>
      </c>
      <c r="I6" s="145">
        <f>IF(((RIGHT(I5,2))="52"),(I5+49),(I5+1))</f>
        <v>202601</v>
      </c>
      <c r="J6" s="146">
        <f ca="1">+SUMIF('Pilot Sheet (Suivi)'!Z$9:Z$1136,$I6,'Pilot Sheet (Suivi)'!AC$9:AC$1136)</f>
        <v>0</v>
      </c>
      <c r="K6" s="146">
        <f ca="1">K5+J6</f>
        <v>0</v>
      </c>
      <c r="L6" s="146">
        <f ca="1">+SUMIF('Pilot Sheet (Suivi)'!AA$9:AA$1136,$I6,'Pilot Sheet (Suivi)'!AC$9:AC$1136)</f>
        <v>0</v>
      </c>
      <c r="M6" s="146">
        <f ca="1">M5+L6</f>
        <v>0</v>
      </c>
      <c r="N6" s="146">
        <f ca="1">+SUMIF('Pilot Sheet (Suivi)'!AB$9:AB$1136,$I6,'Pilot Sheet (Suivi)'!AD$9:AD$1136)</f>
        <v>0</v>
      </c>
      <c r="O6" s="146">
        <f ca="1">O5+N6</f>
        <v>0</v>
      </c>
      <c r="Q6" s="145">
        <f>IF(((RIGHT(Q5,2))="52"),(Q5+49),(Q5+1))</f>
        <v>202601</v>
      </c>
      <c r="R6" s="150">
        <f ca="1">COUNTIF('Pilot Sheet (Suivi)'!AF$9:AF$1139,'Curves datas (Données courbes)'!Q6)</f>
        <v>0</v>
      </c>
      <c r="S6" s="145">
        <f ca="1">S5-R6</f>
        <v>20</v>
      </c>
      <c r="T6" s="150">
        <f ca="1">COUNTIF('Pilot Sheet (Suivi)'!AG$9:AG$1139,'Curves datas (Données courbes)'!Q6)</f>
        <v>0</v>
      </c>
      <c r="U6" s="145">
        <f ca="1">U5-T6</f>
        <v>9</v>
      </c>
      <c r="V6" s="150">
        <f ca="1">COUNTIF('Pilot Sheet (Suivi)'!AH$9:AH$1139,'Curves datas (Données courbes)'!Q6)</f>
        <v>0</v>
      </c>
      <c r="W6" s="145">
        <f ca="1">W5-V6</f>
        <v>16</v>
      </c>
      <c r="X6" s="150">
        <f ca="1">COUNTIF('Pilot Sheet (Suivi)'!AI$9:AI$1139,'Curves datas (Données courbes)'!Q6)</f>
        <v>0</v>
      </c>
      <c r="Y6" s="145">
        <f ca="1">Y5-X6</f>
        <v>20</v>
      </c>
      <c r="Z6" s="150">
        <f>COUNTIF('Pilot Sheet (Suivi)'!AJ$9:AJ$1139,'Curves datas (Données courbes)'!Q6)</f>
        <v>0</v>
      </c>
      <c r="AA6" s="145">
        <f>AA5-Z6</f>
        <v>22</v>
      </c>
      <c r="AC6" s="148"/>
      <c r="AD6" s="147"/>
      <c r="AE6" s="147"/>
      <c r="AF6" s="147"/>
      <c r="AG6" s="147"/>
      <c r="AH6" s="145"/>
    </row>
    <row r="7" spans="1:42">
      <c r="A7" s="145">
        <f t="shared" ref="A7:A70" si="0">IF(((RIGHT(A6,2))="52"),(A6+49),(A6+1))</f>
        <v>202602</v>
      </c>
      <c r="B7" s="145">
        <f ca="1">COUNTIF('Pilot Sheet (Suivi)'!Z$9:Z$1137,$A7)</f>
        <v>0</v>
      </c>
      <c r="C7" s="145">
        <f t="shared" ref="C7:G25" ca="1" si="1">C6+B7</f>
        <v>0</v>
      </c>
      <c r="D7" s="145">
        <f ca="1">COUNTIF('Pilot Sheet (Suivi)'!AA$9:AA$1137,$A7)</f>
        <v>0</v>
      </c>
      <c r="E7" s="145">
        <f t="shared" ca="1" si="1"/>
        <v>0</v>
      </c>
      <c r="F7" s="145">
        <f ca="1">COUNTIF('Pilot Sheet (Suivi)'!AB$9:AB$1137,$A7)</f>
        <v>0</v>
      </c>
      <c r="G7" s="145">
        <f t="shared" ca="1" si="1"/>
        <v>0</v>
      </c>
      <c r="I7" s="145">
        <f t="shared" ref="I7:I70" si="2">IF(((RIGHT(I6,2))="52"),(I6+49),(I6+1))</f>
        <v>202602</v>
      </c>
      <c r="J7" s="146">
        <f ca="1">+SUMIF('Pilot Sheet (Suivi)'!Z$9:Z$1136,$I7,'Pilot Sheet (Suivi)'!AC$9:AC$1136)</f>
        <v>0</v>
      </c>
      <c r="K7" s="146">
        <f t="shared" ref="K7:K70" ca="1" si="3">K6+J7</f>
        <v>0</v>
      </c>
      <c r="L7" s="146">
        <f ca="1">+SUMIF('Pilot Sheet (Suivi)'!AA$9:AA$1136,$I7,'Pilot Sheet (Suivi)'!AC$9:AC$1136)</f>
        <v>0</v>
      </c>
      <c r="M7" s="146">
        <f t="shared" ref="M7:M70" ca="1" si="4">M6+L7</f>
        <v>0</v>
      </c>
      <c r="N7" s="146">
        <f ca="1">+SUMIF('Pilot Sheet (Suivi)'!AB$9:AB$1136,$I7,'Pilot Sheet (Suivi)'!AD$9:AD$1136)</f>
        <v>0</v>
      </c>
      <c r="O7" s="146">
        <f t="shared" ref="O7:O70" ca="1" si="5">O6+N7</f>
        <v>0</v>
      </c>
      <c r="Q7" s="145">
        <f t="shared" ref="Q7:Q70" si="6">IF(((RIGHT(Q6,2))="52"),(Q6+49),(Q6+1))</f>
        <v>202602</v>
      </c>
      <c r="R7" s="150">
        <f ca="1">COUNTIF('Pilot Sheet (Suivi)'!AF$9:AF$1139,'Curves datas (Données courbes)'!Q7)</f>
        <v>0</v>
      </c>
      <c r="S7" s="145">
        <f t="shared" ref="S7:S70" ca="1" si="7">S6-R7</f>
        <v>20</v>
      </c>
      <c r="T7" s="150">
        <f ca="1">COUNTIF('Pilot Sheet (Suivi)'!AG$9:AG$1139,'Curves datas (Données courbes)'!Q7)</f>
        <v>1</v>
      </c>
      <c r="U7" s="145">
        <f t="shared" ref="U7:U70" ca="1" si="8">U6-T7</f>
        <v>8</v>
      </c>
      <c r="V7" s="150">
        <f ca="1">COUNTIF('Pilot Sheet (Suivi)'!AH$9:AH$1139,'Curves datas (Données courbes)'!Q7)</f>
        <v>0</v>
      </c>
      <c r="W7" s="145">
        <f t="shared" ref="W7:W70" ca="1" si="9">W6-V7</f>
        <v>16</v>
      </c>
      <c r="X7" s="150">
        <f ca="1">COUNTIF('Pilot Sheet (Suivi)'!AI$9:AI$1139,'Curves datas (Données courbes)'!Q7)</f>
        <v>0</v>
      </c>
      <c r="Y7" s="145">
        <f t="shared" ref="Y7:Y70" ca="1" si="10">Y6-X7</f>
        <v>20</v>
      </c>
      <c r="Z7" s="150">
        <f>COUNTIF('Pilot Sheet (Suivi)'!AJ$9:AJ$1139,'Curves datas (Données courbes)'!Q7)</f>
        <v>0</v>
      </c>
      <c r="AA7" s="145">
        <f t="shared" ref="AA7:AA70" si="11">AA6-Z7</f>
        <v>22</v>
      </c>
      <c r="AC7" s="148"/>
      <c r="AD7" s="147"/>
      <c r="AE7" s="147"/>
      <c r="AF7" s="147"/>
      <c r="AG7" s="147"/>
      <c r="AH7" s="145"/>
    </row>
    <row r="8" spans="1:42">
      <c r="A8" s="145">
        <f t="shared" si="0"/>
        <v>202603</v>
      </c>
      <c r="B8" s="145">
        <f ca="1">COUNTIF('Pilot Sheet (Suivi)'!Z$9:Z$1137,$A8)</f>
        <v>0</v>
      </c>
      <c r="C8" s="145">
        <f t="shared" ca="1" si="1"/>
        <v>0</v>
      </c>
      <c r="D8" s="145">
        <f ca="1">COUNTIF('Pilot Sheet (Suivi)'!AA$9:AA$1137,$A8)</f>
        <v>0</v>
      </c>
      <c r="E8" s="145">
        <f t="shared" ca="1" si="1"/>
        <v>0</v>
      </c>
      <c r="F8" s="145">
        <f ca="1">COUNTIF('Pilot Sheet (Suivi)'!AB$9:AB$1137,$A8)</f>
        <v>0</v>
      </c>
      <c r="G8" s="145">
        <f t="shared" ca="1" si="1"/>
        <v>0</v>
      </c>
      <c r="I8" s="145">
        <f t="shared" si="2"/>
        <v>202603</v>
      </c>
      <c r="J8" s="146">
        <f ca="1">+SUMIF('Pilot Sheet (Suivi)'!Z$9:Z$1136,$I8,'Pilot Sheet (Suivi)'!AC$9:AC$1136)</f>
        <v>0</v>
      </c>
      <c r="K8" s="146">
        <f t="shared" ca="1" si="3"/>
        <v>0</v>
      </c>
      <c r="L8" s="146">
        <f ca="1">+SUMIF('Pilot Sheet (Suivi)'!AA$9:AA$1136,$I8,'Pilot Sheet (Suivi)'!AC$9:AC$1136)</f>
        <v>0</v>
      </c>
      <c r="M8" s="146">
        <f t="shared" ca="1" si="4"/>
        <v>0</v>
      </c>
      <c r="N8" s="146">
        <f ca="1">+SUMIF('Pilot Sheet (Suivi)'!AB$9:AB$1136,$I8,'Pilot Sheet (Suivi)'!AD$9:AD$1136)</f>
        <v>0</v>
      </c>
      <c r="O8" s="146">
        <f t="shared" ca="1" si="5"/>
        <v>0</v>
      </c>
      <c r="Q8" s="145">
        <f t="shared" si="6"/>
        <v>202603</v>
      </c>
      <c r="R8" s="150">
        <f ca="1">COUNTIF('Pilot Sheet (Suivi)'!AF$9:AF$1139,'Curves datas (Données courbes)'!Q8)</f>
        <v>3</v>
      </c>
      <c r="S8" s="145">
        <f t="shared" ca="1" si="7"/>
        <v>17</v>
      </c>
      <c r="T8" s="150">
        <f ca="1">COUNTIF('Pilot Sheet (Suivi)'!AG$9:AG$1139,'Curves datas (Données courbes)'!Q8)</f>
        <v>0</v>
      </c>
      <c r="U8" s="145">
        <f t="shared" ca="1" si="8"/>
        <v>8</v>
      </c>
      <c r="V8" s="150">
        <f ca="1">COUNTIF('Pilot Sheet (Suivi)'!AH$9:AH$1139,'Curves datas (Données courbes)'!Q8)</f>
        <v>0</v>
      </c>
      <c r="W8" s="145">
        <f t="shared" ca="1" si="9"/>
        <v>16</v>
      </c>
      <c r="X8" s="150">
        <f ca="1">COUNTIF('Pilot Sheet (Suivi)'!AI$9:AI$1139,'Curves datas (Données courbes)'!Q8)</f>
        <v>5</v>
      </c>
      <c r="Y8" s="145">
        <f t="shared" ca="1" si="10"/>
        <v>15</v>
      </c>
      <c r="Z8" s="150">
        <f>COUNTIF('Pilot Sheet (Suivi)'!AJ$9:AJ$1139,'Curves datas (Données courbes)'!Q8)</f>
        <v>0</v>
      </c>
      <c r="AA8" s="145">
        <f t="shared" si="11"/>
        <v>22</v>
      </c>
      <c r="AC8" s="148"/>
      <c r="AD8" s="147"/>
      <c r="AE8" s="147"/>
      <c r="AF8" s="147"/>
      <c r="AG8" s="147"/>
      <c r="AH8" s="145"/>
    </row>
    <row r="9" spans="1:42">
      <c r="A9" s="145">
        <f t="shared" si="0"/>
        <v>202604</v>
      </c>
      <c r="B9" s="145">
        <f ca="1">COUNTIF('Pilot Sheet (Suivi)'!Z$9:Z$1137,$A9)</f>
        <v>3</v>
      </c>
      <c r="C9" s="145">
        <f t="shared" ca="1" si="1"/>
        <v>3</v>
      </c>
      <c r="D9" s="145">
        <f ca="1">COUNTIF('Pilot Sheet (Suivi)'!AA$9:AA$1137,$A9)</f>
        <v>0</v>
      </c>
      <c r="E9" s="145">
        <f t="shared" ca="1" si="1"/>
        <v>0</v>
      </c>
      <c r="F9" s="145">
        <f ca="1">COUNTIF('Pilot Sheet (Suivi)'!AB$9:AB$1137,$A9)</f>
        <v>0</v>
      </c>
      <c r="G9" s="145">
        <f t="shared" ca="1" si="1"/>
        <v>0</v>
      </c>
      <c r="I9" s="145">
        <f t="shared" si="2"/>
        <v>202604</v>
      </c>
      <c r="J9" s="146">
        <f ca="1">+SUMIF('Pilot Sheet (Suivi)'!Z$9:Z$1136,$I9,'Pilot Sheet (Suivi)'!AC$9:AC$1136)</f>
        <v>1.26</v>
      </c>
      <c r="K9" s="146">
        <f t="shared" ca="1" si="3"/>
        <v>1.26</v>
      </c>
      <c r="L9" s="146">
        <f ca="1">+SUMIF('Pilot Sheet (Suivi)'!AA$9:AA$1136,$I9,'Pilot Sheet (Suivi)'!AC$9:AC$1136)</f>
        <v>0</v>
      </c>
      <c r="M9" s="146">
        <f t="shared" ca="1" si="4"/>
        <v>0</v>
      </c>
      <c r="N9" s="146">
        <f ca="1">+SUMIF('Pilot Sheet (Suivi)'!AB$9:AB$1136,$I9,'Pilot Sheet (Suivi)'!AD$9:AD$1136)</f>
        <v>0</v>
      </c>
      <c r="O9" s="146">
        <f t="shared" ca="1" si="5"/>
        <v>0</v>
      </c>
      <c r="Q9" s="145">
        <f t="shared" si="6"/>
        <v>202604</v>
      </c>
      <c r="R9" s="150">
        <f ca="1">COUNTIF('Pilot Sheet (Suivi)'!AF$9:AF$1139,'Curves datas (Données courbes)'!Q9)</f>
        <v>1</v>
      </c>
      <c r="S9" s="145">
        <f t="shared" ca="1" si="7"/>
        <v>16</v>
      </c>
      <c r="T9" s="150">
        <f ca="1">COUNTIF('Pilot Sheet (Suivi)'!AG$9:AG$1139,'Curves datas (Données courbes)'!Q9)</f>
        <v>1</v>
      </c>
      <c r="U9" s="145">
        <f t="shared" ca="1" si="8"/>
        <v>7</v>
      </c>
      <c r="V9" s="150">
        <f ca="1">COUNTIF('Pilot Sheet (Suivi)'!AH$9:AH$1139,'Curves datas (Données courbes)'!Q9)</f>
        <v>0</v>
      </c>
      <c r="W9" s="145">
        <f t="shared" ca="1" si="9"/>
        <v>16</v>
      </c>
      <c r="X9" s="150">
        <f ca="1">COUNTIF('Pilot Sheet (Suivi)'!AI$9:AI$1139,'Curves datas (Données courbes)'!Q9)</f>
        <v>3</v>
      </c>
      <c r="Y9" s="145">
        <f t="shared" ca="1" si="10"/>
        <v>12</v>
      </c>
      <c r="Z9" s="150">
        <f>COUNTIF('Pilot Sheet (Suivi)'!AJ$9:AJ$1139,'Curves datas (Données courbes)'!Q9)</f>
        <v>0</v>
      </c>
      <c r="AA9" s="145">
        <f t="shared" si="11"/>
        <v>22</v>
      </c>
      <c r="AC9" s="148"/>
      <c r="AD9" s="147"/>
      <c r="AE9" s="147"/>
      <c r="AF9" s="147"/>
      <c r="AG9" s="147"/>
      <c r="AH9" s="145"/>
    </row>
    <row r="10" spans="1:42">
      <c r="A10" s="145">
        <f t="shared" si="0"/>
        <v>202605</v>
      </c>
      <c r="B10" s="145">
        <f ca="1">COUNTIF('Pilot Sheet (Suivi)'!Z$9:Z$1137,$A10)</f>
        <v>0</v>
      </c>
      <c r="C10" s="145">
        <f t="shared" ca="1" si="1"/>
        <v>3</v>
      </c>
      <c r="D10" s="145">
        <f ca="1">COUNTIF('Pilot Sheet (Suivi)'!AA$9:AA$1137,$A10)</f>
        <v>0</v>
      </c>
      <c r="E10" s="145">
        <f t="shared" ca="1" si="1"/>
        <v>0</v>
      </c>
      <c r="F10" s="145">
        <f ca="1">COUNTIF('Pilot Sheet (Suivi)'!AB$9:AB$1137,$A10)</f>
        <v>0</v>
      </c>
      <c r="G10" s="145">
        <f t="shared" ca="1" si="1"/>
        <v>0</v>
      </c>
      <c r="I10" s="145">
        <f t="shared" si="2"/>
        <v>202605</v>
      </c>
      <c r="J10" s="146">
        <f ca="1">+SUMIF('Pilot Sheet (Suivi)'!Z$9:Z$1136,$I10,'Pilot Sheet (Suivi)'!AC$9:AC$1136)</f>
        <v>0</v>
      </c>
      <c r="K10" s="146">
        <f t="shared" ca="1" si="3"/>
        <v>1.26</v>
      </c>
      <c r="L10" s="146">
        <f ca="1">+SUMIF('Pilot Sheet (Suivi)'!AA$9:AA$1136,$I10,'Pilot Sheet (Suivi)'!AC$9:AC$1136)</f>
        <v>0</v>
      </c>
      <c r="M10" s="146">
        <f t="shared" ca="1" si="4"/>
        <v>0</v>
      </c>
      <c r="N10" s="146">
        <f ca="1">+SUMIF('Pilot Sheet (Suivi)'!AB$9:AB$1136,$I10,'Pilot Sheet (Suivi)'!AD$9:AD$1136)</f>
        <v>0</v>
      </c>
      <c r="O10" s="146">
        <f t="shared" ca="1" si="5"/>
        <v>0</v>
      </c>
      <c r="Q10" s="145">
        <f t="shared" si="6"/>
        <v>202605</v>
      </c>
      <c r="R10" s="150">
        <f ca="1">COUNTIF('Pilot Sheet (Suivi)'!AF$9:AF$1139,'Curves datas (Données courbes)'!Q10)</f>
        <v>0</v>
      </c>
      <c r="S10" s="145">
        <f t="shared" ca="1" si="7"/>
        <v>16</v>
      </c>
      <c r="T10" s="150">
        <f ca="1">COUNTIF('Pilot Sheet (Suivi)'!AG$9:AG$1139,'Curves datas (Données courbes)'!Q10)</f>
        <v>0</v>
      </c>
      <c r="U10" s="145">
        <f t="shared" ca="1" si="8"/>
        <v>7</v>
      </c>
      <c r="V10" s="150">
        <f ca="1">COUNTIF('Pilot Sheet (Suivi)'!AH$9:AH$1139,'Curves datas (Données courbes)'!Q10)</f>
        <v>0</v>
      </c>
      <c r="W10" s="145">
        <f t="shared" ca="1" si="9"/>
        <v>16</v>
      </c>
      <c r="X10" s="150">
        <f ca="1">COUNTIF('Pilot Sheet (Suivi)'!AI$9:AI$1139,'Curves datas (Données courbes)'!Q10)</f>
        <v>1</v>
      </c>
      <c r="Y10" s="145">
        <f t="shared" ca="1" si="10"/>
        <v>11</v>
      </c>
      <c r="Z10" s="150">
        <f>COUNTIF('Pilot Sheet (Suivi)'!AJ$9:AJ$1139,'Curves datas (Données courbes)'!Q10)</f>
        <v>0</v>
      </c>
      <c r="AA10" s="145">
        <f t="shared" si="11"/>
        <v>22</v>
      </c>
      <c r="AC10" s="148"/>
      <c r="AD10" s="147"/>
      <c r="AE10" s="147"/>
      <c r="AF10" s="147"/>
      <c r="AG10" s="147"/>
      <c r="AH10" s="145"/>
    </row>
    <row r="11" spans="1:42">
      <c r="A11" s="145">
        <f t="shared" si="0"/>
        <v>202606</v>
      </c>
      <c r="B11" s="145">
        <f ca="1">COUNTIF('Pilot Sheet (Suivi)'!Z$9:Z$1137,$A11)</f>
        <v>3</v>
      </c>
      <c r="C11" s="145">
        <f t="shared" ca="1" si="1"/>
        <v>6</v>
      </c>
      <c r="D11" s="145">
        <f ca="1">COUNTIF('Pilot Sheet (Suivi)'!AA$9:AA$1137,$A11)</f>
        <v>0</v>
      </c>
      <c r="E11" s="145">
        <f t="shared" ca="1" si="1"/>
        <v>0</v>
      </c>
      <c r="F11" s="145">
        <f ca="1">COUNTIF('Pilot Sheet (Suivi)'!AB$9:AB$1137,$A11)</f>
        <v>0</v>
      </c>
      <c r="G11" s="145">
        <f t="shared" ca="1" si="1"/>
        <v>0</v>
      </c>
      <c r="I11" s="145">
        <f t="shared" si="2"/>
        <v>202606</v>
      </c>
      <c r="J11" s="146">
        <f ca="1">+SUMIF('Pilot Sheet (Suivi)'!Z$9:Z$1136,$I11,'Pilot Sheet (Suivi)'!AC$9:AC$1136)</f>
        <v>283.58999999999997</v>
      </c>
      <c r="K11" s="146">
        <f t="shared" ca="1" si="3"/>
        <v>284.85000000000002</v>
      </c>
      <c r="L11" s="146">
        <f ca="1">+SUMIF('Pilot Sheet (Suivi)'!AA$9:AA$1136,$I11,'Pilot Sheet (Suivi)'!AC$9:AC$1136)</f>
        <v>0</v>
      </c>
      <c r="M11" s="146">
        <f t="shared" ca="1" si="4"/>
        <v>0</v>
      </c>
      <c r="N11" s="146">
        <f ca="1">+SUMIF('Pilot Sheet (Suivi)'!AB$9:AB$1136,$I11,'Pilot Sheet (Suivi)'!AD$9:AD$1136)</f>
        <v>0</v>
      </c>
      <c r="O11" s="146">
        <f t="shared" ca="1" si="5"/>
        <v>0</v>
      </c>
      <c r="Q11" s="145">
        <f t="shared" si="6"/>
        <v>202606</v>
      </c>
      <c r="R11" s="150">
        <f ca="1">COUNTIF('Pilot Sheet (Suivi)'!AF$9:AF$1139,'Curves datas (Données courbes)'!Q11)</f>
        <v>2</v>
      </c>
      <c r="S11" s="145">
        <f t="shared" ca="1" si="7"/>
        <v>14</v>
      </c>
      <c r="T11" s="150">
        <f ca="1">COUNTIF('Pilot Sheet (Suivi)'!AG$9:AG$1139,'Curves datas (Données courbes)'!Q11)</f>
        <v>0</v>
      </c>
      <c r="U11" s="145">
        <f t="shared" ca="1" si="8"/>
        <v>7</v>
      </c>
      <c r="V11" s="150">
        <f ca="1">COUNTIF('Pilot Sheet (Suivi)'!AH$9:AH$1139,'Curves datas (Données courbes)'!Q11)</f>
        <v>0</v>
      </c>
      <c r="W11" s="145">
        <f t="shared" ca="1" si="9"/>
        <v>16</v>
      </c>
      <c r="X11" s="150">
        <f ca="1">COUNTIF('Pilot Sheet (Suivi)'!AI$9:AI$1139,'Curves datas (Données courbes)'!Q11)</f>
        <v>0</v>
      </c>
      <c r="Y11" s="145">
        <f t="shared" ca="1" si="10"/>
        <v>11</v>
      </c>
      <c r="Z11" s="150">
        <f>COUNTIF('Pilot Sheet (Suivi)'!AJ$9:AJ$1139,'Curves datas (Données courbes)'!Q11)</f>
        <v>0</v>
      </c>
      <c r="AA11" s="145">
        <f t="shared" si="11"/>
        <v>22</v>
      </c>
      <c r="AC11" s="148"/>
      <c r="AD11" s="147"/>
      <c r="AE11" s="147"/>
      <c r="AF11" s="147"/>
      <c r="AG11" s="147"/>
      <c r="AH11" s="145"/>
    </row>
    <row r="12" spans="1:42">
      <c r="A12" s="145">
        <f t="shared" si="0"/>
        <v>202607</v>
      </c>
      <c r="B12" s="145">
        <f ca="1">COUNTIF('Pilot Sheet (Suivi)'!Z$9:Z$1137,$A12)</f>
        <v>4</v>
      </c>
      <c r="C12" s="145">
        <f t="shared" ca="1" si="1"/>
        <v>10</v>
      </c>
      <c r="D12" s="145">
        <f ca="1">COUNTIF('Pilot Sheet (Suivi)'!AA$9:AA$1137,$A12)</f>
        <v>0</v>
      </c>
      <c r="E12" s="145">
        <f t="shared" ca="1" si="1"/>
        <v>0</v>
      </c>
      <c r="F12" s="145">
        <f ca="1">COUNTIF('Pilot Sheet (Suivi)'!AB$9:AB$1137,$A12)</f>
        <v>0</v>
      </c>
      <c r="G12" s="145">
        <f t="shared" ca="1" si="1"/>
        <v>0</v>
      </c>
      <c r="I12" s="145">
        <f t="shared" si="2"/>
        <v>202607</v>
      </c>
      <c r="J12" s="146">
        <f ca="1">+SUMIF('Pilot Sheet (Suivi)'!Z$9:Z$1136,$I12,'Pilot Sheet (Suivi)'!AC$9:AC$1136)</f>
        <v>14.85</v>
      </c>
      <c r="K12" s="146">
        <f t="shared" ca="1" si="3"/>
        <v>299.7</v>
      </c>
      <c r="L12" s="146">
        <f ca="1">+SUMIF('Pilot Sheet (Suivi)'!AA$9:AA$1136,$I12,'Pilot Sheet (Suivi)'!AC$9:AC$1136)</f>
        <v>0</v>
      </c>
      <c r="M12" s="146">
        <f t="shared" ca="1" si="4"/>
        <v>0</v>
      </c>
      <c r="N12" s="146">
        <f ca="1">+SUMIF('Pilot Sheet (Suivi)'!AB$9:AB$1136,$I12,'Pilot Sheet (Suivi)'!AD$9:AD$1136)</f>
        <v>0</v>
      </c>
      <c r="O12" s="146">
        <f t="shared" ca="1" si="5"/>
        <v>0</v>
      </c>
      <c r="Q12" s="145">
        <f t="shared" si="6"/>
        <v>202607</v>
      </c>
      <c r="R12" s="150">
        <f ca="1">COUNTIF('Pilot Sheet (Suivi)'!AF$9:AF$1139,'Curves datas (Données courbes)'!Q12)</f>
        <v>3</v>
      </c>
      <c r="S12" s="145">
        <f t="shared" ca="1" si="7"/>
        <v>11</v>
      </c>
      <c r="T12" s="150">
        <f ca="1">COUNTIF('Pilot Sheet (Suivi)'!AG$9:AG$1139,'Curves datas (Données courbes)'!Q12)</f>
        <v>0</v>
      </c>
      <c r="U12" s="145">
        <f t="shared" ca="1" si="8"/>
        <v>7</v>
      </c>
      <c r="V12" s="150">
        <f ca="1">COUNTIF('Pilot Sheet (Suivi)'!AH$9:AH$1139,'Curves datas (Données courbes)'!Q12)</f>
        <v>0</v>
      </c>
      <c r="W12" s="145">
        <f t="shared" ca="1" si="9"/>
        <v>16</v>
      </c>
      <c r="X12" s="150">
        <f ca="1">COUNTIF('Pilot Sheet (Suivi)'!AI$9:AI$1139,'Curves datas (Données courbes)'!Q12)</f>
        <v>0</v>
      </c>
      <c r="Y12" s="145">
        <f t="shared" ca="1" si="10"/>
        <v>11</v>
      </c>
      <c r="Z12" s="150">
        <f>COUNTIF('Pilot Sheet (Suivi)'!AJ$9:AJ$1139,'Curves datas (Données courbes)'!Q12)</f>
        <v>0</v>
      </c>
      <c r="AA12" s="145">
        <f t="shared" si="11"/>
        <v>22</v>
      </c>
      <c r="AC12" s="148"/>
      <c r="AD12" s="147"/>
      <c r="AE12" s="147"/>
      <c r="AF12" s="147"/>
      <c r="AG12" s="147"/>
      <c r="AH12" s="145"/>
    </row>
    <row r="13" spans="1:42">
      <c r="A13" s="145">
        <f t="shared" si="0"/>
        <v>202608</v>
      </c>
      <c r="B13" s="145">
        <f ca="1">COUNTIF('Pilot Sheet (Suivi)'!Z$9:Z$1137,$A13)</f>
        <v>3</v>
      </c>
      <c r="C13" s="145">
        <f t="shared" ca="1" si="1"/>
        <v>13</v>
      </c>
      <c r="D13" s="145">
        <f ca="1">COUNTIF('Pilot Sheet (Suivi)'!AA$9:AA$1137,$A13)</f>
        <v>0</v>
      </c>
      <c r="E13" s="145">
        <f t="shared" ca="1" si="1"/>
        <v>0</v>
      </c>
      <c r="F13" s="145">
        <f ca="1">COUNTIF('Pilot Sheet (Suivi)'!AB$9:AB$1137,$A13)</f>
        <v>0</v>
      </c>
      <c r="G13" s="145">
        <f t="shared" ca="1" si="1"/>
        <v>0</v>
      </c>
      <c r="I13" s="145">
        <f t="shared" si="2"/>
        <v>202608</v>
      </c>
      <c r="J13" s="146">
        <f ca="1">+SUMIF('Pilot Sheet (Suivi)'!Z$9:Z$1136,$I13,'Pilot Sheet (Suivi)'!AC$9:AC$1136)</f>
        <v>3.92</v>
      </c>
      <c r="K13" s="146">
        <f t="shared" ca="1" si="3"/>
        <v>303.62</v>
      </c>
      <c r="L13" s="146">
        <f ca="1">+SUMIF('Pilot Sheet (Suivi)'!AA$9:AA$1136,$I13,'Pilot Sheet (Suivi)'!AC$9:AC$1136)</f>
        <v>0</v>
      </c>
      <c r="M13" s="146">
        <f t="shared" ca="1" si="4"/>
        <v>0</v>
      </c>
      <c r="N13" s="146">
        <f ca="1">+SUMIF('Pilot Sheet (Suivi)'!AB$9:AB$1136,$I13,'Pilot Sheet (Suivi)'!AD$9:AD$1136)</f>
        <v>0</v>
      </c>
      <c r="O13" s="146">
        <f t="shared" ca="1" si="5"/>
        <v>0</v>
      </c>
      <c r="Q13" s="145">
        <f t="shared" si="6"/>
        <v>202608</v>
      </c>
      <c r="R13" s="150">
        <f ca="1">COUNTIF('Pilot Sheet (Suivi)'!AF$9:AF$1139,'Curves datas (Données courbes)'!Q13)</f>
        <v>0</v>
      </c>
      <c r="S13" s="145">
        <f t="shared" ca="1" si="7"/>
        <v>11</v>
      </c>
      <c r="T13" s="150">
        <f ca="1">COUNTIF('Pilot Sheet (Suivi)'!AG$9:AG$1139,'Curves datas (Données courbes)'!Q13)</f>
        <v>0</v>
      </c>
      <c r="U13" s="145">
        <f t="shared" ca="1" si="8"/>
        <v>7</v>
      </c>
      <c r="V13" s="150">
        <f ca="1">COUNTIF('Pilot Sheet (Suivi)'!AH$9:AH$1139,'Curves datas (Données courbes)'!Q13)</f>
        <v>0</v>
      </c>
      <c r="W13" s="145">
        <f t="shared" ca="1" si="9"/>
        <v>16</v>
      </c>
      <c r="X13" s="150">
        <f ca="1">COUNTIF('Pilot Sheet (Suivi)'!AI$9:AI$1139,'Curves datas (Données courbes)'!Q13)</f>
        <v>0</v>
      </c>
      <c r="Y13" s="145">
        <f t="shared" ca="1" si="10"/>
        <v>11</v>
      </c>
      <c r="Z13" s="150">
        <f>COUNTIF('Pilot Sheet (Suivi)'!AJ$9:AJ$1139,'Curves datas (Données courbes)'!Q13)</f>
        <v>0</v>
      </c>
      <c r="AA13" s="145">
        <f t="shared" si="11"/>
        <v>22</v>
      </c>
      <c r="AC13" s="148"/>
      <c r="AD13" s="147"/>
      <c r="AE13" s="147"/>
      <c r="AF13" s="147"/>
      <c r="AG13" s="147"/>
      <c r="AH13" s="145"/>
    </row>
    <row r="14" spans="1:42">
      <c r="A14" s="145">
        <f t="shared" si="0"/>
        <v>202609</v>
      </c>
      <c r="B14" s="145">
        <f ca="1">COUNTIF('Pilot Sheet (Suivi)'!Z$9:Z$1137,$A14)</f>
        <v>2</v>
      </c>
      <c r="C14" s="145">
        <f t="shared" ca="1" si="1"/>
        <v>15</v>
      </c>
      <c r="D14" s="145">
        <f ca="1">COUNTIF('Pilot Sheet (Suivi)'!AA$9:AA$1137,$A14)</f>
        <v>0</v>
      </c>
      <c r="E14" s="145">
        <f t="shared" ca="1" si="1"/>
        <v>0</v>
      </c>
      <c r="F14" s="145">
        <f ca="1">COUNTIF('Pilot Sheet (Suivi)'!AB$9:AB$1137,$A14)</f>
        <v>0</v>
      </c>
      <c r="G14" s="145">
        <f t="shared" ca="1" si="1"/>
        <v>0</v>
      </c>
      <c r="I14" s="145">
        <f t="shared" si="2"/>
        <v>202609</v>
      </c>
      <c r="J14" s="146">
        <f ca="1">+SUMIF('Pilot Sheet (Suivi)'!Z$9:Z$1136,$I14,'Pilot Sheet (Suivi)'!AC$9:AC$1136)</f>
        <v>22.41</v>
      </c>
      <c r="K14" s="146">
        <f t="shared" ca="1" si="3"/>
        <v>326.02999999999997</v>
      </c>
      <c r="L14" s="146">
        <f ca="1">+SUMIF('Pilot Sheet (Suivi)'!AA$9:AA$1136,$I14,'Pilot Sheet (Suivi)'!AC$9:AC$1136)</f>
        <v>0</v>
      </c>
      <c r="M14" s="146">
        <f t="shared" ca="1" si="4"/>
        <v>0</v>
      </c>
      <c r="N14" s="146">
        <f ca="1">+SUMIF('Pilot Sheet (Suivi)'!AB$9:AB$1136,$I14,'Pilot Sheet (Suivi)'!AD$9:AD$1136)</f>
        <v>0</v>
      </c>
      <c r="O14" s="146">
        <f t="shared" ca="1" si="5"/>
        <v>0</v>
      </c>
      <c r="Q14" s="145">
        <f t="shared" si="6"/>
        <v>202609</v>
      </c>
      <c r="R14" s="150">
        <f ca="1">COUNTIF('Pilot Sheet (Suivi)'!AF$9:AF$1139,'Curves datas (Données courbes)'!Q14)</f>
        <v>0</v>
      </c>
      <c r="S14" s="145">
        <f t="shared" ca="1" si="7"/>
        <v>11</v>
      </c>
      <c r="T14" s="150">
        <f ca="1">COUNTIF('Pilot Sheet (Suivi)'!AG$9:AG$1139,'Curves datas (Données courbes)'!Q14)</f>
        <v>0</v>
      </c>
      <c r="U14" s="145">
        <f t="shared" ca="1" si="8"/>
        <v>7</v>
      </c>
      <c r="V14" s="150">
        <f ca="1">COUNTIF('Pilot Sheet (Suivi)'!AH$9:AH$1139,'Curves datas (Données courbes)'!Q14)</f>
        <v>0</v>
      </c>
      <c r="W14" s="145">
        <f t="shared" ca="1" si="9"/>
        <v>16</v>
      </c>
      <c r="X14" s="150">
        <f ca="1">COUNTIF('Pilot Sheet (Suivi)'!AI$9:AI$1139,'Curves datas (Données courbes)'!Q14)</f>
        <v>0</v>
      </c>
      <c r="Y14" s="145">
        <f t="shared" ca="1" si="10"/>
        <v>11</v>
      </c>
      <c r="Z14" s="150">
        <f>COUNTIF('Pilot Sheet (Suivi)'!AJ$9:AJ$1139,'Curves datas (Données courbes)'!Q14)</f>
        <v>0</v>
      </c>
      <c r="AA14" s="145">
        <f t="shared" si="11"/>
        <v>22</v>
      </c>
      <c r="AC14" s="148"/>
      <c r="AD14" s="147"/>
      <c r="AE14" s="147"/>
      <c r="AF14" s="147"/>
      <c r="AG14" s="147"/>
      <c r="AH14" s="145"/>
    </row>
    <row r="15" spans="1:42">
      <c r="A15" s="145">
        <f t="shared" si="0"/>
        <v>202610</v>
      </c>
      <c r="B15" s="145">
        <f ca="1">COUNTIF('Pilot Sheet (Suivi)'!Z$9:Z$1137,$A15)</f>
        <v>0</v>
      </c>
      <c r="C15" s="145">
        <f t="shared" ca="1" si="1"/>
        <v>15</v>
      </c>
      <c r="D15" s="145">
        <f ca="1">COUNTIF('Pilot Sheet (Suivi)'!AA$9:AA$1137,$A15)</f>
        <v>0</v>
      </c>
      <c r="E15" s="145">
        <f t="shared" ca="1" si="1"/>
        <v>0</v>
      </c>
      <c r="F15" s="145">
        <f ca="1">COUNTIF('Pilot Sheet (Suivi)'!AB$9:AB$1137,$A15)</f>
        <v>0</v>
      </c>
      <c r="G15" s="145">
        <f t="shared" ca="1" si="1"/>
        <v>0</v>
      </c>
      <c r="I15" s="145">
        <f t="shared" si="2"/>
        <v>202610</v>
      </c>
      <c r="J15" s="146">
        <f ca="1">+SUMIF('Pilot Sheet (Suivi)'!Z$9:Z$1136,$I15,'Pilot Sheet (Suivi)'!AC$9:AC$1136)</f>
        <v>0</v>
      </c>
      <c r="K15" s="146">
        <f t="shared" ca="1" si="3"/>
        <v>326.02999999999997</v>
      </c>
      <c r="L15" s="146">
        <f ca="1">+SUMIF('Pilot Sheet (Suivi)'!AA$9:AA$1136,$I15,'Pilot Sheet (Suivi)'!AC$9:AC$1136)</f>
        <v>0</v>
      </c>
      <c r="M15" s="146">
        <f t="shared" ca="1" si="4"/>
        <v>0</v>
      </c>
      <c r="N15" s="146">
        <f ca="1">+SUMIF('Pilot Sheet (Suivi)'!AB$9:AB$1136,$I15,'Pilot Sheet (Suivi)'!AD$9:AD$1136)</f>
        <v>0</v>
      </c>
      <c r="O15" s="146">
        <f t="shared" ca="1" si="5"/>
        <v>0</v>
      </c>
      <c r="Q15" s="145">
        <f t="shared" si="6"/>
        <v>202610</v>
      </c>
      <c r="R15" s="150">
        <f ca="1">COUNTIF('Pilot Sheet (Suivi)'!AF$9:AF$1139,'Curves datas (Données courbes)'!Q15)</f>
        <v>0</v>
      </c>
      <c r="S15" s="145">
        <f t="shared" ca="1" si="7"/>
        <v>11</v>
      </c>
      <c r="T15" s="150">
        <f ca="1">COUNTIF('Pilot Sheet (Suivi)'!AG$9:AG$1139,'Curves datas (Données courbes)'!Q15)</f>
        <v>0</v>
      </c>
      <c r="U15" s="145">
        <f t="shared" ca="1" si="8"/>
        <v>7</v>
      </c>
      <c r="V15" s="150">
        <f ca="1">COUNTIF('Pilot Sheet (Suivi)'!AH$9:AH$1139,'Curves datas (Données courbes)'!Q15)</f>
        <v>0</v>
      </c>
      <c r="W15" s="145">
        <f t="shared" ca="1" si="9"/>
        <v>16</v>
      </c>
      <c r="X15" s="150">
        <f ca="1">COUNTIF('Pilot Sheet (Suivi)'!AI$9:AI$1139,'Curves datas (Données courbes)'!Q15)</f>
        <v>3</v>
      </c>
      <c r="Y15" s="145">
        <f t="shared" ca="1" si="10"/>
        <v>8</v>
      </c>
      <c r="Z15" s="150">
        <f>COUNTIF('Pilot Sheet (Suivi)'!AJ$9:AJ$1139,'Curves datas (Données courbes)'!Q15)</f>
        <v>4</v>
      </c>
      <c r="AA15" s="145">
        <f t="shared" si="11"/>
        <v>18</v>
      </c>
      <c r="AC15" s="148"/>
      <c r="AD15" s="147"/>
      <c r="AE15" s="147"/>
      <c r="AF15" s="147"/>
      <c r="AG15" s="147"/>
      <c r="AH15" s="145"/>
    </row>
    <row r="16" spans="1:42">
      <c r="A16" s="145">
        <f t="shared" si="0"/>
        <v>202611</v>
      </c>
      <c r="B16" s="145">
        <f ca="1">COUNTIF('Pilot Sheet (Suivi)'!Z$9:Z$1137,$A16)</f>
        <v>3</v>
      </c>
      <c r="C16" s="145">
        <f t="shared" ca="1" si="1"/>
        <v>18</v>
      </c>
      <c r="D16" s="145">
        <f ca="1">COUNTIF('Pilot Sheet (Suivi)'!AA$9:AA$1137,$A16)</f>
        <v>0</v>
      </c>
      <c r="E16" s="145">
        <f t="shared" ca="1" si="1"/>
        <v>0</v>
      </c>
      <c r="F16" s="145">
        <f ca="1">COUNTIF('Pilot Sheet (Suivi)'!AB$9:AB$1137,$A16)</f>
        <v>0</v>
      </c>
      <c r="G16" s="145">
        <f t="shared" ca="1" si="1"/>
        <v>0</v>
      </c>
      <c r="I16" s="145">
        <f t="shared" si="2"/>
        <v>202611</v>
      </c>
      <c r="J16" s="146">
        <f ca="1">+SUMIF('Pilot Sheet (Suivi)'!Z$9:Z$1136,$I16,'Pilot Sheet (Suivi)'!AC$9:AC$1136)</f>
        <v>40.53</v>
      </c>
      <c r="K16" s="146">
        <f t="shared" ca="1" si="3"/>
        <v>366.56</v>
      </c>
      <c r="L16" s="146">
        <f ca="1">+SUMIF('Pilot Sheet (Suivi)'!AA$9:AA$1136,$I16,'Pilot Sheet (Suivi)'!AC$9:AC$1136)</f>
        <v>0</v>
      </c>
      <c r="M16" s="146">
        <f t="shared" ca="1" si="4"/>
        <v>0</v>
      </c>
      <c r="N16" s="146">
        <f ca="1">+SUMIF('Pilot Sheet (Suivi)'!AB$9:AB$1136,$I16,'Pilot Sheet (Suivi)'!AD$9:AD$1136)</f>
        <v>0</v>
      </c>
      <c r="O16" s="146">
        <f t="shared" ca="1" si="5"/>
        <v>0</v>
      </c>
      <c r="Q16" s="145">
        <f t="shared" si="6"/>
        <v>202611</v>
      </c>
      <c r="R16" s="150">
        <f ca="1">COUNTIF('Pilot Sheet (Suivi)'!AF$9:AF$1139,'Curves datas (Données courbes)'!Q16)</f>
        <v>0</v>
      </c>
      <c r="S16" s="145">
        <f t="shared" ca="1" si="7"/>
        <v>11</v>
      </c>
      <c r="T16" s="150">
        <f ca="1">COUNTIF('Pilot Sheet (Suivi)'!AG$9:AG$1139,'Curves datas (Données courbes)'!Q16)</f>
        <v>0</v>
      </c>
      <c r="U16" s="145">
        <f t="shared" ca="1" si="8"/>
        <v>7</v>
      </c>
      <c r="V16" s="150">
        <f ca="1">COUNTIF('Pilot Sheet (Suivi)'!AH$9:AH$1139,'Curves datas (Données courbes)'!Q16)</f>
        <v>0</v>
      </c>
      <c r="W16" s="145">
        <f t="shared" ca="1" si="9"/>
        <v>16</v>
      </c>
      <c r="X16" s="150">
        <f ca="1">COUNTIF('Pilot Sheet (Suivi)'!AI$9:AI$1139,'Curves datas (Données courbes)'!Q16)</f>
        <v>0</v>
      </c>
      <c r="Y16" s="145">
        <f t="shared" ca="1" si="10"/>
        <v>8</v>
      </c>
      <c r="Z16" s="150">
        <f>COUNTIF('Pilot Sheet (Suivi)'!AJ$9:AJ$1139,'Curves datas (Données courbes)'!Q16)</f>
        <v>0</v>
      </c>
      <c r="AA16" s="145">
        <f t="shared" si="11"/>
        <v>18</v>
      </c>
      <c r="AC16" s="148"/>
      <c r="AD16" s="147"/>
      <c r="AE16" s="147"/>
      <c r="AF16" s="147"/>
      <c r="AG16" s="147"/>
      <c r="AH16" s="145"/>
    </row>
    <row r="17" spans="1:34">
      <c r="A17" s="145">
        <f t="shared" si="0"/>
        <v>202612</v>
      </c>
      <c r="B17" s="145">
        <f ca="1">COUNTIF('Pilot Sheet (Suivi)'!Z$9:Z$1137,$A17)</f>
        <v>0</v>
      </c>
      <c r="C17" s="145">
        <f t="shared" ca="1" si="1"/>
        <v>18</v>
      </c>
      <c r="D17" s="145">
        <f ca="1">COUNTIF('Pilot Sheet (Suivi)'!AA$9:AA$1137,$A17)</f>
        <v>0</v>
      </c>
      <c r="E17" s="145">
        <f t="shared" ca="1" si="1"/>
        <v>0</v>
      </c>
      <c r="F17" s="145">
        <f ca="1">COUNTIF('Pilot Sheet (Suivi)'!AB$9:AB$1137,$A17)</f>
        <v>0</v>
      </c>
      <c r="G17" s="145">
        <f t="shared" ca="1" si="1"/>
        <v>0</v>
      </c>
      <c r="I17" s="145">
        <f t="shared" si="2"/>
        <v>202612</v>
      </c>
      <c r="J17" s="146">
        <f ca="1">+SUMIF('Pilot Sheet (Suivi)'!Z$9:Z$1136,$I17,'Pilot Sheet (Suivi)'!AC$9:AC$1136)</f>
        <v>0</v>
      </c>
      <c r="K17" s="146">
        <f t="shared" ca="1" si="3"/>
        <v>366.56</v>
      </c>
      <c r="L17" s="146">
        <f ca="1">+SUMIF('Pilot Sheet (Suivi)'!AA$9:AA$1136,$I17,'Pilot Sheet (Suivi)'!AC$9:AC$1136)</f>
        <v>0</v>
      </c>
      <c r="M17" s="146">
        <f t="shared" ca="1" si="4"/>
        <v>0</v>
      </c>
      <c r="N17" s="146">
        <f ca="1">+SUMIF('Pilot Sheet (Suivi)'!AB$9:AB$1136,$I17,'Pilot Sheet (Suivi)'!AD$9:AD$1136)</f>
        <v>0</v>
      </c>
      <c r="O17" s="146">
        <f t="shared" ca="1" si="5"/>
        <v>0</v>
      </c>
      <c r="Q17" s="145">
        <f t="shared" si="6"/>
        <v>202612</v>
      </c>
      <c r="R17" s="150">
        <f ca="1">COUNTIF('Pilot Sheet (Suivi)'!AF$9:AF$1139,'Curves datas (Données courbes)'!Q17)</f>
        <v>0</v>
      </c>
      <c r="S17" s="145">
        <f t="shared" ca="1" si="7"/>
        <v>11</v>
      </c>
      <c r="T17" s="150">
        <f ca="1">COUNTIF('Pilot Sheet (Suivi)'!AG$9:AG$1139,'Curves datas (Données courbes)'!Q17)</f>
        <v>0</v>
      </c>
      <c r="U17" s="145">
        <f t="shared" ca="1" si="8"/>
        <v>7</v>
      </c>
      <c r="V17" s="150">
        <f ca="1">COUNTIF('Pilot Sheet (Suivi)'!AH$9:AH$1139,'Curves datas (Données courbes)'!Q17)</f>
        <v>9</v>
      </c>
      <c r="W17" s="145">
        <f t="shared" ca="1" si="9"/>
        <v>7</v>
      </c>
      <c r="X17" s="150">
        <f ca="1">COUNTIF('Pilot Sheet (Suivi)'!AI$9:AI$1139,'Curves datas (Données courbes)'!Q17)</f>
        <v>0</v>
      </c>
      <c r="Y17" s="145">
        <f t="shared" ca="1" si="10"/>
        <v>8</v>
      </c>
      <c r="Z17" s="150">
        <f>COUNTIF('Pilot Sheet (Suivi)'!AJ$9:AJ$1139,'Curves datas (Données courbes)'!Q17)</f>
        <v>0</v>
      </c>
      <c r="AA17" s="145">
        <f t="shared" si="11"/>
        <v>18</v>
      </c>
      <c r="AC17" s="148"/>
      <c r="AD17" s="147"/>
      <c r="AE17" s="147"/>
      <c r="AF17" s="147"/>
      <c r="AG17" s="147"/>
      <c r="AH17" s="145"/>
    </row>
    <row r="18" spans="1:34">
      <c r="A18" s="145">
        <f t="shared" si="0"/>
        <v>202613</v>
      </c>
      <c r="B18" s="145">
        <f ca="1">COUNTIF('Pilot Sheet (Suivi)'!Z$9:Z$1137,$A18)</f>
        <v>0</v>
      </c>
      <c r="C18" s="145">
        <f t="shared" ca="1" si="1"/>
        <v>18</v>
      </c>
      <c r="D18" s="145">
        <f ca="1">COUNTIF('Pilot Sheet (Suivi)'!AA$9:AA$1137,$A18)</f>
        <v>0</v>
      </c>
      <c r="E18" s="145">
        <f t="shared" ca="1" si="1"/>
        <v>0</v>
      </c>
      <c r="F18" s="145">
        <f ca="1">COUNTIF('Pilot Sheet (Suivi)'!AB$9:AB$1137,$A18)</f>
        <v>0</v>
      </c>
      <c r="G18" s="145">
        <f t="shared" ca="1" si="1"/>
        <v>0</v>
      </c>
      <c r="I18" s="145">
        <f t="shared" si="2"/>
        <v>202613</v>
      </c>
      <c r="J18" s="146">
        <f ca="1">+SUMIF('Pilot Sheet (Suivi)'!Z$9:Z$1136,$I18,'Pilot Sheet (Suivi)'!AC$9:AC$1136)</f>
        <v>0</v>
      </c>
      <c r="K18" s="146">
        <f t="shared" ca="1" si="3"/>
        <v>366.56</v>
      </c>
      <c r="L18" s="146">
        <f ca="1">+SUMIF('Pilot Sheet (Suivi)'!AA$9:AA$1136,$I18,'Pilot Sheet (Suivi)'!AC$9:AC$1136)</f>
        <v>0</v>
      </c>
      <c r="M18" s="146">
        <f t="shared" ca="1" si="4"/>
        <v>0</v>
      </c>
      <c r="N18" s="146">
        <f ca="1">+SUMIF('Pilot Sheet (Suivi)'!AB$9:AB$1136,$I18,'Pilot Sheet (Suivi)'!AD$9:AD$1136)</f>
        <v>0</v>
      </c>
      <c r="O18" s="146">
        <f t="shared" ca="1" si="5"/>
        <v>0</v>
      </c>
      <c r="Q18" s="145">
        <f t="shared" si="6"/>
        <v>202613</v>
      </c>
      <c r="R18" s="150">
        <f ca="1">COUNTIF('Pilot Sheet (Suivi)'!AF$9:AF$1139,'Curves datas (Données courbes)'!Q18)</f>
        <v>0</v>
      </c>
      <c r="S18" s="145">
        <f t="shared" ca="1" si="7"/>
        <v>11</v>
      </c>
      <c r="T18" s="150">
        <f ca="1">COUNTIF('Pilot Sheet (Suivi)'!AG$9:AG$1139,'Curves datas (Données courbes)'!Q18)</f>
        <v>0</v>
      </c>
      <c r="U18" s="145">
        <f t="shared" ca="1" si="8"/>
        <v>7</v>
      </c>
      <c r="V18" s="150">
        <f ca="1">COUNTIF('Pilot Sheet (Suivi)'!AH$9:AH$1139,'Curves datas (Données courbes)'!Q18)</f>
        <v>0</v>
      </c>
      <c r="W18" s="145">
        <f t="shared" ca="1" si="9"/>
        <v>7</v>
      </c>
      <c r="X18" s="150">
        <f ca="1">COUNTIF('Pilot Sheet (Suivi)'!AI$9:AI$1139,'Curves datas (Données courbes)'!Q18)</f>
        <v>0</v>
      </c>
      <c r="Y18" s="145">
        <f t="shared" ca="1" si="10"/>
        <v>8</v>
      </c>
      <c r="Z18" s="150">
        <f>COUNTIF('Pilot Sheet (Suivi)'!AJ$9:AJ$1139,'Curves datas (Données courbes)'!Q18)</f>
        <v>0</v>
      </c>
      <c r="AA18" s="145">
        <f t="shared" si="11"/>
        <v>18</v>
      </c>
      <c r="AC18" s="148"/>
      <c r="AD18" s="147"/>
      <c r="AE18" s="147"/>
      <c r="AF18" s="147"/>
      <c r="AG18" s="147"/>
      <c r="AH18" s="145"/>
    </row>
    <row r="19" spans="1:34">
      <c r="A19" s="145">
        <f t="shared" si="0"/>
        <v>202614</v>
      </c>
      <c r="B19" s="145">
        <f ca="1">COUNTIF('Pilot Sheet (Suivi)'!Z$9:Z$1137,$A19)</f>
        <v>0</v>
      </c>
      <c r="C19" s="145">
        <f t="shared" ca="1" si="1"/>
        <v>18</v>
      </c>
      <c r="D19" s="145">
        <f ca="1">COUNTIF('Pilot Sheet (Suivi)'!AA$9:AA$1137,$A19)</f>
        <v>0</v>
      </c>
      <c r="E19" s="145">
        <f t="shared" ca="1" si="1"/>
        <v>0</v>
      </c>
      <c r="F19" s="145">
        <f ca="1">COUNTIF('Pilot Sheet (Suivi)'!AB$9:AB$1137,$A19)</f>
        <v>0</v>
      </c>
      <c r="G19" s="145">
        <f t="shared" ca="1" si="1"/>
        <v>0</v>
      </c>
      <c r="I19" s="145">
        <f t="shared" si="2"/>
        <v>202614</v>
      </c>
      <c r="J19" s="146">
        <f ca="1">+SUMIF('Pilot Sheet (Suivi)'!Z$9:Z$1136,$I19,'Pilot Sheet (Suivi)'!AC$9:AC$1136)</f>
        <v>0</v>
      </c>
      <c r="K19" s="146">
        <f t="shared" ca="1" si="3"/>
        <v>366.56</v>
      </c>
      <c r="L19" s="146">
        <f ca="1">+SUMIF('Pilot Sheet (Suivi)'!AA$9:AA$1136,$I19,'Pilot Sheet (Suivi)'!AC$9:AC$1136)</f>
        <v>0</v>
      </c>
      <c r="M19" s="146">
        <f t="shared" ca="1" si="4"/>
        <v>0</v>
      </c>
      <c r="N19" s="146">
        <f ca="1">+SUMIF('Pilot Sheet (Suivi)'!AB$9:AB$1136,$I19,'Pilot Sheet (Suivi)'!AD$9:AD$1136)</f>
        <v>0</v>
      </c>
      <c r="O19" s="146">
        <f t="shared" ca="1" si="5"/>
        <v>0</v>
      </c>
      <c r="Q19" s="145">
        <f t="shared" si="6"/>
        <v>202614</v>
      </c>
      <c r="R19" s="150">
        <f ca="1">COUNTIF('Pilot Sheet (Suivi)'!AF$9:AF$1139,'Curves datas (Données courbes)'!Q19)</f>
        <v>1</v>
      </c>
      <c r="S19" s="145">
        <f t="shared" ca="1" si="7"/>
        <v>10</v>
      </c>
      <c r="T19" s="150">
        <f ca="1">COUNTIF('Pilot Sheet (Suivi)'!AG$9:AG$1139,'Curves datas (Données courbes)'!Q19)</f>
        <v>0</v>
      </c>
      <c r="U19" s="145">
        <f t="shared" ca="1" si="8"/>
        <v>7</v>
      </c>
      <c r="V19" s="150">
        <f ca="1">COUNTIF('Pilot Sheet (Suivi)'!AH$9:AH$1139,'Curves datas (Données courbes)'!Q19)</f>
        <v>0</v>
      </c>
      <c r="W19" s="145">
        <f t="shared" ca="1" si="9"/>
        <v>7</v>
      </c>
      <c r="X19" s="150">
        <f ca="1">COUNTIF('Pilot Sheet (Suivi)'!AI$9:AI$1139,'Curves datas (Données courbes)'!Q19)</f>
        <v>2</v>
      </c>
      <c r="Y19" s="145">
        <f t="shared" ca="1" si="10"/>
        <v>6</v>
      </c>
      <c r="Z19" s="150">
        <f>COUNTIF('Pilot Sheet (Suivi)'!AJ$9:AJ$1139,'Curves datas (Données courbes)'!Q19)</f>
        <v>14</v>
      </c>
      <c r="AA19" s="145">
        <f t="shared" si="11"/>
        <v>4</v>
      </c>
      <c r="AC19" s="148"/>
      <c r="AD19" s="147"/>
      <c r="AE19" s="147"/>
      <c r="AF19" s="147"/>
      <c r="AG19" s="147"/>
      <c r="AH19" s="145"/>
    </row>
    <row r="20" spans="1:34">
      <c r="A20" s="145">
        <f t="shared" si="0"/>
        <v>202615</v>
      </c>
      <c r="B20" s="145">
        <f ca="1">COUNTIF('Pilot Sheet (Suivi)'!Z$9:Z$1137,$A20)</f>
        <v>0</v>
      </c>
      <c r="C20" s="145">
        <f t="shared" ca="1" si="1"/>
        <v>18</v>
      </c>
      <c r="D20" s="145">
        <f ca="1">COUNTIF('Pilot Sheet (Suivi)'!AA$9:AA$1137,$A20)</f>
        <v>3</v>
      </c>
      <c r="E20" s="145">
        <f t="shared" ca="1" si="1"/>
        <v>3</v>
      </c>
      <c r="F20" s="145">
        <f ca="1">COUNTIF('Pilot Sheet (Suivi)'!AB$9:AB$1137,$A20)</f>
        <v>0</v>
      </c>
      <c r="G20" s="145">
        <f t="shared" ca="1" si="1"/>
        <v>0</v>
      </c>
      <c r="I20" s="145">
        <f t="shared" si="2"/>
        <v>202615</v>
      </c>
      <c r="J20" s="146">
        <f ca="1">+SUMIF('Pilot Sheet (Suivi)'!Z$9:Z$1136,$I20,'Pilot Sheet (Suivi)'!AC$9:AC$1136)</f>
        <v>0</v>
      </c>
      <c r="K20" s="146">
        <f t="shared" ca="1" si="3"/>
        <v>366.56</v>
      </c>
      <c r="L20" s="146">
        <f ca="1">+SUMIF('Pilot Sheet (Suivi)'!AA$9:AA$1136,$I20,'Pilot Sheet (Suivi)'!AC$9:AC$1136)</f>
        <v>22.41</v>
      </c>
      <c r="M20" s="146">
        <f t="shared" ca="1" si="4"/>
        <v>22.41</v>
      </c>
      <c r="N20" s="146">
        <f ca="1">+SUMIF('Pilot Sheet (Suivi)'!AB$9:AB$1136,$I20,'Pilot Sheet (Suivi)'!AD$9:AD$1136)</f>
        <v>0</v>
      </c>
      <c r="O20" s="146">
        <f t="shared" ca="1" si="5"/>
        <v>0</v>
      </c>
      <c r="Q20" s="145">
        <f t="shared" si="6"/>
        <v>202615</v>
      </c>
      <c r="R20" s="150">
        <f ca="1">COUNTIF('Pilot Sheet (Suivi)'!AF$9:AF$1139,'Curves datas (Données courbes)'!Q20)</f>
        <v>2</v>
      </c>
      <c r="S20" s="145">
        <f t="shared" ca="1" si="7"/>
        <v>8</v>
      </c>
      <c r="T20" s="150">
        <f ca="1">COUNTIF('Pilot Sheet (Suivi)'!AG$9:AG$1139,'Curves datas (Données courbes)'!Q20)</f>
        <v>0</v>
      </c>
      <c r="U20" s="145">
        <f t="shared" ca="1" si="8"/>
        <v>7</v>
      </c>
      <c r="V20" s="150">
        <f ca="1">COUNTIF('Pilot Sheet (Suivi)'!AH$9:AH$1139,'Curves datas (Données courbes)'!Q20)</f>
        <v>3</v>
      </c>
      <c r="W20" s="145">
        <f t="shared" ca="1" si="9"/>
        <v>4</v>
      </c>
      <c r="X20" s="150">
        <f ca="1">COUNTIF('Pilot Sheet (Suivi)'!AI$9:AI$1139,'Curves datas (Données courbes)'!Q20)</f>
        <v>1</v>
      </c>
      <c r="Y20" s="145">
        <f t="shared" ca="1" si="10"/>
        <v>5</v>
      </c>
      <c r="Z20" s="150">
        <f>COUNTIF('Pilot Sheet (Suivi)'!AJ$9:AJ$1139,'Curves datas (Données courbes)'!Q20)</f>
        <v>3</v>
      </c>
      <c r="AA20" s="145">
        <f t="shared" si="11"/>
        <v>1</v>
      </c>
      <c r="AC20" s="148"/>
      <c r="AD20" s="147"/>
      <c r="AE20" s="147"/>
      <c r="AF20" s="147"/>
      <c r="AG20" s="147"/>
      <c r="AH20" s="145"/>
    </row>
    <row r="21" spans="1:34">
      <c r="A21" s="145">
        <f t="shared" si="0"/>
        <v>202616</v>
      </c>
      <c r="B21" s="145">
        <f ca="1">COUNTIF('Pilot Sheet (Suivi)'!Z$9:Z$1137,$A21)</f>
        <v>0</v>
      </c>
      <c r="C21" s="145">
        <f t="shared" ca="1" si="1"/>
        <v>18</v>
      </c>
      <c r="D21" s="145">
        <f ca="1">COUNTIF('Pilot Sheet (Suivi)'!AA$9:AA$1137,$A21)</f>
        <v>0</v>
      </c>
      <c r="E21" s="145">
        <f ca="1">E20+D21</f>
        <v>3</v>
      </c>
      <c r="F21" s="145">
        <f ca="1">COUNTIF('Pilot Sheet (Suivi)'!AB$9:AB$1137,$A21)</f>
        <v>0</v>
      </c>
      <c r="G21" s="145">
        <f t="shared" ca="1" si="1"/>
        <v>0</v>
      </c>
      <c r="I21" s="145">
        <f t="shared" si="2"/>
        <v>202616</v>
      </c>
      <c r="J21" s="146">
        <f ca="1">+SUMIF('Pilot Sheet (Suivi)'!Z$9:Z$1136,$I21,'Pilot Sheet (Suivi)'!AC$9:AC$1136)</f>
        <v>0</v>
      </c>
      <c r="K21" s="146">
        <f t="shared" ca="1" si="3"/>
        <v>366.56</v>
      </c>
      <c r="L21" s="146">
        <f ca="1">+SUMIF('Pilot Sheet (Suivi)'!AA$9:AA$1136,$I21,'Pilot Sheet (Suivi)'!AC$9:AC$1136)</f>
        <v>0</v>
      </c>
      <c r="M21" s="146">
        <f t="shared" ca="1" si="4"/>
        <v>22.41</v>
      </c>
      <c r="N21" s="146">
        <f ca="1">+SUMIF('Pilot Sheet (Suivi)'!AB$9:AB$1136,$I21,'Pilot Sheet (Suivi)'!AD$9:AD$1136)</f>
        <v>0</v>
      </c>
      <c r="O21" s="146">
        <f t="shared" ca="1" si="5"/>
        <v>0</v>
      </c>
      <c r="Q21" s="145">
        <f t="shared" si="6"/>
        <v>202616</v>
      </c>
      <c r="R21" s="150">
        <f ca="1">COUNTIF('Pilot Sheet (Suivi)'!AF$9:AF$1139,'Curves datas (Données courbes)'!Q21)</f>
        <v>0</v>
      </c>
      <c r="S21" s="145">
        <f t="shared" ca="1" si="7"/>
        <v>8</v>
      </c>
      <c r="T21" s="150">
        <f ca="1">COUNTIF('Pilot Sheet (Suivi)'!AG$9:AG$1139,'Curves datas (Données courbes)'!Q21)</f>
        <v>0</v>
      </c>
      <c r="U21" s="145">
        <f t="shared" ca="1" si="8"/>
        <v>7</v>
      </c>
      <c r="V21" s="150">
        <f ca="1">COUNTIF('Pilot Sheet (Suivi)'!AH$9:AH$1139,'Curves datas (Données courbes)'!Q21)</f>
        <v>0</v>
      </c>
      <c r="W21" s="145">
        <f t="shared" ca="1" si="9"/>
        <v>4</v>
      </c>
      <c r="X21" s="150">
        <f ca="1">COUNTIF('Pilot Sheet (Suivi)'!AI$9:AI$1139,'Curves datas (Données courbes)'!Q21)</f>
        <v>0</v>
      </c>
      <c r="Y21" s="145">
        <f t="shared" ca="1" si="10"/>
        <v>5</v>
      </c>
      <c r="Z21" s="150">
        <f>COUNTIF('Pilot Sheet (Suivi)'!AJ$9:AJ$1139,'Curves datas (Données courbes)'!Q21)</f>
        <v>0</v>
      </c>
      <c r="AA21" s="145">
        <f t="shared" si="11"/>
        <v>1</v>
      </c>
      <c r="AC21" s="148"/>
      <c r="AD21" s="147"/>
      <c r="AE21" s="147"/>
      <c r="AF21" s="147"/>
      <c r="AG21" s="147"/>
      <c r="AH21" s="145"/>
    </row>
    <row r="22" spans="1:34">
      <c r="A22" s="145">
        <f t="shared" si="0"/>
        <v>202617</v>
      </c>
      <c r="B22" s="145">
        <f ca="1">COUNTIF('Pilot Sheet (Suivi)'!Z$9:Z$1137,$A22)</f>
        <v>0</v>
      </c>
      <c r="C22" s="145">
        <f t="shared" ca="1" si="1"/>
        <v>18</v>
      </c>
      <c r="D22" s="145">
        <f ca="1">COUNTIF('Pilot Sheet (Suivi)'!AA$9:AA$1137,$A22)</f>
        <v>0</v>
      </c>
      <c r="E22" s="145">
        <f t="shared" ca="1" si="1"/>
        <v>3</v>
      </c>
      <c r="F22" s="145">
        <f ca="1">COUNTIF('Pilot Sheet (Suivi)'!AB$9:AB$1137,$A22)</f>
        <v>0</v>
      </c>
      <c r="G22" s="145">
        <f t="shared" ca="1" si="1"/>
        <v>0</v>
      </c>
      <c r="I22" s="145">
        <f t="shared" si="2"/>
        <v>202617</v>
      </c>
      <c r="J22" s="146">
        <f ca="1">+SUMIF('Pilot Sheet (Suivi)'!Z$9:Z$1136,$I22,'Pilot Sheet (Suivi)'!AC$9:AC$1136)</f>
        <v>0</v>
      </c>
      <c r="K22" s="146">
        <f t="shared" ca="1" si="3"/>
        <v>366.56</v>
      </c>
      <c r="L22" s="146">
        <f ca="1">+SUMIF('Pilot Sheet (Suivi)'!AA$9:AA$1136,$I22,'Pilot Sheet (Suivi)'!AC$9:AC$1136)</f>
        <v>0</v>
      </c>
      <c r="M22" s="146">
        <f t="shared" ca="1" si="4"/>
        <v>22.41</v>
      </c>
      <c r="N22" s="146">
        <f ca="1">+SUMIF('Pilot Sheet (Suivi)'!AB$9:AB$1136,$I22,'Pilot Sheet (Suivi)'!AD$9:AD$1136)</f>
        <v>0</v>
      </c>
      <c r="O22" s="146">
        <f t="shared" ca="1" si="5"/>
        <v>0</v>
      </c>
      <c r="Q22" s="145">
        <f t="shared" si="6"/>
        <v>202617</v>
      </c>
      <c r="R22" s="150">
        <f ca="1">COUNTIF('Pilot Sheet (Suivi)'!AF$9:AF$1139,'Curves datas (Données courbes)'!Q22)</f>
        <v>0</v>
      </c>
      <c r="S22" s="145">
        <f t="shared" ca="1" si="7"/>
        <v>8</v>
      </c>
      <c r="T22" s="150">
        <f ca="1">COUNTIF('Pilot Sheet (Suivi)'!AG$9:AG$1139,'Curves datas (Données courbes)'!Q22)</f>
        <v>1</v>
      </c>
      <c r="U22" s="145">
        <f t="shared" ca="1" si="8"/>
        <v>6</v>
      </c>
      <c r="V22" s="150">
        <f ca="1">COUNTIF('Pilot Sheet (Suivi)'!AH$9:AH$1139,'Curves datas (Données courbes)'!Q22)</f>
        <v>0</v>
      </c>
      <c r="W22" s="145">
        <f t="shared" ca="1" si="9"/>
        <v>4</v>
      </c>
      <c r="X22" s="150">
        <f ca="1">COUNTIF('Pilot Sheet (Suivi)'!AI$9:AI$1139,'Curves datas (Données courbes)'!Q22)</f>
        <v>2</v>
      </c>
      <c r="Y22" s="145">
        <f t="shared" ca="1" si="10"/>
        <v>3</v>
      </c>
      <c r="Z22" s="150">
        <f>COUNTIF('Pilot Sheet (Suivi)'!AJ$9:AJ$1139,'Curves datas (Données courbes)'!Q22)</f>
        <v>0</v>
      </c>
      <c r="AA22" s="145">
        <f t="shared" si="11"/>
        <v>1</v>
      </c>
      <c r="AC22" s="148"/>
      <c r="AD22" s="147"/>
      <c r="AE22" s="147"/>
      <c r="AF22" s="147"/>
      <c r="AG22" s="147"/>
      <c r="AH22" s="145"/>
    </row>
    <row r="23" spans="1:34">
      <c r="A23" s="145">
        <f t="shared" si="0"/>
        <v>202618</v>
      </c>
      <c r="B23" s="145">
        <f ca="1">COUNTIF('Pilot Sheet (Suivi)'!Z$9:Z$1137,$A23)</f>
        <v>0</v>
      </c>
      <c r="C23" s="145">
        <f t="shared" ca="1" si="1"/>
        <v>18</v>
      </c>
      <c r="D23" s="145">
        <f ca="1">COUNTIF('Pilot Sheet (Suivi)'!AA$9:AA$1137,$A23)</f>
        <v>0</v>
      </c>
      <c r="E23" s="145">
        <f t="shared" ca="1" si="1"/>
        <v>3</v>
      </c>
      <c r="F23" s="145">
        <f ca="1">COUNTIF('Pilot Sheet (Suivi)'!AB$9:AB$1137,$A23)</f>
        <v>0</v>
      </c>
      <c r="G23" s="145">
        <f t="shared" ca="1" si="1"/>
        <v>0</v>
      </c>
      <c r="I23" s="145">
        <f t="shared" si="2"/>
        <v>202618</v>
      </c>
      <c r="J23" s="146">
        <f ca="1">+SUMIF('Pilot Sheet (Suivi)'!Z$9:Z$1136,$I23,'Pilot Sheet (Suivi)'!AC$9:AC$1136)</f>
        <v>0</v>
      </c>
      <c r="K23" s="146">
        <f ca="1">K22+J23</f>
        <v>366.56</v>
      </c>
      <c r="L23" s="146">
        <f ca="1">+SUMIF('Pilot Sheet (Suivi)'!AA$9:AA$1136,$I23,'Pilot Sheet (Suivi)'!AC$9:AC$1136)</f>
        <v>0</v>
      </c>
      <c r="M23" s="146">
        <f t="shared" ca="1" si="4"/>
        <v>22.41</v>
      </c>
      <c r="N23" s="146">
        <f ca="1">+SUMIF('Pilot Sheet (Suivi)'!AB$9:AB$1136,$I23,'Pilot Sheet (Suivi)'!AD$9:AD$1136)</f>
        <v>0</v>
      </c>
      <c r="O23" s="146">
        <f t="shared" ca="1" si="5"/>
        <v>0</v>
      </c>
      <c r="Q23" s="145">
        <f t="shared" si="6"/>
        <v>202618</v>
      </c>
      <c r="R23" s="150">
        <f ca="1">COUNTIF('Pilot Sheet (Suivi)'!AF$9:AF$1139,'Curves datas (Données courbes)'!Q23)</f>
        <v>3</v>
      </c>
      <c r="S23" s="145">
        <f t="shared" ca="1" si="7"/>
        <v>5</v>
      </c>
      <c r="T23" s="150">
        <f ca="1">COUNTIF('Pilot Sheet (Suivi)'!AG$9:AG$1139,'Curves datas (Données courbes)'!Q23)</f>
        <v>0</v>
      </c>
      <c r="U23" s="145">
        <f t="shared" ca="1" si="8"/>
        <v>6</v>
      </c>
      <c r="V23" s="150">
        <f ca="1">COUNTIF('Pilot Sheet (Suivi)'!AH$9:AH$1139,'Curves datas (Données courbes)'!Q23)</f>
        <v>0</v>
      </c>
      <c r="W23" s="145">
        <f t="shared" ca="1" si="9"/>
        <v>4</v>
      </c>
      <c r="X23" s="150">
        <f ca="1">COUNTIF('Pilot Sheet (Suivi)'!AI$9:AI$1139,'Curves datas (Données courbes)'!Q23)</f>
        <v>0</v>
      </c>
      <c r="Y23" s="145">
        <f t="shared" ca="1" si="10"/>
        <v>3</v>
      </c>
      <c r="Z23" s="150">
        <f>COUNTIF('Pilot Sheet (Suivi)'!AJ$9:AJ$1139,'Curves datas (Données courbes)'!Q23)</f>
        <v>0</v>
      </c>
      <c r="AA23" s="145">
        <f t="shared" si="11"/>
        <v>1</v>
      </c>
      <c r="AC23" s="148"/>
      <c r="AD23" s="147"/>
      <c r="AE23" s="147"/>
      <c r="AF23" s="147"/>
      <c r="AG23" s="147"/>
      <c r="AH23" s="145"/>
    </row>
    <row r="24" spans="1:34">
      <c r="A24" s="145">
        <f t="shared" si="0"/>
        <v>202619</v>
      </c>
      <c r="B24" s="145">
        <f ca="1">COUNTIF('Pilot Sheet (Suivi)'!Z$9:Z$1137,$A24)</f>
        <v>0</v>
      </c>
      <c r="C24" s="145">
        <f t="shared" ca="1" si="1"/>
        <v>18</v>
      </c>
      <c r="D24" s="145">
        <f ca="1">COUNTIF('Pilot Sheet (Suivi)'!AA$9:AA$1137,$A24)</f>
        <v>1</v>
      </c>
      <c r="E24" s="145">
        <f t="shared" ca="1" si="1"/>
        <v>4</v>
      </c>
      <c r="F24" s="145">
        <f ca="1">COUNTIF('Pilot Sheet (Suivi)'!AB$9:AB$1137,$A24)</f>
        <v>0</v>
      </c>
      <c r="G24" s="145">
        <f t="shared" ca="1" si="1"/>
        <v>0</v>
      </c>
      <c r="I24" s="145">
        <f t="shared" si="2"/>
        <v>202619</v>
      </c>
      <c r="J24" s="146">
        <f ca="1">+SUMIF('Pilot Sheet (Suivi)'!Z$9:Z$1136,$I24,'Pilot Sheet (Suivi)'!AC$9:AC$1136)</f>
        <v>0</v>
      </c>
      <c r="K24" s="146">
        <f t="shared" ca="1" si="3"/>
        <v>366.56</v>
      </c>
      <c r="L24" s="146">
        <f ca="1">+SUMIF('Pilot Sheet (Suivi)'!AA$9:AA$1136,$I24,'Pilot Sheet (Suivi)'!AC$9:AC$1136)</f>
        <v>0</v>
      </c>
      <c r="M24" s="146">
        <f t="shared" ca="1" si="4"/>
        <v>22.41</v>
      </c>
      <c r="N24" s="146">
        <f ca="1">+SUMIF('Pilot Sheet (Suivi)'!AB$9:AB$1136,$I24,'Pilot Sheet (Suivi)'!AD$9:AD$1136)</f>
        <v>0</v>
      </c>
      <c r="O24" s="146">
        <f t="shared" ca="1" si="5"/>
        <v>0</v>
      </c>
      <c r="Q24" s="145">
        <f t="shared" si="6"/>
        <v>202619</v>
      </c>
      <c r="R24" s="150">
        <f ca="1">COUNTIF('Pilot Sheet (Suivi)'!AF$9:AF$1139,'Curves datas (Données courbes)'!Q24)</f>
        <v>1</v>
      </c>
      <c r="S24" s="145">
        <f t="shared" ca="1" si="7"/>
        <v>4</v>
      </c>
      <c r="T24" s="150">
        <f ca="1">COUNTIF('Pilot Sheet (Suivi)'!AG$9:AG$1139,'Curves datas (Données courbes)'!Q24)</f>
        <v>2</v>
      </c>
      <c r="U24" s="145">
        <f t="shared" ca="1" si="8"/>
        <v>4</v>
      </c>
      <c r="V24" s="150">
        <f ca="1">COUNTIF('Pilot Sheet (Suivi)'!AH$9:AH$1139,'Curves datas (Données courbes)'!Q24)</f>
        <v>2</v>
      </c>
      <c r="W24" s="145">
        <f t="shared" ca="1" si="9"/>
        <v>2</v>
      </c>
      <c r="X24" s="150">
        <f ca="1">COUNTIF('Pilot Sheet (Suivi)'!AI$9:AI$1139,'Curves datas (Données courbes)'!Q24)</f>
        <v>2</v>
      </c>
      <c r="Y24" s="145">
        <f t="shared" ca="1" si="10"/>
        <v>1</v>
      </c>
      <c r="Z24" s="150">
        <f>COUNTIF('Pilot Sheet (Suivi)'!AJ$9:AJ$1139,'Curves datas (Données courbes)'!Q24)</f>
        <v>1</v>
      </c>
      <c r="AA24" s="145">
        <f t="shared" si="11"/>
        <v>0</v>
      </c>
      <c r="AC24" s="148"/>
      <c r="AD24" s="147"/>
      <c r="AE24" s="147"/>
      <c r="AF24" s="147"/>
      <c r="AG24" s="147"/>
      <c r="AH24" s="145"/>
    </row>
    <row r="25" spans="1:34">
      <c r="A25" s="145">
        <f t="shared" si="0"/>
        <v>202620</v>
      </c>
      <c r="B25" s="145">
        <f ca="1">COUNTIF('Pilot Sheet (Suivi)'!Z$9:Z$1137,$A25)</f>
        <v>0</v>
      </c>
      <c r="C25" s="145">
        <f t="shared" ca="1" si="1"/>
        <v>18</v>
      </c>
      <c r="D25" s="145">
        <f ca="1">COUNTIF('Pilot Sheet (Suivi)'!AA$9:AA$1137,$A25)</f>
        <v>0</v>
      </c>
      <c r="E25" s="145">
        <f t="shared" ca="1" si="1"/>
        <v>4</v>
      </c>
      <c r="F25" s="145">
        <f ca="1">COUNTIF('Pilot Sheet (Suivi)'!AB$9:AB$1137,$A25)</f>
        <v>0</v>
      </c>
      <c r="G25" s="145">
        <f t="shared" ca="1" si="1"/>
        <v>0</v>
      </c>
      <c r="I25" s="145">
        <f t="shared" si="2"/>
        <v>202620</v>
      </c>
      <c r="J25" s="146">
        <f ca="1">+SUMIF('Pilot Sheet (Suivi)'!Z$9:Z$1136,$I25,'Pilot Sheet (Suivi)'!AC$9:AC$1136)</f>
        <v>0</v>
      </c>
      <c r="K25" s="146">
        <f t="shared" ca="1" si="3"/>
        <v>366.56</v>
      </c>
      <c r="L25" s="146">
        <f ca="1">+SUMIF('Pilot Sheet (Suivi)'!AA$9:AA$1136,$I25,'Pilot Sheet (Suivi)'!AC$9:AC$1136)</f>
        <v>0</v>
      </c>
      <c r="M25" s="146">
        <f t="shared" ca="1" si="4"/>
        <v>22.41</v>
      </c>
      <c r="N25" s="146">
        <f ca="1">+SUMIF('Pilot Sheet (Suivi)'!AB$9:AB$1136,$I25,'Pilot Sheet (Suivi)'!AD$9:AD$1136)</f>
        <v>0</v>
      </c>
      <c r="O25" s="146">
        <f t="shared" ca="1" si="5"/>
        <v>0</v>
      </c>
      <c r="Q25" s="145">
        <f t="shared" si="6"/>
        <v>202620</v>
      </c>
      <c r="R25" s="150">
        <f ca="1">COUNTIF('Pilot Sheet (Suivi)'!AF$9:AF$1139,'Curves datas (Données courbes)'!Q25)</f>
        <v>0</v>
      </c>
      <c r="S25" s="145">
        <f t="shared" ca="1" si="7"/>
        <v>4</v>
      </c>
      <c r="T25" s="150">
        <f ca="1">COUNTIF('Pilot Sheet (Suivi)'!AG$9:AG$1139,'Curves datas (Données courbes)'!Q25)</f>
        <v>0</v>
      </c>
      <c r="U25" s="145">
        <f t="shared" ca="1" si="8"/>
        <v>4</v>
      </c>
      <c r="V25" s="150">
        <f ca="1">COUNTIF('Pilot Sheet (Suivi)'!AH$9:AH$1139,'Curves datas (Données courbes)'!Q25)</f>
        <v>0</v>
      </c>
      <c r="W25" s="145">
        <f t="shared" ca="1" si="9"/>
        <v>2</v>
      </c>
      <c r="X25" s="150">
        <f ca="1">COUNTIF('Pilot Sheet (Suivi)'!AI$9:AI$1139,'Curves datas (Données courbes)'!Q25)</f>
        <v>0</v>
      </c>
      <c r="Y25" s="145">
        <f t="shared" ca="1" si="10"/>
        <v>1</v>
      </c>
      <c r="Z25" s="150">
        <f>COUNTIF('Pilot Sheet (Suivi)'!AJ$9:AJ$1139,'Curves datas (Données courbes)'!Q25)</f>
        <v>0</v>
      </c>
      <c r="AA25" s="145">
        <f t="shared" si="11"/>
        <v>0</v>
      </c>
      <c r="AC25" s="148"/>
      <c r="AD25" s="147"/>
      <c r="AE25" s="147"/>
      <c r="AF25" s="147"/>
      <c r="AG25" s="147"/>
      <c r="AH25" s="145"/>
    </row>
    <row r="26" spans="1:34">
      <c r="A26" s="145">
        <f t="shared" si="0"/>
        <v>202621</v>
      </c>
      <c r="B26" s="145">
        <f ca="1">COUNTIF('Pilot Sheet (Suivi)'!Z$9:Z$1137,$A26)</f>
        <v>0</v>
      </c>
      <c r="C26" s="145">
        <f t="shared" ref="C26:C57" ca="1" si="12">C25+B26</f>
        <v>18</v>
      </c>
      <c r="D26" s="145">
        <f ca="1">COUNTIF('Pilot Sheet (Suivi)'!AA$9:AA$1137,$A26)</f>
        <v>0</v>
      </c>
      <c r="E26" s="145">
        <f t="shared" ref="E26:E57" ca="1" si="13">E25+D26</f>
        <v>4</v>
      </c>
      <c r="F26" s="145">
        <f ca="1">COUNTIF('Pilot Sheet (Suivi)'!AB$9:AB$1137,$A26)</f>
        <v>0</v>
      </c>
      <c r="G26" s="145">
        <f t="shared" ref="G26:G57" ca="1" si="14">G25+F26</f>
        <v>0</v>
      </c>
      <c r="I26" s="145">
        <f t="shared" si="2"/>
        <v>202621</v>
      </c>
      <c r="J26" s="146">
        <f ca="1">+SUMIF('Pilot Sheet (Suivi)'!Z$9:Z$1136,$I26,'Pilot Sheet (Suivi)'!AC$9:AC$1136)</f>
        <v>0</v>
      </c>
      <c r="K26" s="146">
        <f t="shared" ca="1" si="3"/>
        <v>366.56</v>
      </c>
      <c r="L26" s="146">
        <f ca="1">+SUMIF('Pilot Sheet (Suivi)'!AA$9:AA$1136,$I26,'Pilot Sheet (Suivi)'!AC$9:AC$1136)</f>
        <v>0</v>
      </c>
      <c r="M26" s="146">
        <f ca="1">M25+L26</f>
        <v>22.41</v>
      </c>
      <c r="N26" s="146">
        <f ca="1">+SUMIF('Pilot Sheet (Suivi)'!AB$9:AB$1136,$I26,'Pilot Sheet (Suivi)'!AD$9:AD$1136)</f>
        <v>0</v>
      </c>
      <c r="O26" s="146">
        <f t="shared" ca="1" si="5"/>
        <v>0</v>
      </c>
      <c r="Q26" s="145">
        <f t="shared" si="6"/>
        <v>202621</v>
      </c>
      <c r="R26" s="150">
        <f ca="1">COUNTIF('Pilot Sheet (Suivi)'!AF$9:AF$1139,'Curves datas (Données courbes)'!Q26)</f>
        <v>0</v>
      </c>
      <c r="S26" s="145">
        <f t="shared" ca="1" si="7"/>
        <v>4</v>
      </c>
      <c r="T26" s="150">
        <f ca="1">COUNTIF('Pilot Sheet (Suivi)'!AG$9:AG$1139,'Curves datas (Données courbes)'!Q26)</f>
        <v>0</v>
      </c>
      <c r="U26" s="145">
        <f t="shared" ca="1" si="8"/>
        <v>4</v>
      </c>
      <c r="V26" s="150">
        <f ca="1">COUNTIF('Pilot Sheet (Suivi)'!AH$9:AH$1139,'Curves datas (Données courbes)'!Q26)</f>
        <v>0</v>
      </c>
      <c r="W26" s="145">
        <f t="shared" ca="1" si="9"/>
        <v>2</v>
      </c>
      <c r="X26" s="150">
        <f ca="1">COUNTIF('Pilot Sheet (Suivi)'!AI$9:AI$1139,'Curves datas (Données courbes)'!Q26)</f>
        <v>0</v>
      </c>
      <c r="Y26" s="145">
        <f t="shared" ca="1" si="10"/>
        <v>1</v>
      </c>
      <c r="Z26" s="150">
        <f>COUNTIF('Pilot Sheet (Suivi)'!AJ$9:AJ$1139,'Curves datas (Données courbes)'!Q26)</f>
        <v>0</v>
      </c>
      <c r="AA26" s="145">
        <f t="shared" si="11"/>
        <v>0</v>
      </c>
      <c r="AC26" s="148"/>
      <c r="AD26" s="147"/>
      <c r="AE26" s="147"/>
      <c r="AF26" s="147"/>
      <c r="AG26" s="147"/>
      <c r="AH26" s="145"/>
    </row>
    <row r="27" spans="1:34">
      <c r="A27" s="145">
        <f t="shared" si="0"/>
        <v>202622</v>
      </c>
      <c r="B27" s="145">
        <f ca="1">COUNTIF('Pilot Sheet (Suivi)'!Z$9:Z$1137,$A27)</f>
        <v>0</v>
      </c>
      <c r="C27" s="145">
        <f t="shared" ca="1" si="12"/>
        <v>18</v>
      </c>
      <c r="D27" s="145">
        <f ca="1">COUNTIF('Pilot Sheet (Suivi)'!AA$9:AA$1137,$A27)</f>
        <v>0</v>
      </c>
      <c r="E27" s="145">
        <f t="shared" ca="1" si="13"/>
        <v>4</v>
      </c>
      <c r="F27" s="145">
        <f ca="1">COUNTIF('Pilot Sheet (Suivi)'!AB$9:AB$1137,$A27)</f>
        <v>0</v>
      </c>
      <c r="G27" s="145">
        <f t="shared" ca="1" si="14"/>
        <v>0</v>
      </c>
      <c r="I27" s="145">
        <f t="shared" si="2"/>
        <v>202622</v>
      </c>
      <c r="J27" s="146">
        <f ca="1">+SUMIF('Pilot Sheet (Suivi)'!Z$9:Z$1136,$I27,'Pilot Sheet (Suivi)'!AC$9:AC$1136)</f>
        <v>0</v>
      </c>
      <c r="K27" s="146">
        <f t="shared" ca="1" si="3"/>
        <v>366.56</v>
      </c>
      <c r="L27" s="146">
        <f ca="1">+SUMIF('Pilot Sheet (Suivi)'!AA$9:AA$1136,$I27,'Pilot Sheet (Suivi)'!AC$9:AC$1136)</f>
        <v>0</v>
      </c>
      <c r="M27" s="146">
        <f t="shared" ca="1" si="4"/>
        <v>22.41</v>
      </c>
      <c r="N27" s="146">
        <f ca="1">+SUMIF('Pilot Sheet (Suivi)'!AB$9:AB$1136,$I27,'Pilot Sheet (Suivi)'!AD$9:AD$1136)</f>
        <v>0</v>
      </c>
      <c r="O27" s="146">
        <f t="shared" ca="1" si="5"/>
        <v>0</v>
      </c>
      <c r="Q27" s="145">
        <f t="shared" si="6"/>
        <v>202622</v>
      </c>
      <c r="R27" s="150">
        <f ca="1">COUNTIF('Pilot Sheet (Suivi)'!AF$9:AF$1139,'Curves datas (Données courbes)'!Q27)</f>
        <v>0</v>
      </c>
      <c r="S27" s="145">
        <f t="shared" ca="1" si="7"/>
        <v>4</v>
      </c>
      <c r="T27" s="150">
        <f ca="1">COUNTIF('Pilot Sheet (Suivi)'!AG$9:AG$1139,'Curves datas (Données courbes)'!Q27)</f>
        <v>0</v>
      </c>
      <c r="U27" s="145">
        <f t="shared" ca="1" si="8"/>
        <v>4</v>
      </c>
      <c r="V27" s="150">
        <f ca="1">COUNTIF('Pilot Sheet (Suivi)'!AH$9:AH$1139,'Curves datas (Données courbes)'!Q27)</f>
        <v>0</v>
      </c>
      <c r="W27" s="145">
        <f t="shared" ca="1" si="9"/>
        <v>2</v>
      </c>
      <c r="X27" s="150">
        <f ca="1">COUNTIF('Pilot Sheet (Suivi)'!AI$9:AI$1139,'Curves datas (Données courbes)'!Q27)</f>
        <v>0</v>
      </c>
      <c r="Y27" s="145">
        <f t="shared" ca="1" si="10"/>
        <v>1</v>
      </c>
      <c r="Z27" s="150">
        <f>COUNTIF('Pilot Sheet (Suivi)'!AJ$9:AJ$1139,'Curves datas (Données courbes)'!Q27)</f>
        <v>0</v>
      </c>
      <c r="AA27" s="145">
        <f t="shared" si="11"/>
        <v>0</v>
      </c>
      <c r="AC27" s="148"/>
      <c r="AD27" s="147"/>
      <c r="AE27" s="147"/>
      <c r="AF27" s="147"/>
      <c r="AG27" s="147"/>
      <c r="AH27" s="145"/>
    </row>
    <row r="28" spans="1:34">
      <c r="A28" s="145">
        <f t="shared" si="0"/>
        <v>202623</v>
      </c>
      <c r="B28" s="145">
        <f ca="1">COUNTIF('Pilot Sheet (Suivi)'!Z$9:Z$1137,$A28)</f>
        <v>0</v>
      </c>
      <c r="C28" s="145">
        <f t="shared" ca="1" si="12"/>
        <v>18</v>
      </c>
      <c r="D28" s="145">
        <f ca="1">COUNTIF('Pilot Sheet (Suivi)'!AA$9:AA$1137,$A28)</f>
        <v>0</v>
      </c>
      <c r="E28" s="145">
        <f t="shared" ca="1" si="13"/>
        <v>4</v>
      </c>
      <c r="F28" s="145">
        <f ca="1">COUNTIF('Pilot Sheet (Suivi)'!AB$9:AB$1137,$A28)</f>
        <v>0</v>
      </c>
      <c r="G28" s="145">
        <f t="shared" ca="1" si="14"/>
        <v>0</v>
      </c>
      <c r="I28" s="145">
        <f t="shared" si="2"/>
        <v>202623</v>
      </c>
      <c r="J28" s="146">
        <f ca="1">+SUMIF('Pilot Sheet (Suivi)'!Z$9:Z$1136,$I28,'Pilot Sheet (Suivi)'!AC$9:AC$1136)</f>
        <v>0</v>
      </c>
      <c r="K28" s="146">
        <f t="shared" ca="1" si="3"/>
        <v>366.56</v>
      </c>
      <c r="L28" s="146">
        <f ca="1">+SUMIF('Pilot Sheet (Suivi)'!AA$9:AA$1136,$I28,'Pilot Sheet (Suivi)'!AC$9:AC$1136)</f>
        <v>0</v>
      </c>
      <c r="M28" s="146">
        <f t="shared" ca="1" si="4"/>
        <v>22.41</v>
      </c>
      <c r="N28" s="146">
        <f ca="1">+SUMIF('Pilot Sheet (Suivi)'!AB$9:AB$1136,$I28,'Pilot Sheet (Suivi)'!AD$9:AD$1136)</f>
        <v>0</v>
      </c>
      <c r="O28" s="146">
        <f t="shared" ca="1" si="5"/>
        <v>0</v>
      </c>
      <c r="Q28" s="145">
        <f t="shared" si="6"/>
        <v>202623</v>
      </c>
      <c r="R28" s="150">
        <f ca="1">COUNTIF('Pilot Sheet (Suivi)'!AF$9:AF$1139,'Curves datas (Données courbes)'!Q28)</f>
        <v>1</v>
      </c>
      <c r="S28" s="145">
        <f t="shared" ca="1" si="7"/>
        <v>3</v>
      </c>
      <c r="T28" s="150">
        <f ca="1">COUNTIF('Pilot Sheet (Suivi)'!AG$9:AG$1139,'Curves datas (Données courbes)'!Q28)</f>
        <v>0</v>
      </c>
      <c r="U28" s="145">
        <f t="shared" ca="1" si="8"/>
        <v>4</v>
      </c>
      <c r="V28" s="150">
        <f ca="1">COUNTIF('Pilot Sheet (Suivi)'!AH$9:AH$1139,'Curves datas (Données courbes)'!Q28)</f>
        <v>1</v>
      </c>
      <c r="W28" s="145">
        <f t="shared" ca="1" si="9"/>
        <v>1</v>
      </c>
      <c r="X28" s="150">
        <f ca="1">COUNTIF('Pilot Sheet (Suivi)'!AI$9:AI$1139,'Curves datas (Données courbes)'!Q28)</f>
        <v>0</v>
      </c>
      <c r="Y28" s="145">
        <f t="shared" ca="1" si="10"/>
        <v>1</v>
      </c>
      <c r="Z28" s="150">
        <f>COUNTIF('Pilot Sheet (Suivi)'!AJ$9:AJ$1139,'Curves datas (Données courbes)'!Q28)</f>
        <v>0</v>
      </c>
      <c r="AA28" s="145">
        <f t="shared" si="11"/>
        <v>0</v>
      </c>
      <c r="AC28" s="148" t="str">
        <f t="shared" ref="AC28:AC69" si="15">IF(I28=$AC$3,$AD$3,(IF(I28=$AE$3,$AF$3,IF(I28=$AG$3,$AH$3," "))))</f>
        <v xml:space="preserve"> </v>
      </c>
      <c r="AD28" s="147"/>
      <c r="AE28" s="147"/>
      <c r="AF28" s="147"/>
      <c r="AG28" s="147"/>
      <c r="AH28" s="145"/>
    </row>
    <row r="29" spans="1:34">
      <c r="A29" s="145">
        <f t="shared" si="0"/>
        <v>202624</v>
      </c>
      <c r="B29" s="145">
        <f ca="1">COUNTIF('Pilot Sheet (Suivi)'!Z$9:Z$1137,$A29)</f>
        <v>1</v>
      </c>
      <c r="C29" s="145">
        <f t="shared" ca="1" si="12"/>
        <v>19</v>
      </c>
      <c r="D29" s="145">
        <f ca="1">COUNTIF('Pilot Sheet (Suivi)'!AA$9:AA$1137,$A29)</f>
        <v>1</v>
      </c>
      <c r="E29" s="145">
        <f t="shared" ca="1" si="13"/>
        <v>5</v>
      </c>
      <c r="F29" s="145">
        <f ca="1">COUNTIF('Pilot Sheet (Suivi)'!AB$9:AB$1137,$A29)</f>
        <v>0</v>
      </c>
      <c r="G29" s="145">
        <f t="shared" ca="1" si="14"/>
        <v>0</v>
      </c>
      <c r="I29" s="145">
        <f t="shared" si="2"/>
        <v>202624</v>
      </c>
      <c r="J29" s="146">
        <f ca="1">+SUMIF('Pilot Sheet (Suivi)'!Z$9:Z$1136,$I29,'Pilot Sheet (Suivi)'!AC$9:AC$1136)</f>
        <v>0</v>
      </c>
      <c r="K29" s="146">
        <f t="shared" ca="1" si="3"/>
        <v>366.56</v>
      </c>
      <c r="L29" s="146">
        <f ca="1">+SUMIF('Pilot Sheet (Suivi)'!AA$9:AA$1136,$I29,'Pilot Sheet (Suivi)'!AC$9:AC$1136)</f>
        <v>280.05</v>
      </c>
      <c r="M29" s="146">
        <f t="shared" ca="1" si="4"/>
        <v>302.45999999999998</v>
      </c>
      <c r="N29" s="146">
        <f ca="1">+SUMIF('Pilot Sheet (Suivi)'!AB$9:AB$1136,$I29,'Pilot Sheet (Suivi)'!AD$9:AD$1136)</f>
        <v>0</v>
      </c>
      <c r="O29" s="146">
        <f t="shared" ca="1" si="5"/>
        <v>0</v>
      </c>
      <c r="Q29" s="145">
        <f t="shared" si="6"/>
        <v>202624</v>
      </c>
      <c r="R29" s="150">
        <f ca="1">COUNTIF('Pilot Sheet (Suivi)'!AF$9:AF$1139,'Curves datas (Données courbes)'!Q29)</f>
        <v>0</v>
      </c>
      <c r="S29" s="145">
        <f t="shared" ca="1" si="7"/>
        <v>3</v>
      </c>
      <c r="T29" s="150">
        <f ca="1">COUNTIF('Pilot Sheet (Suivi)'!AG$9:AG$1139,'Curves datas (Données courbes)'!Q29)</f>
        <v>1</v>
      </c>
      <c r="U29" s="145">
        <f t="shared" ca="1" si="8"/>
        <v>3</v>
      </c>
      <c r="V29" s="150">
        <f ca="1">COUNTIF('Pilot Sheet (Suivi)'!AH$9:AH$1139,'Curves datas (Données courbes)'!Q29)</f>
        <v>1</v>
      </c>
      <c r="W29" s="145">
        <f t="shared" ca="1" si="9"/>
        <v>0</v>
      </c>
      <c r="X29" s="150">
        <f ca="1">COUNTIF('Pilot Sheet (Suivi)'!AI$9:AI$1139,'Curves datas (Données courbes)'!Q29)</f>
        <v>1</v>
      </c>
      <c r="Y29" s="145">
        <f t="shared" ca="1" si="10"/>
        <v>0</v>
      </c>
      <c r="Z29" s="150">
        <f>COUNTIF('Pilot Sheet (Suivi)'!AJ$9:AJ$1139,'Curves datas (Données courbes)'!Q29)</f>
        <v>0</v>
      </c>
      <c r="AA29" s="145">
        <f t="shared" si="11"/>
        <v>0</v>
      </c>
      <c r="AC29" s="148">
        <f t="shared" si="15"/>
        <v>0.8</v>
      </c>
      <c r="AD29" s="147"/>
      <c r="AE29" s="147"/>
      <c r="AF29" s="147"/>
      <c r="AG29" s="147"/>
      <c r="AH29" s="145"/>
    </row>
    <row r="30" spans="1:34">
      <c r="A30" s="145">
        <f t="shared" si="0"/>
        <v>202625</v>
      </c>
      <c r="B30" s="145">
        <f ca="1">COUNTIF('Pilot Sheet (Suivi)'!Z$9:Z$1137,$A30)</f>
        <v>0</v>
      </c>
      <c r="C30" s="145">
        <f t="shared" ca="1" si="12"/>
        <v>19</v>
      </c>
      <c r="D30" s="145">
        <f ca="1">COUNTIF('Pilot Sheet (Suivi)'!AA$9:AA$1137,$A30)</f>
        <v>0</v>
      </c>
      <c r="E30" s="145">
        <f ca="1">E29+D30</f>
        <v>5</v>
      </c>
      <c r="F30" s="145">
        <f ca="1">COUNTIF('Pilot Sheet (Suivi)'!AB$9:AB$1137,$A30)</f>
        <v>0</v>
      </c>
      <c r="G30" s="145">
        <f t="shared" ca="1" si="14"/>
        <v>0</v>
      </c>
      <c r="I30" s="145">
        <f t="shared" si="2"/>
        <v>202625</v>
      </c>
      <c r="J30" s="146">
        <f ca="1">+SUMIF('Pilot Sheet (Suivi)'!Z$9:Z$1136,$I30,'Pilot Sheet (Suivi)'!AC$9:AC$1136)</f>
        <v>0</v>
      </c>
      <c r="K30" s="146">
        <f t="shared" ca="1" si="3"/>
        <v>366.56</v>
      </c>
      <c r="L30" s="146">
        <f ca="1">+SUMIF('Pilot Sheet (Suivi)'!AA$9:AA$1136,$I30,'Pilot Sheet (Suivi)'!AC$9:AC$1136)</f>
        <v>0</v>
      </c>
      <c r="M30" s="146">
        <f t="shared" ca="1" si="4"/>
        <v>302.45999999999998</v>
      </c>
      <c r="N30" s="146">
        <f ca="1">+SUMIF('Pilot Sheet (Suivi)'!AB$9:AB$1136,$I30,'Pilot Sheet (Suivi)'!AD$9:AD$1136)</f>
        <v>0</v>
      </c>
      <c r="O30" s="146">
        <f t="shared" ca="1" si="5"/>
        <v>0</v>
      </c>
      <c r="Q30" s="145">
        <f t="shared" si="6"/>
        <v>202625</v>
      </c>
      <c r="R30" s="150">
        <f ca="1">COUNTIF('Pilot Sheet (Suivi)'!AF$9:AF$1139,'Curves datas (Données courbes)'!Q30)</f>
        <v>0</v>
      </c>
      <c r="S30" s="145">
        <f t="shared" ca="1" si="7"/>
        <v>3</v>
      </c>
      <c r="T30" s="150">
        <f ca="1">COUNTIF('Pilot Sheet (Suivi)'!AG$9:AG$1139,'Curves datas (Données courbes)'!Q30)</f>
        <v>0</v>
      </c>
      <c r="U30" s="145">
        <f t="shared" ca="1" si="8"/>
        <v>3</v>
      </c>
      <c r="V30" s="150">
        <f ca="1">COUNTIF('Pilot Sheet (Suivi)'!AH$9:AH$1139,'Curves datas (Données courbes)'!Q30)</f>
        <v>0</v>
      </c>
      <c r="W30" s="145">
        <f t="shared" ca="1" si="9"/>
        <v>0</v>
      </c>
      <c r="X30" s="150">
        <f ca="1">COUNTIF('Pilot Sheet (Suivi)'!AI$9:AI$1139,'Curves datas (Données courbes)'!Q30)</f>
        <v>0</v>
      </c>
      <c r="Y30" s="145">
        <f t="shared" ca="1" si="10"/>
        <v>0</v>
      </c>
      <c r="Z30" s="150">
        <f>COUNTIF('Pilot Sheet (Suivi)'!AJ$9:AJ$1139,'Curves datas (Données courbes)'!Q30)</f>
        <v>0</v>
      </c>
      <c r="AA30" s="145">
        <f t="shared" si="11"/>
        <v>0</v>
      </c>
      <c r="AC30" s="148" t="str">
        <f t="shared" si="15"/>
        <v xml:space="preserve"> </v>
      </c>
      <c r="AD30" s="147"/>
      <c r="AE30" s="147"/>
      <c r="AF30" s="147"/>
      <c r="AG30" s="147"/>
      <c r="AH30" s="145"/>
    </row>
    <row r="31" spans="1:34">
      <c r="A31" s="145">
        <f t="shared" si="0"/>
        <v>202626</v>
      </c>
      <c r="B31" s="145">
        <f ca="1">COUNTIF('Pilot Sheet (Suivi)'!Z$9:Z$1137,$A31)</f>
        <v>0</v>
      </c>
      <c r="C31" s="145">
        <f t="shared" ca="1" si="12"/>
        <v>19</v>
      </c>
      <c r="D31" s="145">
        <f ca="1">COUNTIF('Pilot Sheet (Suivi)'!AA$9:AA$1137,$A31)</f>
        <v>1</v>
      </c>
      <c r="E31" s="145">
        <f t="shared" ca="1" si="13"/>
        <v>6</v>
      </c>
      <c r="F31" s="145">
        <f ca="1">COUNTIF('Pilot Sheet (Suivi)'!AB$9:AB$1137,$A31)</f>
        <v>0</v>
      </c>
      <c r="G31" s="145">
        <f t="shared" ca="1" si="14"/>
        <v>0</v>
      </c>
      <c r="I31" s="145">
        <f t="shared" si="2"/>
        <v>202626</v>
      </c>
      <c r="J31" s="146">
        <f ca="1">+SUMIF('Pilot Sheet (Suivi)'!Z$9:Z$1136,$I31,'Pilot Sheet (Suivi)'!AC$9:AC$1136)</f>
        <v>0</v>
      </c>
      <c r="K31" s="146">
        <f t="shared" ca="1" si="3"/>
        <v>366.56</v>
      </c>
      <c r="L31" s="146">
        <f ca="1">+SUMIF('Pilot Sheet (Suivi)'!AA$9:AA$1136,$I31,'Pilot Sheet (Suivi)'!AC$9:AC$1136)</f>
        <v>0</v>
      </c>
      <c r="M31" s="146">
        <f t="shared" ca="1" si="4"/>
        <v>302.45999999999998</v>
      </c>
      <c r="N31" s="146">
        <f ca="1">+SUMIF('Pilot Sheet (Suivi)'!AB$9:AB$1136,$I31,'Pilot Sheet (Suivi)'!AD$9:AD$1136)</f>
        <v>0</v>
      </c>
      <c r="O31" s="146">
        <f ca="1">O30+N31</f>
        <v>0</v>
      </c>
      <c r="Q31" s="145">
        <f t="shared" si="6"/>
        <v>202626</v>
      </c>
      <c r="R31" s="150">
        <f ca="1">COUNTIF('Pilot Sheet (Suivi)'!AF$9:AF$1139,'Curves datas (Données courbes)'!Q31)</f>
        <v>0</v>
      </c>
      <c r="S31" s="145">
        <f t="shared" ca="1" si="7"/>
        <v>3</v>
      </c>
      <c r="T31" s="150">
        <f ca="1">COUNTIF('Pilot Sheet (Suivi)'!AG$9:AG$1139,'Curves datas (Données courbes)'!Q31)</f>
        <v>1</v>
      </c>
      <c r="U31" s="145">
        <f t="shared" ca="1" si="8"/>
        <v>2</v>
      </c>
      <c r="V31" s="150">
        <f ca="1">COUNTIF('Pilot Sheet (Suivi)'!AH$9:AH$1139,'Curves datas (Données courbes)'!Q31)</f>
        <v>0</v>
      </c>
      <c r="W31" s="145">
        <f t="shared" ca="1" si="9"/>
        <v>0</v>
      </c>
      <c r="X31" s="150">
        <f ca="1">COUNTIF('Pilot Sheet (Suivi)'!AI$9:AI$1139,'Curves datas (Données courbes)'!Q31)</f>
        <v>0</v>
      </c>
      <c r="Y31" s="145">
        <f t="shared" ca="1" si="10"/>
        <v>0</v>
      </c>
      <c r="Z31" s="150">
        <f>COUNTIF('Pilot Sheet (Suivi)'!AJ$9:AJ$1139,'Curves datas (Données courbes)'!Q31)</f>
        <v>0</v>
      </c>
      <c r="AA31" s="145">
        <f t="shared" si="11"/>
        <v>0</v>
      </c>
      <c r="AC31" s="148" t="str">
        <f t="shared" si="15"/>
        <v xml:space="preserve"> </v>
      </c>
      <c r="AD31" s="147"/>
      <c r="AE31" s="147"/>
      <c r="AF31" s="147"/>
      <c r="AG31" s="147"/>
      <c r="AH31" s="145"/>
    </row>
    <row r="32" spans="1:34">
      <c r="A32" s="145">
        <f t="shared" si="0"/>
        <v>202627</v>
      </c>
      <c r="B32" s="145">
        <f ca="1">COUNTIF('Pilot Sheet (Suivi)'!Z$9:Z$1137,$A32)</f>
        <v>0</v>
      </c>
      <c r="C32" s="145">
        <f t="shared" ca="1" si="12"/>
        <v>19</v>
      </c>
      <c r="D32" s="145">
        <f ca="1">COUNTIF('Pilot Sheet (Suivi)'!AA$9:AA$1137,$A32)</f>
        <v>2</v>
      </c>
      <c r="E32" s="145">
        <f t="shared" ca="1" si="13"/>
        <v>8</v>
      </c>
      <c r="F32" s="145">
        <f ca="1">COUNTIF('Pilot Sheet (Suivi)'!AB$9:AB$1137,$A32)</f>
        <v>0</v>
      </c>
      <c r="G32" s="145">
        <f t="shared" ca="1" si="14"/>
        <v>0</v>
      </c>
      <c r="I32" s="145">
        <f t="shared" si="2"/>
        <v>202627</v>
      </c>
      <c r="J32" s="146">
        <f ca="1">+SUMIF('Pilot Sheet (Suivi)'!Z$9:Z$1136,$I32,'Pilot Sheet (Suivi)'!AC$9:AC$1136)</f>
        <v>0</v>
      </c>
      <c r="K32" s="146">
        <f t="shared" ca="1" si="3"/>
        <v>366.56</v>
      </c>
      <c r="L32" s="146">
        <f ca="1">+SUMIF('Pilot Sheet (Suivi)'!AA$9:AA$1136,$I32,'Pilot Sheet (Suivi)'!AC$9:AC$1136)</f>
        <v>20.13</v>
      </c>
      <c r="M32" s="146">
        <f t="shared" ca="1" si="4"/>
        <v>322.58999999999997</v>
      </c>
      <c r="N32" s="146">
        <f ca="1">+SUMIF('Pilot Sheet (Suivi)'!AB$9:AB$1136,$I32,'Pilot Sheet (Suivi)'!AD$9:AD$1136)</f>
        <v>0</v>
      </c>
      <c r="O32" s="146">
        <f t="shared" ca="1" si="5"/>
        <v>0</v>
      </c>
      <c r="Q32" s="145">
        <f t="shared" si="6"/>
        <v>202627</v>
      </c>
      <c r="R32" s="150">
        <f ca="1">COUNTIF('Pilot Sheet (Suivi)'!AF$9:AF$1139,'Curves datas (Données courbes)'!Q32)</f>
        <v>3</v>
      </c>
      <c r="S32" s="145">
        <f t="shared" ca="1" si="7"/>
        <v>0</v>
      </c>
      <c r="T32" s="150">
        <f ca="1">COUNTIF('Pilot Sheet (Suivi)'!AG$9:AG$1139,'Curves datas (Données courbes)'!Q32)</f>
        <v>2</v>
      </c>
      <c r="U32" s="145">
        <f t="shared" ca="1" si="8"/>
        <v>0</v>
      </c>
      <c r="V32" s="150">
        <f ca="1">COUNTIF('Pilot Sheet (Suivi)'!AH$9:AH$1139,'Curves datas (Données courbes)'!Q32)</f>
        <v>0</v>
      </c>
      <c r="W32" s="145">
        <f t="shared" ca="1" si="9"/>
        <v>0</v>
      </c>
      <c r="X32" s="150">
        <f ca="1">COUNTIF('Pilot Sheet (Suivi)'!AI$9:AI$1139,'Curves datas (Données courbes)'!Q32)</f>
        <v>0</v>
      </c>
      <c r="Y32" s="145">
        <f t="shared" ca="1" si="10"/>
        <v>0</v>
      </c>
      <c r="Z32" s="150">
        <f>COUNTIF('Pilot Sheet (Suivi)'!AJ$9:AJ$1139,'Curves datas (Données courbes)'!Q32)</f>
        <v>0</v>
      </c>
      <c r="AA32" s="145">
        <f t="shared" si="11"/>
        <v>0</v>
      </c>
      <c r="AC32" s="148" t="str">
        <f t="shared" si="15"/>
        <v xml:space="preserve"> </v>
      </c>
      <c r="AD32" s="147"/>
      <c r="AE32" s="147"/>
      <c r="AF32" s="147"/>
      <c r="AG32" s="147"/>
      <c r="AH32" s="145"/>
    </row>
    <row r="33" spans="1:34">
      <c r="A33" s="145">
        <f t="shared" si="0"/>
        <v>202628</v>
      </c>
      <c r="B33" s="145">
        <f ca="1">COUNTIF('Pilot Sheet (Suivi)'!Z$9:Z$1137,$A33)</f>
        <v>0</v>
      </c>
      <c r="C33" s="145">
        <f t="shared" ca="1" si="12"/>
        <v>19</v>
      </c>
      <c r="D33" s="145">
        <f ca="1">COUNTIF('Pilot Sheet (Suivi)'!AA$9:AA$1137,$A33)</f>
        <v>0</v>
      </c>
      <c r="E33" s="145">
        <f t="shared" ca="1" si="13"/>
        <v>8</v>
      </c>
      <c r="F33" s="145">
        <f ca="1">COUNTIF('Pilot Sheet (Suivi)'!AB$9:AB$1137,$A33)</f>
        <v>0</v>
      </c>
      <c r="G33" s="145">
        <f t="shared" ca="1" si="14"/>
        <v>0</v>
      </c>
      <c r="I33" s="145">
        <f t="shared" si="2"/>
        <v>202628</v>
      </c>
      <c r="J33" s="146">
        <f ca="1">+SUMIF('Pilot Sheet (Suivi)'!Z$9:Z$1136,$I33,'Pilot Sheet (Suivi)'!AC$9:AC$1136)</f>
        <v>0</v>
      </c>
      <c r="K33" s="146">
        <f t="shared" ca="1" si="3"/>
        <v>366.56</v>
      </c>
      <c r="L33" s="146">
        <f ca="1">+SUMIF('Pilot Sheet (Suivi)'!AA$9:AA$1136,$I33,'Pilot Sheet (Suivi)'!AC$9:AC$1136)</f>
        <v>0</v>
      </c>
      <c r="M33" s="146">
        <f t="shared" ca="1" si="4"/>
        <v>322.58999999999997</v>
      </c>
      <c r="N33" s="146">
        <f ca="1">+SUMIF('Pilot Sheet (Suivi)'!AB$9:AB$1136,$I33,'Pilot Sheet (Suivi)'!AD$9:AD$1136)</f>
        <v>0</v>
      </c>
      <c r="O33" s="146">
        <f t="shared" ca="1" si="5"/>
        <v>0</v>
      </c>
      <c r="Q33" s="145">
        <f t="shared" si="6"/>
        <v>202628</v>
      </c>
      <c r="R33" s="150">
        <f ca="1">COUNTIF('Pilot Sheet (Suivi)'!AF$9:AF$1139,'Curves datas (Données courbes)'!Q33)</f>
        <v>0</v>
      </c>
      <c r="S33" s="145">
        <f t="shared" ca="1" si="7"/>
        <v>0</v>
      </c>
      <c r="T33" s="150">
        <f ca="1">COUNTIF('Pilot Sheet (Suivi)'!AG$9:AG$1139,'Curves datas (Données courbes)'!Q33)</f>
        <v>0</v>
      </c>
      <c r="U33" s="145">
        <f t="shared" ca="1" si="8"/>
        <v>0</v>
      </c>
      <c r="V33" s="150">
        <f ca="1">COUNTIF('Pilot Sheet (Suivi)'!AH$9:AH$1139,'Curves datas (Données courbes)'!Q33)</f>
        <v>0</v>
      </c>
      <c r="W33" s="145">
        <f t="shared" ca="1" si="9"/>
        <v>0</v>
      </c>
      <c r="X33" s="150">
        <f ca="1">COUNTIF('Pilot Sheet (Suivi)'!AI$9:AI$1139,'Curves datas (Données courbes)'!Q33)</f>
        <v>0</v>
      </c>
      <c r="Y33" s="145">
        <f t="shared" ca="1" si="10"/>
        <v>0</v>
      </c>
      <c r="Z33" s="150">
        <f>COUNTIF('Pilot Sheet (Suivi)'!AJ$9:AJ$1139,'Curves datas (Données courbes)'!Q33)</f>
        <v>0</v>
      </c>
      <c r="AA33" s="145">
        <f t="shared" si="11"/>
        <v>0</v>
      </c>
      <c r="AC33" s="148" t="str">
        <f t="shared" si="15"/>
        <v xml:space="preserve"> </v>
      </c>
      <c r="AD33" s="147"/>
      <c r="AE33" s="147"/>
      <c r="AF33" s="147"/>
      <c r="AG33" s="147"/>
      <c r="AH33" s="145"/>
    </row>
    <row r="34" spans="1:34">
      <c r="A34" s="145">
        <f t="shared" si="0"/>
        <v>202629</v>
      </c>
      <c r="B34" s="145">
        <f ca="1">COUNTIF('Pilot Sheet (Suivi)'!Z$9:Z$1137,$A34)</f>
        <v>0</v>
      </c>
      <c r="C34" s="145">
        <f t="shared" ca="1" si="12"/>
        <v>19</v>
      </c>
      <c r="D34" s="145">
        <f ca="1">COUNTIF('Pilot Sheet (Suivi)'!AA$9:AA$1137,$A34)</f>
        <v>0</v>
      </c>
      <c r="E34" s="145">
        <f t="shared" ca="1" si="13"/>
        <v>8</v>
      </c>
      <c r="F34" s="145">
        <f ca="1">COUNTIF('Pilot Sheet (Suivi)'!AB$9:AB$1137,$A34)</f>
        <v>0</v>
      </c>
      <c r="G34" s="145">
        <f t="shared" ca="1" si="14"/>
        <v>0</v>
      </c>
      <c r="I34" s="145">
        <f t="shared" si="2"/>
        <v>202629</v>
      </c>
      <c r="J34" s="146">
        <f ca="1">+SUMIF('Pilot Sheet (Suivi)'!Z$9:Z$1136,$I34,'Pilot Sheet (Suivi)'!AC$9:AC$1136)</f>
        <v>0</v>
      </c>
      <c r="K34" s="146">
        <f t="shared" ca="1" si="3"/>
        <v>366.56</v>
      </c>
      <c r="L34" s="146">
        <f ca="1">+SUMIF('Pilot Sheet (Suivi)'!AA$9:AA$1136,$I34,'Pilot Sheet (Suivi)'!AC$9:AC$1136)</f>
        <v>0</v>
      </c>
      <c r="M34" s="146">
        <f t="shared" ca="1" si="4"/>
        <v>322.58999999999997</v>
      </c>
      <c r="N34" s="146">
        <f ca="1">+SUMIF('Pilot Sheet (Suivi)'!AB$9:AB$1136,$I34,'Pilot Sheet (Suivi)'!AD$9:AD$1136)</f>
        <v>0</v>
      </c>
      <c r="O34" s="146">
        <f t="shared" ca="1" si="5"/>
        <v>0</v>
      </c>
      <c r="Q34" s="145">
        <f t="shared" si="6"/>
        <v>202629</v>
      </c>
      <c r="R34" s="150">
        <f ca="1">COUNTIF('Pilot Sheet (Suivi)'!AF$9:AF$1139,'Curves datas (Données courbes)'!Q34)</f>
        <v>0</v>
      </c>
      <c r="S34" s="145">
        <f t="shared" ca="1" si="7"/>
        <v>0</v>
      </c>
      <c r="T34" s="150">
        <f ca="1">COUNTIF('Pilot Sheet (Suivi)'!AG$9:AG$1139,'Curves datas (Données courbes)'!Q34)</f>
        <v>0</v>
      </c>
      <c r="U34" s="145">
        <f t="shared" ca="1" si="8"/>
        <v>0</v>
      </c>
      <c r="V34" s="150">
        <f ca="1">COUNTIF('Pilot Sheet (Suivi)'!AH$9:AH$1139,'Curves datas (Données courbes)'!Q34)</f>
        <v>0</v>
      </c>
      <c r="W34" s="145">
        <f t="shared" ca="1" si="9"/>
        <v>0</v>
      </c>
      <c r="X34" s="150">
        <f ca="1">COUNTIF('Pilot Sheet (Suivi)'!AI$9:AI$1139,'Curves datas (Données courbes)'!Q34)</f>
        <v>0</v>
      </c>
      <c r="Y34" s="145">
        <f t="shared" ca="1" si="10"/>
        <v>0</v>
      </c>
      <c r="Z34" s="150">
        <f>COUNTIF('Pilot Sheet (Suivi)'!AJ$9:AJ$1139,'Curves datas (Données courbes)'!Q34)</f>
        <v>0</v>
      </c>
      <c r="AA34" s="145">
        <f t="shared" si="11"/>
        <v>0</v>
      </c>
      <c r="AC34" s="148" t="str">
        <f t="shared" si="15"/>
        <v xml:space="preserve"> </v>
      </c>
      <c r="AD34" s="147"/>
      <c r="AE34" s="147"/>
      <c r="AF34" s="147"/>
      <c r="AG34" s="147"/>
      <c r="AH34" s="145"/>
    </row>
    <row r="35" spans="1:34">
      <c r="A35" s="145">
        <f t="shared" si="0"/>
        <v>202630</v>
      </c>
      <c r="B35" s="145">
        <f ca="1">COUNTIF('Pilot Sheet (Suivi)'!Z$9:Z$1137,$A35)</f>
        <v>0</v>
      </c>
      <c r="C35" s="145">
        <f t="shared" ca="1" si="12"/>
        <v>19</v>
      </c>
      <c r="D35" s="145">
        <f ca="1">COUNTIF('Pilot Sheet (Suivi)'!AA$9:AA$1137,$A35)</f>
        <v>0</v>
      </c>
      <c r="E35" s="145">
        <f t="shared" ca="1" si="13"/>
        <v>8</v>
      </c>
      <c r="F35" s="145">
        <f ca="1">COUNTIF('Pilot Sheet (Suivi)'!AB$9:AB$1137,$A35)</f>
        <v>0</v>
      </c>
      <c r="G35" s="145">
        <f t="shared" ca="1" si="14"/>
        <v>0</v>
      </c>
      <c r="I35" s="145">
        <f t="shared" si="2"/>
        <v>202630</v>
      </c>
      <c r="J35" s="146">
        <f ca="1">+SUMIF('Pilot Sheet (Suivi)'!Z$9:Z$1136,$I35,'Pilot Sheet (Suivi)'!AC$9:AC$1136)</f>
        <v>0</v>
      </c>
      <c r="K35" s="146">
        <f t="shared" ca="1" si="3"/>
        <v>366.56</v>
      </c>
      <c r="L35" s="146">
        <f ca="1">+SUMIF('Pilot Sheet (Suivi)'!AA$9:AA$1136,$I35,'Pilot Sheet (Suivi)'!AC$9:AC$1136)</f>
        <v>0</v>
      </c>
      <c r="M35" s="146">
        <f t="shared" ca="1" si="4"/>
        <v>322.58999999999997</v>
      </c>
      <c r="N35" s="146">
        <f ca="1">+SUMIF('Pilot Sheet (Suivi)'!AB$9:AB$1136,$I35,'Pilot Sheet (Suivi)'!AD$9:AD$1136)</f>
        <v>0</v>
      </c>
      <c r="O35" s="146">
        <f t="shared" ca="1" si="5"/>
        <v>0</v>
      </c>
      <c r="Q35" s="145">
        <f t="shared" si="6"/>
        <v>202630</v>
      </c>
      <c r="R35" s="150">
        <f ca="1">COUNTIF('Pilot Sheet (Suivi)'!AF$9:AF$1139,'Curves datas (Données courbes)'!Q35)</f>
        <v>0</v>
      </c>
      <c r="S35" s="145">
        <f t="shared" ca="1" si="7"/>
        <v>0</v>
      </c>
      <c r="T35" s="150">
        <f ca="1">COUNTIF('Pilot Sheet (Suivi)'!AG$9:AG$1139,'Curves datas (Données courbes)'!Q35)</f>
        <v>0</v>
      </c>
      <c r="U35" s="145">
        <f t="shared" ca="1" si="8"/>
        <v>0</v>
      </c>
      <c r="V35" s="150">
        <f ca="1">COUNTIF('Pilot Sheet (Suivi)'!AH$9:AH$1139,'Curves datas (Données courbes)'!Q35)</f>
        <v>0</v>
      </c>
      <c r="W35" s="145">
        <f t="shared" ca="1" si="9"/>
        <v>0</v>
      </c>
      <c r="X35" s="150">
        <f ca="1">COUNTIF('Pilot Sheet (Suivi)'!AI$9:AI$1139,'Curves datas (Données courbes)'!Q35)</f>
        <v>0</v>
      </c>
      <c r="Y35" s="145">
        <f t="shared" ca="1" si="10"/>
        <v>0</v>
      </c>
      <c r="Z35" s="150">
        <f>COUNTIF('Pilot Sheet (Suivi)'!AJ$9:AJ$1139,'Curves datas (Données courbes)'!Q35)</f>
        <v>0</v>
      </c>
      <c r="AA35" s="145">
        <f t="shared" si="11"/>
        <v>0</v>
      </c>
      <c r="AC35" s="148" t="str">
        <f t="shared" si="15"/>
        <v xml:space="preserve"> </v>
      </c>
      <c r="AD35" s="147"/>
      <c r="AE35" s="147"/>
      <c r="AF35" s="147"/>
      <c r="AG35" s="147"/>
      <c r="AH35" s="145"/>
    </row>
    <row r="36" spans="1:34">
      <c r="A36" s="145">
        <f t="shared" si="0"/>
        <v>202631</v>
      </c>
      <c r="B36" s="145">
        <f ca="1">COUNTIF('Pilot Sheet (Suivi)'!Z$9:Z$1137,$A36)</f>
        <v>0</v>
      </c>
      <c r="C36" s="145">
        <f t="shared" ca="1" si="12"/>
        <v>19</v>
      </c>
      <c r="D36" s="145">
        <f ca="1">COUNTIF('Pilot Sheet (Suivi)'!AA$9:AA$1137,$A36)</f>
        <v>0</v>
      </c>
      <c r="E36" s="145">
        <f t="shared" ca="1" si="13"/>
        <v>8</v>
      </c>
      <c r="F36" s="145">
        <f ca="1">COUNTIF('Pilot Sheet (Suivi)'!AB$9:AB$1137,$A36)</f>
        <v>0</v>
      </c>
      <c r="G36" s="145">
        <f t="shared" ca="1" si="14"/>
        <v>0</v>
      </c>
      <c r="I36" s="145">
        <f t="shared" si="2"/>
        <v>202631</v>
      </c>
      <c r="J36" s="146">
        <f ca="1">+SUMIF('Pilot Sheet (Suivi)'!Z$9:Z$1136,$I36,'Pilot Sheet (Suivi)'!AC$9:AC$1136)</f>
        <v>0</v>
      </c>
      <c r="K36" s="146">
        <f t="shared" ca="1" si="3"/>
        <v>366.56</v>
      </c>
      <c r="L36" s="146">
        <f ca="1">+SUMIF('Pilot Sheet (Suivi)'!AA$9:AA$1136,$I36,'Pilot Sheet (Suivi)'!AC$9:AC$1136)</f>
        <v>0</v>
      </c>
      <c r="M36" s="146">
        <f t="shared" ca="1" si="4"/>
        <v>322.58999999999997</v>
      </c>
      <c r="N36" s="146">
        <f ca="1">+SUMIF('Pilot Sheet (Suivi)'!AB$9:AB$1136,$I36,'Pilot Sheet (Suivi)'!AD$9:AD$1136)</f>
        <v>0</v>
      </c>
      <c r="O36" s="146">
        <f t="shared" ca="1" si="5"/>
        <v>0</v>
      </c>
      <c r="Q36" s="145">
        <f t="shared" si="6"/>
        <v>202631</v>
      </c>
      <c r="R36" s="150">
        <f ca="1">COUNTIF('Pilot Sheet (Suivi)'!AF$9:AF$1139,'Curves datas (Données courbes)'!Q36)</f>
        <v>0</v>
      </c>
      <c r="S36" s="145">
        <f t="shared" ca="1" si="7"/>
        <v>0</v>
      </c>
      <c r="T36" s="150">
        <f ca="1">COUNTIF('Pilot Sheet (Suivi)'!AG$9:AG$1139,'Curves datas (Données courbes)'!Q36)</f>
        <v>0</v>
      </c>
      <c r="U36" s="145">
        <f t="shared" ca="1" si="8"/>
        <v>0</v>
      </c>
      <c r="V36" s="150">
        <f ca="1">COUNTIF('Pilot Sheet (Suivi)'!AH$9:AH$1139,'Curves datas (Données courbes)'!Q36)</f>
        <v>0</v>
      </c>
      <c r="W36" s="145">
        <f t="shared" ca="1" si="9"/>
        <v>0</v>
      </c>
      <c r="X36" s="150">
        <f ca="1">COUNTIF('Pilot Sheet (Suivi)'!AI$9:AI$1139,'Curves datas (Données courbes)'!Q36)</f>
        <v>0</v>
      </c>
      <c r="Y36" s="145">
        <f t="shared" ca="1" si="10"/>
        <v>0</v>
      </c>
      <c r="Z36" s="150">
        <f>COUNTIF('Pilot Sheet (Suivi)'!AJ$9:AJ$1139,'Curves datas (Données courbes)'!Q36)</f>
        <v>0</v>
      </c>
      <c r="AA36" s="145">
        <f t="shared" si="11"/>
        <v>0</v>
      </c>
      <c r="AC36" s="148" t="str">
        <f t="shared" si="15"/>
        <v xml:space="preserve"> </v>
      </c>
      <c r="AD36" s="147"/>
      <c r="AE36" s="147"/>
      <c r="AF36" s="147"/>
      <c r="AG36" s="147"/>
      <c r="AH36" s="145"/>
    </row>
    <row r="37" spans="1:34">
      <c r="A37" s="145">
        <f t="shared" si="0"/>
        <v>202632</v>
      </c>
      <c r="B37" s="145">
        <f ca="1">COUNTIF('Pilot Sheet (Suivi)'!Z$9:Z$1137,$A37)</f>
        <v>0</v>
      </c>
      <c r="C37" s="145">
        <f t="shared" ca="1" si="12"/>
        <v>19</v>
      </c>
      <c r="D37" s="145">
        <f ca="1">COUNTIF('Pilot Sheet (Suivi)'!AA$9:AA$1137,$A37)</f>
        <v>0</v>
      </c>
      <c r="E37" s="145">
        <f t="shared" ca="1" si="13"/>
        <v>8</v>
      </c>
      <c r="F37" s="145">
        <f ca="1">COUNTIF('Pilot Sheet (Suivi)'!AB$9:AB$1137,$A37)</f>
        <v>0</v>
      </c>
      <c r="G37" s="145">
        <f t="shared" ca="1" si="14"/>
        <v>0</v>
      </c>
      <c r="I37" s="145">
        <f t="shared" si="2"/>
        <v>202632</v>
      </c>
      <c r="J37" s="146">
        <f ca="1">+SUMIF('Pilot Sheet (Suivi)'!Z$9:Z$1136,$I37,'Pilot Sheet (Suivi)'!AC$9:AC$1136)</f>
        <v>0</v>
      </c>
      <c r="K37" s="146">
        <f t="shared" ca="1" si="3"/>
        <v>366.56</v>
      </c>
      <c r="L37" s="146">
        <f ca="1">+SUMIF('Pilot Sheet (Suivi)'!AA$9:AA$1136,$I37,'Pilot Sheet (Suivi)'!AC$9:AC$1136)</f>
        <v>0</v>
      </c>
      <c r="M37" s="146">
        <f t="shared" ca="1" si="4"/>
        <v>322.58999999999997</v>
      </c>
      <c r="N37" s="146">
        <f ca="1">+SUMIF('Pilot Sheet (Suivi)'!AB$9:AB$1136,$I37,'Pilot Sheet (Suivi)'!AD$9:AD$1136)</f>
        <v>0</v>
      </c>
      <c r="O37" s="146">
        <f t="shared" ca="1" si="5"/>
        <v>0</v>
      </c>
      <c r="Q37" s="145">
        <f t="shared" si="6"/>
        <v>202632</v>
      </c>
      <c r="R37" s="150">
        <f ca="1">COUNTIF('Pilot Sheet (Suivi)'!AF$9:AF$1139,'Curves datas (Données courbes)'!Q37)</f>
        <v>0</v>
      </c>
      <c r="S37" s="145">
        <f t="shared" ca="1" si="7"/>
        <v>0</v>
      </c>
      <c r="T37" s="150">
        <f ca="1">COUNTIF('Pilot Sheet (Suivi)'!AG$9:AG$1139,'Curves datas (Données courbes)'!Q37)</f>
        <v>0</v>
      </c>
      <c r="U37" s="145">
        <f t="shared" ca="1" si="8"/>
        <v>0</v>
      </c>
      <c r="V37" s="150">
        <f ca="1">COUNTIF('Pilot Sheet (Suivi)'!AH$9:AH$1139,'Curves datas (Données courbes)'!Q37)</f>
        <v>0</v>
      </c>
      <c r="W37" s="145">
        <f t="shared" ca="1" si="9"/>
        <v>0</v>
      </c>
      <c r="X37" s="150">
        <f ca="1">COUNTIF('Pilot Sheet (Suivi)'!AI$9:AI$1139,'Curves datas (Données courbes)'!Q37)</f>
        <v>0</v>
      </c>
      <c r="Y37" s="145">
        <f t="shared" ca="1" si="10"/>
        <v>0</v>
      </c>
      <c r="Z37" s="150">
        <f>COUNTIF('Pilot Sheet (Suivi)'!AJ$9:AJ$1139,'Curves datas (Données courbes)'!Q37)</f>
        <v>0</v>
      </c>
      <c r="AA37" s="145">
        <f t="shared" si="11"/>
        <v>0</v>
      </c>
      <c r="AC37" s="148" t="str">
        <f t="shared" si="15"/>
        <v xml:space="preserve"> </v>
      </c>
      <c r="AD37" s="147"/>
      <c r="AE37" s="147"/>
      <c r="AF37" s="147"/>
      <c r="AG37" s="147"/>
      <c r="AH37" s="145"/>
    </row>
    <row r="38" spans="1:34">
      <c r="A38" s="145">
        <f t="shared" si="0"/>
        <v>202633</v>
      </c>
      <c r="B38" s="145">
        <f ca="1">COUNTIF('Pilot Sheet (Suivi)'!Z$9:Z$1137,$A38)</f>
        <v>0</v>
      </c>
      <c r="C38" s="145">
        <f t="shared" ca="1" si="12"/>
        <v>19</v>
      </c>
      <c r="D38" s="145">
        <f ca="1">COUNTIF('Pilot Sheet (Suivi)'!AA$9:AA$1137,$A38)</f>
        <v>0</v>
      </c>
      <c r="E38" s="145">
        <f t="shared" ca="1" si="13"/>
        <v>8</v>
      </c>
      <c r="F38" s="145">
        <f ca="1">COUNTIF('Pilot Sheet (Suivi)'!AB$9:AB$1137,$A38)</f>
        <v>0</v>
      </c>
      <c r="G38" s="145">
        <f t="shared" ca="1" si="14"/>
        <v>0</v>
      </c>
      <c r="I38" s="145">
        <f t="shared" si="2"/>
        <v>202633</v>
      </c>
      <c r="J38" s="146">
        <f ca="1">+SUMIF('Pilot Sheet (Suivi)'!Z$9:Z$1136,$I38,'Pilot Sheet (Suivi)'!AC$9:AC$1136)</f>
        <v>0</v>
      </c>
      <c r="K38" s="146">
        <f t="shared" ca="1" si="3"/>
        <v>366.56</v>
      </c>
      <c r="L38" s="146">
        <f ca="1">+SUMIF('Pilot Sheet (Suivi)'!AA$9:AA$1136,$I38,'Pilot Sheet (Suivi)'!AC$9:AC$1136)</f>
        <v>0</v>
      </c>
      <c r="M38" s="146">
        <f t="shared" ca="1" si="4"/>
        <v>322.58999999999997</v>
      </c>
      <c r="N38" s="146">
        <f ca="1">+SUMIF('Pilot Sheet (Suivi)'!AB$9:AB$1136,$I38,'Pilot Sheet (Suivi)'!AD$9:AD$1136)</f>
        <v>0</v>
      </c>
      <c r="O38" s="146">
        <f t="shared" ca="1" si="5"/>
        <v>0</v>
      </c>
      <c r="Q38" s="145">
        <f t="shared" si="6"/>
        <v>202633</v>
      </c>
      <c r="R38" s="150">
        <f ca="1">COUNTIF('Pilot Sheet (Suivi)'!AF$9:AF$1139,'Curves datas (Données courbes)'!Q38)</f>
        <v>0</v>
      </c>
      <c r="S38" s="145">
        <f t="shared" ca="1" si="7"/>
        <v>0</v>
      </c>
      <c r="T38" s="150">
        <f ca="1">COUNTIF('Pilot Sheet (Suivi)'!AG$9:AG$1139,'Curves datas (Données courbes)'!Q38)</f>
        <v>0</v>
      </c>
      <c r="U38" s="145">
        <f t="shared" ca="1" si="8"/>
        <v>0</v>
      </c>
      <c r="V38" s="150">
        <f ca="1">COUNTIF('Pilot Sheet (Suivi)'!AH$9:AH$1139,'Curves datas (Données courbes)'!Q38)</f>
        <v>0</v>
      </c>
      <c r="W38" s="145">
        <f t="shared" ca="1" si="9"/>
        <v>0</v>
      </c>
      <c r="X38" s="150">
        <f ca="1">COUNTIF('Pilot Sheet (Suivi)'!AI$9:AI$1139,'Curves datas (Données courbes)'!Q38)</f>
        <v>0</v>
      </c>
      <c r="Y38" s="145">
        <f t="shared" ca="1" si="10"/>
        <v>0</v>
      </c>
      <c r="Z38" s="150">
        <f>COUNTIF('Pilot Sheet (Suivi)'!AJ$9:AJ$1139,'Curves datas (Données courbes)'!Q38)</f>
        <v>0</v>
      </c>
      <c r="AA38" s="145">
        <f t="shared" si="11"/>
        <v>0</v>
      </c>
      <c r="AC38" s="148" t="str">
        <f t="shared" si="15"/>
        <v xml:space="preserve"> </v>
      </c>
      <c r="AD38" s="147"/>
      <c r="AE38" s="147"/>
      <c r="AF38" s="147"/>
      <c r="AG38" s="147"/>
      <c r="AH38" s="145"/>
    </row>
    <row r="39" spans="1:34">
      <c r="A39" s="145">
        <f t="shared" si="0"/>
        <v>202634</v>
      </c>
      <c r="B39" s="145">
        <f ca="1">COUNTIF('Pilot Sheet (Suivi)'!Z$9:Z$1137,$A39)</f>
        <v>0</v>
      </c>
      <c r="C39" s="145">
        <f t="shared" ca="1" si="12"/>
        <v>19</v>
      </c>
      <c r="D39" s="145">
        <f ca="1">COUNTIF('Pilot Sheet (Suivi)'!AA$9:AA$1137,$A39)</f>
        <v>0</v>
      </c>
      <c r="E39" s="145">
        <f t="shared" ca="1" si="13"/>
        <v>8</v>
      </c>
      <c r="F39" s="145">
        <f ca="1">COUNTIF('Pilot Sheet (Suivi)'!AB$9:AB$1137,$A39)</f>
        <v>0</v>
      </c>
      <c r="G39" s="145">
        <f t="shared" ca="1" si="14"/>
        <v>0</v>
      </c>
      <c r="I39" s="145">
        <f t="shared" si="2"/>
        <v>202634</v>
      </c>
      <c r="J39" s="146">
        <f ca="1">+SUMIF('Pilot Sheet (Suivi)'!Z$9:Z$1136,$I39,'Pilot Sheet (Suivi)'!AC$9:AC$1136)</f>
        <v>0</v>
      </c>
      <c r="K39" s="146">
        <f t="shared" ca="1" si="3"/>
        <v>366.56</v>
      </c>
      <c r="L39" s="146">
        <f ca="1">+SUMIF('Pilot Sheet (Suivi)'!AA$9:AA$1136,$I39,'Pilot Sheet (Suivi)'!AC$9:AC$1136)</f>
        <v>0</v>
      </c>
      <c r="M39" s="146">
        <f t="shared" ca="1" si="4"/>
        <v>322.58999999999997</v>
      </c>
      <c r="N39" s="146">
        <f ca="1">+SUMIF('Pilot Sheet (Suivi)'!AB$9:AB$1136,$I39,'Pilot Sheet (Suivi)'!AD$9:AD$1136)</f>
        <v>0</v>
      </c>
      <c r="O39" s="146">
        <f t="shared" ca="1" si="5"/>
        <v>0</v>
      </c>
      <c r="Q39" s="145">
        <f t="shared" si="6"/>
        <v>202634</v>
      </c>
      <c r="R39" s="150">
        <f ca="1">COUNTIF('Pilot Sheet (Suivi)'!AF$9:AF$1139,'Curves datas (Données courbes)'!Q39)</f>
        <v>0</v>
      </c>
      <c r="S39" s="145">
        <f t="shared" ca="1" si="7"/>
        <v>0</v>
      </c>
      <c r="T39" s="150">
        <f ca="1">COUNTIF('Pilot Sheet (Suivi)'!AG$9:AG$1139,'Curves datas (Données courbes)'!Q39)</f>
        <v>0</v>
      </c>
      <c r="U39" s="145">
        <f t="shared" ca="1" si="8"/>
        <v>0</v>
      </c>
      <c r="V39" s="150">
        <f ca="1">COUNTIF('Pilot Sheet (Suivi)'!AH$9:AH$1139,'Curves datas (Données courbes)'!Q39)</f>
        <v>0</v>
      </c>
      <c r="W39" s="145">
        <f t="shared" ca="1" si="9"/>
        <v>0</v>
      </c>
      <c r="X39" s="150">
        <f ca="1">COUNTIF('Pilot Sheet (Suivi)'!AI$9:AI$1139,'Curves datas (Données courbes)'!Q39)</f>
        <v>0</v>
      </c>
      <c r="Y39" s="145">
        <f t="shared" ca="1" si="10"/>
        <v>0</v>
      </c>
      <c r="Z39" s="150">
        <f>COUNTIF('Pilot Sheet (Suivi)'!AJ$9:AJ$1139,'Curves datas (Données courbes)'!Q39)</f>
        <v>0</v>
      </c>
      <c r="AA39" s="145">
        <f t="shared" si="11"/>
        <v>0</v>
      </c>
      <c r="AC39" s="148" t="str">
        <f t="shared" si="15"/>
        <v xml:space="preserve"> </v>
      </c>
      <c r="AD39" s="147"/>
      <c r="AE39" s="147"/>
      <c r="AF39" s="147"/>
      <c r="AG39" s="147"/>
      <c r="AH39" s="145"/>
    </row>
    <row r="40" spans="1:34">
      <c r="A40" s="145">
        <f t="shared" si="0"/>
        <v>202635</v>
      </c>
      <c r="B40" s="145">
        <f ca="1">COUNTIF('Pilot Sheet (Suivi)'!Z$9:Z$1137,$A40)</f>
        <v>0</v>
      </c>
      <c r="C40" s="145">
        <f t="shared" ca="1" si="12"/>
        <v>19</v>
      </c>
      <c r="D40" s="145">
        <f ca="1">COUNTIF('Pilot Sheet (Suivi)'!AA$9:AA$1137,$A40)</f>
        <v>0</v>
      </c>
      <c r="E40" s="145">
        <f t="shared" ca="1" si="13"/>
        <v>8</v>
      </c>
      <c r="F40" s="145">
        <f ca="1">COUNTIF('Pilot Sheet (Suivi)'!AB$9:AB$1137,$A40)</f>
        <v>0</v>
      </c>
      <c r="G40" s="145">
        <f t="shared" ca="1" si="14"/>
        <v>0</v>
      </c>
      <c r="I40" s="145">
        <f t="shared" si="2"/>
        <v>202635</v>
      </c>
      <c r="J40" s="146">
        <f ca="1">+SUMIF('Pilot Sheet (Suivi)'!Z$9:Z$1136,$I40,'Pilot Sheet (Suivi)'!AC$9:AC$1136)</f>
        <v>0</v>
      </c>
      <c r="K40" s="146">
        <f t="shared" ca="1" si="3"/>
        <v>366.56</v>
      </c>
      <c r="L40" s="146">
        <f ca="1">+SUMIF('Pilot Sheet (Suivi)'!AA$9:AA$1136,$I40,'Pilot Sheet (Suivi)'!AC$9:AC$1136)</f>
        <v>0</v>
      </c>
      <c r="M40" s="146">
        <f t="shared" ca="1" si="4"/>
        <v>322.58999999999997</v>
      </c>
      <c r="N40" s="146">
        <f ca="1">+SUMIF('Pilot Sheet (Suivi)'!AB$9:AB$1136,$I40,'Pilot Sheet (Suivi)'!AD$9:AD$1136)</f>
        <v>0</v>
      </c>
      <c r="O40" s="146">
        <f t="shared" ca="1" si="5"/>
        <v>0</v>
      </c>
      <c r="Q40" s="145">
        <f t="shared" si="6"/>
        <v>202635</v>
      </c>
      <c r="R40" s="150">
        <f ca="1">COUNTIF('Pilot Sheet (Suivi)'!AF$9:AF$1139,'Curves datas (Données courbes)'!Q40)</f>
        <v>0</v>
      </c>
      <c r="S40" s="145">
        <f t="shared" ca="1" si="7"/>
        <v>0</v>
      </c>
      <c r="T40" s="150">
        <f ca="1">COUNTIF('Pilot Sheet (Suivi)'!AG$9:AG$1139,'Curves datas (Données courbes)'!Q40)</f>
        <v>0</v>
      </c>
      <c r="U40" s="145">
        <f t="shared" ca="1" si="8"/>
        <v>0</v>
      </c>
      <c r="V40" s="150">
        <f ca="1">COUNTIF('Pilot Sheet (Suivi)'!AH$9:AH$1139,'Curves datas (Données courbes)'!Q40)</f>
        <v>0</v>
      </c>
      <c r="W40" s="145">
        <f t="shared" ca="1" si="9"/>
        <v>0</v>
      </c>
      <c r="X40" s="150">
        <f ca="1">COUNTIF('Pilot Sheet (Suivi)'!AI$9:AI$1139,'Curves datas (Données courbes)'!Q40)</f>
        <v>0</v>
      </c>
      <c r="Y40" s="145">
        <f t="shared" ca="1" si="10"/>
        <v>0</v>
      </c>
      <c r="Z40" s="150">
        <f>COUNTIF('Pilot Sheet (Suivi)'!AJ$9:AJ$1139,'Curves datas (Données courbes)'!Q40)</f>
        <v>0</v>
      </c>
      <c r="AA40" s="145">
        <f t="shared" si="11"/>
        <v>0</v>
      </c>
      <c r="AC40" s="148" t="str">
        <f t="shared" si="15"/>
        <v xml:space="preserve"> </v>
      </c>
      <c r="AD40" s="147"/>
      <c r="AE40" s="147"/>
      <c r="AF40" s="147"/>
      <c r="AG40" s="147"/>
      <c r="AH40" s="145"/>
    </row>
    <row r="41" spans="1:34">
      <c r="A41" s="145">
        <f t="shared" si="0"/>
        <v>202636</v>
      </c>
      <c r="B41" s="145">
        <f ca="1">COUNTIF('Pilot Sheet (Suivi)'!Z$9:Z$1137,$A41)</f>
        <v>0</v>
      </c>
      <c r="C41" s="145">
        <f t="shared" ca="1" si="12"/>
        <v>19</v>
      </c>
      <c r="D41" s="145">
        <f ca="1">COUNTIF('Pilot Sheet (Suivi)'!AA$9:AA$1137,$A41)</f>
        <v>0</v>
      </c>
      <c r="E41" s="145">
        <f t="shared" ca="1" si="13"/>
        <v>8</v>
      </c>
      <c r="F41" s="145">
        <f ca="1">COUNTIF('Pilot Sheet (Suivi)'!AB$9:AB$1137,$A41)</f>
        <v>0</v>
      </c>
      <c r="G41" s="145">
        <f t="shared" ca="1" si="14"/>
        <v>0</v>
      </c>
      <c r="I41" s="145">
        <f t="shared" si="2"/>
        <v>202636</v>
      </c>
      <c r="J41" s="146">
        <f ca="1">+SUMIF('Pilot Sheet (Suivi)'!Z$9:Z$1136,$I41,'Pilot Sheet (Suivi)'!AC$9:AC$1136)</f>
        <v>0</v>
      </c>
      <c r="K41" s="146">
        <f t="shared" ca="1" si="3"/>
        <v>366.56</v>
      </c>
      <c r="L41" s="146">
        <f ca="1">+SUMIF('Pilot Sheet (Suivi)'!AA$9:AA$1136,$I41,'Pilot Sheet (Suivi)'!AC$9:AC$1136)</f>
        <v>0</v>
      </c>
      <c r="M41" s="146">
        <f t="shared" ca="1" si="4"/>
        <v>322.58999999999997</v>
      </c>
      <c r="N41" s="146">
        <f ca="1">+SUMIF('Pilot Sheet (Suivi)'!AB$9:AB$1136,$I41,'Pilot Sheet (Suivi)'!AD$9:AD$1136)</f>
        <v>0</v>
      </c>
      <c r="O41" s="146">
        <f t="shared" ca="1" si="5"/>
        <v>0</v>
      </c>
      <c r="Q41" s="145">
        <f t="shared" si="6"/>
        <v>202636</v>
      </c>
      <c r="R41" s="150">
        <f ca="1">COUNTIF('Pilot Sheet (Suivi)'!AF$9:AF$1139,'Curves datas (Données courbes)'!Q41)</f>
        <v>0</v>
      </c>
      <c r="S41" s="145">
        <f t="shared" ca="1" si="7"/>
        <v>0</v>
      </c>
      <c r="T41" s="150">
        <f ca="1">COUNTIF('Pilot Sheet (Suivi)'!AG$9:AG$1139,'Curves datas (Données courbes)'!Q41)</f>
        <v>0</v>
      </c>
      <c r="U41" s="145">
        <f t="shared" ca="1" si="8"/>
        <v>0</v>
      </c>
      <c r="V41" s="150">
        <f ca="1">COUNTIF('Pilot Sheet (Suivi)'!AH$9:AH$1139,'Curves datas (Données courbes)'!Q41)</f>
        <v>0</v>
      </c>
      <c r="W41" s="145">
        <f t="shared" ca="1" si="9"/>
        <v>0</v>
      </c>
      <c r="X41" s="150">
        <f ca="1">COUNTIF('Pilot Sheet (Suivi)'!AI$9:AI$1139,'Curves datas (Données courbes)'!Q41)</f>
        <v>0</v>
      </c>
      <c r="Y41" s="145">
        <f t="shared" ca="1" si="10"/>
        <v>0</v>
      </c>
      <c r="Z41" s="150">
        <f>COUNTIF('Pilot Sheet (Suivi)'!AJ$9:AJ$1139,'Curves datas (Données courbes)'!Q41)</f>
        <v>0</v>
      </c>
      <c r="AA41" s="145">
        <f t="shared" si="11"/>
        <v>0</v>
      </c>
      <c r="AC41" s="148" t="str">
        <f t="shared" si="15"/>
        <v xml:space="preserve"> </v>
      </c>
      <c r="AD41" s="147"/>
      <c r="AE41" s="147"/>
      <c r="AF41" s="147"/>
      <c r="AG41" s="147"/>
      <c r="AH41" s="145"/>
    </row>
    <row r="42" spans="1:34">
      <c r="A42" s="145">
        <f t="shared" si="0"/>
        <v>202637</v>
      </c>
      <c r="B42" s="145">
        <f ca="1">COUNTIF('Pilot Sheet (Suivi)'!Z$9:Z$1137,$A42)</f>
        <v>0</v>
      </c>
      <c r="C42" s="145">
        <f t="shared" ca="1" si="12"/>
        <v>19</v>
      </c>
      <c r="D42" s="145">
        <f ca="1">COUNTIF('Pilot Sheet (Suivi)'!AA$9:AA$1137,$A42)</f>
        <v>0</v>
      </c>
      <c r="E42" s="145">
        <f t="shared" ca="1" si="13"/>
        <v>8</v>
      </c>
      <c r="F42" s="145">
        <f ca="1">COUNTIF('Pilot Sheet (Suivi)'!AB$9:AB$1137,$A42)</f>
        <v>0</v>
      </c>
      <c r="G42" s="145">
        <f t="shared" ca="1" si="14"/>
        <v>0</v>
      </c>
      <c r="I42" s="145">
        <f t="shared" si="2"/>
        <v>202637</v>
      </c>
      <c r="J42" s="146">
        <f ca="1">+SUMIF('Pilot Sheet (Suivi)'!Z$9:Z$1136,$I42,'Pilot Sheet (Suivi)'!AC$9:AC$1136)</f>
        <v>0</v>
      </c>
      <c r="K42" s="146">
        <f t="shared" ca="1" si="3"/>
        <v>366.56</v>
      </c>
      <c r="L42" s="146">
        <f ca="1">+SUMIF('Pilot Sheet (Suivi)'!AA$9:AA$1136,$I42,'Pilot Sheet (Suivi)'!AC$9:AC$1136)</f>
        <v>0</v>
      </c>
      <c r="M42" s="146">
        <f t="shared" ca="1" si="4"/>
        <v>322.58999999999997</v>
      </c>
      <c r="N42" s="146">
        <f ca="1">+SUMIF('Pilot Sheet (Suivi)'!AB$9:AB$1136,$I42,'Pilot Sheet (Suivi)'!AD$9:AD$1136)</f>
        <v>0</v>
      </c>
      <c r="O42" s="146">
        <f t="shared" ca="1" si="5"/>
        <v>0</v>
      </c>
      <c r="Q42" s="145">
        <f t="shared" si="6"/>
        <v>202637</v>
      </c>
      <c r="R42" s="150">
        <f ca="1">COUNTIF('Pilot Sheet (Suivi)'!AF$9:AF$1139,'Curves datas (Données courbes)'!Q42)</f>
        <v>0</v>
      </c>
      <c r="S42" s="145">
        <f t="shared" ca="1" si="7"/>
        <v>0</v>
      </c>
      <c r="T42" s="150">
        <f ca="1">COUNTIF('Pilot Sheet (Suivi)'!AG$9:AG$1139,'Curves datas (Données courbes)'!Q42)</f>
        <v>0</v>
      </c>
      <c r="U42" s="145">
        <f t="shared" ca="1" si="8"/>
        <v>0</v>
      </c>
      <c r="V42" s="150">
        <f ca="1">COUNTIF('Pilot Sheet (Suivi)'!AH$9:AH$1139,'Curves datas (Données courbes)'!Q42)</f>
        <v>0</v>
      </c>
      <c r="W42" s="145">
        <f t="shared" ca="1" si="9"/>
        <v>0</v>
      </c>
      <c r="X42" s="150">
        <f ca="1">COUNTIF('Pilot Sheet (Suivi)'!AI$9:AI$1139,'Curves datas (Données courbes)'!Q42)</f>
        <v>0</v>
      </c>
      <c r="Y42" s="145">
        <f t="shared" ca="1" si="10"/>
        <v>0</v>
      </c>
      <c r="Z42" s="150">
        <f>COUNTIF('Pilot Sheet (Suivi)'!AJ$9:AJ$1139,'Curves datas (Données courbes)'!Q42)</f>
        <v>0</v>
      </c>
      <c r="AA42" s="145">
        <f t="shared" si="11"/>
        <v>0</v>
      </c>
      <c r="AC42" s="148" t="str">
        <f t="shared" si="15"/>
        <v xml:space="preserve"> </v>
      </c>
      <c r="AD42" s="147"/>
      <c r="AE42" s="147"/>
      <c r="AF42" s="147"/>
      <c r="AG42" s="147"/>
      <c r="AH42" s="145"/>
    </row>
    <row r="43" spans="1:34">
      <c r="A43" s="145">
        <f t="shared" si="0"/>
        <v>202638</v>
      </c>
      <c r="B43" s="145">
        <f ca="1">COUNTIF('Pilot Sheet (Suivi)'!Z$9:Z$1137,$A43)</f>
        <v>0</v>
      </c>
      <c r="C43" s="145">
        <f t="shared" ca="1" si="12"/>
        <v>19</v>
      </c>
      <c r="D43" s="145">
        <f ca="1">COUNTIF('Pilot Sheet (Suivi)'!AA$9:AA$1137,$A43)</f>
        <v>0</v>
      </c>
      <c r="E43" s="145">
        <f t="shared" ca="1" si="13"/>
        <v>8</v>
      </c>
      <c r="F43" s="145">
        <f ca="1">COUNTIF('Pilot Sheet (Suivi)'!AB$9:AB$1137,$A43)</f>
        <v>0</v>
      </c>
      <c r="G43" s="145">
        <f t="shared" ca="1" si="14"/>
        <v>0</v>
      </c>
      <c r="I43" s="145">
        <f t="shared" si="2"/>
        <v>202638</v>
      </c>
      <c r="J43" s="146">
        <f ca="1">+SUMIF('Pilot Sheet (Suivi)'!Z$9:Z$1136,$I43,'Pilot Sheet (Suivi)'!AC$9:AC$1136)</f>
        <v>0</v>
      </c>
      <c r="K43" s="146">
        <f t="shared" ca="1" si="3"/>
        <v>366.56</v>
      </c>
      <c r="L43" s="146">
        <f ca="1">+SUMIF('Pilot Sheet (Suivi)'!AA$9:AA$1136,$I43,'Pilot Sheet (Suivi)'!AC$9:AC$1136)</f>
        <v>0</v>
      </c>
      <c r="M43" s="146">
        <f t="shared" ca="1" si="4"/>
        <v>322.58999999999997</v>
      </c>
      <c r="N43" s="146">
        <f ca="1">+SUMIF('Pilot Sheet (Suivi)'!AB$9:AB$1136,$I43,'Pilot Sheet (Suivi)'!AD$9:AD$1136)</f>
        <v>0</v>
      </c>
      <c r="O43" s="146">
        <f t="shared" ca="1" si="5"/>
        <v>0</v>
      </c>
      <c r="Q43" s="145">
        <f t="shared" si="6"/>
        <v>202638</v>
      </c>
      <c r="R43" s="150">
        <f ca="1">COUNTIF('Pilot Sheet (Suivi)'!AF$9:AF$1139,'Curves datas (Données courbes)'!Q43)</f>
        <v>0</v>
      </c>
      <c r="S43" s="145">
        <f t="shared" ca="1" si="7"/>
        <v>0</v>
      </c>
      <c r="T43" s="150">
        <f ca="1">COUNTIF('Pilot Sheet (Suivi)'!AG$9:AG$1139,'Curves datas (Données courbes)'!Q43)</f>
        <v>0</v>
      </c>
      <c r="U43" s="145">
        <f t="shared" ca="1" si="8"/>
        <v>0</v>
      </c>
      <c r="V43" s="150">
        <f ca="1">COUNTIF('Pilot Sheet (Suivi)'!AH$9:AH$1139,'Curves datas (Données courbes)'!Q43)</f>
        <v>0</v>
      </c>
      <c r="W43" s="145">
        <f t="shared" ca="1" si="9"/>
        <v>0</v>
      </c>
      <c r="X43" s="150">
        <f ca="1">COUNTIF('Pilot Sheet (Suivi)'!AI$9:AI$1139,'Curves datas (Données courbes)'!Q43)</f>
        <v>0</v>
      </c>
      <c r="Y43" s="145">
        <f t="shared" ca="1" si="10"/>
        <v>0</v>
      </c>
      <c r="Z43" s="150">
        <f>COUNTIF('Pilot Sheet (Suivi)'!AJ$9:AJ$1139,'Curves datas (Données courbes)'!Q43)</f>
        <v>0</v>
      </c>
      <c r="AA43" s="145">
        <f t="shared" si="11"/>
        <v>0</v>
      </c>
      <c r="AC43" s="148" t="str">
        <f t="shared" si="15"/>
        <v xml:space="preserve"> </v>
      </c>
      <c r="AD43" s="147"/>
      <c r="AE43" s="147"/>
      <c r="AF43" s="147"/>
      <c r="AG43" s="147"/>
      <c r="AH43" s="145"/>
    </row>
    <row r="44" spans="1:34">
      <c r="A44" s="145">
        <f t="shared" si="0"/>
        <v>202639</v>
      </c>
      <c r="B44" s="145">
        <f ca="1">COUNTIF('Pilot Sheet (Suivi)'!Z$9:Z$1137,$A44)</f>
        <v>0</v>
      </c>
      <c r="C44" s="145">
        <f t="shared" ca="1" si="12"/>
        <v>19</v>
      </c>
      <c r="D44" s="145">
        <f ca="1">COUNTIF('Pilot Sheet (Suivi)'!AA$9:AA$1137,$A44)</f>
        <v>0</v>
      </c>
      <c r="E44" s="145">
        <f t="shared" ca="1" si="13"/>
        <v>8</v>
      </c>
      <c r="F44" s="145">
        <f ca="1">COUNTIF('Pilot Sheet (Suivi)'!AB$9:AB$1137,$A44)</f>
        <v>0</v>
      </c>
      <c r="G44" s="145">
        <f t="shared" ca="1" si="14"/>
        <v>0</v>
      </c>
      <c r="I44" s="145">
        <f t="shared" si="2"/>
        <v>202639</v>
      </c>
      <c r="J44" s="146">
        <f ca="1">+SUMIF('Pilot Sheet (Suivi)'!Z$9:Z$1136,$I44,'Pilot Sheet (Suivi)'!AC$9:AC$1136)</f>
        <v>0</v>
      </c>
      <c r="K44" s="146">
        <f t="shared" ca="1" si="3"/>
        <v>366.56</v>
      </c>
      <c r="L44" s="146">
        <f ca="1">+SUMIF('Pilot Sheet (Suivi)'!AA$9:AA$1136,$I44,'Pilot Sheet (Suivi)'!AC$9:AC$1136)</f>
        <v>0</v>
      </c>
      <c r="M44" s="146">
        <f t="shared" ca="1" si="4"/>
        <v>322.58999999999997</v>
      </c>
      <c r="N44" s="146">
        <f ca="1">+SUMIF('Pilot Sheet (Suivi)'!AB$9:AB$1136,$I44,'Pilot Sheet (Suivi)'!AD$9:AD$1136)</f>
        <v>0</v>
      </c>
      <c r="O44" s="146">
        <f t="shared" ca="1" si="5"/>
        <v>0</v>
      </c>
      <c r="Q44" s="145">
        <f t="shared" si="6"/>
        <v>202639</v>
      </c>
      <c r="R44" s="150">
        <f ca="1">COUNTIF('Pilot Sheet (Suivi)'!AF$9:AF$1139,'Curves datas (Données courbes)'!Q44)</f>
        <v>0</v>
      </c>
      <c r="S44" s="145">
        <f t="shared" ca="1" si="7"/>
        <v>0</v>
      </c>
      <c r="T44" s="150">
        <f ca="1">COUNTIF('Pilot Sheet (Suivi)'!AG$9:AG$1139,'Curves datas (Données courbes)'!Q44)</f>
        <v>0</v>
      </c>
      <c r="U44" s="145">
        <f t="shared" ca="1" si="8"/>
        <v>0</v>
      </c>
      <c r="V44" s="150">
        <f ca="1">COUNTIF('Pilot Sheet (Suivi)'!AH$9:AH$1139,'Curves datas (Données courbes)'!Q44)</f>
        <v>0</v>
      </c>
      <c r="W44" s="145">
        <f t="shared" ca="1" si="9"/>
        <v>0</v>
      </c>
      <c r="X44" s="150">
        <f ca="1">COUNTIF('Pilot Sheet (Suivi)'!AI$9:AI$1139,'Curves datas (Données courbes)'!Q44)</f>
        <v>0</v>
      </c>
      <c r="Y44" s="145">
        <f t="shared" ca="1" si="10"/>
        <v>0</v>
      </c>
      <c r="Z44" s="150">
        <f>COUNTIF('Pilot Sheet (Suivi)'!AJ$9:AJ$1139,'Curves datas (Données courbes)'!Q44)</f>
        <v>0</v>
      </c>
      <c r="AA44" s="145">
        <f t="shared" si="11"/>
        <v>0</v>
      </c>
      <c r="AC44" s="148" t="str">
        <f t="shared" si="15"/>
        <v xml:space="preserve"> </v>
      </c>
      <c r="AD44" s="147"/>
      <c r="AE44" s="147"/>
      <c r="AF44" s="147"/>
      <c r="AG44" s="147"/>
      <c r="AH44" s="145"/>
    </row>
    <row r="45" spans="1:34">
      <c r="A45" s="145">
        <f t="shared" si="0"/>
        <v>202640</v>
      </c>
      <c r="B45" s="145">
        <f ca="1">COUNTIF('Pilot Sheet (Suivi)'!Z$9:Z$1137,$A45)</f>
        <v>0</v>
      </c>
      <c r="C45" s="145">
        <f t="shared" ca="1" si="12"/>
        <v>19</v>
      </c>
      <c r="D45" s="145">
        <f ca="1">COUNTIF('Pilot Sheet (Suivi)'!AA$9:AA$1137,$A45)</f>
        <v>0</v>
      </c>
      <c r="E45" s="145">
        <f t="shared" ca="1" si="13"/>
        <v>8</v>
      </c>
      <c r="F45" s="145">
        <f ca="1">COUNTIF('Pilot Sheet (Suivi)'!AB$9:AB$1137,$A45)</f>
        <v>0</v>
      </c>
      <c r="G45" s="145">
        <f t="shared" ca="1" si="14"/>
        <v>0</v>
      </c>
      <c r="I45" s="145">
        <f t="shared" si="2"/>
        <v>202640</v>
      </c>
      <c r="J45" s="146">
        <f ca="1">+SUMIF('Pilot Sheet (Suivi)'!Z$9:Z$1136,$I45,'Pilot Sheet (Suivi)'!AC$9:AC$1136)</f>
        <v>0</v>
      </c>
      <c r="K45" s="146">
        <f t="shared" ca="1" si="3"/>
        <v>366.56</v>
      </c>
      <c r="L45" s="146">
        <f ca="1">+SUMIF('Pilot Sheet (Suivi)'!AA$9:AA$1136,$I45,'Pilot Sheet (Suivi)'!AC$9:AC$1136)</f>
        <v>0</v>
      </c>
      <c r="M45" s="146">
        <f t="shared" ca="1" si="4"/>
        <v>322.58999999999997</v>
      </c>
      <c r="N45" s="146">
        <f ca="1">+SUMIF('Pilot Sheet (Suivi)'!AB$9:AB$1136,$I45,'Pilot Sheet (Suivi)'!AD$9:AD$1136)</f>
        <v>0</v>
      </c>
      <c r="O45" s="146">
        <f t="shared" ca="1" si="5"/>
        <v>0</v>
      </c>
      <c r="Q45" s="145">
        <f t="shared" si="6"/>
        <v>202640</v>
      </c>
      <c r="R45" s="150">
        <f ca="1">COUNTIF('Pilot Sheet (Suivi)'!AF$9:AF$1139,'Curves datas (Données courbes)'!Q45)</f>
        <v>0</v>
      </c>
      <c r="S45" s="145">
        <f t="shared" ca="1" si="7"/>
        <v>0</v>
      </c>
      <c r="T45" s="150">
        <f ca="1">COUNTIF('Pilot Sheet (Suivi)'!AG$9:AG$1139,'Curves datas (Données courbes)'!Q45)</f>
        <v>0</v>
      </c>
      <c r="U45" s="145">
        <f t="shared" ca="1" si="8"/>
        <v>0</v>
      </c>
      <c r="V45" s="150">
        <f ca="1">COUNTIF('Pilot Sheet (Suivi)'!AH$9:AH$1139,'Curves datas (Données courbes)'!Q45)</f>
        <v>0</v>
      </c>
      <c r="W45" s="145">
        <f t="shared" ca="1" si="9"/>
        <v>0</v>
      </c>
      <c r="X45" s="150">
        <f ca="1">COUNTIF('Pilot Sheet (Suivi)'!AI$9:AI$1139,'Curves datas (Données courbes)'!Q45)</f>
        <v>0</v>
      </c>
      <c r="Y45" s="145">
        <f t="shared" ca="1" si="10"/>
        <v>0</v>
      </c>
      <c r="Z45" s="150">
        <f>COUNTIF('Pilot Sheet (Suivi)'!AJ$9:AJ$1139,'Curves datas (Données courbes)'!Q45)</f>
        <v>0</v>
      </c>
      <c r="AA45" s="145">
        <f t="shared" si="11"/>
        <v>0</v>
      </c>
      <c r="AC45" s="148" t="str">
        <f t="shared" si="15"/>
        <v xml:space="preserve"> </v>
      </c>
      <c r="AD45" s="147"/>
      <c r="AE45" s="147"/>
      <c r="AF45" s="147"/>
      <c r="AG45" s="147"/>
      <c r="AH45" s="145"/>
    </row>
    <row r="46" spans="1:34">
      <c r="A46" s="145">
        <f>IF(((RIGHT(A45,2))="52"),(A45+49),(A45+1))</f>
        <v>202641</v>
      </c>
      <c r="B46" s="145">
        <f ca="1">COUNTIF('Pilot Sheet (Suivi)'!Z$9:Z$1137,$A46)</f>
        <v>0</v>
      </c>
      <c r="C46" s="145">
        <f ca="1">C45+B46</f>
        <v>19</v>
      </c>
      <c r="D46" s="145">
        <f ca="1">COUNTIF('Pilot Sheet (Suivi)'!AA$9:AA$1137,$A46)</f>
        <v>0</v>
      </c>
      <c r="E46" s="145">
        <f ca="1">E45+D46</f>
        <v>8</v>
      </c>
      <c r="F46" s="145">
        <f ca="1">COUNTIF('Pilot Sheet (Suivi)'!AB$9:AB$1137,$A46)</f>
        <v>0</v>
      </c>
      <c r="G46" s="145">
        <f ca="1">G45+F46</f>
        <v>0</v>
      </c>
      <c r="I46" s="145">
        <f>IF(((RIGHT(I45,2))="52"),(I45+49),(I45+1))</f>
        <v>202641</v>
      </c>
      <c r="J46" s="146">
        <f ca="1">+SUMIF('Pilot Sheet (Suivi)'!Z$9:Z$1136,$I46,'Pilot Sheet (Suivi)'!AC$9:AC$1136)</f>
        <v>0</v>
      </c>
      <c r="K46" s="146">
        <f ca="1">K45+J46</f>
        <v>366.56</v>
      </c>
      <c r="L46" s="146">
        <f ca="1">+SUMIF('Pilot Sheet (Suivi)'!AA$9:AA$1136,$I46,'Pilot Sheet (Suivi)'!AC$9:AC$1136)</f>
        <v>0</v>
      </c>
      <c r="M46" s="146">
        <f ca="1">M45+L46</f>
        <v>322.58999999999997</v>
      </c>
      <c r="N46" s="146">
        <f ca="1">+SUMIF('Pilot Sheet (Suivi)'!AB$9:AB$1136,$I46,'Pilot Sheet (Suivi)'!AD$9:AD$1136)</f>
        <v>0</v>
      </c>
      <c r="O46" s="146">
        <f ca="1">O45+N46</f>
        <v>0</v>
      </c>
      <c r="Q46" s="145">
        <f>IF(((RIGHT(Q45,2))="52"),(Q45+49),(Q45+1))</f>
        <v>202641</v>
      </c>
      <c r="R46" s="150">
        <f ca="1">COUNTIF('Pilot Sheet (Suivi)'!AF$9:AF$1139,'Curves datas (Données courbes)'!Q46)</f>
        <v>0</v>
      </c>
      <c r="S46" s="145">
        <f ca="1">S45-R46</f>
        <v>0</v>
      </c>
      <c r="T46" s="150">
        <f ca="1">COUNTIF('Pilot Sheet (Suivi)'!AG$9:AG$1139,'Curves datas (Données courbes)'!Q46)</f>
        <v>0</v>
      </c>
      <c r="U46" s="145">
        <f ca="1">U45-T46</f>
        <v>0</v>
      </c>
      <c r="V46" s="150">
        <f ca="1">COUNTIF('Pilot Sheet (Suivi)'!AH$9:AH$1139,'Curves datas (Données courbes)'!Q46)</f>
        <v>0</v>
      </c>
      <c r="W46" s="145">
        <f ca="1">W45-V46</f>
        <v>0</v>
      </c>
      <c r="X46" s="150">
        <f ca="1">COUNTIF('Pilot Sheet (Suivi)'!AI$9:AI$1139,'Curves datas (Données courbes)'!Q46)</f>
        <v>0</v>
      </c>
      <c r="Y46" s="145">
        <f ca="1">Y45-X46</f>
        <v>0</v>
      </c>
      <c r="Z46" s="150">
        <f>COUNTIF('Pilot Sheet (Suivi)'!AJ$9:AJ$1139,'Curves datas (Données courbes)'!Q46)</f>
        <v>0</v>
      </c>
      <c r="AA46" s="145">
        <f>AA45-Z46</f>
        <v>0</v>
      </c>
      <c r="AC46" s="148" t="str">
        <f t="shared" si="15"/>
        <v xml:space="preserve"> </v>
      </c>
      <c r="AD46" s="147"/>
      <c r="AE46" s="147"/>
      <c r="AF46" s="147"/>
      <c r="AG46" s="147"/>
      <c r="AH46" s="145"/>
    </row>
    <row r="47" spans="1:34">
      <c r="A47" s="145">
        <f t="shared" si="0"/>
        <v>202642</v>
      </c>
      <c r="B47" s="145">
        <f ca="1">COUNTIF('Pilot Sheet (Suivi)'!Z$9:Z$1137,$A47)</f>
        <v>0</v>
      </c>
      <c r="C47" s="145">
        <f t="shared" ca="1" si="12"/>
        <v>19</v>
      </c>
      <c r="D47" s="145">
        <f ca="1">COUNTIF('Pilot Sheet (Suivi)'!AA$9:AA$1137,$A47)</f>
        <v>0</v>
      </c>
      <c r="E47" s="145">
        <f t="shared" ca="1" si="13"/>
        <v>8</v>
      </c>
      <c r="F47" s="145">
        <f ca="1">COUNTIF('Pilot Sheet (Suivi)'!AB$9:AB$1137,$A47)</f>
        <v>0</v>
      </c>
      <c r="G47" s="145">
        <f t="shared" ca="1" si="14"/>
        <v>0</v>
      </c>
      <c r="I47" s="145">
        <f t="shared" si="2"/>
        <v>202642</v>
      </c>
      <c r="J47" s="146">
        <f ca="1">+SUMIF('Pilot Sheet (Suivi)'!Z$9:Z$1136,$I47,'Pilot Sheet (Suivi)'!AC$9:AC$1136)</f>
        <v>0</v>
      </c>
      <c r="K47" s="146">
        <f t="shared" ca="1" si="3"/>
        <v>366.56</v>
      </c>
      <c r="L47" s="146">
        <f ca="1">+SUMIF('Pilot Sheet (Suivi)'!AA$9:AA$1136,$I47,'Pilot Sheet (Suivi)'!AC$9:AC$1136)</f>
        <v>0</v>
      </c>
      <c r="M47" s="146">
        <f t="shared" ca="1" si="4"/>
        <v>322.58999999999997</v>
      </c>
      <c r="N47" s="146">
        <f ca="1">+SUMIF('Pilot Sheet (Suivi)'!AB$9:AB$1136,$I47,'Pilot Sheet (Suivi)'!AD$9:AD$1136)</f>
        <v>0</v>
      </c>
      <c r="O47" s="146">
        <f t="shared" ca="1" si="5"/>
        <v>0</v>
      </c>
      <c r="Q47" s="145">
        <f t="shared" si="6"/>
        <v>202642</v>
      </c>
      <c r="R47" s="150">
        <f ca="1">COUNTIF('Pilot Sheet (Suivi)'!AF$9:AF$1139,'Curves datas (Données courbes)'!Q47)</f>
        <v>0</v>
      </c>
      <c r="S47" s="145">
        <f t="shared" ca="1" si="7"/>
        <v>0</v>
      </c>
      <c r="T47" s="150">
        <f ca="1">COUNTIF('Pilot Sheet (Suivi)'!AG$9:AG$1139,'Curves datas (Données courbes)'!Q47)</f>
        <v>0</v>
      </c>
      <c r="U47" s="145">
        <f t="shared" ca="1" si="8"/>
        <v>0</v>
      </c>
      <c r="V47" s="150">
        <f ca="1">COUNTIF('Pilot Sheet (Suivi)'!AH$9:AH$1139,'Curves datas (Données courbes)'!Q47)</f>
        <v>0</v>
      </c>
      <c r="W47" s="145">
        <f t="shared" ca="1" si="9"/>
        <v>0</v>
      </c>
      <c r="X47" s="150">
        <f ca="1">COUNTIF('Pilot Sheet (Suivi)'!AI$9:AI$1139,'Curves datas (Données courbes)'!Q47)</f>
        <v>0</v>
      </c>
      <c r="Y47" s="145">
        <f t="shared" ca="1" si="10"/>
        <v>0</v>
      </c>
      <c r="Z47" s="150">
        <f>COUNTIF('Pilot Sheet (Suivi)'!AJ$9:AJ$1139,'Curves datas (Données courbes)'!Q47)</f>
        <v>0</v>
      </c>
      <c r="AA47" s="145">
        <f t="shared" si="11"/>
        <v>0</v>
      </c>
      <c r="AC47" s="148" t="str">
        <f t="shared" si="15"/>
        <v xml:space="preserve"> </v>
      </c>
      <c r="AD47" s="147"/>
      <c r="AE47" s="147"/>
      <c r="AF47" s="147"/>
      <c r="AG47" s="147"/>
      <c r="AH47" s="145"/>
    </row>
    <row r="48" spans="1:34">
      <c r="A48" s="145">
        <f t="shared" si="0"/>
        <v>202643</v>
      </c>
      <c r="B48" s="145">
        <f ca="1">COUNTIF('Pilot Sheet (Suivi)'!Z$9:Z$1137,$A48)</f>
        <v>0</v>
      </c>
      <c r="C48" s="145">
        <f t="shared" ca="1" si="12"/>
        <v>19</v>
      </c>
      <c r="D48" s="145">
        <f ca="1">COUNTIF('Pilot Sheet (Suivi)'!AA$9:AA$1137,$A48)</f>
        <v>0</v>
      </c>
      <c r="E48" s="145">
        <f t="shared" ca="1" si="13"/>
        <v>8</v>
      </c>
      <c r="F48" s="145">
        <f ca="1">COUNTIF('Pilot Sheet (Suivi)'!AB$9:AB$1137,$A48)</f>
        <v>0</v>
      </c>
      <c r="G48" s="145">
        <f t="shared" ca="1" si="14"/>
        <v>0</v>
      </c>
      <c r="I48" s="145">
        <f t="shared" si="2"/>
        <v>202643</v>
      </c>
      <c r="J48" s="146">
        <f ca="1">+SUMIF('Pilot Sheet (Suivi)'!Z$9:Z$1136,$I48,'Pilot Sheet (Suivi)'!AC$9:AC$1136)</f>
        <v>0</v>
      </c>
      <c r="K48" s="146">
        <f t="shared" ca="1" si="3"/>
        <v>366.56</v>
      </c>
      <c r="L48" s="146">
        <f ca="1">+SUMIF('Pilot Sheet (Suivi)'!AA$9:AA$1136,$I48,'Pilot Sheet (Suivi)'!AC$9:AC$1136)</f>
        <v>0</v>
      </c>
      <c r="M48" s="146">
        <f t="shared" ca="1" si="4"/>
        <v>322.58999999999997</v>
      </c>
      <c r="N48" s="146">
        <f ca="1">+SUMIF('Pilot Sheet (Suivi)'!AB$9:AB$1136,$I48,'Pilot Sheet (Suivi)'!AD$9:AD$1136)</f>
        <v>0</v>
      </c>
      <c r="O48" s="146">
        <f t="shared" ca="1" si="5"/>
        <v>0</v>
      </c>
      <c r="Q48" s="145">
        <f t="shared" si="6"/>
        <v>202643</v>
      </c>
      <c r="R48" s="150">
        <f ca="1">COUNTIF('Pilot Sheet (Suivi)'!AF$9:AF$1139,'Curves datas (Données courbes)'!Q48)</f>
        <v>0</v>
      </c>
      <c r="S48" s="145">
        <f t="shared" ca="1" si="7"/>
        <v>0</v>
      </c>
      <c r="T48" s="150">
        <f ca="1">COUNTIF('Pilot Sheet (Suivi)'!AG$9:AG$1139,'Curves datas (Données courbes)'!Q48)</f>
        <v>0</v>
      </c>
      <c r="U48" s="145">
        <f t="shared" ca="1" si="8"/>
        <v>0</v>
      </c>
      <c r="V48" s="150">
        <f ca="1">COUNTIF('Pilot Sheet (Suivi)'!AH$9:AH$1139,'Curves datas (Données courbes)'!Q48)</f>
        <v>0</v>
      </c>
      <c r="W48" s="145">
        <f t="shared" ca="1" si="9"/>
        <v>0</v>
      </c>
      <c r="X48" s="150">
        <f ca="1">COUNTIF('Pilot Sheet (Suivi)'!AI$9:AI$1139,'Curves datas (Données courbes)'!Q48)</f>
        <v>0</v>
      </c>
      <c r="Y48" s="145">
        <f t="shared" ca="1" si="10"/>
        <v>0</v>
      </c>
      <c r="Z48" s="150">
        <f>COUNTIF('Pilot Sheet (Suivi)'!AJ$9:AJ$1139,'Curves datas (Données courbes)'!Q48)</f>
        <v>0</v>
      </c>
      <c r="AA48" s="145">
        <f t="shared" si="11"/>
        <v>0</v>
      </c>
      <c r="AC48" s="148" t="str">
        <f t="shared" si="15"/>
        <v xml:space="preserve"> </v>
      </c>
      <c r="AD48" s="147"/>
      <c r="AE48" s="147"/>
      <c r="AF48" s="147"/>
      <c r="AG48" s="147"/>
      <c r="AH48" s="145"/>
    </row>
    <row r="49" spans="1:34">
      <c r="A49" s="145">
        <f t="shared" si="0"/>
        <v>202644</v>
      </c>
      <c r="B49" s="145">
        <f ca="1">COUNTIF('Pilot Sheet (Suivi)'!Z$9:Z$1137,$A49)</f>
        <v>0</v>
      </c>
      <c r="C49" s="145">
        <f t="shared" ca="1" si="12"/>
        <v>19</v>
      </c>
      <c r="D49" s="145">
        <f ca="1">COUNTIF('Pilot Sheet (Suivi)'!AA$9:AA$1137,$A49)</f>
        <v>0</v>
      </c>
      <c r="E49" s="145">
        <f t="shared" ca="1" si="13"/>
        <v>8</v>
      </c>
      <c r="F49" s="145">
        <f ca="1">COUNTIF('Pilot Sheet (Suivi)'!AB$9:AB$1137,$A49)</f>
        <v>0</v>
      </c>
      <c r="G49" s="145">
        <f t="shared" ca="1" si="14"/>
        <v>0</v>
      </c>
      <c r="I49" s="145">
        <f t="shared" si="2"/>
        <v>202644</v>
      </c>
      <c r="J49" s="146">
        <f ca="1">+SUMIF('Pilot Sheet (Suivi)'!Z$9:Z$1136,$I49,'Pilot Sheet (Suivi)'!AC$9:AC$1136)</f>
        <v>0</v>
      </c>
      <c r="K49" s="146">
        <f t="shared" ca="1" si="3"/>
        <v>366.56</v>
      </c>
      <c r="L49" s="146">
        <f ca="1">+SUMIF('Pilot Sheet (Suivi)'!AA$9:AA$1136,$I49,'Pilot Sheet (Suivi)'!AC$9:AC$1136)</f>
        <v>0</v>
      </c>
      <c r="M49" s="146">
        <f t="shared" ca="1" si="4"/>
        <v>322.58999999999997</v>
      </c>
      <c r="N49" s="146">
        <f ca="1">+SUMIF('Pilot Sheet (Suivi)'!AB$9:AB$1136,$I49,'Pilot Sheet (Suivi)'!AD$9:AD$1136)</f>
        <v>0</v>
      </c>
      <c r="O49" s="146">
        <f t="shared" ca="1" si="5"/>
        <v>0</v>
      </c>
      <c r="Q49" s="145">
        <f t="shared" si="6"/>
        <v>202644</v>
      </c>
      <c r="R49" s="150">
        <f ca="1">COUNTIF('Pilot Sheet (Suivi)'!AF$9:AF$1139,'Curves datas (Données courbes)'!Q49)</f>
        <v>0</v>
      </c>
      <c r="S49" s="145">
        <f t="shared" ca="1" si="7"/>
        <v>0</v>
      </c>
      <c r="T49" s="150">
        <f ca="1">COUNTIF('Pilot Sheet (Suivi)'!AG$9:AG$1139,'Curves datas (Données courbes)'!Q49)</f>
        <v>0</v>
      </c>
      <c r="U49" s="145">
        <f t="shared" ca="1" si="8"/>
        <v>0</v>
      </c>
      <c r="V49" s="150">
        <f ca="1">COUNTIF('Pilot Sheet (Suivi)'!AH$9:AH$1139,'Curves datas (Données courbes)'!Q49)</f>
        <v>0</v>
      </c>
      <c r="W49" s="145">
        <f t="shared" ca="1" si="9"/>
        <v>0</v>
      </c>
      <c r="X49" s="150">
        <f ca="1">COUNTIF('Pilot Sheet (Suivi)'!AI$9:AI$1139,'Curves datas (Données courbes)'!Q49)</f>
        <v>0</v>
      </c>
      <c r="Y49" s="145">
        <f t="shared" ca="1" si="10"/>
        <v>0</v>
      </c>
      <c r="Z49" s="150">
        <f>COUNTIF('Pilot Sheet (Suivi)'!AJ$9:AJ$1139,'Curves datas (Données courbes)'!Q49)</f>
        <v>0</v>
      </c>
      <c r="AA49" s="145">
        <f t="shared" si="11"/>
        <v>0</v>
      </c>
      <c r="AC49" s="148" t="str">
        <f t="shared" si="15"/>
        <v xml:space="preserve"> </v>
      </c>
      <c r="AD49" s="147"/>
      <c r="AE49" s="147"/>
      <c r="AF49" s="147"/>
      <c r="AG49" s="147"/>
      <c r="AH49" s="145"/>
    </row>
    <row r="50" spans="1:34">
      <c r="A50" s="145">
        <f t="shared" si="0"/>
        <v>202645</v>
      </c>
      <c r="B50" s="145">
        <f ca="1">COUNTIF('Pilot Sheet (Suivi)'!Z$9:Z$1137,$A50)</f>
        <v>0</v>
      </c>
      <c r="C50" s="145">
        <f t="shared" ca="1" si="12"/>
        <v>19</v>
      </c>
      <c r="D50" s="145">
        <f ca="1">COUNTIF('Pilot Sheet (Suivi)'!AA$9:AA$1137,$A50)</f>
        <v>0</v>
      </c>
      <c r="E50" s="145">
        <f t="shared" ca="1" si="13"/>
        <v>8</v>
      </c>
      <c r="F50" s="145">
        <f ca="1">COUNTIF('Pilot Sheet (Suivi)'!AB$9:AB$1137,$A50)</f>
        <v>0</v>
      </c>
      <c r="G50" s="145">
        <f t="shared" ca="1" si="14"/>
        <v>0</v>
      </c>
      <c r="I50" s="145">
        <f t="shared" si="2"/>
        <v>202645</v>
      </c>
      <c r="J50" s="146">
        <f ca="1">+SUMIF('Pilot Sheet (Suivi)'!Z$9:Z$1136,$I50,'Pilot Sheet (Suivi)'!AC$9:AC$1136)</f>
        <v>0</v>
      </c>
      <c r="K50" s="146">
        <f t="shared" ca="1" si="3"/>
        <v>366.56</v>
      </c>
      <c r="L50" s="146">
        <f ca="1">+SUMIF('Pilot Sheet (Suivi)'!AA$9:AA$1136,$I50,'Pilot Sheet (Suivi)'!AC$9:AC$1136)</f>
        <v>0</v>
      </c>
      <c r="M50" s="146">
        <f t="shared" ca="1" si="4"/>
        <v>322.58999999999997</v>
      </c>
      <c r="N50" s="146">
        <f ca="1">+SUMIF('Pilot Sheet (Suivi)'!AB$9:AB$1136,$I50,'Pilot Sheet (Suivi)'!AD$9:AD$1136)</f>
        <v>0</v>
      </c>
      <c r="O50" s="146">
        <f t="shared" ca="1" si="5"/>
        <v>0</v>
      </c>
      <c r="Q50" s="145">
        <f t="shared" si="6"/>
        <v>202645</v>
      </c>
      <c r="R50" s="150">
        <f ca="1">COUNTIF('Pilot Sheet (Suivi)'!AF$9:AF$1139,'Curves datas (Données courbes)'!Q50)</f>
        <v>0</v>
      </c>
      <c r="S50" s="145">
        <f t="shared" ca="1" si="7"/>
        <v>0</v>
      </c>
      <c r="T50" s="150">
        <f ca="1">COUNTIF('Pilot Sheet (Suivi)'!AG$9:AG$1139,'Curves datas (Données courbes)'!Q50)</f>
        <v>0</v>
      </c>
      <c r="U50" s="145">
        <f t="shared" ca="1" si="8"/>
        <v>0</v>
      </c>
      <c r="V50" s="150">
        <f ca="1">COUNTIF('Pilot Sheet (Suivi)'!AH$9:AH$1139,'Curves datas (Données courbes)'!Q50)</f>
        <v>0</v>
      </c>
      <c r="W50" s="145">
        <f t="shared" ca="1" si="9"/>
        <v>0</v>
      </c>
      <c r="X50" s="150">
        <f ca="1">COUNTIF('Pilot Sheet (Suivi)'!AI$9:AI$1139,'Curves datas (Données courbes)'!Q50)</f>
        <v>0</v>
      </c>
      <c r="Y50" s="145">
        <f t="shared" ca="1" si="10"/>
        <v>0</v>
      </c>
      <c r="Z50" s="150">
        <f>COUNTIF('Pilot Sheet (Suivi)'!AJ$9:AJ$1139,'Curves datas (Données courbes)'!Q50)</f>
        <v>0</v>
      </c>
      <c r="AA50" s="145">
        <f t="shared" si="11"/>
        <v>0</v>
      </c>
      <c r="AC50" s="148" t="str">
        <f t="shared" si="15"/>
        <v xml:space="preserve"> </v>
      </c>
      <c r="AD50" s="147"/>
      <c r="AE50" s="147"/>
      <c r="AF50" s="147"/>
      <c r="AG50" s="147"/>
      <c r="AH50" s="145"/>
    </row>
    <row r="51" spans="1:34">
      <c r="A51" s="145">
        <f t="shared" si="0"/>
        <v>202646</v>
      </c>
      <c r="B51" s="145">
        <f ca="1">COUNTIF('Pilot Sheet (Suivi)'!Z$9:Z$1137,$A51)</f>
        <v>0</v>
      </c>
      <c r="C51" s="145">
        <f t="shared" ca="1" si="12"/>
        <v>19</v>
      </c>
      <c r="D51" s="145">
        <f ca="1">COUNTIF('Pilot Sheet (Suivi)'!AA$9:AA$1137,$A51)</f>
        <v>0</v>
      </c>
      <c r="E51" s="145">
        <f t="shared" ca="1" si="13"/>
        <v>8</v>
      </c>
      <c r="F51" s="145">
        <f ca="1">COUNTIF('Pilot Sheet (Suivi)'!AB$9:AB$1137,$A51)</f>
        <v>0</v>
      </c>
      <c r="G51" s="145">
        <f t="shared" ca="1" si="14"/>
        <v>0</v>
      </c>
      <c r="I51" s="145">
        <f t="shared" si="2"/>
        <v>202646</v>
      </c>
      <c r="J51" s="146">
        <f ca="1">+SUMIF('Pilot Sheet (Suivi)'!Z$9:Z$1136,$I51,'Pilot Sheet (Suivi)'!AC$9:AC$1136)</f>
        <v>0</v>
      </c>
      <c r="K51" s="146">
        <f t="shared" ca="1" si="3"/>
        <v>366.56</v>
      </c>
      <c r="L51" s="146">
        <f ca="1">+SUMIF('Pilot Sheet (Suivi)'!AA$9:AA$1136,$I51,'Pilot Sheet (Suivi)'!AC$9:AC$1136)</f>
        <v>0</v>
      </c>
      <c r="M51" s="146">
        <f t="shared" ca="1" si="4"/>
        <v>322.58999999999997</v>
      </c>
      <c r="N51" s="146">
        <f ca="1">+SUMIF('Pilot Sheet (Suivi)'!AB$9:AB$1136,$I51,'Pilot Sheet (Suivi)'!AD$9:AD$1136)</f>
        <v>0</v>
      </c>
      <c r="O51" s="146">
        <f t="shared" ca="1" si="5"/>
        <v>0</v>
      </c>
      <c r="Q51" s="145">
        <f t="shared" si="6"/>
        <v>202646</v>
      </c>
      <c r="R51" s="150">
        <f ca="1">COUNTIF('Pilot Sheet (Suivi)'!AF$9:AF$1139,'Curves datas (Données courbes)'!Q51)</f>
        <v>0</v>
      </c>
      <c r="S51" s="145">
        <f t="shared" ca="1" si="7"/>
        <v>0</v>
      </c>
      <c r="T51" s="150">
        <f ca="1">COUNTIF('Pilot Sheet (Suivi)'!AG$9:AG$1139,'Curves datas (Données courbes)'!Q51)</f>
        <v>0</v>
      </c>
      <c r="U51" s="145">
        <f t="shared" ca="1" si="8"/>
        <v>0</v>
      </c>
      <c r="V51" s="150">
        <f ca="1">COUNTIF('Pilot Sheet (Suivi)'!AH$9:AH$1139,'Curves datas (Données courbes)'!Q51)</f>
        <v>0</v>
      </c>
      <c r="W51" s="145">
        <f t="shared" ca="1" si="9"/>
        <v>0</v>
      </c>
      <c r="X51" s="150">
        <f ca="1">COUNTIF('Pilot Sheet (Suivi)'!AI$9:AI$1139,'Curves datas (Données courbes)'!Q51)</f>
        <v>0</v>
      </c>
      <c r="Y51" s="145">
        <f t="shared" ca="1" si="10"/>
        <v>0</v>
      </c>
      <c r="Z51" s="150">
        <f>COUNTIF('Pilot Sheet (Suivi)'!AJ$9:AJ$1139,'Curves datas (Données courbes)'!Q51)</f>
        <v>0</v>
      </c>
      <c r="AA51" s="145">
        <f t="shared" si="11"/>
        <v>0</v>
      </c>
      <c r="AC51" s="148" t="str">
        <f t="shared" si="15"/>
        <v xml:space="preserve"> </v>
      </c>
      <c r="AD51" s="147"/>
      <c r="AE51" s="147"/>
      <c r="AF51" s="147"/>
      <c r="AG51" s="147"/>
      <c r="AH51" s="145"/>
    </row>
    <row r="52" spans="1:34">
      <c r="A52" s="145">
        <f t="shared" si="0"/>
        <v>202647</v>
      </c>
      <c r="B52" s="145">
        <f ca="1">COUNTIF('Pilot Sheet (Suivi)'!Z$9:Z$1137,$A52)</f>
        <v>0</v>
      </c>
      <c r="C52" s="145">
        <f t="shared" ca="1" si="12"/>
        <v>19</v>
      </c>
      <c r="D52" s="145">
        <f ca="1">COUNTIF('Pilot Sheet (Suivi)'!AA$9:AA$1137,$A52)</f>
        <v>0</v>
      </c>
      <c r="E52" s="145">
        <f t="shared" ca="1" si="13"/>
        <v>8</v>
      </c>
      <c r="F52" s="145">
        <f ca="1">COUNTIF('Pilot Sheet (Suivi)'!AB$9:AB$1137,$A52)</f>
        <v>0</v>
      </c>
      <c r="G52" s="145">
        <f t="shared" ca="1" si="14"/>
        <v>0</v>
      </c>
      <c r="I52" s="145">
        <f t="shared" si="2"/>
        <v>202647</v>
      </c>
      <c r="J52" s="146">
        <f ca="1">+SUMIF('Pilot Sheet (Suivi)'!Z$9:Z$1136,$I52,'Pilot Sheet (Suivi)'!AC$9:AC$1136)</f>
        <v>0</v>
      </c>
      <c r="K52" s="146">
        <f t="shared" ca="1" si="3"/>
        <v>366.56</v>
      </c>
      <c r="L52" s="146">
        <f ca="1">+SUMIF('Pilot Sheet (Suivi)'!AA$9:AA$1136,$I52,'Pilot Sheet (Suivi)'!AC$9:AC$1136)</f>
        <v>0</v>
      </c>
      <c r="M52" s="146">
        <f t="shared" ca="1" si="4"/>
        <v>322.58999999999997</v>
      </c>
      <c r="N52" s="146">
        <f ca="1">+SUMIF('Pilot Sheet (Suivi)'!AB$9:AB$1136,$I52,'Pilot Sheet (Suivi)'!AD$9:AD$1136)</f>
        <v>0</v>
      </c>
      <c r="O52" s="146">
        <f t="shared" ca="1" si="5"/>
        <v>0</v>
      </c>
      <c r="Q52" s="145">
        <f t="shared" si="6"/>
        <v>202647</v>
      </c>
      <c r="R52" s="150">
        <f ca="1">COUNTIF('Pilot Sheet (Suivi)'!AF$9:AF$1139,'Curves datas (Données courbes)'!Q52)</f>
        <v>0</v>
      </c>
      <c r="S52" s="145">
        <f t="shared" ca="1" si="7"/>
        <v>0</v>
      </c>
      <c r="T52" s="150">
        <f ca="1">COUNTIF('Pilot Sheet (Suivi)'!AG$9:AG$1139,'Curves datas (Données courbes)'!Q52)</f>
        <v>0</v>
      </c>
      <c r="U52" s="145">
        <f t="shared" ca="1" si="8"/>
        <v>0</v>
      </c>
      <c r="V52" s="150">
        <f ca="1">COUNTIF('Pilot Sheet (Suivi)'!AH$9:AH$1139,'Curves datas (Données courbes)'!Q52)</f>
        <v>0</v>
      </c>
      <c r="W52" s="145">
        <f t="shared" ca="1" si="9"/>
        <v>0</v>
      </c>
      <c r="X52" s="150">
        <f ca="1">COUNTIF('Pilot Sheet (Suivi)'!AI$9:AI$1139,'Curves datas (Données courbes)'!Q52)</f>
        <v>0</v>
      </c>
      <c r="Y52" s="145">
        <f t="shared" ca="1" si="10"/>
        <v>0</v>
      </c>
      <c r="Z52" s="150">
        <f>COUNTIF('Pilot Sheet (Suivi)'!AJ$9:AJ$1139,'Curves datas (Données courbes)'!Q52)</f>
        <v>0</v>
      </c>
      <c r="AA52" s="145">
        <f t="shared" si="11"/>
        <v>0</v>
      </c>
      <c r="AC52" s="148" t="str">
        <f t="shared" si="15"/>
        <v xml:space="preserve"> </v>
      </c>
      <c r="AD52" s="147"/>
      <c r="AE52" s="147"/>
      <c r="AF52" s="147"/>
      <c r="AG52" s="147"/>
      <c r="AH52" s="145"/>
    </row>
    <row r="53" spans="1:34">
      <c r="A53" s="145">
        <f t="shared" si="0"/>
        <v>202648</v>
      </c>
      <c r="B53" s="145">
        <f ca="1">COUNTIF('Pilot Sheet (Suivi)'!Z$9:Z$1137,$A53)</f>
        <v>0</v>
      </c>
      <c r="C53" s="145">
        <f t="shared" ca="1" si="12"/>
        <v>19</v>
      </c>
      <c r="D53" s="145">
        <f ca="1">COUNTIF('Pilot Sheet (Suivi)'!AA$9:AA$1137,$A53)</f>
        <v>0</v>
      </c>
      <c r="E53" s="145">
        <f t="shared" ca="1" si="13"/>
        <v>8</v>
      </c>
      <c r="F53" s="145">
        <f ca="1">COUNTIF('Pilot Sheet (Suivi)'!AB$9:AB$1137,$A53)</f>
        <v>0</v>
      </c>
      <c r="G53" s="145">
        <f t="shared" ca="1" si="14"/>
        <v>0</v>
      </c>
      <c r="I53" s="145">
        <f t="shared" si="2"/>
        <v>202648</v>
      </c>
      <c r="J53" s="146">
        <f ca="1">+SUMIF('Pilot Sheet (Suivi)'!Z$9:Z$1136,$I53,'Pilot Sheet (Suivi)'!AC$9:AC$1136)</f>
        <v>0</v>
      </c>
      <c r="K53" s="146">
        <f t="shared" ca="1" si="3"/>
        <v>366.56</v>
      </c>
      <c r="L53" s="146">
        <f ca="1">+SUMIF('Pilot Sheet (Suivi)'!AA$9:AA$1136,$I53,'Pilot Sheet (Suivi)'!AC$9:AC$1136)</f>
        <v>0</v>
      </c>
      <c r="M53" s="146">
        <f t="shared" ca="1" si="4"/>
        <v>322.58999999999997</v>
      </c>
      <c r="N53" s="146">
        <f ca="1">+SUMIF('Pilot Sheet (Suivi)'!AB$9:AB$1136,$I53,'Pilot Sheet (Suivi)'!AD$9:AD$1136)</f>
        <v>0</v>
      </c>
      <c r="O53" s="146">
        <f t="shared" ca="1" si="5"/>
        <v>0</v>
      </c>
      <c r="Q53" s="145">
        <f t="shared" si="6"/>
        <v>202648</v>
      </c>
      <c r="R53" s="150">
        <f ca="1">COUNTIF('Pilot Sheet (Suivi)'!AF$9:AF$1139,'Curves datas (Données courbes)'!Q53)</f>
        <v>0</v>
      </c>
      <c r="S53" s="145">
        <f t="shared" ca="1" si="7"/>
        <v>0</v>
      </c>
      <c r="T53" s="150">
        <f ca="1">COUNTIF('Pilot Sheet (Suivi)'!AG$9:AG$1139,'Curves datas (Données courbes)'!Q53)</f>
        <v>0</v>
      </c>
      <c r="U53" s="145">
        <f t="shared" ca="1" si="8"/>
        <v>0</v>
      </c>
      <c r="V53" s="150">
        <f ca="1">COUNTIF('Pilot Sheet (Suivi)'!AH$9:AH$1139,'Curves datas (Données courbes)'!Q53)</f>
        <v>0</v>
      </c>
      <c r="W53" s="145">
        <f t="shared" ca="1" si="9"/>
        <v>0</v>
      </c>
      <c r="X53" s="150">
        <f ca="1">COUNTIF('Pilot Sheet (Suivi)'!AI$9:AI$1139,'Curves datas (Données courbes)'!Q53)</f>
        <v>0</v>
      </c>
      <c r="Y53" s="145">
        <f t="shared" ca="1" si="10"/>
        <v>0</v>
      </c>
      <c r="Z53" s="150">
        <f>COUNTIF('Pilot Sheet (Suivi)'!AJ$9:AJ$1139,'Curves datas (Données courbes)'!Q53)</f>
        <v>0</v>
      </c>
      <c r="AA53" s="145">
        <f t="shared" si="11"/>
        <v>0</v>
      </c>
      <c r="AC53" s="148" t="str">
        <f t="shared" si="15"/>
        <v xml:space="preserve"> </v>
      </c>
      <c r="AD53" s="147"/>
      <c r="AE53" s="147"/>
      <c r="AF53" s="147"/>
      <c r="AG53" s="147"/>
      <c r="AH53" s="145"/>
    </row>
    <row r="54" spans="1:34">
      <c r="A54" s="145">
        <f t="shared" si="0"/>
        <v>202649</v>
      </c>
      <c r="B54" s="145">
        <f ca="1">COUNTIF('Pilot Sheet (Suivi)'!Z$9:Z$1137,$A54)</f>
        <v>0</v>
      </c>
      <c r="C54" s="145">
        <f t="shared" ca="1" si="12"/>
        <v>19</v>
      </c>
      <c r="D54" s="145">
        <f ca="1">COUNTIF('Pilot Sheet (Suivi)'!AA$9:AA$1137,$A54)</f>
        <v>0</v>
      </c>
      <c r="E54" s="145">
        <f t="shared" ca="1" si="13"/>
        <v>8</v>
      </c>
      <c r="F54" s="145">
        <f ca="1">COUNTIF('Pilot Sheet (Suivi)'!AB$9:AB$1137,$A54)</f>
        <v>0</v>
      </c>
      <c r="G54" s="145">
        <f t="shared" ca="1" si="14"/>
        <v>0</v>
      </c>
      <c r="I54" s="145">
        <f t="shared" si="2"/>
        <v>202649</v>
      </c>
      <c r="J54" s="146">
        <f ca="1">+SUMIF('Pilot Sheet (Suivi)'!Z$9:Z$1136,$I54,'Pilot Sheet (Suivi)'!AC$9:AC$1136)</f>
        <v>0</v>
      </c>
      <c r="K54" s="146">
        <f t="shared" ca="1" si="3"/>
        <v>366.56</v>
      </c>
      <c r="L54" s="146">
        <f ca="1">+SUMIF('Pilot Sheet (Suivi)'!AA$9:AA$1136,$I54,'Pilot Sheet (Suivi)'!AC$9:AC$1136)</f>
        <v>0</v>
      </c>
      <c r="M54" s="146">
        <f t="shared" ca="1" si="4"/>
        <v>322.58999999999997</v>
      </c>
      <c r="N54" s="146">
        <f ca="1">+SUMIF('Pilot Sheet (Suivi)'!AB$9:AB$1136,$I54,'Pilot Sheet (Suivi)'!AD$9:AD$1136)</f>
        <v>0</v>
      </c>
      <c r="O54" s="146">
        <f t="shared" ca="1" si="5"/>
        <v>0</v>
      </c>
      <c r="Q54" s="145">
        <f t="shared" si="6"/>
        <v>202649</v>
      </c>
      <c r="R54" s="150">
        <f ca="1">COUNTIF('Pilot Sheet (Suivi)'!AF$9:AF$1139,'Curves datas (Données courbes)'!Q54)</f>
        <v>0</v>
      </c>
      <c r="S54" s="145">
        <f t="shared" ca="1" si="7"/>
        <v>0</v>
      </c>
      <c r="T54" s="150">
        <f ca="1">COUNTIF('Pilot Sheet (Suivi)'!AG$9:AG$1139,'Curves datas (Données courbes)'!Q54)</f>
        <v>0</v>
      </c>
      <c r="U54" s="145">
        <f t="shared" ca="1" si="8"/>
        <v>0</v>
      </c>
      <c r="V54" s="150">
        <f ca="1">COUNTIF('Pilot Sheet (Suivi)'!AH$9:AH$1139,'Curves datas (Données courbes)'!Q54)</f>
        <v>0</v>
      </c>
      <c r="W54" s="145">
        <f t="shared" ca="1" si="9"/>
        <v>0</v>
      </c>
      <c r="X54" s="150">
        <f ca="1">COUNTIF('Pilot Sheet (Suivi)'!AI$9:AI$1139,'Curves datas (Données courbes)'!Q54)</f>
        <v>0</v>
      </c>
      <c r="Y54" s="145">
        <f t="shared" ca="1" si="10"/>
        <v>0</v>
      </c>
      <c r="Z54" s="150">
        <f>COUNTIF('Pilot Sheet (Suivi)'!AJ$9:AJ$1139,'Curves datas (Données courbes)'!Q54)</f>
        <v>0</v>
      </c>
      <c r="AA54" s="145">
        <f t="shared" si="11"/>
        <v>0</v>
      </c>
      <c r="AC54" s="148" t="str">
        <f t="shared" si="15"/>
        <v xml:space="preserve"> </v>
      </c>
      <c r="AD54" s="147"/>
      <c r="AE54" s="147"/>
      <c r="AF54" s="147"/>
      <c r="AG54" s="147"/>
      <c r="AH54" s="145"/>
    </row>
    <row r="55" spans="1:34">
      <c r="A55" s="145">
        <f t="shared" si="0"/>
        <v>202650</v>
      </c>
      <c r="B55" s="145">
        <f ca="1">COUNTIF('Pilot Sheet (Suivi)'!Z$9:Z$1137,$A55)</f>
        <v>0</v>
      </c>
      <c r="C55" s="145">
        <f t="shared" ca="1" si="12"/>
        <v>19</v>
      </c>
      <c r="D55" s="145">
        <f ca="1">COUNTIF('Pilot Sheet (Suivi)'!AA$9:AA$1137,$A55)</f>
        <v>0</v>
      </c>
      <c r="E55" s="145">
        <f t="shared" ca="1" si="13"/>
        <v>8</v>
      </c>
      <c r="F55" s="145">
        <f ca="1">COUNTIF('Pilot Sheet (Suivi)'!AB$9:AB$1137,$A55)</f>
        <v>0</v>
      </c>
      <c r="G55" s="145">
        <f t="shared" ca="1" si="14"/>
        <v>0</v>
      </c>
      <c r="I55" s="145">
        <f t="shared" si="2"/>
        <v>202650</v>
      </c>
      <c r="J55" s="146">
        <f ca="1">+SUMIF('Pilot Sheet (Suivi)'!Z$9:Z$1136,$I55,'Pilot Sheet (Suivi)'!AC$9:AC$1136)</f>
        <v>0</v>
      </c>
      <c r="K55" s="146">
        <f t="shared" ca="1" si="3"/>
        <v>366.56</v>
      </c>
      <c r="L55" s="146">
        <f ca="1">+SUMIF('Pilot Sheet (Suivi)'!AA$9:AA$1136,$I55,'Pilot Sheet (Suivi)'!AC$9:AC$1136)</f>
        <v>0</v>
      </c>
      <c r="M55" s="146">
        <f t="shared" ca="1" si="4"/>
        <v>322.58999999999997</v>
      </c>
      <c r="N55" s="146">
        <f ca="1">+SUMIF('Pilot Sheet (Suivi)'!AB$9:AB$1136,$I55,'Pilot Sheet (Suivi)'!AD$9:AD$1136)</f>
        <v>0</v>
      </c>
      <c r="O55" s="146">
        <f t="shared" ca="1" si="5"/>
        <v>0</v>
      </c>
      <c r="Q55" s="145">
        <f t="shared" si="6"/>
        <v>202650</v>
      </c>
      <c r="R55" s="150">
        <f ca="1">COUNTIF('Pilot Sheet (Suivi)'!AF$9:AF$1139,'Curves datas (Données courbes)'!Q55)</f>
        <v>0</v>
      </c>
      <c r="S55" s="145">
        <f t="shared" ca="1" si="7"/>
        <v>0</v>
      </c>
      <c r="T55" s="150">
        <f ca="1">COUNTIF('Pilot Sheet (Suivi)'!AG$9:AG$1139,'Curves datas (Données courbes)'!Q55)</f>
        <v>0</v>
      </c>
      <c r="U55" s="145">
        <f t="shared" ca="1" si="8"/>
        <v>0</v>
      </c>
      <c r="V55" s="150">
        <f ca="1">COUNTIF('Pilot Sheet (Suivi)'!AH$9:AH$1139,'Curves datas (Données courbes)'!Q55)</f>
        <v>0</v>
      </c>
      <c r="W55" s="145">
        <f t="shared" ca="1" si="9"/>
        <v>0</v>
      </c>
      <c r="X55" s="150">
        <f ca="1">COUNTIF('Pilot Sheet (Suivi)'!AI$9:AI$1139,'Curves datas (Données courbes)'!Q55)</f>
        <v>0</v>
      </c>
      <c r="Y55" s="145">
        <f t="shared" ca="1" si="10"/>
        <v>0</v>
      </c>
      <c r="Z55" s="150">
        <f>COUNTIF('Pilot Sheet (Suivi)'!AJ$9:AJ$1139,'Curves datas (Données courbes)'!Q55)</f>
        <v>0</v>
      </c>
      <c r="AA55" s="145">
        <f t="shared" si="11"/>
        <v>0</v>
      </c>
      <c r="AC55" s="148" t="str">
        <f t="shared" si="15"/>
        <v xml:space="preserve"> </v>
      </c>
      <c r="AD55" s="147"/>
      <c r="AE55" s="147"/>
      <c r="AF55" s="147"/>
      <c r="AG55" s="147"/>
      <c r="AH55" s="145"/>
    </row>
    <row r="56" spans="1:34">
      <c r="A56" s="145">
        <f t="shared" si="0"/>
        <v>202651</v>
      </c>
      <c r="B56" s="145">
        <f ca="1">COUNTIF('Pilot Sheet (Suivi)'!Z$9:Z$1137,$A56)</f>
        <v>0</v>
      </c>
      <c r="C56" s="145">
        <f t="shared" ca="1" si="12"/>
        <v>19</v>
      </c>
      <c r="D56" s="145">
        <f ca="1">COUNTIF('Pilot Sheet (Suivi)'!AA$9:AA$1137,$A56)</f>
        <v>0</v>
      </c>
      <c r="E56" s="145">
        <f t="shared" ca="1" si="13"/>
        <v>8</v>
      </c>
      <c r="F56" s="145">
        <f ca="1">COUNTIF('Pilot Sheet (Suivi)'!AB$9:AB$1137,$A56)</f>
        <v>0</v>
      </c>
      <c r="G56" s="145">
        <f t="shared" ca="1" si="14"/>
        <v>0</v>
      </c>
      <c r="I56" s="145">
        <f t="shared" si="2"/>
        <v>202651</v>
      </c>
      <c r="J56" s="146">
        <f ca="1">+SUMIF('Pilot Sheet (Suivi)'!Z$9:Z$1136,$I56,'Pilot Sheet (Suivi)'!AC$9:AC$1136)</f>
        <v>0</v>
      </c>
      <c r="K56" s="146">
        <f t="shared" ca="1" si="3"/>
        <v>366.56</v>
      </c>
      <c r="L56" s="146">
        <f ca="1">+SUMIF('Pilot Sheet (Suivi)'!AA$9:AA$1136,$I56,'Pilot Sheet (Suivi)'!AC$9:AC$1136)</f>
        <v>0</v>
      </c>
      <c r="M56" s="146">
        <f t="shared" ca="1" si="4"/>
        <v>322.58999999999997</v>
      </c>
      <c r="N56" s="146">
        <f ca="1">+SUMIF('Pilot Sheet (Suivi)'!AB$9:AB$1136,$I56,'Pilot Sheet (Suivi)'!AD$9:AD$1136)</f>
        <v>0</v>
      </c>
      <c r="O56" s="146">
        <f t="shared" ca="1" si="5"/>
        <v>0</v>
      </c>
      <c r="Q56" s="145">
        <f t="shared" si="6"/>
        <v>202651</v>
      </c>
      <c r="R56" s="150">
        <f ca="1">COUNTIF('Pilot Sheet (Suivi)'!AF$9:AF$1139,'Curves datas (Données courbes)'!Q56)</f>
        <v>0</v>
      </c>
      <c r="S56" s="145">
        <f t="shared" ca="1" si="7"/>
        <v>0</v>
      </c>
      <c r="T56" s="150">
        <f ca="1">COUNTIF('Pilot Sheet (Suivi)'!AG$9:AG$1139,'Curves datas (Données courbes)'!Q56)</f>
        <v>0</v>
      </c>
      <c r="U56" s="145">
        <f t="shared" ca="1" si="8"/>
        <v>0</v>
      </c>
      <c r="V56" s="150">
        <f ca="1">COUNTIF('Pilot Sheet (Suivi)'!AH$9:AH$1139,'Curves datas (Données courbes)'!Q56)</f>
        <v>0</v>
      </c>
      <c r="W56" s="145">
        <f t="shared" ca="1" si="9"/>
        <v>0</v>
      </c>
      <c r="X56" s="150">
        <f ca="1">COUNTIF('Pilot Sheet (Suivi)'!AI$9:AI$1139,'Curves datas (Données courbes)'!Q56)</f>
        <v>0</v>
      </c>
      <c r="Y56" s="145">
        <f t="shared" ca="1" si="10"/>
        <v>0</v>
      </c>
      <c r="Z56" s="150">
        <f>COUNTIF('Pilot Sheet (Suivi)'!AJ$9:AJ$1139,'Curves datas (Données courbes)'!Q56)</f>
        <v>0</v>
      </c>
      <c r="AA56" s="145">
        <f t="shared" si="11"/>
        <v>0</v>
      </c>
      <c r="AC56" s="148" t="str">
        <f t="shared" si="15"/>
        <v xml:space="preserve"> </v>
      </c>
      <c r="AD56" s="147"/>
      <c r="AE56" s="147"/>
      <c r="AF56" s="147"/>
      <c r="AG56" s="147"/>
      <c r="AH56" s="145"/>
    </row>
    <row r="57" spans="1:34">
      <c r="A57" s="145">
        <f t="shared" si="0"/>
        <v>202652</v>
      </c>
      <c r="B57" s="145">
        <f ca="1">COUNTIF('Pilot Sheet (Suivi)'!Z$9:Z$1137,$A57)</f>
        <v>0</v>
      </c>
      <c r="C57" s="145">
        <f t="shared" ca="1" si="12"/>
        <v>19</v>
      </c>
      <c r="D57" s="145">
        <f ca="1">COUNTIF('Pilot Sheet (Suivi)'!AA$9:AA$1137,$A57)</f>
        <v>0</v>
      </c>
      <c r="E57" s="145">
        <f t="shared" ca="1" si="13"/>
        <v>8</v>
      </c>
      <c r="F57" s="145">
        <f ca="1">COUNTIF('Pilot Sheet (Suivi)'!AB$9:AB$1137,$A57)</f>
        <v>0</v>
      </c>
      <c r="G57" s="145">
        <f t="shared" ca="1" si="14"/>
        <v>0</v>
      </c>
      <c r="I57" s="145">
        <f t="shared" si="2"/>
        <v>202652</v>
      </c>
      <c r="J57" s="146">
        <f ca="1">+SUMIF('Pilot Sheet (Suivi)'!Z$9:Z$1136,$I57,'Pilot Sheet (Suivi)'!AC$9:AC$1136)</f>
        <v>0</v>
      </c>
      <c r="K57" s="146">
        <f t="shared" ca="1" si="3"/>
        <v>366.56</v>
      </c>
      <c r="L57" s="146">
        <f ca="1">+SUMIF('Pilot Sheet (Suivi)'!AA$9:AA$1136,$I57,'Pilot Sheet (Suivi)'!AC$9:AC$1136)</f>
        <v>0</v>
      </c>
      <c r="M57" s="146">
        <f t="shared" ca="1" si="4"/>
        <v>322.58999999999997</v>
      </c>
      <c r="N57" s="146">
        <f ca="1">+SUMIF('Pilot Sheet (Suivi)'!AB$9:AB$1136,$I57,'Pilot Sheet (Suivi)'!AD$9:AD$1136)</f>
        <v>0</v>
      </c>
      <c r="O57" s="146">
        <f t="shared" ca="1" si="5"/>
        <v>0</v>
      </c>
      <c r="Q57" s="145">
        <f t="shared" si="6"/>
        <v>202652</v>
      </c>
      <c r="R57" s="150">
        <f ca="1">COUNTIF('Pilot Sheet (Suivi)'!AF$9:AF$1139,'Curves datas (Données courbes)'!Q57)</f>
        <v>0</v>
      </c>
      <c r="S57" s="145">
        <f t="shared" ca="1" si="7"/>
        <v>0</v>
      </c>
      <c r="T57" s="150">
        <f ca="1">COUNTIF('Pilot Sheet (Suivi)'!AG$9:AG$1139,'Curves datas (Données courbes)'!Q57)</f>
        <v>0</v>
      </c>
      <c r="U57" s="145">
        <f t="shared" ca="1" si="8"/>
        <v>0</v>
      </c>
      <c r="V57" s="150">
        <f ca="1">COUNTIF('Pilot Sheet (Suivi)'!AH$9:AH$1139,'Curves datas (Données courbes)'!Q57)</f>
        <v>0</v>
      </c>
      <c r="W57" s="145">
        <f t="shared" ca="1" si="9"/>
        <v>0</v>
      </c>
      <c r="X57" s="150">
        <f ca="1">COUNTIF('Pilot Sheet (Suivi)'!AI$9:AI$1139,'Curves datas (Données courbes)'!Q57)</f>
        <v>0</v>
      </c>
      <c r="Y57" s="145">
        <f t="shared" ca="1" si="10"/>
        <v>0</v>
      </c>
      <c r="Z57" s="150">
        <f>COUNTIF('Pilot Sheet (Suivi)'!AJ$9:AJ$1139,'Curves datas (Données courbes)'!Q57)</f>
        <v>0</v>
      </c>
      <c r="AA57" s="145">
        <f t="shared" si="11"/>
        <v>0</v>
      </c>
      <c r="AC57" s="148" t="str">
        <f t="shared" si="15"/>
        <v xml:space="preserve"> </v>
      </c>
      <c r="AD57" s="147"/>
      <c r="AE57" s="147"/>
      <c r="AF57" s="147"/>
      <c r="AG57" s="147"/>
      <c r="AH57" s="145"/>
    </row>
    <row r="58" spans="1:34">
      <c r="A58" s="145">
        <f t="shared" si="0"/>
        <v>202701</v>
      </c>
      <c r="B58" s="145">
        <f ca="1">COUNTIF('Pilot Sheet (Suivi)'!Z$9:Z$1137,$A58)</f>
        <v>0</v>
      </c>
      <c r="C58" s="145">
        <f t="shared" ref="C58:C73" ca="1" si="16">C57+B58</f>
        <v>19</v>
      </c>
      <c r="D58" s="145">
        <f ca="1">COUNTIF('Pilot Sheet (Suivi)'!AA$9:AA$1137,$A58)</f>
        <v>0</v>
      </c>
      <c r="E58" s="145">
        <f t="shared" ref="E58:E73" ca="1" si="17">E57+D58</f>
        <v>8</v>
      </c>
      <c r="F58" s="145">
        <f ca="1">COUNTIF('Pilot Sheet (Suivi)'!AB$9:AB$1137,$A58)</f>
        <v>0</v>
      </c>
      <c r="G58" s="145">
        <f t="shared" ref="G58:G73" ca="1" si="18">G57+F58</f>
        <v>0</v>
      </c>
      <c r="I58" s="145">
        <f t="shared" si="2"/>
        <v>202701</v>
      </c>
      <c r="J58" s="146">
        <f ca="1">+SUMIF('Pilot Sheet (Suivi)'!Z$9:Z$1136,$I58,'Pilot Sheet (Suivi)'!AC$9:AC$1136)</f>
        <v>0</v>
      </c>
      <c r="K58" s="146">
        <f t="shared" ca="1" si="3"/>
        <v>366.56</v>
      </c>
      <c r="L58" s="146">
        <f ca="1">+SUMIF('Pilot Sheet (Suivi)'!AA$9:AA$1136,$I58,'Pilot Sheet (Suivi)'!AC$9:AC$1136)</f>
        <v>0</v>
      </c>
      <c r="M58" s="146">
        <f t="shared" ca="1" si="4"/>
        <v>322.58999999999997</v>
      </c>
      <c r="N58" s="146">
        <f ca="1">+SUMIF('Pilot Sheet (Suivi)'!AB$9:AB$1136,$I58,'Pilot Sheet (Suivi)'!AD$9:AD$1136)</f>
        <v>0</v>
      </c>
      <c r="O58" s="146">
        <f t="shared" ca="1" si="5"/>
        <v>0</v>
      </c>
      <c r="Q58" s="145">
        <f t="shared" si="6"/>
        <v>202701</v>
      </c>
      <c r="R58" s="150">
        <f ca="1">COUNTIF('Pilot Sheet (Suivi)'!AF$9:AF$1139,'Curves datas (Données courbes)'!Q58)</f>
        <v>0</v>
      </c>
      <c r="S58" s="145">
        <f t="shared" ca="1" si="7"/>
        <v>0</v>
      </c>
      <c r="T58" s="150">
        <f ca="1">COUNTIF('Pilot Sheet (Suivi)'!AG$9:AG$1139,'Curves datas (Données courbes)'!Q58)</f>
        <v>0</v>
      </c>
      <c r="U58" s="145">
        <f t="shared" ca="1" si="8"/>
        <v>0</v>
      </c>
      <c r="V58" s="150">
        <f ca="1">COUNTIF('Pilot Sheet (Suivi)'!AH$9:AH$1139,'Curves datas (Données courbes)'!Q58)</f>
        <v>0</v>
      </c>
      <c r="W58" s="145">
        <f t="shared" ca="1" si="9"/>
        <v>0</v>
      </c>
      <c r="X58" s="150">
        <f ca="1">COUNTIF('Pilot Sheet (Suivi)'!AI$9:AI$1139,'Curves datas (Données courbes)'!Q58)</f>
        <v>0</v>
      </c>
      <c r="Y58" s="145">
        <f t="shared" ca="1" si="10"/>
        <v>0</v>
      </c>
      <c r="Z58" s="150">
        <f>COUNTIF('Pilot Sheet (Suivi)'!AJ$9:AJ$1139,'Curves datas (Données courbes)'!Q58)</f>
        <v>0</v>
      </c>
      <c r="AA58" s="145">
        <f t="shared" si="11"/>
        <v>0</v>
      </c>
      <c r="AC58" s="148" t="str">
        <f t="shared" si="15"/>
        <v xml:space="preserve"> </v>
      </c>
      <c r="AD58" s="147"/>
      <c r="AE58" s="147"/>
      <c r="AF58" s="147"/>
      <c r="AG58" s="147"/>
      <c r="AH58" s="145"/>
    </row>
    <row r="59" spans="1:34">
      <c r="A59" s="145">
        <f t="shared" si="0"/>
        <v>202702</v>
      </c>
      <c r="B59" s="145">
        <f ca="1">COUNTIF('Pilot Sheet (Suivi)'!Z$9:Z$1137,$A59)</f>
        <v>0</v>
      </c>
      <c r="C59" s="145">
        <f t="shared" ca="1" si="16"/>
        <v>19</v>
      </c>
      <c r="D59" s="145">
        <f ca="1">COUNTIF('Pilot Sheet (Suivi)'!AA$9:AA$1137,$A59)</f>
        <v>0</v>
      </c>
      <c r="E59" s="145">
        <f t="shared" ca="1" si="17"/>
        <v>8</v>
      </c>
      <c r="F59" s="145">
        <f ca="1">COUNTIF('Pilot Sheet (Suivi)'!AB$9:AB$1137,$A59)</f>
        <v>0</v>
      </c>
      <c r="G59" s="145">
        <f t="shared" ca="1" si="18"/>
        <v>0</v>
      </c>
      <c r="I59" s="145">
        <f t="shared" si="2"/>
        <v>202702</v>
      </c>
      <c r="J59" s="146">
        <f ca="1">+SUMIF('Pilot Sheet (Suivi)'!Z$9:Z$1136,$I59,'Pilot Sheet (Suivi)'!AC$9:AC$1136)</f>
        <v>0</v>
      </c>
      <c r="K59" s="146">
        <f t="shared" ca="1" si="3"/>
        <v>366.56</v>
      </c>
      <c r="L59" s="146">
        <f ca="1">+SUMIF('Pilot Sheet (Suivi)'!AA$9:AA$1136,$I59,'Pilot Sheet (Suivi)'!AC$9:AC$1136)</f>
        <v>0</v>
      </c>
      <c r="M59" s="146">
        <f t="shared" ca="1" si="4"/>
        <v>322.58999999999997</v>
      </c>
      <c r="N59" s="146">
        <f ca="1">+SUMIF('Pilot Sheet (Suivi)'!AB$9:AB$1136,$I59,'Pilot Sheet (Suivi)'!AD$9:AD$1136)</f>
        <v>0</v>
      </c>
      <c r="O59" s="146">
        <f t="shared" ca="1" si="5"/>
        <v>0</v>
      </c>
      <c r="Q59" s="145">
        <f t="shared" si="6"/>
        <v>202702</v>
      </c>
      <c r="R59" s="150">
        <f ca="1">COUNTIF('Pilot Sheet (Suivi)'!AF$9:AF$1139,'Curves datas (Données courbes)'!Q59)</f>
        <v>0</v>
      </c>
      <c r="S59" s="145">
        <f t="shared" ca="1" si="7"/>
        <v>0</v>
      </c>
      <c r="T59" s="150">
        <f ca="1">COUNTIF('Pilot Sheet (Suivi)'!AG$9:AG$1139,'Curves datas (Données courbes)'!Q59)</f>
        <v>0</v>
      </c>
      <c r="U59" s="145">
        <f t="shared" ca="1" si="8"/>
        <v>0</v>
      </c>
      <c r="V59" s="150">
        <f ca="1">COUNTIF('Pilot Sheet (Suivi)'!AH$9:AH$1139,'Curves datas (Données courbes)'!Q59)</f>
        <v>0</v>
      </c>
      <c r="W59" s="145">
        <f t="shared" ca="1" si="9"/>
        <v>0</v>
      </c>
      <c r="X59" s="150">
        <f ca="1">COUNTIF('Pilot Sheet (Suivi)'!AI$9:AI$1139,'Curves datas (Données courbes)'!Q59)</f>
        <v>0</v>
      </c>
      <c r="Y59" s="145">
        <f t="shared" ca="1" si="10"/>
        <v>0</v>
      </c>
      <c r="Z59" s="150">
        <f>COUNTIF('Pilot Sheet (Suivi)'!AJ$9:AJ$1139,'Curves datas (Données courbes)'!Q59)</f>
        <v>0</v>
      </c>
      <c r="AA59" s="145">
        <f t="shared" si="11"/>
        <v>0</v>
      </c>
      <c r="AC59" s="148" t="str">
        <f t="shared" si="15"/>
        <v xml:space="preserve"> </v>
      </c>
      <c r="AD59" s="147"/>
      <c r="AE59" s="147"/>
      <c r="AF59" s="147"/>
      <c r="AG59" s="147"/>
      <c r="AH59" s="145"/>
    </row>
    <row r="60" spans="1:34">
      <c r="A60" s="145">
        <f t="shared" si="0"/>
        <v>202703</v>
      </c>
      <c r="B60" s="145">
        <f ca="1">COUNTIF('Pilot Sheet (Suivi)'!Z$9:Z$1137,$A60)</f>
        <v>0</v>
      </c>
      <c r="C60" s="145">
        <f t="shared" ca="1" si="16"/>
        <v>19</v>
      </c>
      <c r="D60" s="145">
        <f ca="1">COUNTIF('Pilot Sheet (Suivi)'!AA$9:AA$1137,$A60)</f>
        <v>0</v>
      </c>
      <c r="E60" s="145">
        <f t="shared" ca="1" si="17"/>
        <v>8</v>
      </c>
      <c r="F60" s="145">
        <f ca="1">COUNTIF('Pilot Sheet (Suivi)'!AB$9:AB$1137,$A60)</f>
        <v>0</v>
      </c>
      <c r="G60" s="145">
        <f t="shared" ca="1" si="18"/>
        <v>0</v>
      </c>
      <c r="I60" s="145">
        <f t="shared" si="2"/>
        <v>202703</v>
      </c>
      <c r="J60" s="146">
        <f ca="1">+SUMIF('Pilot Sheet (Suivi)'!Z$9:Z$1136,$I60,'Pilot Sheet (Suivi)'!AC$9:AC$1136)</f>
        <v>0</v>
      </c>
      <c r="K60" s="146">
        <f t="shared" ca="1" si="3"/>
        <v>366.56</v>
      </c>
      <c r="L60" s="146">
        <f ca="1">+SUMIF('Pilot Sheet (Suivi)'!AA$9:AA$1136,$I60,'Pilot Sheet (Suivi)'!AC$9:AC$1136)</f>
        <v>0</v>
      </c>
      <c r="M60" s="146">
        <f t="shared" ca="1" si="4"/>
        <v>322.58999999999997</v>
      </c>
      <c r="N60" s="146">
        <f ca="1">+SUMIF('Pilot Sheet (Suivi)'!AB$9:AB$1136,$I60,'Pilot Sheet (Suivi)'!AD$9:AD$1136)</f>
        <v>0</v>
      </c>
      <c r="O60" s="146">
        <f t="shared" ca="1" si="5"/>
        <v>0</v>
      </c>
      <c r="Q60" s="145">
        <f t="shared" si="6"/>
        <v>202703</v>
      </c>
      <c r="R60" s="150">
        <f ca="1">COUNTIF('Pilot Sheet (Suivi)'!AF$9:AF$1139,'Curves datas (Données courbes)'!Q60)</f>
        <v>0</v>
      </c>
      <c r="S60" s="145">
        <f t="shared" ca="1" si="7"/>
        <v>0</v>
      </c>
      <c r="T60" s="150">
        <f ca="1">COUNTIF('Pilot Sheet (Suivi)'!AG$9:AG$1139,'Curves datas (Données courbes)'!Q60)</f>
        <v>0</v>
      </c>
      <c r="U60" s="145">
        <f t="shared" ca="1" si="8"/>
        <v>0</v>
      </c>
      <c r="V60" s="150">
        <f ca="1">COUNTIF('Pilot Sheet (Suivi)'!AH$9:AH$1139,'Curves datas (Données courbes)'!Q60)</f>
        <v>0</v>
      </c>
      <c r="W60" s="145">
        <f t="shared" ca="1" si="9"/>
        <v>0</v>
      </c>
      <c r="X60" s="150">
        <f ca="1">COUNTIF('Pilot Sheet (Suivi)'!AI$9:AI$1139,'Curves datas (Données courbes)'!Q60)</f>
        <v>0</v>
      </c>
      <c r="Y60" s="145">
        <f t="shared" ca="1" si="10"/>
        <v>0</v>
      </c>
      <c r="Z60" s="150">
        <f>COUNTIF('Pilot Sheet (Suivi)'!AJ$9:AJ$1139,'Curves datas (Données courbes)'!Q60)</f>
        <v>0</v>
      </c>
      <c r="AA60" s="145">
        <f t="shared" si="11"/>
        <v>0</v>
      </c>
      <c r="AC60" s="148" t="str">
        <f t="shared" si="15"/>
        <v xml:space="preserve"> </v>
      </c>
      <c r="AD60" s="147"/>
      <c r="AE60" s="147"/>
      <c r="AF60" s="147"/>
      <c r="AG60" s="147"/>
      <c r="AH60" s="145"/>
    </row>
    <row r="61" spans="1:34">
      <c r="A61" s="145">
        <f t="shared" si="0"/>
        <v>202704</v>
      </c>
      <c r="B61" s="145">
        <f ca="1">COUNTIF('Pilot Sheet (Suivi)'!Z$9:Z$1137,$A61)</f>
        <v>0</v>
      </c>
      <c r="C61" s="145">
        <f t="shared" ca="1" si="16"/>
        <v>19</v>
      </c>
      <c r="D61" s="145">
        <f ca="1">COUNTIF('Pilot Sheet (Suivi)'!AA$9:AA$1137,$A61)</f>
        <v>0</v>
      </c>
      <c r="E61" s="145">
        <f t="shared" ca="1" si="17"/>
        <v>8</v>
      </c>
      <c r="F61" s="145">
        <f ca="1">COUNTIF('Pilot Sheet (Suivi)'!AB$9:AB$1137,$A61)</f>
        <v>0</v>
      </c>
      <c r="G61" s="145">
        <f t="shared" ca="1" si="18"/>
        <v>0</v>
      </c>
      <c r="I61" s="145">
        <f t="shared" si="2"/>
        <v>202704</v>
      </c>
      <c r="J61" s="146">
        <f ca="1">+SUMIF('Pilot Sheet (Suivi)'!Z$9:Z$1136,$I61,'Pilot Sheet (Suivi)'!AC$9:AC$1136)</f>
        <v>0</v>
      </c>
      <c r="K61" s="146">
        <f t="shared" ca="1" si="3"/>
        <v>366.56</v>
      </c>
      <c r="L61" s="146">
        <f ca="1">+SUMIF('Pilot Sheet (Suivi)'!AA$9:AA$1136,$I61,'Pilot Sheet (Suivi)'!AC$9:AC$1136)</f>
        <v>0</v>
      </c>
      <c r="M61" s="146">
        <f t="shared" ca="1" si="4"/>
        <v>322.58999999999997</v>
      </c>
      <c r="N61" s="146">
        <f ca="1">+SUMIF('Pilot Sheet (Suivi)'!AB$9:AB$1136,$I61,'Pilot Sheet (Suivi)'!AD$9:AD$1136)</f>
        <v>0</v>
      </c>
      <c r="O61" s="146">
        <f t="shared" ca="1" si="5"/>
        <v>0</v>
      </c>
      <c r="Q61" s="145">
        <f t="shared" si="6"/>
        <v>202704</v>
      </c>
      <c r="R61" s="150">
        <f ca="1">COUNTIF('Pilot Sheet (Suivi)'!AF$9:AF$1139,'Curves datas (Données courbes)'!Q61)</f>
        <v>0</v>
      </c>
      <c r="S61" s="145">
        <f t="shared" ca="1" si="7"/>
        <v>0</v>
      </c>
      <c r="T61" s="150">
        <f ca="1">COUNTIF('Pilot Sheet (Suivi)'!AG$9:AG$1139,'Curves datas (Données courbes)'!Q61)</f>
        <v>0</v>
      </c>
      <c r="U61" s="145">
        <f t="shared" ca="1" si="8"/>
        <v>0</v>
      </c>
      <c r="V61" s="150">
        <f ca="1">COUNTIF('Pilot Sheet (Suivi)'!AH$9:AH$1139,'Curves datas (Données courbes)'!Q61)</f>
        <v>0</v>
      </c>
      <c r="W61" s="145">
        <f t="shared" ca="1" si="9"/>
        <v>0</v>
      </c>
      <c r="X61" s="150">
        <f ca="1">COUNTIF('Pilot Sheet (Suivi)'!AI$9:AI$1139,'Curves datas (Données courbes)'!Q61)</f>
        <v>0</v>
      </c>
      <c r="Y61" s="145">
        <f t="shared" ca="1" si="10"/>
        <v>0</v>
      </c>
      <c r="Z61" s="150">
        <f>COUNTIF('Pilot Sheet (Suivi)'!AJ$9:AJ$1139,'Curves datas (Données courbes)'!Q61)</f>
        <v>0</v>
      </c>
      <c r="AA61" s="145">
        <f t="shared" si="11"/>
        <v>0</v>
      </c>
      <c r="AC61" s="148" t="str">
        <f t="shared" si="15"/>
        <v xml:space="preserve"> </v>
      </c>
      <c r="AD61" s="147"/>
      <c r="AE61" s="147"/>
      <c r="AF61" s="147"/>
      <c r="AG61" s="147"/>
      <c r="AH61" s="145"/>
    </row>
    <row r="62" spans="1:34">
      <c r="A62" s="145">
        <f t="shared" si="0"/>
        <v>202705</v>
      </c>
      <c r="B62" s="145">
        <f ca="1">COUNTIF('Pilot Sheet (Suivi)'!Z$9:Z$1137,$A62)</f>
        <v>0</v>
      </c>
      <c r="C62" s="145">
        <f t="shared" ca="1" si="16"/>
        <v>19</v>
      </c>
      <c r="D62" s="145">
        <f ca="1">COUNTIF('Pilot Sheet (Suivi)'!AA$9:AA$1137,$A62)</f>
        <v>0</v>
      </c>
      <c r="E62" s="145">
        <f t="shared" ca="1" si="17"/>
        <v>8</v>
      </c>
      <c r="F62" s="145">
        <f ca="1">COUNTIF('Pilot Sheet (Suivi)'!AB$9:AB$1137,$A62)</f>
        <v>0</v>
      </c>
      <c r="G62" s="145">
        <f t="shared" ca="1" si="18"/>
        <v>0</v>
      </c>
      <c r="I62" s="145">
        <f t="shared" si="2"/>
        <v>202705</v>
      </c>
      <c r="J62" s="146">
        <f ca="1">+SUMIF('Pilot Sheet (Suivi)'!Z$9:Z$1136,$I62,'Pilot Sheet (Suivi)'!AC$9:AC$1136)</f>
        <v>0</v>
      </c>
      <c r="K62" s="146">
        <f t="shared" ca="1" si="3"/>
        <v>366.56</v>
      </c>
      <c r="L62" s="146">
        <f ca="1">+SUMIF('Pilot Sheet (Suivi)'!AA$9:AA$1136,$I62,'Pilot Sheet (Suivi)'!AC$9:AC$1136)</f>
        <v>0</v>
      </c>
      <c r="M62" s="146">
        <f t="shared" ca="1" si="4"/>
        <v>322.58999999999997</v>
      </c>
      <c r="N62" s="146">
        <f ca="1">+SUMIF('Pilot Sheet (Suivi)'!AB$9:AB$1136,$I62,'Pilot Sheet (Suivi)'!AD$9:AD$1136)</f>
        <v>0</v>
      </c>
      <c r="O62" s="146">
        <f t="shared" ca="1" si="5"/>
        <v>0</v>
      </c>
      <c r="Q62" s="145">
        <f t="shared" si="6"/>
        <v>202705</v>
      </c>
      <c r="R62" s="150">
        <f ca="1">COUNTIF('Pilot Sheet (Suivi)'!AF$9:AF$1139,'Curves datas (Données courbes)'!Q62)</f>
        <v>0</v>
      </c>
      <c r="S62" s="145">
        <f t="shared" ca="1" si="7"/>
        <v>0</v>
      </c>
      <c r="T62" s="150">
        <f ca="1">COUNTIF('Pilot Sheet (Suivi)'!AG$9:AG$1139,'Curves datas (Données courbes)'!Q62)</f>
        <v>0</v>
      </c>
      <c r="U62" s="145">
        <f t="shared" ca="1" si="8"/>
        <v>0</v>
      </c>
      <c r="V62" s="150">
        <f ca="1">COUNTIF('Pilot Sheet (Suivi)'!AH$9:AH$1139,'Curves datas (Données courbes)'!Q62)</f>
        <v>0</v>
      </c>
      <c r="W62" s="145">
        <f t="shared" ca="1" si="9"/>
        <v>0</v>
      </c>
      <c r="X62" s="150">
        <f ca="1">COUNTIF('Pilot Sheet (Suivi)'!AI$9:AI$1139,'Curves datas (Données courbes)'!Q62)</f>
        <v>0</v>
      </c>
      <c r="Y62" s="145">
        <f t="shared" ca="1" si="10"/>
        <v>0</v>
      </c>
      <c r="Z62" s="150">
        <f>COUNTIF('Pilot Sheet (Suivi)'!AJ$9:AJ$1139,'Curves datas (Données courbes)'!Q62)</f>
        <v>0</v>
      </c>
      <c r="AA62" s="145">
        <f t="shared" si="11"/>
        <v>0</v>
      </c>
      <c r="AC62" s="148" t="str">
        <f t="shared" si="15"/>
        <v xml:space="preserve"> </v>
      </c>
      <c r="AD62" s="147"/>
      <c r="AE62" s="147"/>
      <c r="AF62" s="147"/>
      <c r="AG62" s="147"/>
      <c r="AH62" s="145"/>
    </row>
    <row r="63" spans="1:34">
      <c r="A63" s="145">
        <f t="shared" si="0"/>
        <v>202706</v>
      </c>
      <c r="B63" s="145">
        <f ca="1">COUNTIF('Pilot Sheet (Suivi)'!Z$9:Z$1137,$A63)</f>
        <v>0</v>
      </c>
      <c r="C63" s="145">
        <f t="shared" ca="1" si="16"/>
        <v>19</v>
      </c>
      <c r="D63" s="145">
        <f ca="1">COUNTIF('Pilot Sheet (Suivi)'!AA$9:AA$1137,$A63)</f>
        <v>0</v>
      </c>
      <c r="E63" s="145">
        <f t="shared" ca="1" si="17"/>
        <v>8</v>
      </c>
      <c r="F63" s="145">
        <f ca="1">COUNTIF('Pilot Sheet (Suivi)'!AB$9:AB$1137,$A63)</f>
        <v>0</v>
      </c>
      <c r="G63" s="145">
        <f t="shared" ca="1" si="18"/>
        <v>0</v>
      </c>
      <c r="I63" s="145">
        <f t="shared" si="2"/>
        <v>202706</v>
      </c>
      <c r="J63" s="146">
        <f ca="1">+SUMIF('Pilot Sheet (Suivi)'!Z$9:Z$1136,$I63,'Pilot Sheet (Suivi)'!AC$9:AC$1136)</f>
        <v>0</v>
      </c>
      <c r="K63" s="146">
        <f t="shared" ca="1" si="3"/>
        <v>366.56</v>
      </c>
      <c r="L63" s="146">
        <f ca="1">+SUMIF('Pilot Sheet (Suivi)'!AA$9:AA$1136,$I63,'Pilot Sheet (Suivi)'!AC$9:AC$1136)</f>
        <v>0</v>
      </c>
      <c r="M63" s="146">
        <f t="shared" ca="1" si="4"/>
        <v>322.58999999999997</v>
      </c>
      <c r="N63" s="146">
        <f ca="1">+SUMIF('Pilot Sheet (Suivi)'!AB$9:AB$1136,$I63,'Pilot Sheet (Suivi)'!AD$9:AD$1136)</f>
        <v>0</v>
      </c>
      <c r="O63" s="146">
        <f t="shared" ca="1" si="5"/>
        <v>0</v>
      </c>
      <c r="Q63" s="145">
        <f t="shared" si="6"/>
        <v>202706</v>
      </c>
      <c r="R63" s="150">
        <f ca="1">COUNTIF('Pilot Sheet (Suivi)'!AF$9:AF$1139,'Curves datas (Données courbes)'!Q63)</f>
        <v>0</v>
      </c>
      <c r="S63" s="145">
        <f t="shared" ca="1" si="7"/>
        <v>0</v>
      </c>
      <c r="T63" s="150">
        <f ca="1">COUNTIF('Pilot Sheet (Suivi)'!AG$9:AG$1139,'Curves datas (Données courbes)'!Q63)</f>
        <v>0</v>
      </c>
      <c r="U63" s="145">
        <f t="shared" ca="1" si="8"/>
        <v>0</v>
      </c>
      <c r="V63" s="150">
        <f ca="1">COUNTIF('Pilot Sheet (Suivi)'!AH$9:AH$1139,'Curves datas (Données courbes)'!Q63)</f>
        <v>0</v>
      </c>
      <c r="W63" s="145">
        <f t="shared" ca="1" si="9"/>
        <v>0</v>
      </c>
      <c r="X63" s="150">
        <f ca="1">COUNTIF('Pilot Sheet (Suivi)'!AI$9:AI$1139,'Curves datas (Données courbes)'!Q63)</f>
        <v>0</v>
      </c>
      <c r="Y63" s="145">
        <f t="shared" ca="1" si="10"/>
        <v>0</v>
      </c>
      <c r="Z63" s="150">
        <f>COUNTIF('Pilot Sheet (Suivi)'!AJ$9:AJ$1139,'Curves datas (Données courbes)'!Q63)</f>
        <v>0</v>
      </c>
      <c r="AA63" s="145">
        <f t="shared" si="11"/>
        <v>0</v>
      </c>
      <c r="AC63" s="148" t="str">
        <f t="shared" si="15"/>
        <v xml:space="preserve"> </v>
      </c>
      <c r="AD63" s="147"/>
      <c r="AE63" s="147"/>
      <c r="AF63" s="147"/>
      <c r="AG63" s="147"/>
      <c r="AH63" s="145"/>
    </row>
    <row r="64" spans="1:34">
      <c r="A64" s="145">
        <f t="shared" si="0"/>
        <v>202707</v>
      </c>
      <c r="B64" s="145">
        <f ca="1">COUNTIF('Pilot Sheet (Suivi)'!Z$9:Z$1137,$A64)</f>
        <v>0</v>
      </c>
      <c r="C64" s="145">
        <f t="shared" ca="1" si="16"/>
        <v>19</v>
      </c>
      <c r="D64" s="145">
        <f ca="1">COUNTIF('Pilot Sheet (Suivi)'!AA$9:AA$1137,$A64)</f>
        <v>0</v>
      </c>
      <c r="E64" s="145">
        <f t="shared" ca="1" si="17"/>
        <v>8</v>
      </c>
      <c r="F64" s="145">
        <f ca="1">COUNTIF('Pilot Sheet (Suivi)'!AB$9:AB$1137,$A64)</f>
        <v>0</v>
      </c>
      <c r="G64" s="145">
        <f t="shared" ca="1" si="18"/>
        <v>0</v>
      </c>
      <c r="I64" s="145">
        <f t="shared" si="2"/>
        <v>202707</v>
      </c>
      <c r="J64" s="146">
        <f ca="1">+SUMIF('Pilot Sheet (Suivi)'!Z$9:Z$1136,$I64,'Pilot Sheet (Suivi)'!AC$9:AC$1136)</f>
        <v>0</v>
      </c>
      <c r="K64" s="146">
        <f t="shared" ca="1" si="3"/>
        <v>366.56</v>
      </c>
      <c r="L64" s="146">
        <f ca="1">+SUMIF('Pilot Sheet (Suivi)'!AA$9:AA$1136,$I64,'Pilot Sheet (Suivi)'!AC$9:AC$1136)</f>
        <v>0</v>
      </c>
      <c r="M64" s="146">
        <f t="shared" ca="1" si="4"/>
        <v>322.58999999999997</v>
      </c>
      <c r="N64" s="146">
        <f ca="1">+SUMIF('Pilot Sheet (Suivi)'!AB$9:AB$1136,$I64,'Pilot Sheet (Suivi)'!AD$9:AD$1136)</f>
        <v>0</v>
      </c>
      <c r="O64" s="146">
        <f t="shared" ca="1" si="5"/>
        <v>0</v>
      </c>
      <c r="Q64" s="145">
        <f t="shared" si="6"/>
        <v>202707</v>
      </c>
      <c r="R64" s="150">
        <f ca="1">COUNTIF('Pilot Sheet (Suivi)'!AF$9:AF$1139,'Curves datas (Données courbes)'!Q64)</f>
        <v>0</v>
      </c>
      <c r="S64" s="145">
        <f t="shared" ca="1" si="7"/>
        <v>0</v>
      </c>
      <c r="T64" s="150">
        <f ca="1">COUNTIF('Pilot Sheet (Suivi)'!AG$9:AG$1139,'Curves datas (Données courbes)'!Q64)</f>
        <v>0</v>
      </c>
      <c r="U64" s="145">
        <f t="shared" ca="1" si="8"/>
        <v>0</v>
      </c>
      <c r="V64" s="150">
        <f ca="1">COUNTIF('Pilot Sheet (Suivi)'!AH$9:AH$1139,'Curves datas (Données courbes)'!Q64)</f>
        <v>0</v>
      </c>
      <c r="W64" s="145">
        <f t="shared" ca="1" si="9"/>
        <v>0</v>
      </c>
      <c r="X64" s="150">
        <f ca="1">COUNTIF('Pilot Sheet (Suivi)'!AI$9:AI$1139,'Curves datas (Données courbes)'!Q64)</f>
        <v>0</v>
      </c>
      <c r="Y64" s="145">
        <f t="shared" ca="1" si="10"/>
        <v>0</v>
      </c>
      <c r="Z64" s="150">
        <f>COUNTIF('Pilot Sheet (Suivi)'!AJ$9:AJ$1139,'Curves datas (Données courbes)'!Q64)</f>
        <v>0</v>
      </c>
      <c r="AA64" s="145">
        <f t="shared" si="11"/>
        <v>0</v>
      </c>
      <c r="AC64" s="148" t="str">
        <f t="shared" si="15"/>
        <v xml:space="preserve"> </v>
      </c>
      <c r="AD64" s="147"/>
      <c r="AE64" s="147"/>
      <c r="AF64" s="147"/>
      <c r="AG64" s="147"/>
      <c r="AH64" s="145"/>
    </row>
    <row r="65" spans="1:34">
      <c r="A65" s="145">
        <f t="shared" si="0"/>
        <v>202708</v>
      </c>
      <c r="B65" s="145">
        <f ca="1">COUNTIF('Pilot Sheet (Suivi)'!Z$9:Z$1137,$A65)</f>
        <v>0</v>
      </c>
      <c r="C65" s="145">
        <f t="shared" ca="1" si="16"/>
        <v>19</v>
      </c>
      <c r="D65" s="145">
        <f ca="1">COUNTIF('Pilot Sheet (Suivi)'!AA$9:AA$1137,$A65)</f>
        <v>0</v>
      </c>
      <c r="E65" s="145">
        <f t="shared" ca="1" si="17"/>
        <v>8</v>
      </c>
      <c r="F65" s="145">
        <f ca="1">COUNTIF('Pilot Sheet (Suivi)'!AB$9:AB$1137,$A65)</f>
        <v>0</v>
      </c>
      <c r="G65" s="145">
        <f ca="1">G64+F65</f>
        <v>0</v>
      </c>
      <c r="I65" s="145">
        <f t="shared" si="2"/>
        <v>202708</v>
      </c>
      <c r="J65" s="146">
        <f ca="1">+SUMIF('Pilot Sheet (Suivi)'!Z$9:Z$1136,$I65,'Pilot Sheet (Suivi)'!AC$9:AC$1136)</f>
        <v>0</v>
      </c>
      <c r="K65" s="146">
        <f t="shared" ca="1" si="3"/>
        <v>366.56</v>
      </c>
      <c r="L65" s="146">
        <f ca="1">+SUMIF('Pilot Sheet (Suivi)'!AA$9:AA$1136,$I65,'Pilot Sheet (Suivi)'!AC$9:AC$1136)</f>
        <v>0</v>
      </c>
      <c r="M65" s="146">
        <f t="shared" ca="1" si="4"/>
        <v>322.58999999999997</v>
      </c>
      <c r="N65" s="146">
        <f ca="1">+SUMIF('Pilot Sheet (Suivi)'!AB$9:AB$1136,$I65,'Pilot Sheet (Suivi)'!AD$9:AD$1136)</f>
        <v>0</v>
      </c>
      <c r="O65" s="146">
        <f t="shared" ca="1" si="5"/>
        <v>0</v>
      </c>
      <c r="Q65" s="145">
        <f t="shared" si="6"/>
        <v>202708</v>
      </c>
      <c r="R65" s="150">
        <f ca="1">COUNTIF('Pilot Sheet (Suivi)'!AF$9:AF$1139,'Curves datas (Données courbes)'!Q65)</f>
        <v>0</v>
      </c>
      <c r="S65" s="145">
        <f t="shared" ca="1" si="7"/>
        <v>0</v>
      </c>
      <c r="T65" s="150">
        <f ca="1">COUNTIF('Pilot Sheet (Suivi)'!AG$9:AG$1139,'Curves datas (Données courbes)'!Q65)</f>
        <v>0</v>
      </c>
      <c r="U65" s="145">
        <f t="shared" ca="1" si="8"/>
        <v>0</v>
      </c>
      <c r="V65" s="150">
        <f ca="1">COUNTIF('Pilot Sheet (Suivi)'!AH$9:AH$1139,'Curves datas (Données courbes)'!Q65)</f>
        <v>0</v>
      </c>
      <c r="W65" s="145">
        <f t="shared" ca="1" si="9"/>
        <v>0</v>
      </c>
      <c r="X65" s="150">
        <f ca="1">COUNTIF('Pilot Sheet (Suivi)'!AI$9:AI$1139,'Curves datas (Données courbes)'!Q65)</f>
        <v>0</v>
      </c>
      <c r="Y65" s="145">
        <f t="shared" ca="1" si="10"/>
        <v>0</v>
      </c>
      <c r="Z65" s="150">
        <f>COUNTIF('Pilot Sheet (Suivi)'!AJ$9:AJ$1139,'Curves datas (Données courbes)'!Q65)</f>
        <v>0</v>
      </c>
      <c r="AA65" s="145">
        <f t="shared" si="11"/>
        <v>0</v>
      </c>
      <c r="AC65" s="148" t="str">
        <f t="shared" si="15"/>
        <v xml:space="preserve"> </v>
      </c>
      <c r="AD65" s="147"/>
      <c r="AE65" s="147"/>
      <c r="AF65" s="147"/>
      <c r="AG65" s="147"/>
      <c r="AH65" s="145"/>
    </row>
    <row r="66" spans="1:34">
      <c r="A66" s="145">
        <f t="shared" si="0"/>
        <v>202709</v>
      </c>
      <c r="B66" s="145">
        <f ca="1">COUNTIF('Pilot Sheet (Suivi)'!Z$9:Z$1137,$A66)</f>
        <v>0</v>
      </c>
      <c r="C66" s="145">
        <f t="shared" ca="1" si="16"/>
        <v>19</v>
      </c>
      <c r="D66" s="145">
        <f ca="1">COUNTIF('Pilot Sheet (Suivi)'!AA$9:AA$1137,$A66)</f>
        <v>0</v>
      </c>
      <c r="E66" s="145">
        <f t="shared" ca="1" si="17"/>
        <v>8</v>
      </c>
      <c r="F66" s="145">
        <f ca="1">COUNTIF('Pilot Sheet (Suivi)'!AB$9:AB$1137,$A66)</f>
        <v>0</v>
      </c>
      <c r="G66" s="145">
        <f t="shared" ca="1" si="18"/>
        <v>0</v>
      </c>
      <c r="I66" s="145">
        <f t="shared" si="2"/>
        <v>202709</v>
      </c>
      <c r="J66" s="146">
        <f ca="1">+SUMIF('Pilot Sheet (Suivi)'!Z$9:Z$1136,$I66,'Pilot Sheet (Suivi)'!AC$9:AC$1136)</f>
        <v>0</v>
      </c>
      <c r="K66" s="146">
        <f t="shared" ca="1" si="3"/>
        <v>366.56</v>
      </c>
      <c r="L66" s="146">
        <f ca="1">+SUMIF('Pilot Sheet (Suivi)'!AA$9:AA$1136,$I66,'Pilot Sheet (Suivi)'!AC$9:AC$1136)</f>
        <v>0</v>
      </c>
      <c r="M66" s="146">
        <f t="shared" ca="1" si="4"/>
        <v>322.58999999999997</v>
      </c>
      <c r="N66" s="146">
        <f ca="1">+SUMIF('Pilot Sheet (Suivi)'!AB$9:AB$1136,$I66,'Pilot Sheet (Suivi)'!AD$9:AD$1136)</f>
        <v>0</v>
      </c>
      <c r="O66" s="146">
        <f t="shared" ca="1" si="5"/>
        <v>0</v>
      </c>
      <c r="Q66" s="145">
        <f t="shared" si="6"/>
        <v>202709</v>
      </c>
      <c r="R66" s="150">
        <f ca="1">COUNTIF('Pilot Sheet (Suivi)'!AF$9:AF$1139,'Curves datas (Données courbes)'!Q66)</f>
        <v>0</v>
      </c>
      <c r="S66" s="145">
        <f t="shared" ca="1" si="7"/>
        <v>0</v>
      </c>
      <c r="T66" s="150">
        <f ca="1">COUNTIF('Pilot Sheet (Suivi)'!AG$9:AG$1139,'Curves datas (Données courbes)'!Q66)</f>
        <v>0</v>
      </c>
      <c r="U66" s="145">
        <f t="shared" ca="1" si="8"/>
        <v>0</v>
      </c>
      <c r="V66" s="150">
        <f ca="1">COUNTIF('Pilot Sheet (Suivi)'!AH$9:AH$1139,'Curves datas (Données courbes)'!Q66)</f>
        <v>0</v>
      </c>
      <c r="W66" s="145">
        <f t="shared" ca="1" si="9"/>
        <v>0</v>
      </c>
      <c r="X66" s="150">
        <f ca="1">COUNTIF('Pilot Sheet (Suivi)'!AI$9:AI$1139,'Curves datas (Données courbes)'!Q66)</f>
        <v>0</v>
      </c>
      <c r="Y66" s="145">
        <f t="shared" ca="1" si="10"/>
        <v>0</v>
      </c>
      <c r="Z66" s="150">
        <f>COUNTIF('Pilot Sheet (Suivi)'!AJ$9:AJ$1139,'Curves datas (Données courbes)'!Q66)</f>
        <v>0</v>
      </c>
      <c r="AA66" s="145">
        <f t="shared" si="11"/>
        <v>0</v>
      </c>
      <c r="AC66" s="148" t="str">
        <f t="shared" si="15"/>
        <v xml:space="preserve"> </v>
      </c>
      <c r="AD66" s="147"/>
      <c r="AE66" s="147"/>
      <c r="AF66" s="147"/>
      <c r="AG66" s="147"/>
      <c r="AH66" s="145"/>
    </row>
    <row r="67" spans="1:34">
      <c r="A67" s="145">
        <f t="shared" si="0"/>
        <v>202710</v>
      </c>
      <c r="B67" s="145">
        <f ca="1">COUNTIF('Pilot Sheet (Suivi)'!Z$9:Z$1137,$A67)</f>
        <v>0</v>
      </c>
      <c r="C67" s="145">
        <f t="shared" ca="1" si="16"/>
        <v>19</v>
      </c>
      <c r="D67" s="145">
        <f ca="1">COUNTIF('Pilot Sheet (Suivi)'!AA$9:AA$1137,$A67)</f>
        <v>0</v>
      </c>
      <c r="E67" s="145">
        <f ca="1">E66+D67</f>
        <v>8</v>
      </c>
      <c r="F67" s="145">
        <f ca="1">COUNTIF('Pilot Sheet (Suivi)'!AB$9:AB$1137,$A67)</f>
        <v>0</v>
      </c>
      <c r="G67" s="145">
        <f t="shared" ca="1" si="18"/>
        <v>0</v>
      </c>
      <c r="I67" s="145">
        <f t="shared" si="2"/>
        <v>202710</v>
      </c>
      <c r="J67" s="146">
        <f ca="1">+SUMIF('Pilot Sheet (Suivi)'!Z$9:Z$1136,$I67,'Pilot Sheet (Suivi)'!AC$9:AC$1136)</f>
        <v>0</v>
      </c>
      <c r="K67" s="146">
        <f t="shared" ca="1" si="3"/>
        <v>366.56</v>
      </c>
      <c r="L67" s="146">
        <f ca="1">+SUMIF('Pilot Sheet (Suivi)'!AA$9:AA$1136,$I67,'Pilot Sheet (Suivi)'!AC$9:AC$1136)</f>
        <v>0</v>
      </c>
      <c r="M67" s="146">
        <f t="shared" ca="1" si="4"/>
        <v>322.58999999999997</v>
      </c>
      <c r="N67" s="146">
        <f ca="1">+SUMIF('Pilot Sheet (Suivi)'!AB$9:AB$1136,$I67,'Pilot Sheet (Suivi)'!AD$9:AD$1136)</f>
        <v>0</v>
      </c>
      <c r="O67" s="146">
        <f t="shared" ca="1" si="5"/>
        <v>0</v>
      </c>
      <c r="Q67" s="145">
        <f t="shared" si="6"/>
        <v>202710</v>
      </c>
      <c r="R67" s="150">
        <f ca="1">COUNTIF('Pilot Sheet (Suivi)'!AF$9:AF$1139,'Curves datas (Données courbes)'!Q67)</f>
        <v>0</v>
      </c>
      <c r="S67" s="145">
        <f t="shared" ca="1" si="7"/>
        <v>0</v>
      </c>
      <c r="T67" s="150">
        <f ca="1">COUNTIF('Pilot Sheet (Suivi)'!AG$9:AG$1139,'Curves datas (Données courbes)'!Q67)</f>
        <v>0</v>
      </c>
      <c r="U67" s="145">
        <f t="shared" ca="1" si="8"/>
        <v>0</v>
      </c>
      <c r="V67" s="150">
        <f ca="1">COUNTIF('Pilot Sheet (Suivi)'!AH$9:AH$1139,'Curves datas (Données courbes)'!Q67)</f>
        <v>0</v>
      </c>
      <c r="W67" s="145">
        <f t="shared" ca="1" si="9"/>
        <v>0</v>
      </c>
      <c r="X67" s="150">
        <f ca="1">COUNTIF('Pilot Sheet (Suivi)'!AI$9:AI$1139,'Curves datas (Données courbes)'!Q67)</f>
        <v>0</v>
      </c>
      <c r="Y67" s="145">
        <f t="shared" ca="1" si="10"/>
        <v>0</v>
      </c>
      <c r="Z67" s="150">
        <f>COUNTIF('Pilot Sheet (Suivi)'!AJ$9:AJ$1139,'Curves datas (Données courbes)'!Q67)</f>
        <v>0</v>
      </c>
      <c r="AA67" s="145">
        <f t="shared" si="11"/>
        <v>0</v>
      </c>
      <c r="AC67" s="148" t="str">
        <f t="shared" si="15"/>
        <v xml:space="preserve"> </v>
      </c>
      <c r="AD67" s="147"/>
      <c r="AE67" s="147"/>
      <c r="AF67" s="147"/>
      <c r="AG67" s="147"/>
      <c r="AH67" s="145"/>
    </row>
    <row r="68" spans="1:34">
      <c r="A68" s="145">
        <f t="shared" si="0"/>
        <v>202711</v>
      </c>
      <c r="B68" s="145">
        <f ca="1">COUNTIF('Pilot Sheet (Suivi)'!Z$9:Z$1137,$A68)</f>
        <v>0</v>
      </c>
      <c r="C68" s="145">
        <f t="shared" ca="1" si="16"/>
        <v>19</v>
      </c>
      <c r="D68" s="145">
        <f ca="1">COUNTIF('Pilot Sheet (Suivi)'!AA$9:AA$1137,$A68)</f>
        <v>0</v>
      </c>
      <c r="E68" s="145">
        <f t="shared" ca="1" si="17"/>
        <v>8</v>
      </c>
      <c r="F68" s="145">
        <f ca="1">COUNTIF('Pilot Sheet (Suivi)'!AB$9:AB$1137,$A68)</f>
        <v>0</v>
      </c>
      <c r="G68" s="145">
        <f t="shared" ca="1" si="18"/>
        <v>0</v>
      </c>
      <c r="I68" s="145">
        <f t="shared" si="2"/>
        <v>202711</v>
      </c>
      <c r="J68" s="146">
        <f ca="1">+SUMIF('Pilot Sheet (Suivi)'!Z$9:Z$1136,$I68,'Pilot Sheet (Suivi)'!AC$9:AC$1136)</f>
        <v>0</v>
      </c>
      <c r="K68" s="146">
        <f t="shared" ca="1" si="3"/>
        <v>366.56</v>
      </c>
      <c r="L68" s="146">
        <f ca="1">+SUMIF('Pilot Sheet (Suivi)'!AA$9:AA$1136,$I68,'Pilot Sheet (Suivi)'!AC$9:AC$1136)</f>
        <v>0</v>
      </c>
      <c r="M68" s="146">
        <f t="shared" ca="1" si="4"/>
        <v>322.58999999999997</v>
      </c>
      <c r="N68" s="146">
        <f ca="1">+SUMIF('Pilot Sheet (Suivi)'!AB$9:AB$1136,$I68,'Pilot Sheet (Suivi)'!AD$9:AD$1136)</f>
        <v>0</v>
      </c>
      <c r="O68" s="146">
        <f t="shared" ca="1" si="5"/>
        <v>0</v>
      </c>
      <c r="Q68" s="145">
        <f t="shared" si="6"/>
        <v>202711</v>
      </c>
      <c r="R68" s="150">
        <f ca="1">COUNTIF('Pilot Sheet (Suivi)'!AF$9:AF$1139,'Curves datas (Données courbes)'!Q68)</f>
        <v>0</v>
      </c>
      <c r="S68" s="145">
        <f t="shared" ca="1" si="7"/>
        <v>0</v>
      </c>
      <c r="T68" s="150">
        <f ca="1">COUNTIF('Pilot Sheet (Suivi)'!AG$9:AG$1139,'Curves datas (Données courbes)'!Q68)</f>
        <v>0</v>
      </c>
      <c r="U68" s="145">
        <f t="shared" ca="1" si="8"/>
        <v>0</v>
      </c>
      <c r="V68" s="150">
        <f ca="1">COUNTIF('Pilot Sheet (Suivi)'!AH$9:AH$1139,'Curves datas (Données courbes)'!Q68)</f>
        <v>0</v>
      </c>
      <c r="W68" s="145">
        <f t="shared" ca="1" si="9"/>
        <v>0</v>
      </c>
      <c r="X68" s="150">
        <f ca="1">COUNTIF('Pilot Sheet (Suivi)'!AI$9:AI$1139,'Curves datas (Données courbes)'!Q68)</f>
        <v>0</v>
      </c>
      <c r="Y68" s="145">
        <f t="shared" ca="1" si="10"/>
        <v>0</v>
      </c>
      <c r="Z68" s="150">
        <f>COUNTIF('Pilot Sheet (Suivi)'!AJ$9:AJ$1139,'Curves datas (Données courbes)'!Q68)</f>
        <v>0</v>
      </c>
      <c r="AA68" s="145">
        <f t="shared" si="11"/>
        <v>0</v>
      </c>
      <c r="AC68" s="148" t="str">
        <f t="shared" si="15"/>
        <v xml:space="preserve"> </v>
      </c>
      <c r="AD68" s="147"/>
      <c r="AE68" s="147"/>
      <c r="AF68" s="147"/>
      <c r="AG68" s="147"/>
      <c r="AH68" s="145"/>
    </row>
    <row r="69" spans="1:34">
      <c r="A69" s="145">
        <f t="shared" si="0"/>
        <v>202712</v>
      </c>
      <c r="B69" s="145">
        <f ca="1">COUNTIF('Pilot Sheet (Suivi)'!Z$9:Z$1137,$A69)</f>
        <v>0</v>
      </c>
      <c r="C69" s="145">
        <f t="shared" ca="1" si="16"/>
        <v>19</v>
      </c>
      <c r="D69" s="145">
        <f ca="1">COUNTIF('Pilot Sheet (Suivi)'!AA$9:AA$1137,$A69)</f>
        <v>0</v>
      </c>
      <c r="E69" s="145">
        <f t="shared" ca="1" si="17"/>
        <v>8</v>
      </c>
      <c r="F69" s="145">
        <f ca="1">COUNTIF('Pilot Sheet (Suivi)'!AB$9:AB$1137,$A69)</f>
        <v>0</v>
      </c>
      <c r="G69" s="145">
        <f t="shared" ca="1" si="18"/>
        <v>0</v>
      </c>
      <c r="I69" s="145">
        <f t="shared" si="2"/>
        <v>202712</v>
      </c>
      <c r="J69" s="146">
        <f ca="1">+SUMIF('Pilot Sheet (Suivi)'!Z$9:Z$1136,$I69,'Pilot Sheet (Suivi)'!AC$9:AC$1136)</f>
        <v>0</v>
      </c>
      <c r="K69" s="146">
        <f t="shared" ca="1" si="3"/>
        <v>366.56</v>
      </c>
      <c r="L69" s="146">
        <f ca="1">+SUMIF('Pilot Sheet (Suivi)'!AA$9:AA$1136,$I69,'Pilot Sheet (Suivi)'!AC$9:AC$1136)</f>
        <v>0</v>
      </c>
      <c r="M69" s="146">
        <f t="shared" ca="1" si="4"/>
        <v>322.58999999999997</v>
      </c>
      <c r="N69" s="146">
        <f ca="1">+SUMIF('Pilot Sheet (Suivi)'!AB$9:AB$1136,$I69,'Pilot Sheet (Suivi)'!AD$9:AD$1136)</f>
        <v>0</v>
      </c>
      <c r="O69" s="146">
        <f t="shared" ca="1" si="5"/>
        <v>0</v>
      </c>
      <c r="Q69" s="145">
        <f t="shared" si="6"/>
        <v>202712</v>
      </c>
      <c r="R69" s="150">
        <f ca="1">COUNTIF('Pilot Sheet (Suivi)'!AF$9:AF$1139,'Curves datas (Données courbes)'!Q69)</f>
        <v>0</v>
      </c>
      <c r="S69" s="145">
        <f t="shared" ca="1" si="7"/>
        <v>0</v>
      </c>
      <c r="T69" s="150">
        <f ca="1">COUNTIF('Pilot Sheet (Suivi)'!AG$9:AG$1139,'Curves datas (Données courbes)'!Q69)</f>
        <v>0</v>
      </c>
      <c r="U69" s="145">
        <f t="shared" ca="1" si="8"/>
        <v>0</v>
      </c>
      <c r="V69" s="150">
        <f ca="1">COUNTIF('Pilot Sheet (Suivi)'!AH$9:AH$1139,'Curves datas (Données courbes)'!Q69)</f>
        <v>0</v>
      </c>
      <c r="W69" s="145">
        <f t="shared" ca="1" si="9"/>
        <v>0</v>
      </c>
      <c r="X69" s="150">
        <f ca="1">COUNTIF('Pilot Sheet (Suivi)'!AI$9:AI$1139,'Curves datas (Données courbes)'!Q69)</f>
        <v>0</v>
      </c>
      <c r="Y69" s="145">
        <f t="shared" ca="1" si="10"/>
        <v>0</v>
      </c>
      <c r="Z69" s="150">
        <f>COUNTIF('Pilot Sheet (Suivi)'!AJ$9:AJ$1139,'Curves datas (Données courbes)'!Q69)</f>
        <v>0</v>
      </c>
      <c r="AA69" s="145">
        <f t="shared" si="11"/>
        <v>0</v>
      </c>
      <c r="AC69" s="148" t="str">
        <f t="shared" si="15"/>
        <v xml:space="preserve"> </v>
      </c>
      <c r="AD69" s="148"/>
      <c r="AE69" s="148"/>
      <c r="AF69" s="148"/>
      <c r="AG69" s="148"/>
      <c r="AH69" s="148"/>
    </row>
    <row r="70" spans="1:34">
      <c r="A70" s="145">
        <f t="shared" si="0"/>
        <v>202713</v>
      </c>
      <c r="B70" s="145">
        <f ca="1">COUNTIF('Pilot Sheet (Suivi)'!Z$9:Z$1137,$A70)</f>
        <v>0</v>
      </c>
      <c r="C70" s="145">
        <f t="shared" ca="1" si="16"/>
        <v>19</v>
      </c>
      <c r="D70" s="145">
        <f ca="1">COUNTIF('Pilot Sheet (Suivi)'!AA$9:AA$1137,$A70)</f>
        <v>0</v>
      </c>
      <c r="E70" s="145">
        <f t="shared" ca="1" si="17"/>
        <v>8</v>
      </c>
      <c r="F70" s="145">
        <f ca="1">COUNTIF('Pilot Sheet (Suivi)'!AB$9:AB$1137,$A70)</f>
        <v>0</v>
      </c>
      <c r="G70" s="145">
        <f t="shared" ca="1" si="18"/>
        <v>0</v>
      </c>
      <c r="I70" s="145">
        <f t="shared" si="2"/>
        <v>202713</v>
      </c>
      <c r="J70" s="146">
        <f ca="1">+SUMIF('Pilot Sheet (Suivi)'!Z$9:Z$1136,$I70,'Pilot Sheet (Suivi)'!AC$9:AC$1136)</f>
        <v>0</v>
      </c>
      <c r="K70" s="146">
        <f t="shared" ca="1" si="3"/>
        <v>366.56</v>
      </c>
      <c r="L70" s="146">
        <f ca="1">+SUMIF('Pilot Sheet (Suivi)'!AA$9:AA$1136,$I70,'Pilot Sheet (Suivi)'!AC$9:AC$1136)</f>
        <v>0</v>
      </c>
      <c r="M70" s="146">
        <f t="shared" ca="1" si="4"/>
        <v>322.58999999999997</v>
      </c>
      <c r="N70" s="146">
        <f ca="1">+SUMIF('Pilot Sheet (Suivi)'!AB$9:AB$1136,$I70,'Pilot Sheet (Suivi)'!AD$9:AD$1136)</f>
        <v>0</v>
      </c>
      <c r="O70" s="146">
        <f t="shared" ca="1" si="5"/>
        <v>0</v>
      </c>
      <c r="Q70" s="145">
        <f t="shared" si="6"/>
        <v>202713</v>
      </c>
      <c r="R70" s="150">
        <f ca="1">COUNTIF('Pilot Sheet (Suivi)'!AF$9:AF$1139,'Curves datas (Données courbes)'!Q70)</f>
        <v>0</v>
      </c>
      <c r="S70" s="145">
        <f t="shared" ca="1" si="7"/>
        <v>0</v>
      </c>
      <c r="T70" s="150">
        <f ca="1">COUNTIF('Pilot Sheet (Suivi)'!AG$9:AG$1139,'Curves datas (Données courbes)'!Q70)</f>
        <v>0</v>
      </c>
      <c r="U70" s="145">
        <f t="shared" ca="1" si="8"/>
        <v>0</v>
      </c>
      <c r="V70" s="150">
        <f ca="1">COUNTIF('Pilot Sheet (Suivi)'!AH$9:AH$1139,'Curves datas (Données courbes)'!Q70)</f>
        <v>0</v>
      </c>
      <c r="W70" s="145">
        <f t="shared" ca="1" si="9"/>
        <v>0</v>
      </c>
      <c r="X70" s="150">
        <f ca="1">COUNTIF('Pilot Sheet (Suivi)'!AI$9:AI$1139,'Curves datas (Données courbes)'!Q70)</f>
        <v>0</v>
      </c>
      <c r="Y70" s="145">
        <f t="shared" ca="1" si="10"/>
        <v>0</v>
      </c>
      <c r="Z70" s="150">
        <f>COUNTIF('Pilot Sheet (Suivi)'!AJ$9:AJ$1139,'Curves datas (Données courbes)'!Q70)</f>
        <v>0</v>
      </c>
      <c r="AA70" s="145">
        <f t="shared" si="11"/>
        <v>0</v>
      </c>
      <c r="AC70" s="148" t="str">
        <f t="shared" ref="AC70:AC108" si="19">IF(I70=$AC$3,$AD$3,(IF(I70=$AE$3,$AF$3,IF(I70=$AG$3,$AH$3," "))))</f>
        <v xml:space="preserve"> </v>
      </c>
      <c r="AD70" s="147"/>
      <c r="AE70" s="147"/>
      <c r="AF70" s="147"/>
      <c r="AG70" s="147"/>
      <c r="AH70" s="145"/>
    </row>
    <row r="71" spans="1:34">
      <c r="A71" s="145">
        <f t="shared" ref="A71:A83" si="20">IF(((RIGHT(A70,2))="52"),(A70+49),(A70+1))</f>
        <v>202714</v>
      </c>
      <c r="B71" s="145">
        <f ca="1">COUNTIF('Pilot Sheet (Suivi)'!Z$9:Z$1137,$A71)</f>
        <v>0</v>
      </c>
      <c r="C71" s="145">
        <f t="shared" ca="1" si="16"/>
        <v>19</v>
      </c>
      <c r="D71" s="145">
        <f ca="1">COUNTIF('Pilot Sheet (Suivi)'!AA$9:AA$1137,$A71)</f>
        <v>0</v>
      </c>
      <c r="E71" s="145">
        <f t="shared" ca="1" si="17"/>
        <v>8</v>
      </c>
      <c r="F71" s="145">
        <f ca="1">COUNTIF('Pilot Sheet (Suivi)'!AB$9:AB$1137,$A71)</f>
        <v>0</v>
      </c>
      <c r="G71" s="145">
        <f t="shared" ca="1" si="18"/>
        <v>0</v>
      </c>
      <c r="I71" s="145">
        <f t="shared" ref="I71:I83" si="21">IF(((RIGHT(I70,2))="52"),(I70+49),(I70+1))</f>
        <v>202714</v>
      </c>
      <c r="J71" s="146">
        <f ca="1">+SUMIF('Pilot Sheet (Suivi)'!Z$9:Z$1136,$I71,'Pilot Sheet (Suivi)'!AC$9:AC$1136)</f>
        <v>0</v>
      </c>
      <c r="K71" s="146">
        <f t="shared" ref="K71:K108" ca="1" si="22">K70+J71</f>
        <v>366.56</v>
      </c>
      <c r="L71" s="146">
        <f ca="1">+SUMIF('Pilot Sheet (Suivi)'!AA$9:AA$1136,$I71,'Pilot Sheet (Suivi)'!AC$9:AC$1136)</f>
        <v>0</v>
      </c>
      <c r="M71" s="146">
        <f t="shared" ref="M71:M108" ca="1" si="23">M70+L71</f>
        <v>322.58999999999997</v>
      </c>
      <c r="N71" s="146">
        <f ca="1">+SUMIF('Pilot Sheet (Suivi)'!AB$9:AB$1136,$I71,'Pilot Sheet (Suivi)'!AD$9:AD$1136)</f>
        <v>0</v>
      </c>
      <c r="O71" s="146">
        <f t="shared" ref="O71:O108" ca="1" si="24">O70+N71</f>
        <v>0</v>
      </c>
      <c r="Q71" s="145">
        <f t="shared" ref="Q71:Q134" si="25">IF(((RIGHT(Q70,2))="52"),(Q70+49),(Q70+1))</f>
        <v>202714</v>
      </c>
      <c r="R71" s="150">
        <f ca="1">COUNTIF('Pilot Sheet (Suivi)'!AF$9:AF$1139,'Curves datas (Données courbes)'!Q71)</f>
        <v>0</v>
      </c>
      <c r="S71" s="145">
        <f t="shared" ref="S71:S108" ca="1" si="26">S70-R71</f>
        <v>0</v>
      </c>
      <c r="T71" s="150">
        <f ca="1">COUNTIF('Pilot Sheet (Suivi)'!AG$9:AG$1139,'Curves datas (Données courbes)'!Q71)</f>
        <v>0</v>
      </c>
      <c r="U71" s="145">
        <f t="shared" ref="U71:U108" ca="1" si="27">U70-T71</f>
        <v>0</v>
      </c>
      <c r="V71" s="150">
        <f ca="1">COUNTIF('Pilot Sheet (Suivi)'!AH$9:AH$1139,'Curves datas (Données courbes)'!Q71)</f>
        <v>0</v>
      </c>
      <c r="W71" s="145">
        <f t="shared" ref="W71:W108" ca="1" si="28">W70-V71</f>
        <v>0</v>
      </c>
      <c r="X71" s="150">
        <f ca="1">COUNTIF('Pilot Sheet (Suivi)'!AI$9:AI$1139,'Curves datas (Données courbes)'!Q71)</f>
        <v>0</v>
      </c>
      <c r="Y71" s="145">
        <f t="shared" ref="Y71:Y108" ca="1" si="29">Y70-X71</f>
        <v>0</v>
      </c>
      <c r="Z71" s="150">
        <f>COUNTIF('Pilot Sheet (Suivi)'!AJ$9:AJ$1139,'Curves datas (Données courbes)'!Q71)</f>
        <v>0</v>
      </c>
      <c r="AA71" s="145">
        <f t="shared" ref="AA71:AA108" si="30">AA70-Z71</f>
        <v>0</v>
      </c>
      <c r="AC71" s="148" t="str">
        <f t="shared" si="19"/>
        <v xml:space="preserve"> </v>
      </c>
      <c r="AD71" s="147"/>
      <c r="AE71" s="147"/>
      <c r="AF71" s="147"/>
      <c r="AG71" s="147"/>
      <c r="AH71" s="145"/>
    </row>
    <row r="72" spans="1:34">
      <c r="A72" s="145">
        <f t="shared" si="20"/>
        <v>202715</v>
      </c>
      <c r="B72" s="145">
        <f ca="1">COUNTIF('Pilot Sheet (Suivi)'!Z$9:Z$1137,$A72)</f>
        <v>0</v>
      </c>
      <c r="C72" s="145">
        <f t="shared" ca="1" si="16"/>
        <v>19</v>
      </c>
      <c r="D72" s="145">
        <f ca="1">COUNTIF('Pilot Sheet (Suivi)'!AA$9:AA$1137,$A72)</f>
        <v>0</v>
      </c>
      <c r="E72" s="145">
        <f t="shared" ca="1" si="17"/>
        <v>8</v>
      </c>
      <c r="F72" s="145">
        <f ca="1">COUNTIF('Pilot Sheet (Suivi)'!AB$9:AB$1137,$A72)</f>
        <v>0</v>
      </c>
      <c r="G72" s="145">
        <f t="shared" ca="1" si="18"/>
        <v>0</v>
      </c>
      <c r="I72" s="145">
        <f t="shared" si="21"/>
        <v>202715</v>
      </c>
      <c r="J72" s="146">
        <f ca="1">+SUMIF('Pilot Sheet (Suivi)'!Z$9:Z$1136,$I72,'Pilot Sheet (Suivi)'!AC$9:AC$1136)</f>
        <v>0</v>
      </c>
      <c r="K72" s="146">
        <f t="shared" ca="1" si="22"/>
        <v>366.56</v>
      </c>
      <c r="L72" s="146">
        <f ca="1">+SUMIF('Pilot Sheet (Suivi)'!AA$9:AA$1136,$I72,'Pilot Sheet (Suivi)'!AC$9:AC$1136)</f>
        <v>0</v>
      </c>
      <c r="M72" s="146">
        <f t="shared" ca="1" si="23"/>
        <v>322.58999999999997</v>
      </c>
      <c r="N72" s="146">
        <f ca="1">+SUMIF('Pilot Sheet (Suivi)'!AB$9:AB$1136,$I72,'Pilot Sheet (Suivi)'!AD$9:AD$1136)</f>
        <v>0</v>
      </c>
      <c r="O72" s="146">
        <f t="shared" ca="1" si="24"/>
        <v>0</v>
      </c>
      <c r="Q72" s="145">
        <f t="shared" si="25"/>
        <v>202715</v>
      </c>
      <c r="R72" s="150">
        <f ca="1">COUNTIF('Pilot Sheet (Suivi)'!AF$9:AF$1139,'Curves datas (Données courbes)'!Q72)</f>
        <v>0</v>
      </c>
      <c r="S72" s="145">
        <f t="shared" ca="1" si="26"/>
        <v>0</v>
      </c>
      <c r="T72" s="150">
        <f ca="1">COUNTIF('Pilot Sheet (Suivi)'!AG$9:AG$1139,'Curves datas (Données courbes)'!Q72)</f>
        <v>0</v>
      </c>
      <c r="U72" s="145">
        <f t="shared" ca="1" si="27"/>
        <v>0</v>
      </c>
      <c r="V72" s="150">
        <f ca="1">COUNTIF('Pilot Sheet (Suivi)'!AH$9:AH$1139,'Curves datas (Données courbes)'!Q72)</f>
        <v>0</v>
      </c>
      <c r="W72" s="145">
        <f t="shared" ca="1" si="28"/>
        <v>0</v>
      </c>
      <c r="X72" s="150">
        <f ca="1">COUNTIF('Pilot Sheet (Suivi)'!AI$9:AI$1139,'Curves datas (Données courbes)'!Q72)</f>
        <v>0</v>
      </c>
      <c r="Y72" s="145">
        <f t="shared" ca="1" si="29"/>
        <v>0</v>
      </c>
      <c r="Z72" s="150">
        <f>COUNTIF('Pilot Sheet (Suivi)'!AJ$9:AJ$1139,'Curves datas (Données courbes)'!Q72)</f>
        <v>0</v>
      </c>
      <c r="AA72" s="145">
        <f t="shared" si="30"/>
        <v>0</v>
      </c>
      <c r="AC72" s="148" t="str">
        <f t="shared" si="19"/>
        <v xml:space="preserve"> </v>
      </c>
      <c r="AD72" s="147"/>
      <c r="AE72" s="147"/>
      <c r="AF72" s="147"/>
      <c r="AG72" s="147"/>
      <c r="AH72" s="145"/>
    </row>
    <row r="73" spans="1:34">
      <c r="A73" s="145">
        <f t="shared" si="20"/>
        <v>202716</v>
      </c>
      <c r="B73" s="145">
        <f ca="1">COUNTIF('Pilot Sheet (Suivi)'!Z$9:Z$1137,$A73)</f>
        <v>0</v>
      </c>
      <c r="C73" s="145">
        <f t="shared" ca="1" si="16"/>
        <v>19</v>
      </c>
      <c r="D73" s="145">
        <f ca="1">COUNTIF('Pilot Sheet (Suivi)'!AA$9:AA$1137,$A73)</f>
        <v>0</v>
      </c>
      <c r="E73" s="145">
        <f t="shared" ca="1" si="17"/>
        <v>8</v>
      </c>
      <c r="F73" s="145">
        <f ca="1">COUNTIF('Pilot Sheet (Suivi)'!AB$9:AB$1137,$A73)</f>
        <v>0</v>
      </c>
      <c r="G73" s="145">
        <f t="shared" ca="1" si="18"/>
        <v>0</v>
      </c>
      <c r="I73" s="145">
        <f t="shared" si="21"/>
        <v>202716</v>
      </c>
      <c r="J73" s="146">
        <f ca="1">+SUMIF('Pilot Sheet (Suivi)'!Z$9:Z$1136,$I73,'Pilot Sheet (Suivi)'!AC$9:AC$1136)</f>
        <v>0</v>
      </c>
      <c r="K73" s="146">
        <f t="shared" ca="1" si="22"/>
        <v>366.56</v>
      </c>
      <c r="L73" s="146">
        <f ca="1">+SUMIF('Pilot Sheet (Suivi)'!AA$9:AA$1136,$I73,'Pilot Sheet (Suivi)'!AC$9:AC$1136)</f>
        <v>0</v>
      </c>
      <c r="M73" s="146">
        <f t="shared" ca="1" si="23"/>
        <v>322.58999999999997</v>
      </c>
      <c r="N73" s="146">
        <f ca="1">+SUMIF('Pilot Sheet (Suivi)'!AB$9:AB$1136,$I73,'Pilot Sheet (Suivi)'!AD$9:AD$1136)</f>
        <v>0</v>
      </c>
      <c r="O73" s="146">
        <f t="shared" ca="1" si="24"/>
        <v>0</v>
      </c>
      <c r="Q73" s="145">
        <f t="shared" si="25"/>
        <v>202716</v>
      </c>
      <c r="R73" s="150">
        <f ca="1">COUNTIF('Pilot Sheet (Suivi)'!AF$9:AF$1139,'Curves datas (Données courbes)'!Q73)</f>
        <v>0</v>
      </c>
      <c r="S73" s="145">
        <f t="shared" ca="1" si="26"/>
        <v>0</v>
      </c>
      <c r="T73" s="150">
        <f ca="1">COUNTIF('Pilot Sheet (Suivi)'!AG$9:AG$1139,'Curves datas (Données courbes)'!Q73)</f>
        <v>0</v>
      </c>
      <c r="U73" s="145">
        <f t="shared" ca="1" si="27"/>
        <v>0</v>
      </c>
      <c r="V73" s="150">
        <f ca="1">COUNTIF('Pilot Sheet (Suivi)'!AH$9:AH$1139,'Curves datas (Données courbes)'!Q73)</f>
        <v>0</v>
      </c>
      <c r="W73" s="145">
        <f t="shared" ca="1" si="28"/>
        <v>0</v>
      </c>
      <c r="X73" s="150">
        <f ca="1">COUNTIF('Pilot Sheet (Suivi)'!AI$9:AI$1139,'Curves datas (Données courbes)'!Q73)</f>
        <v>0</v>
      </c>
      <c r="Y73" s="145">
        <f t="shared" ca="1" si="29"/>
        <v>0</v>
      </c>
      <c r="Z73" s="150">
        <f>COUNTIF('Pilot Sheet (Suivi)'!AJ$9:AJ$1139,'Curves datas (Données courbes)'!Q73)</f>
        <v>0</v>
      </c>
      <c r="AA73" s="145">
        <f t="shared" si="30"/>
        <v>0</v>
      </c>
      <c r="AC73" s="148" t="str">
        <f t="shared" si="19"/>
        <v xml:space="preserve"> </v>
      </c>
      <c r="AD73" s="147"/>
      <c r="AE73" s="147"/>
      <c r="AF73" s="147"/>
      <c r="AG73" s="147"/>
      <c r="AH73" s="145"/>
    </row>
    <row r="74" spans="1:34">
      <c r="A74" s="145">
        <f t="shared" si="20"/>
        <v>202717</v>
      </c>
      <c r="B74" s="145">
        <f ca="1">COUNTIF('Pilot Sheet (Suivi)'!Z$9:Z$1137,$A74)</f>
        <v>0</v>
      </c>
      <c r="C74" s="145">
        <f t="shared" ref="C74:C83" ca="1" si="31">C73+B74</f>
        <v>19</v>
      </c>
      <c r="D74" s="145">
        <f ca="1">COUNTIF('Pilot Sheet (Suivi)'!AA$9:AA$1137,$A74)</f>
        <v>0</v>
      </c>
      <c r="E74" s="145">
        <f t="shared" ref="E74:E83" ca="1" si="32">E73+D74</f>
        <v>8</v>
      </c>
      <c r="F74" s="145">
        <f ca="1">COUNTIF('Pilot Sheet (Suivi)'!AB$9:AB$1137,$A74)</f>
        <v>0</v>
      </c>
      <c r="G74" s="145">
        <f t="shared" ref="G74:G83" ca="1" si="33">G73+F74</f>
        <v>0</v>
      </c>
      <c r="I74" s="145">
        <f t="shared" si="21"/>
        <v>202717</v>
      </c>
      <c r="J74" s="146">
        <f ca="1">+SUMIF('Pilot Sheet (Suivi)'!Z$9:Z$1136,$I74,'Pilot Sheet (Suivi)'!AC$9:AC$1136)</f>
        <v>0</v>
      </c>
      <c r="K74" s="146">
        <f t="shared" ca="1" si="22"/>
        <v>366.56</v>
      </c>
      <c r="L74" s="146">
        <f ca="1">+SUMIF('Pilot Sheet (Suivi)'!AA$9:AA$1136,$I74,'Pilot Sheet (Suivi)'!AC$9:AC$1136)</f>
        <v>0</v>
      </c>
      <c r="M74" s="146">
        <f t="shared" ca="1" si="23"/>
        <v>322.58999999999997</v>
      </c>
      <c r="N74" s="146">
        <f ca="1">+SUMIF('Pilot Sheet (Suivi)'!AB$9:AB$1136,$I74,'Pilot Sheet (Suivi)'!AD$9:AD$1136)</f>
        <v>0</v>
      </c>
      <c r="O74" s="146">
        <f t="shared" ca="1" si="24"/>
        <v>0</v>
      </c>
      <c r="Q74" s="145">
        <f t="shared" si="25"/>
        <v>202717</v>
      </c>
      <c r="R74" s="150">
        <f ca="1">COUNTIF('Pilot Sheet (Suivi)'!AF$9:AF$1139,'Curves datas (Données courbes)'!Q74)</f>
        <v>0</v>
      </c>
      <c r="S74" s="145">
        <f t="shared" ca="1" si="26"/>
        <v>0</v>
      </c>
      <c r="T74" s="150">
        <f ca="1">COUNTIF('Pilot Sheet (Suivi)'!AG$9:AG$1139,'Curves datas (Données courbes)'!Q74)</f>
        <v>0</v>
      </c>
      <c r="U74" s="145">
        <f t="shared" ca="1" si="27"/>
        <v>0</v>
      </c>
      <c r="V74" s="150">
        <f ca="1">COUNTIF('Pilot Sheet (Suivi)'!AH$9:AH$1139,'Curves datas (Données courbes)'!Q74)</f>
        <v>0</v>
      </c>
      <c r="W74" s="145">
        <f t="shared" ca="1" si="28"/>
        <v>0</v>
      </c>
      <c r="X74" s="150">
        <f ca="1">COUNTIF('Pilot Sheet (Suivi)'!AI$9:AI$1139,'Curves datas (Données courbes)'!Q74)</f>
        <v>0</v>
      </c>
      <c r="Y74" s="145">
        <f t="shared" ca="1" si="29"/>
        <v>0</v>
      </c>
      <c r="Z74" s="150">
        <f>COUNTIF('Pilot Sheet (Suivi)'!AJ$9:AJ$1139,'Curves datas (Données courbes)'!Q74)</f>
        <v>0</v>
      </c>
      <c r="AA74" s="145">
        <f t="shared" si="30"/>
        <v>0</v>
      </c>
      <c r="AC74" s="148" t="str">
        <f t="shared" si="19"/>
        <v xml:space="preserve"> </v>
      </c>
      <c r="AD74" s="147"/>
      <c r="AE74" s="147"/>
      <c r="AF74" s="147"/>
      <c r="AG74" s="147"/>
      <c r="AH74" s="145"/>
    </row>
    <row r="75" spans="1:34">
      <c r="A75" s="145">
        <f t="shared" si="20"/>
        <v>202718</v>
      </c>
      <c r="B75" s="145">
        <f ca="1">COUNTIF('Pilot Sheet (Suivi)'!Z$9:Z$1137,$A75)</f>
        <v>0</v>
      </c>
      <c r="C75" s="145">
        <f t="shared" ca="1" si="31"/>
        <v>19</v>
      </c>
      <c r="D75" s="145">
        <f ca="1">COUNTIF('Pilot Sheet (Suivi)'!AA$9:AA$1137,$A75)</f>
        <v>0</v>
      </c>
      <c r="E75" s="145">
        <f t="shared" ca="1" si="32"/>
        <v>8</v>
      </c>
      <c r="F75" s="145">
        <f ca="1">COUNTIF('Pilot Sheet (Suivi)'!AB$9:AB$1137,$A75)</f>
        <v>0</v>
      </c>
      <c r="G75" s="145">
        <f t="shared" ca="1" si="33"/>
        <v>0</v>
      </c>
      <c r="I75" s="145">
        <f t="shared" si="21"/>
        <v>202718</v>
      </c>
      <c r="J75" s="146">
        <f ca="1">+SUMIF('Pilot Sheet (Suivi)'!Z$9:Z$1136,$I75,'Pilot Sheet (Suivi)'!AC$9:AC$1136)</f>
        <v>0</v>
      </c>
      <c r="K75" s="146">
        <f t="shared" ca="1" si="22"/>
        <v>366.56</v>
      </c>
      <c r="L75" s="146">
        <f ca="1">+SUMIF('Pilot Sheet (Suivi)'!AA$9:AA$1136,$I75,'Pilot Sheet (Suivi)'!AC$9:AC$1136)</f>
        <v>0</v>
      </c>
      <c r="M75" s="146">
        <f t="shared" ca="1" si="23"/>
        <v>322.58999999999997</v>
      </c>
      <c r="N75" s="146">
        <f ca="1">+SUMIF('Pilot Sheet (Suivi)'!AB$9:AB$1136,$I75,'Pilot Sheet (Suivi)'!AD$9:AD$1136)</f>
        <v>0</v>
      </c>
      <c r="O75" s="146">
        <f t="shared" ca="1" si="24"/>
        <v>0</v>
      </c>
      <c r="Q75" s="145">
        <f t="shared" si="25"/>
        <v>202718</v>
      </c>
      <c r="R75" s="150">
        <f ca="1">COUNTIF('Pilot Sheet (Suivi)'!AF$9:AF$1139,'Curves datas (Données courbes)'!Q75)</f>
        <v>0</v>
      </c>
      <c r="S75" s="145">
        <f t="shared" ca="1" si="26"/>
        <v>0</v>
      </c>
      <c r="T75" s="150">
        <f ca="1">COUNTIF('Pilot Sheet (Suivi)'!AG$9:AG$1139,'Curves datas (Données courbes)'!Q75)</f>
        <v>0</v>
      </c>
      <c r="U75" s="145">
        <f t="shared" ca="1" si="27"/>
        <v>0</v>
      </c>
      <c r="V75" s="150">
        <f ca="1">COUNTIF('Pilot Sheet (Suivi)'!AH$9:AH$1139,'Curves datas (Données courbes)'!Q75)</f>
        <v>0</v>
      </c>
      <c r="W75" s="145">
        <f t="shared" ca="1" si="28"/>
        <v>0</v>
      </c>
      <c r="X75" s="150">
        <f ca="1">COUNTIF('Pilot Sheet (Suivi)'!AI$9:AI$1139,'Curves datas (Données courbes)'!Q75)</f>
        <v>0</v>
      </c>
      <c r="Y75" s="145">
        <f t="shared" ca="1" si="29"/>
        <v>0</v>
      </c>
      <c r="Z75" s="150">
        <f>COUNTIF('Pilot Sheet (Suivi)'!AJ$9:AJ$1139,'Curves datas (Données courbes)'!Q75)</f>
        <v>0</v>
      </c>
      <c r="AA75" s="145">
        <f t="shared" si="30"/>
        <v>0</v>
      </c>
      <c r="AC75" s="148" t="str">
        <f t="shared" si="19"/>
        <v xml:space="preserve"> </v>
      </c>
      <c r="AD75" s="147"/>
      <c r="AE75" s="147"/>
      <c r="AF75" s="147"/>
      <c r="AG75" s="147"/>
      <c r="AH75" s="145"/>
    </row>
    <row r="76" spans="1:34">
      <c r="A76" s="145">
        <f t="shared" si="20"/>
        <v>202719</v>
      </c>
      <c r="B76" s="145">
        <f ca="1">COUNTIF('Pilot Sheet (Suivi)'!Z$9:Z$1137,$A76)</f>
        <v>0</v>
      </c>
      <c r="C76" s="145">
        <f t="shared" ca="1" si="31"/>
        <v>19</v>
      </c>
      <c r="D76" s="145">
        <f ca="1">COUNTIF('Pilot Sheet (Suivi)'!AA$9:AA$1137,$A76)</f>
        <v>0</v>
      </c>
      <c r="E76" s="145">
        <f t="shared" ca="1" si="32"/>
        <v>8</v>
      </c>
      <c r="F76" s="145">
        <f ca="1">COUNTIF('Pilot Sheet (Suivi)'!AB$9:AB$1137,$A76)</f>
        <v>0</v>
      </c>
      <c r="G76" s="145">
        <f t="shared" ca="1" si="33"/>
        <v>0</v>
      </c>
      <c r="I76" s="145">
        <f t="shared" si="21"/>
        <v>202719</v>
      </c>
      <c r="J76" s="146">
        <f ca="1">+SUMIF('Pilot Sheet (Suivi)'!Z$9:Z$1136,$I76,'Pilot Sheet (Suivi)'!AC$9:AC$1136)</f>
        <v>0</v>
      </c>
      <c r="K76" s="146">
        <f t="shared" ca="1" si="22"/>
        <v>366.56</v>
      </c>
      <c r="L76" s="146">
        <f ca="1">+SUMIF('Pilot Sheet (Suivi)'!AA$9:AA$1136,$I76,'Pilot Sheet (Suivi)'!AC$9:AC$1136)</f>
        <v>0</v>
      </c>
      <c r="M76" s="146">
        <f t="shared" ca="1" si="23"/>
        <v>322.58999999999997</v>
      </c>
      <c r="N76" s="146">
        <f ca="1">+SUMIF('Pilot Sheet (Suivi)'!AB$9:AB$1136,$I76,'Pilot Sheet (Suivi)'!AD$9:AD$1136)</f>
        <v>0</v>
      </c>
      <c r="O76" s="146">
        <f t="shared" ca="1" si="24"/>
        <v>0</v>
      </c>
      <c r="Q76" s="145">
        <f t="shared" si="25"/>
        <v>202719</v>
      </c>
      <c r="R76" s="150">
        <f ca="1">COUNTIF('Pilot Sheet (Suivi)'!AF$9:AF$1139,'Curves datas (Données courbes)'!Q76)</f>
        <v>0</v>
      </c>
      <c r="S76" s="145">
        <f t="shared" ca="1" si="26"/>
        <v>0</v>
      </c>
      <c r="T76" s="150">
        <f ca="1">COUNTIF('Pilot Sheet (Suivi)'!AG$9:AG$1139,'Curves datas (Données courbes)'!Q76)</f>
        <v>0</v>
      </c>
      <c r="U76" s="145">
        <f t="shared" ca="1" si="27"/>
        <v>0</v>
      </c>
      <c r="V76" s="150">
        <f ca="1">COUNTIF('Pilot Sheet (Suivi)'!AH$9:AH$1139,'Curves datas (Données courbes)'!Q76)</f>
        <v>0</v>
      </c>
      <c r="W76" s="145">
        <f t="shared" ca="1" si="28"/>
        <v>0</v>
      </c>
      <c r="X76" s="150">
        <f ca="1">COUNTIF('Pilot Sheet (Suivi)'!AI$9:AI$1139,'Curves datas (Données courbes)'!Q76)</f>
        <v>0</v>
      </c>
      <c r="Y76" s="145">
        <f t="shared" ca="1" si="29"/>
        <v>0</v>
      </c>
      <c r="Z76" s="150">
        <f>COUNTIF('Pilot Sheet (Suivi)'!AJ$9:AJ$1139,'Curves datas (Données courbes)'!Q76)</f>
        <v>0</v>
      </c>
      <c r="AA76" s="145">
        <f t="shared" si="30"/>
        <v>0</v>
      </c>
      <c r="AC76" s="148" t="str">
        <f t="shared" si="19"/>
        <v xml:space="preserve"> </v>
      </c>
      <c r="AD76" s="147"/>
      <c r="AE76" s="147"/>
      <c r="AF76" s="147"/>
      <c r="AG76" s="147"/>
      <c r="AH76" s="145"/>
    </row>
    <row r="77" spans="1:34">
      <c r="A77" s="145">
        <f t="shared" si="20"/>
        <v>202720</v>
      </c>
      <c r="B77" s="145">
        <f ca="1">COUNTIF('Pilot Sheet (Suivi)'!Z$9:Z$1137,$A77)</f>
        <v>0</v>
      </c>
      <c r="C77" s="145">
        <f t="shared" ca="1" si="31"/>
        <v>19</v>
      </c>
      <c r="D77" s="145">
        <f ca="1">COUNTIF('Pilot Sheet (Suivi)'!AA$9:AA$1137,$A77)</f>
        <v>0</v>
      </c>
      <c r="E77" s="145">
        <f t="shared" ca="1" si="32"/>
        <v>8</v>
      </c>
      <c r="F77" s="145">
        <f ca="1">COUNTIF('Pilot Sheet (Suivi)'!AB$9:AB$1137,$A77)</f>
        <v>0</v>
      </c>
      <c r="G77" s="145">
        <f t="shared" ca="1" si="33"/>
        <v>0</v>
      </c>
      <c r="I77" s="145">
        <f t="shared" si="21"/>
        <v>202720</v>
      </c>
      <c r="J77" s="146">
        <f ca="1">+SUMIF('Pilot Sheet (Suivi)'!Z$9:Z$1136,$I77,'Pilot Sheet (Suivi)'!AC$9:AC$1136)</f>
        <v>0</v>
      </c>
      <c r="K77" s="146">
        <f t="shared" ca="1" si="22"/>
        <v>366.56</v>
      </c>
      <c r="L77" s="146">
        <f ca="1">+SUMIF('Pilot Sheet (Suivi)'!AA$9:AA$1136,$I77,'Pilot Sheet (Suivi)'!AC$9:AC$1136)</f>
        <v>0</v>
      </c>
      <c r="M77" s="146">
        <f t="shared" ca="1" si="23"/>
        <v>322.58999999999997</v>
      </c>
      <c r="N77" s="146">
        <f ca="1">+SUMIF('Pilot Sheet (Suivi)'!AB$9:AB$1136,$I77,'Pilot Sheet (Suivi)'!AD$9:AD$1136)</f>
        <v>0</v>
      </c>
      <c r="O77" s="146">
        <f t="shared" ca="1" si="24"/>
        <v>0</v>
      </c>
      <c r="Q77" s="145">
        <f t="shared" si="25"/>
        <v>202720</v>
      </c>
      <c r="R77" s="150">
        <f ca="1">COUNTIF('Pilot Sheet (Suivi)'!AF$9:AF$1139,'Curves datas (Données courbes)'!Q77)</f>
        <v>0</v>
      </c>
      <c r="S77" s="145">
        <f t="shared" ca="1" si="26"/>
        <v>0</v>
      </c>
      <c r="T77" s="150">
        <f ca="1">COUNTIF('Pilot Sheet (Suivi)'!AG$9:AG$1139,'Curves datas (Données courbes)'!Q77)</f>
        <v>0</v>
      </c>
      <c r="U77" s="145">
        <f t="shared" ca="1" si="27"/>
        <v>0</v>
      </c>
      <c r="V77" s="150">
        <f ca="1">COUNTIF('Pilot Sheet (Suivi)'!AH$9:AH$1139,'Curves datas (Données courbes)'!Q77)</f>
        <v>0</v>
      </c>
      <c r="W77" s="145">
        <f t="shared" ca="1" si="28"/>
        <v>0</v>
      </c>
      <c r="X77" s="150">
        <f ca="1">COUNTIF('Pilot Sheet (Suivi)'!AI$9:AI$1139,'Curves datas (Données courbes)'!Q77)</f>
        <v>0</v>
      </c>
      <c r="Y77" s="145">
        <f t="shared" ca="1" si="29"/>
        <v>0</v>
      </c>
      <c r="Z77" s="150">
        <f>COUNTIF('Pilot Sheet (Suivi)'!AJ$9:AJ$1139,'Curves datas (Données courbes)'!Q77)</f>
        <v>0</v>
      </c>
      <c r="AA77" s="145">
        <f t="shared" si="30"/>
        <v>0</v>
      </c>
      <c r="AC77" s="148" t="str">
        <f t="shared" si="19"/>
        <v xml:space="preserve"> </v>
      </c>
      <c r="AD77" s="147"/>
      <c r="AE77" s="147"/>
      <c r="AF77" s="147"/>
      <c r="AG77" s="147"/>
      <c r="AH77" s="145"/>
    </row>
    <row r="78" spans="1:34">
      <c r="A78" s="145">
        <f t="shared" si="20"/>
        <v>202721</v>
      </c>
      <c r="B78" s="145">
        <f ca="1">COUNTIF('Pilot Sheet (Suivi)'!Z$9:Z$1137,$A78)</f>
        <v>0</v>
      </c>
      <c r="C78" s="145">
        <f t="shared" ca="1" si="31"/>
        <v>19</v>
      </c>
      <c r="D78" s="145">
        <f ca="1">COUNTIF('Pilot Sheet (Suivi)'!AA$9:AA$1137,$A78)</f>
        <v>0</v>
      </c>
      <c r="E78" s="145">
        <f t="shared" ca="1" si="32"/>
        <v>8</v>
      </c>
      <c r="F78" s="145">
        <f ca="1">COUNTIF('Pilot Sheet (Suivi)'!AB$9:AB$1137,$A78)</f>
        <v>0</v>
      </c>
      <c r="G78" s="145">
        <f t="shared" ca="1" si="33"/>
        <v>0</v>
      </c>
      <c r="I78" s="145">
        <f t="shared" si="21"/>
        <v>202721</v>
      </c>
      <c r="J78" s="146">
        <f ca="1">+SUMIF('Pilot Sheet (Suivi)'!Z$9:Z$1136,$I78,'Pilot Sheet (Suivi)'!AC$9:AC$1136)</f>
        <v>0</v>
      </c>
      <c r="K78" s="146">
        <f t="shared" ca="1" si="22"/>
        <v>366.56</v>
      </c>
      <c r="L78" s="146">
        <f ca="1">+SUMIF('Pilot Sheet (Suivi)'!AA$9:AA$1136,$I78,'Pilot Sheet (Suivi)'!AC$9:AC$1136)</f>
        <v>0</v>
      </c>
      <c r="M78" s="146">
        <f t="shared" ca="1" si="23"/>
        <v>322.58999999999997</v>
      </c>
      <c r="N78" s="146">
        <f ca="1">+SUMIF('Pilot Sheet (Suivi)'!AB$9:AB$1136,$I78,'Pilot Sheet (Suivi)'!AD$9:AD$1136)</f>
        <v>0</v>
      </c>
      <c r="O78" s="146">
        <f t="shared" ca="1" si="24"/>
        <v>0</v>
      </c>
      <c r="Q78" s="145">
        <f t="shared" si="25"/>
        <v>202721</v>
      </c>
      <c r="R78" s="150">
        <f ca="1">COUNTIF('Pilot Sheet (Suivi)'!AF$9:AF$1139,'Curves datas (Données courbes)'!Q78)</f>
        <v>0</v>
      </c>
      <c r="S78" s="145">
        <f t="shared" ca="1" si="26"/>
        <v>0</v>
      </c>
      <c r="T78" s="150">
        <f ca="1">COUNTIF('Pilot Sheet (Suivi)'!AG$9:AG$1139,'Curves datas (Données courbes)'!Q78)</f>
        <v>0</v>
      </c>
      <c r="U78" s="145">
        <f t="shared" ca="1" si="27"/>
        <v>0</v>
      </c>
      <c r="V78" s="150">
        <f ca="1">COUNTIF('Pilot Sheet (Suivi)'!AH$9:AH$1139,'Curves datas (Données courbes)'!Q78)</f>
        <v>0</v>
      </c>
      <c r="W78" s="145">
        <f t="shared" ca="1" si="28"/>
        <v>0</v>
      </c>
      <c r="X78" s="150">
        <f ca="1">COUNTIF('Pilot Sheet (Suivi)'!AI$9:AI$1139,'Curves datas (Données courbes)'!Q78)</f>
        <v>0</v>
      </c>
      <c r="Y78" s="145">
        <f t="shared" ca="1" si="29"/>
        <v>0</v>
      </c>
      <c r="Z78" s="150">
        <f>COUNTIF('Pilot Sheet (Suivi)'!AJ$9:AJ$1139,'Curves datas (Données courbes)'!Q78)</f>
        <v>0</v>
      </c>
      <c r="AA78" s="145">
        <f t="shared" si="30"/>
        <v>0</v>
      </c>
      <c r="AC78" s="148" t="str">
        <f t="shared" si="19"/>
        <v xml:space="preserve"> </v>
      </c>
      <c r="AD78" s="147"/>
      <c r="AE78" s="147"/>
      <c r="AF78" s="147"/>
      <c r="AG78" s="147"/>
      <c r="AH78" s="145"/>
    </row>
    <row r="79" spans="1:34">
      <c r="A79" s="145">
        <f t="shared" si="20"/>
        <v>202722</v>
      </c>
      <c r="B79" s="145">
        <f ca="1">COUNTIF('Pilot Sheet (Suivi)'!Z$9:Z$1137,$A79)</f>
        <v>0</v>
      </c>
      <c r="C79" s="145">
        <f t="shared" ca="1" si="31"/>
        <v>19</v>
      </c>
      <c r="D79" s="145">
        <f ca="1">COUNTIF('Pilot Sheet (Suivi)'!AA$9:AA$1137,$A79)</f>
        <v>0</v>
      </c>
      <c r="E79" s="145">
        <f t="shared" ca="1" si="32"/>
        <v>8</v>
      </c>
      <c r="F79" s="145">
        <f ca="1">COUNTIF('Pilot Sheet (Suivi)'!AB$9:AB$1137,$A79)</f>
        <v>0</v>
      </c>
      <c r="G79" s="145">
        <f t="shared" ca="1" si="33"/>
        <v>0</v>
      </c>
      <c r="I79" s="145">
        <f t="shared" si="21"/>
        <v>202722</v>
      </c>
      <c r="J79" s="146">
        <f ca="1">+SUMIF('Pilot Sheet (Suivi)'!Z$9:Z$1136,$I79,'Pilot Sheet (Suivi)'!AC$9:AC$1136)</f>
        <v>0</v>
      </c>
      <c r="K79" s="146">
        <f t="shared" ca="1" si="22"/>
        <v>366.56</v>
      </c>
      <c r="L79" s="146">
        <f ca="1">+SUMIF('Pilot Sheet (Suivi)'!AA$9:AA$1136,$I79,'Pilot Sheet (Suivi)'!AC$9:AC$1136)</f>
        <v>0</v>
      </c>
      <c r="M79" s="146">
        <f t="shared" ca="1" si="23"/>
        <v>322.58999999999997</v>
      </c>
      <c r="N79" s="146">
        <f ca="1">+SUMIF('Pilot Sheet (Suivi)'!AB$9:AB$1136,$I79,'Pilot Sheet (Suivi)'!AD$9:AD$1136)</f>
        <v>0</v>
      </c>
      <c r="O79" s="146">
        <f t="shared" ca="1" si="24"/>
        <v>0</v>
      </c>
      <c r="Q79" s="145">
        <f t="shared" si="25"/>
        <v>202722</v>
      </c>
      <c r="R79" s="150">
        <f ca="1">COUNTIF('Pilot Sheet (Suivi)'!AF$9:AF$1139,'Curves datas (Données courbes)'!Q79)</f>
        <v>0</v>
      </c>
      <c r="S79" s="145">
        <f t="shared" ca="1" si="26"/>
        <v>0</v>
      </c>
      <c r="T79" s="150">
        <f ca="1">COUNTIF('Pilot Sheet (Suivi)'!AG$9:AG$1139,'Curves datas (Données courbes)'!Q79)</f>
        <v>0</v>
      </c>
      <c r="U79" s="145">
        <f t="shared" ca="1" si="27"/>
        <v>0</v>
      </c>
      <c r="V79" s="150">
        <f ca="1">COUNTIF('Pilot Sheet (Suivi)'!AH$9:AH$1139,'Curves datas (Données courbes)'!Q79)</f>
        <v>0</v>
      </c>
      <c r="W79" s="145">
        <f t="shared" ca="1" si="28"/>
        <v>0</v>
      </c>
      <c r="X79" s="150">
        <f ca="1">COUNTIF('Pilot Sheet (Suivi)'!AI$9:AI$1139,'Curves datas (Données courbes)'!Q79)</f>
        <v>0</v>
      </c>
      <c r="Y79" s="145">
        <f t="shared" ca="1" si="29"/>
        <v>0</v>
      </c>
      <c r="Z79" s="150">
        <f>COUNTIF('Pilot Sheet (Suivi)'!AJ$9:AJ$1139,'Curves datas (Données courbes)'!Q79)</f>
        <v>0</v>
      </c>
      <c r="AA79" s="145">
        <f t="shared" si="30"/>
        <v>0</v>
      </c>
      <c r="AC79" s="148" t="str">
        <f t="shared" si="19"/>
        <v xml:space="preserve"> </v>
      </c>
      <c r="AD79" s="147"/>
      <c r="AE79" s="147"/>
      <c r="AF79" s="147"/>
      <c r="AG79" s="147"/>
      <c r="AH79" s="145"/>
    </row>
    <row r="80" spans="1:34">
      <c r="A80" s="145">
        <f t="shared" si="20"/>
        <v>202723</v>
      </c>
      <c r="B80" s="145">
        <f ca="1">COUNTIF('Pilot Sheet (Suivi)'!Z$9:Z$1137,$A80)</f>
        <v>0</v>
      </c>
      <c r="C80" s="145">
        <f t="shared" ca="1" si="31"/>
        <v>19</v>
      </c>
      <c r="D80" s="145">
        <f ca="1">COUNTIF('Pilot Sheet (Suivi)'!AA$9:AA$1137,$A80)</f>
        <v>0</v>
      </c>
      <c r="E80" s="145">
        <f t="shared" ca="1" si="32"/>
        <v>8</v>
      </c>
      <c r="F80" s="145">
        <f ca="1">COUNTIF('Pilot Sheet (Suivi)'!AB$9:AB$1137,$A80)</f>
        <v>0</v>
      </c>
      <c r="G80" s="145">
        <f t="shared" ca="1" si="33"/>
        <v>0</v>
      </c>
      <c r="I80" s="145">
        <f t="shared" si="21"/>
        <v>202723</v>
      </c>
      <c r="J80" s="146">
        <f ca="1">+SUMIF('Pilot Sheet (Suivi)'!Z$9:Z$1136,$I80,'Pilot Sheet (Suivi)'!AC$9:AC$1136)</f>
        <v>0</v>
      </c>
      <c r="K80" s="146">
        <f t="shared" ca="1" si="22"/>
        <v>366.56</v>
      </c>
      <c r="L80" s="146">
        <f ca="1">+SUMIF('Pilot Sheet (Suivi)'!AA$9:AA$1136,$I80,'Pilot Sheet (Suivi)'!AC$9:AC$1136)</f>
        <v>0</v>
      </c>
      <c r="M80" s="146">
        <f t="shared" ca="1" si="23"/>
        <v>322.58999999999997</v>
      </c>
      <c r="N80" s="146">
        <f ca="1">+SUMIF('Pilot Sheet (Suivi)'!AB$9:AB$1136,$I80,'Pilot Sheet (Suivi)'!AD$9:AD$1136)</f>
        <v>0</v>
      </c>
      <c r="O80" s="146">
        <f t="shared" ca="1" si="24"/>
        <v>0</v>
      </c>
      <c r="Q80" s="145">
        <f t="shared" si="25"/>
        <v>202723</v>
      </c>
      <c r="R80" s="150">
        <f ca="1">COUNTIF('Pilot Sheet (Suivi)'!AF$9:AF$1139,'Curves datas (Données courbes)'!Q80)</f>
        <v>0</v>
      </c>
      <c r="S80" s="145">
        <f t="shared" ca="1" si="26"/>
        <v>0</v>
      </c>
      <c r="T80" s="150">
        <f ca="1">COUNTIF('Pilot Sheet (Suivi)'!AG$9:AG$1139,'Curves datas (Données courbes)'!Q80)</f>
        <v>0</v>
      </c>
      <c r="U80" s="145">
        <f t="shared" ca="1" si="27"/>
        <v>0</v>
      </c>
      <c r="V80" s="150">
        <f ca="1">COUNTIF('Pilot Sheet (Suivi)'!AH$9:AH$1139,'Curves datas (Données courbes)'!Q80)</f>
        <v>0</v>
      </c>
      <c r="W80" s="145">
        <f t="shared" ca="1" si="28"/>
        <v>0</v>
      </c>
      <c r="X80" s="150">
        <f ca="1">COUNTIF('Pilot Sheet (Suivi)'!AI$9:AI$1139,'Curves datas (Données courbes)'!Q80)</f>
        <v>0</v>
      </c>
      <c r="Y80" s="145">
        <f t="shared" ca="1" si="29"/>
        <v>0</v>
      </c>
      <c r="Z80" s="150">
        <f>COUNTIF('Pilot Sheet (Suivi)'!AJ$9:AJ$1139,'Curves datas (Données courbes)'!Q80)</f>
        <v>0</v>
      </c>
      <c r="AA80" s="145">
        <f t="shared" si="30"/>
        <v>0</v>
      </c>
      <c r="AC80" s="148" t="str">
        <f t="shared" si="19"/>
        <v xml:space="preserve"> </v>
      </c>
      <c r="AD80" s="147"/>
      <c r="AE80" s="147"/>
      <c r="AF80" s="147"/>
      <c r="AG80" s="147"/>
      <c r="AH80" s="145"/>
    </row>
    <row r="81" spans="1:34">
      <c r="A81" s="145">
        <f t="shared" si="20"/>
        <v>202724</v>
      </c>
      <c r="B81" s="145">
        <f ca="1">COUNTIF('Pilot Sheet (Suivi)'!Z$9:Z$1137,$A81)</f>
        <v>0</v>
      </c>
      <c r="C81" s="145">
        <f t="shared" ca="1" si="31"/>
        <v>19</v>
      </c>
      <c r="D81" s="145">
        <f ca="1">COUNTIF('Pilot Sheet (Suivi)'!AA$9:AA$1137,$A81)</f>
        <v>0</v>
      </c>
      <c r="E81" s="145">
        <f t="shared" ca="1" si="32"/>
        <v>8</v>
      </c>
      <c r="F81" s="145">
        <f ca="1">COUNTIF('Pilot Sheet (Suivi)'!AB$9:AB$1137,$A81)</f>
        <v>0</v>
      </c>
      <c r="G81" s="145">
        <f t="shared" ca="1" si="33"/>
        <v>0</v>
      </c>
      <c r="I81" s="145">
        <f t="shared" si="21"/>
        <v>202724</v>
      </c>
      <c r="J81" s="146">
        <f ca="1">+SUMIF('Pilot Sheet (Suivi)'!Z$9:Z$1136,$I81,'Pilot Sheet (Suivi)'!AC$9:AC$1136)</f>
        <v>0</v>
      </c>
      <c r="K81" s="146">
        <f t="shared" ca="1" si="22"/>
        <v>366.56</v>
      </c>
      <c r="L81" s="146">
        <f ca="1">+SUMIF('Pilot Sheet (Suivi)'!AA$9:AA$1136,$I81,'Pilot Sheet (Suivi)'!AC$9:AC$1136)</f>
        <v>0</v>
      </c>
      <c r="M81" s="146">
        <f t="shared" ca="1" si="23"/>
        <v>322.58999999999997</v>
      </c>
      <c r="N81" s="146">
        <f ca="1">+SUMIF('Pilot Sheet (Suivi)'!AB$9:AB$1136,$I81,'Pilot Sheet (Suivi)'!AD$9:AD$1136)</f>
        <v>0</v>
      </c>
      <c r="O81" s="146">
        <f t="shared" ca="1" si="24"/>
        <v>0</v>
      </c>
      <c r="Q81" s="145">
        <f t="shared" si="25"/>
        <v>202724</v>
      </c>
      <c r="R81" s="150">
        <f ca="1">COUNTIF('Pilot Sheet (Suivi)'!AF$9:AF$1139,'Curves datas (Données courbes)'!Q81)</f>
        <v>0</v>
      </c>
      <c r="S81" s="145">
        <f t="shared" ca="1" si="26"/>
        <v>0</v>
      </c>
      <c r="T81" s="150">
        <f ca="1">COUNTIF('Pilot Sheet (Suivi)'!AG$9:AG$1139,'Curves datas (Données courbes)'!Q81)</f>
        <v>0</v>
      </c>
      <c r="U81" s="145">
        <f t="shared" ca="1" si="27"/>
        <v>0</v>
      </c>
      <c r="V81" s="150">
        <f ca="1">COUNTIF('Pilot Sheet (Suivi)'!AH$9:AH$1139,'Curves datas (Données courbes)'!Q81)</f>
        <v>0</v>
      </c>
      <c r="W81" s="145">
        <f t="shared" ca="1" si="28"/>
        <v>0</v>
      </c>
      <c r="X81" s="150">
        <f ca="1">COUNTIF('Pilot Sheet (Suivi)'!AI$9:AI$1139,'Curves datas (Données courbes)'!Q81)</f>
        <v>0</v>
      </c>
      <c r="Y81" s="145">
        <f t="shared" ca="1" si="29"/>
        <v>0</v>
      </c>
      <c r="Z81" s="150">
        <f>COUNTIF('Pilot Sheet (Suivi)'!AJ$9:AJ$1139,'Curves datas (Données courbes)'!Q81)</f>
        <v>0</v>
      </c>
      <c r="AA81" s="145">
        <f t="shared" si="30"/>
        <v>0</v>
      </c>
      <c r="AC81" s="148" t="str">
        <f t="shared" si="19"/>
        <v xml:space="preserve"> </v>
      </c>
      <c r="AD81" s="147"/>
      <c r="AE81" s="147"/>
      <c r="AF81" s="147"/>
      <c r="AG81" s="147"/>
      <c r="AH81" s="145"/>
    </row>
    <row r="82" spans="1:34">
      <c r="A82" s="145">
        <f t="shared" si="20"/>
        <v>202725</v>
      </c>
      <c r="B82" s="145">
        <f ca="1">COUNTIF('Pilot Sheet (Suivi)'!Z$9:Z$1137,$A82)</f>
        <v>0</v>
      </c>
      <c r="C82" s="145">
        <f t="shared" ca="1" si="31"/>
        <v>19</v>
      </c>
      <c r="D82" s="145">
        <f ca="1">COUNTIF('Pilot Sheet (Suivi)'!AA$9:AA$1137,$A82)</f>
        <v>0</v>
      </c>
      <c r="E82" s="145">
        <f t="shared" ca="1" si="32"/>
        <v>8</v>
      </c>
      <c r="F82" s="145">
        <f ca="1">COUNTIF('Pilot Sheet (Suivi)'!AB$9:AB$1137,$A82)</f>
        <v>0</v>
      </c>
      <c r="G82" s="145">
        <f t="shared" ca="1" si="33"/>
        <v>0</v>
      </c>
      <c r="I82" s="145">
        <f t="shared" si="21"/>
        <v>202725</v>
      </c>
      <c r="J82" s="146">
        <f ca="1">+SUMIF('Pilot Sheet (Suivi)'!Z$9:Z$1136,$I82,'Pilot Sheet (Suivi)'!AC$9:AC$1136)</f>
        <v>0</v>
      </c>
      <c r="K82" s="146">
        <f t="shared" ca="1" si="22"/>
        <v>366.56</v>
      </c>
      <c r="L82" s="146">
        <f ca="1">+SUMIF('Pilot Sheet (Suivi)'!AA$9:AA$1136,$I82,'Pilot Sheet (Suivi)'!AC$9:AC$1136)</f>
        <v>0</v>
      </c>
      <c r="M82" s="146">
        <f t="shared" ca="1" si="23"/>
        <v>322.58999999999997</v>
      </c>
      <c r="N82" s="146">
        <f ca="1">+SUMIF('Pilot Sheet (Suivi)'!AB$9:AB$1136,$I82,'Pilot Sheet (Suivi)'!AD$9:AD$1136)</f>
        <v>0</v>
      </c>
      <c r="O82" s="146">
        <f t="shared" ca="1" si="24"/>
        <v>0</v>
      </c>
      <c r="Q82" s="145">
        <f t="shared" si="25"/>
        <v>202725</v>
      </c>
      <c r="R82" s="150">
        <f ca="1">COUNTIF('Pilot Sheet (Suivi)'!AF$9:AF$1139,'Curves datas (Données courbes)'!Q82)</f>
        <v>0</v>
      </c>
      <c r="S82" s="145">
        <f t="shared" ca="1" si="26"/>
        <v>0</v>
      </c>
      <c r="T82" s="150">
        <f ca="1">COUNTIF('Pilot Sheet (Suivi)'!AG$9:AG$1139,'Curves datas (Données courbes)'!Q82)</f>
        <v>0</v>
      </c>
      <c r="U82" s="145">
        <f t="shared" ca="1" si="27"/>
        <v>0</v>
      </c>
      <c r="V82" s="150">
        <f ca="1">COUNTIF('Pilot Sheet (Suivi)'!AH$9:AH$1139,'Curves datas (Données courbes)'!Q82)</f>
        <v>0</v>
      </c>
      <c r="W82" s="145">
        <f t="shared" ca="1" si="28"/>
        <v>0</v>
      </c>
      <c r="X82" s="150">
        <f ca="1">COUNTIF('Pilot Sheet (Suivi)'!AI$9:AI$1139,'Curves datas (Données courbes)'!Q82)</f>
        <v>0</v>
      </c>
      <c r="Y82" s="145">
        <f t="shared" ca="1" si="29"/>
        <v>0</v>
      </c>
      <c r="Z82" s="150">
        <f>COUNTIF('Pilot Sheet (Suivi)'!AJ$9:AJ$1139,'Curves datas (Données courbes)'!Q82)</f>
        <v>0</v>
      </c>
      <c r="AA82" s="145">
        <f t="shared" si="30"/>
        <v>0</v>
      </c>
      <c r="AC82" s="148" t="str">
        <f t="shared" si="19"/>
        <v xml:space="preserve"> </v>
      </c>
      <c r="AD82" s="147"/>
      <c r="AE82" s="147"/>
      <c r="AF82" s="147"/>
      <c r="AG82" s="147"/>
      <c r="AH82" s="145"/>
    </row>
    <row r="83" spans="1:34">
      <c r="A83" s="145">
        <f t="shared" si="20"/>
        <v>202726</v>
      </c>
      <c r="B83" s="145">
        <f ca="1">COUNTIF('Pilot Sheet (Suivi)'!Z$9:Z$1137,$A83)</f>
        <v>0</v>
      </c>
      <c r="C83" s="145">
        <f t="shared" ca="1" si="31"/>
        <v>19</v>
      </c>
      <c r="D83" s="145">
        <f ca="1">COUNTIF('Pilot Sheet (Suivi)'!AA$9:AA$1137,$A83)</f>
        <v>0</v>
      </c>
      <c r="E83" s="145">
        <f t="shared" ca="1" si="32"/>
        <v>8</v>
      </c>
      <c r="F83" s="145">
        <f ca="1">COUNTIF('Pilot Sheet (Suivi)'!AB$9:AB$1137,$A83)</f>
        <v>0</v>
      </c>
      <c r="G83" s="145">
        <f t="shared" ca="1" si="33"/>
        <v>0</v>
      </c>
      <c r="I83" s="145">
        <f t="shared" si="21"/>
        <v>202726</v>
      </c>
      <c r="J83" s="146">
        <f ca="1">+SUMIF('Pilot Sheet (Suivi)'!Z$9:Z$1136,$I83,'Pilot Sheet (Suivi)'!AC$9:AC$1136)</f>
        <v>0</v>
      </c>
      <c r="K83" s="146">
        <f t="shared" ca="1" si="22"/>
        <v>366.56</v>
      </c>
      <c r="L83" s="146">
        <f ca="1">+SUMIF('Pilot Sheet (Suivi)'!AA$9:AA$1136,$I83,'Pilot Sheet (Suivi)'!AC$9:AC$1136)</f>
        <v>0</v>
      </c>
      <c r="M83" s="146">
        <f t="shared" ca="1" si="23"/>
        <v>322.58999999999997</v>
      </c>
      <c r="N83" s="146">
        <f ca="1">+SUMIF('Pilot Sheet (Suivi)'!AB$9:AB$1136,$I83,'Pilot Sheet (Suivi)'!AD$9:AD$1136)</f>
        <v>0</v>
      </c>
      <c r="O83" s="146">
        <f t="shared" ca="1" si="24"/>
        <v>0</v>
      </c>
      <c r="Q83" s="145">
        <f t="shared" si="25"/>
        <v>202726</v>
      </c>
      <c r="R83" s="150">
        <f ca="1">COUNTIF('Pilot Sheet (Suivi)'!AF$9:AF$1139,'Curves datas (Données courbes)'!Q83)</f>
        <v>0</v>
      </c>
      <c r="S83" s="145">
        <f t="shared" ca="1" si="26"/>
        <v>0</v>
      </c>
      <c r="T83" s="150">
        <f ca="1">COUNTIF('Pilot Sheet (Suivi)'!AG$9:AG$1139,'Curves datas (Données courbes)'!Q83)</f>
        <v>0</v>
      </c>
      <c r="U83" s="145">
        <f t="shared" ca="1" si="27"/>
        <v>0</v>
      </c>
      <c r="V83" s="150">
        <f ca="1">COUNTIF('Pilot Sheet (Suivi)'!AH$9:AH$1139,'Curves datas (Données courbes)'!Q83)</f>
        <v>0</v>
      </c>
      <c r="W83" s="145">
        <f t="shared" ca="1" si="28"/>
        <v>0</v>
      </c>
      <c r="X83" s="150">
        <f ca="1">COUNTIF('Pilot Sheet (Suivi)'!AI$9:AI$1139,'Curves datas (Données courbes)'!Q83)</f>
        <v>0</v>
      </c>
      <c r="Y83" s="145">
        <f t="shared" ca="1" si="29"/>
        <v>0</v>
      </c>
      <c r="Z83" s="150">
        <f>COUNTIF('Pilot Sheet (Suivi)'!AJ$9:AJ$1139,'Curves datas (Données courbes)'!Q83)</f>
        <v>0</v>
      </c>
      <c r="AA83" s="145">
        <f t="shared" si="30"/>
        <v>0</v>
      </c>
      <c r="AC83" s="148" t="str">
        <f t="shared" si="19"/>
        <v xml:space="preserve"> </v>
      </c>
      <c r="AD83" s="147"/>
      <c r="AE83" s="147"/>
      <c r="AF83" s="147"/>
      <c r="AG83" s="147"/>
      <c r="AH83" s="145"/>
    </row>
    <row r="84" spans="1:34">
      <c r="A84" s="145">
        <f t="shared" ref="A84:A103" si="34">IF(((RIGHT(A83,2))="52"),(A83+49),(A83+1))</f>
        <v>202727</v>
      </c>
      <c r="B84" s="145">
        <f ca="1">COUNTIF('Pilot Sheet (Suivi)'!Z$9:Z$1137,$A84)</f>
        <v>0</v>
      </c>
      <c r="C84" s="145">
        <f t="shared" ref="C84:C103" ca="1" si="35">C83+B84</f>
        <v>19</v>
      </c>
      <c r="D84" s="145">
        <f ca="1">COUNTIF('Pilot Sheet (Suivi)'!AA$9:AA$1137,$A84)</f>
        <v>0</v>
      </c>
      <c r="E84" s="145">
        <f t="shared" ref="E84:E103" ca="1" si="36">E83+D84</f>
        <v>8</v>
      </c>
      <c r="F84" s="145">
        <f ca="1">COUNTIF('Pilot Sheet (Suivi)'!AB$9:AB$1137,$A84)</f>
        <v>0</v>
      </c>
      <c r="G84" s="145">
        <f t="shared" ref="G84:G103" ca="1" si="37">G83+F84</f>
        <v>0</v>
      </c>
      <c r="I84" s="145">
        <f t="shared" ref="I84:I103" si="38">IF(((RIGHT(I83,2))="52"),(I83+49),(I83+1))</f>
        <v>202727</v>
      </c>
      <c r="J84" s="146">
        <f ca="1">+SUMIF('Pilot Sheet (Suivi)'!Z$9:Z$1136,$I84,'Pilot Sheet (Suivi)'!AC$9:AC$1136)</f>
        <v>0</v>
      </c>
      <c r="K84" s="146">
        <f t="shared" ca="1" si="22"/>
        <v>366.56</v>
      </c>
      <c r="L84" s="146">
        <f ca="1">+SUMIF('Pilot Sheet (Suivi)'!AA$9:AA$1136,$I84,'Pilot Sheet (Suivi)'!AC$9:AC$1136)</f>
        <v>0</v>
      </c>
      <c r="M84" s="146">
        <f t="shared" ca="1" si="23"/>
        <v>322.58999999999997</v>
      </c>
      <c r="N84" s="146">
        <f ca="1">+SUMIF('Pilot Sheet (Suivi)'!AB$9:AB$1136,$I84,'Pilot Sheet (Suivi)'!AD$9:AD$1136)</f>
        <v>0</v>
      </c>
      <c r="O84" s="146">
        <f t="shared" ca="1" si="24"/>
        <v>0</v>
      </c>
      <c r="Q84" s="145">
        <f t="shared" si="25"/>
        <v>202727</v>
      </c>
      <c r="R84" s="150">
        <f ca="1">COUNTIF('Pilot Sheet (Suivi)'!AF$9:AF$1139,'Curves datas (Données courbes)'!Q84)</f>
        <v>0</v>
      </c>
      <c r="S84" s="145">
        <f t="shared" ca="1" si="26"/>
        <v>0</v>
      </c>
      <c r="T84" s="150">
        <f ca="1">COUNTIF('Pilot Sheet (Suivi)'!AG$9:AG$1139,'Curves datas (Données courbes)'!Q84)</f>
        <v>0</v>
      </c>
      <c r="U84" s="145">
        <f t="shared" ca="1" si="27"/>
        <v>0</v>
      </c>
      <c r="V84" s="150">
        <f ca="1">COUNTIF('Pilot Sheet (Suivi)'!AH$9:AH$1139,'Curves datas (Données courbes)'!Q84)</f>
        <v>0</v>
      </c>
      <c r="W84" s="145">
        <f t="shared" ca="1" si="28"/>
        <v>0</v>
      </c>
      <c r="X84" s="150">
        <f ca="1">COUNTIF('Pilot Sheet (Suivi)'!AI$9:AI$1139,'Curves datas (Données courbes)'!Q84)</f>
        <v>0</v>
      </c>
      <c r="Y84" s="145">
        <f t="shared" ca="1" si="29"/>
        <v>0</v>
      </c>
      <c r="Z84" s="150">
        <f>COUNTIF('Pilot Sheet (Suivi)'!AJ$9:AJ$1139,'Curves datas (Données courbes)'!Q84)</f>
        <v>0</v>
      </c>
      <c r="AA84" s="145">
        <f t="shared" si="30"/>
        <v>0</v>
      </c>
      <c r="AC84" s="148" t="str">
        <f t="shared" si="19"/>
        <v xml:space="preserve"> </v>
      </c>
      <c r="AD84" s="147"/>
      <c r="AE84" s="147"/>
      <c r="AF84" s="147"/>
      <c r="AG84" s="147"/>
      <c r="AH84" s="145"/>
    </row>
    <row r="85" spans="1:34">
      <c r="A85" s="145">
        <f t="shared" si="34"/>
        <v>202728</v>
      </c>
      <c r="B85" s="145">
        <f ca="1">COUNTIF('Pilot Sheet (Suivi)'!Z$9:Z$1137,$A85)</f>
        <v>0</v>
      </c>
      <c r="C85" s="145">
        <f t="shared" ca="1" si="35"/>
        <v>19</v>
      </c>
      <c r="D85" s="145">
        <f ca="1">COUNTIF('Pilot Sheet (Suivi)'!AA$9:AA$1137,$A85)</f>
        <v>0</v>
      </c>
      <c r="E85" s="145">
        <f t="shared" ca="1" si="36"/>
        <v>8</v>
      </c>
      <c r="F85" s="145">
        <f ca="1">COUNTIF('Pilot Sheet (Suivi)'!AB$9:AB$1137,$A85)</f>
        <v>0</v>
      </c>
      <c r="G85" s="145">
        <f t="shared" ca="1" si="37"/>
        <v>0</v>
      </c>
      <c r="I85" s="145">
        <f t="shared" si="38"/>
        <v>202728</v>
      </c>
      <c r="J85" s="146">
        <f ca="1">+SUMIF('Pilot Sheet (Suivi)'!Z$9:Z$1136,$I85,'Pilot Sheet (Suivi)'!AC$9:AC$1136)</f>
        <v>0</v>
      </c>
      <c r="K85" s="146">
        <f t="shared" ca="1" si="22"/>
        <v>366.56</v>
      </c>
      <c r="L85" s="146">
        <f ca="1">+SUMIF('Pilot Sheet (Suivi)'!AA$9:AA$1136,$I85,'Pilot Sheet (Suivi)'!AC$9:AC$1136)</f>
        <v>0</v>
      </c>
      <c r="M85" s="146">
        <f t="shared" ca="1" si="23"/>
        <v>322.58999999999997</v>
      </c>
      <c r="N85" s="146">
        <f ca="1">+SUMIF('Pilot Sheet (Suivi)'!AB$9:AB$1136,$I85,'Pilot Sheet (Suivi)'!AD$9:AD$1136)</f>
        <v>0</v>
      </c>
      <c r="O85" s="146">
        <f t="shared" ca="1" si="24"/>
        <v>0</v>
      </c>
      <c r="Q85" s="145">
        <f t="shared" si="25"/>
        <v>202728</v>
      </c>
      <c r="R85" s="150">
        <f ca="1">COUNTIF('Pilot Sheet (Suivi)'!AF$9:AF$1139,'Curves datas (Données courbes)'!Q85)</f>
        <v>0</v>
      </c>
      <c r="S85" s="145">
        <f t="shared" ca="1" si="26"/>
        <v>0</v>
      </c>
      <c r="T85" s="150">
        <f ca="1">COUNTIF('Pilot Sheet (Suivi)'!AG$9:AG$1139,'Curves datas (Données courbes)'!Q85)</f>
        <v>0</v>
      </c>
      <c r="U85" s="145">
        <f t="shared" ca="1" si="27"/>
        <v>0</v>
      </c>
      <c r="V85" s="150">
        <f ca="1">COUNTIF('Pilot Sheet (Suivi)'!AH$9:AH$1139,'Curves datas (Données courbes)'!Q85)</f>
        <v>0</v>
      </c>
      <c r="W85" s="145">
        <f t="shared" ca="1" si="28"/>
        <v>0</v>
      </c>
      <c r="X85" s="150">
        <f ca="1">COUNTIF('Pilot Sheet (Suivi)'!AI$9:AI$1139,'Curves datas (Données courbes)'!Q85)</f>
        <v>0</v>
      </c>
      <c r="Y85" s="145">
        <f t="shared" ca="1" si="29"/>
        <v>0</v>
      </c>
      <c r="Z85" s="150">
        <f>COUNTIF('Pilot Sheet (Suivi)'!AJ$9:AJ$1139,'Curves datas (Données courbes)'!Q85)</f>
        <v>0</v>
      </c>
      <c r="AA85" s="145">
        <f t="shared" si="30"/>
        <v>0</v>
      </c>
      <c r="AC85" s="148" t="str">
        <f t="shared" si="19"/>
        <v xml:space="preserve"> </v>
      </c>
      <c r="AD85" s="147"/>
      <c r="AE85" s="147"/>
      <c r="AF85" s="147"/>
      <c r="AG85" s="147"/>
      <c r="AH85" s="145"/>
    </row>
    <row r="86" spans="1:34">
      <c r="A86" s="145">
        <f t="shared" si="34"/>
        <v>202729</v>
      </c>
      <c r="B86" s="145">
        <f ca="1">COUNTIF('Pilot Sheet (Suivi)'!Z$9:Z$1137,$A86)</f>
        <v>0</v>
      </c>
      <c r="C86" s="145">
        <f t="shared" ca="1" si="35"/>
        <v>19</v>
      </c>
      <c r="D86" s="145">
        <f ca="1">COUNTIF('Pilot Sheet (Suivi)'!AA$9:AA$1137,$A86)</f>
        <v>0</v>
      </c>
      <c r="E86" s="145">
        <f t="shared" ca="1" si="36"/>
        <v>8</v>
      </c>
      <c r="F86" s="145">
        <f ca="1">COUNTIF('Pilot Sheet (Suivi)'!AB$9:AB$1137,$A86)</f>
        <v>0</v>
      </c>
      <c r="G86" s="145">
        <f t="shared" ca="1" si="37"/>
        <v>0</v>
      </c>
      <c r="I86" s="145">
        <f t="shared" si="38"/>
        <v>202729</v>
      </c>
      <c r="J86" s="146">
        <f ca="1">+SUMIF('Pilot Sheet (Suivi)'!Z$9:Z$1136,$I86,'Pilot Sheet (Suivi)'!AC$9:AC$1136)</f>
        <v>0</v>
      </c>
      <c r="K86" s="146">
        <f t="shared" ca="1" si="22"/>
        <v>366.56</v>
      </c>
      <c r="L86" s="146">
        <f ca="1">+SUMIF('Pilot Sheet (Suivi)'!AA$9:AA$1136,$I86,'Pilot Sheet (Suivi)'!AC$9:AC$1136)</f>
        <v>0</v>
      </c>
      <c r="M86" s="146">
        <f t="shared" ca="1" si="23"/>
        <v>322.58999999999997</v>
      </c>
      <c r="N86" s="146">
        <f ca="1">+SUMIF('Pilot Sheet (Suivi)'!AB$9:AB$1136,$I86,'Pilot Sheet (Suivi)'!AD$9:AD$1136)</f>
        <v>0</v>
      </c>
      <c r="O86" s="146">
        <f t="shared" ca="1" si="24"/>
        <v>0</v>
      </c>
      <c r="Q86" s="145">
        <f t="shared" si="25"/>
        <v>202729</v>
      </c>
      <c r="R86" s="150">
        <f ca="1">COUNTIF('Pilot Sheet (Suivi)'!AF$9:AF$1139,'Curves datas (Données courbes)'!Q86)</f>
        <v>0</v>
      </c>
      <c r="S86" s="145">
        <f t="shared" ca="1" si="26"/>
        <v>0</v>
      </c>
      <c r="T86" s="150">
        <f ca="1">COUNTIF('Pilot Sheet (Suivi)'!AG$9:AG$1139,'Curves datas (Données courbes)'!Q86)</f>
        <v>0</v>
      </c>
      <c r="U86" s="145">
        <f t="shared" ca="1" si="27"/>
        <v>0</v>
      </c>
      <c r="V86" s="150">
        <f ca="1">COUNTIF('Pilot Sheet (Suivi)'!AH$9:AH$1139,'Curves datas (Données courbes)'!Q86)</f>
        <v>0</v>
      </c>
      <c r="W86" s="145">
        <f t="shared" ca="1" si="28"/>
        <v>0</v>
      </c>
      <c r="X86" s="150">
        <f ca="1">COUNTIF('Pilot Sheet (Suivi)'!AI$9:AI$1139,'Curves datas (Données courbes)'!Q86)</f>
        <v>0</v>
      </c>
      <c r="Y86" s="145">
        <f t="shared" ca="1" si="29"/>
        <v>0</v>
      </c>
      <c r="Z86" s="150">
        <f>COUNTIF('Pilot Sheet (Suivi)'!AJ$9:AJ$1139,'Curves datas (Données courbes)'!Q86)</f>
        <v>0</v>
      </c>
      <c r="AA86" s="145">
        <f t="shared" si="30"/>
        <v>0</v>
      </c>
      <c r="AC86" s="148" t="str">
        <f t="shared" si="19"/>
        <v xml:space="preserve"> </v>
      </c>
      <c r="AD86" s="147"/>
      <c r="AE86" s="147"/>
      <c r="AF86" s="147"/>
      <c r="AG86" s="147"/>
      <c r="AH86" s="145"/>
    </row>
    <row r="87" spans="1:34">
      <c r="A87" s="145">
        <f t="shared" si="34"/>
        <v>202730</v>
      </c>
      <c r="B87" s="145">
        <f ca="1">COUNTIF('Pilot Sheet (Suivi)'!Z$9:Z$1137,$A87)</f>
        <v>0</v>
      </c>
      <c r="C87" s="145">
        <f t="shared" ca="1" si="35"/>
        <v>19</v>
      </c>
      <c r="D87" s="145">
        <f ca="1">COUNTIF('Pilot Sheet (Suivi)'!AA$9:AA$1137,$A87)</f>
        <v>0</v>
      </c>
      <c r="E87" s="145">
        <f t="shared" ca="1" si="36"/>
        <v>8</v>
      </c>
      <c r="F87" s="145">
        <f ca="1">COUNTIF('Pilot Sheet (Suivi)'!AB$9:AB$1137,$A87)</f>
        <v>0</v>
      </c>
      <c r="G87" s="145">
        <f t="shared" ca="1" si="37"/>
        <v>0</v>
      </c>
      <c r="I87" s="145">
        <f t="shared" si="38"/>
        <v>202730</v>
      </c>
      <c r="J87" s="146">
        <f ca="1">+SUMIF('Pilot Sheet (Suivi)'!Z$9:Z$1136,$I87,'Pilot Sheet (Suivi)'!AC$9:AC$1136)</f>
        <v>0</v>
      </c>
      <c r="K87" s="146">
        <f t="shared" ca="1" si="22"/>
        <v>366.56</v>
      </c>
      <c r="L87" s="146">
        <f ca="1">+SUMIF('Pilot Sheet (Suivi)'!AA$9:AA$1136,$I87,'Pilot Sheet (Suivi)'!AC$9:AC$1136)</f>
        <v>0</v>
      </c>
      <c r="M87" s="146">
        <f t="shared" ca="1" si="23"/>
        <v>322.58999999999997</v>
      </c>
      <c r="N87" s="146">
        <f ca="1">+SUMIF('Pilot Sheet (Suivi)'!AB$9:AB$1136,$I87,'Pilot Sheet (Suivi)'!AD$9:AD$1136)</f>
        <v>0</v>
      </c>
      <c r="O87" s="146">
        <f t="shared" ca="1" si="24"/>
        <v>0</v>
      </c>
      <c r="Q87" s="145">
        <f t="shared" si="25"/>
        <v>202730</v>
      </c>
      <c r="R87" s="150">
        <f ca="1">COUNTIF('Pilot Sheet (Suivi)'!AF$9:AF$1139,'Curves datas (Données courbes)'!Q87)</f>
        <v>0</v>
      </c>
      <c r="S87" s="145">
        <f t="shared" ca="1" si="26"/>
        <v>0</v>
      </c>
      <c r="T87" s="150">
        <f ca="1">COUNTIF('Pilot Sheet (Suivi)'!AG$9:AG$1139,'Curves datas (Données courbes)'!Q87)</f>
        <v>0</v>
      </c>
      <c r="U87" s="145">
        <f t="shared" ca="1" si="27"/>
        <v>0</v>
      </c>
      <c r="V87" s="150">
        <f ca="1">COUNTIF('Pilot Sheet (Suivi)'!AH$9:AH$1139,'Curves datas (Données courbes)'!Q87)</f>
        <v>0</v>
      </c>
      <c r="W87" s="145">
        <f t="shared" ca="1" si="28"/>
        <v>0</v>
      </c>
      <c r="X87" s="150">
        <f ca="1">COUNTIF('Pilot Sheet (Suivi)'!AI$9:AI$1139,'Curves datas (Données courbes)'!Q87)</f>
        <v>0</v>
      </c>
      <c r="Y87" s="145">
        <f t="shared" ca="1" si="29"/>
        <v>0</v>
      </c>
      <c r="Z87" s="150">
        <f>COUNTIF('Pilot Sheet (Suivi)'!AJ$9:AJ$1139,'Curves datas (Données courbes)'!Q87)</f>
        <v>0</v>
      </c>
      <c r="AA87" s="145">
        <f t="shared" si="30"/>
        <v>0</v>
      </c>
      <c r="AC87" s="148" t="str">
        <f t="shared" si="19"/>
        <v xml:space="preserve"> </v>
      </c>
      <c r="AD87" s="147"/>
      <c r="AE87" s="147"/>
      <c r="AF87" s="147"/>
      <c r="AG87" s="147"/>
      <c r="AH87" s="145"/>
    </row>
    <row r="88" spans="1:34">
      <c r="A88" s="145">
        <f t="shared" si="34"/>
        <v>202731</v>
      </c>
      <c r="B88" s="145">
        <f ca="1">COUNTIF('Pilot Sheet (Suivi)'!Z$9:Z$1137,$A88)</f>
        <v>0</v>
      </c>
      <c r="C88" s="145">
        <f t="shared" ca="1" si="35"/>
        <v>19</v>
      </c>
      <c r="D88" s="145">
        <f ca="1">COUNTIF('Pilot Sheet (Suivi)'!AA$9:AA$1137,$A88)</f>
        <v>0</v>
      </c>
      <c r="E88" s="145">
        <f t="shared" ca="1" si="36"/>
        <v>8</v>
      </c>
      <c r="F88" s="145">
        <f ca="1">COUNTIF('Pilot Sheet (Suivi)'!AB$9:AB$1137,$A88)</f>
        <v>0</v>
      </c>
      <c r="G88" s="145">
        <f t="shared" ca="1" si="37"/>
        <v>0</v>
      </c>
      <c r="I88" s="145">
        <f t="shared" si="38"/>
        <v>202731</v>
      </c>
      <c r="J88" s="146">
        <f ca="1">+SUMIF('Pilot Sheet (Suivi)'!Z$9:Z$1136,$I88,'Pilot Sheet (Suivi)'!AC$9:AC$1136)</f>
        <v>0</v>
      </c>
      <c r="K88" s="146">
        <f t="shared" ca="1" si="22"/>
        <v>366.56</v>
      </c>
      <c r="L88" s="146">
        <f ca="1">+SUMIF('Pilot Sheet (Suivi)'!AA$9:AA$1136,$I88,'Pilot Sheet (Suivi)'!AC$9:AC$1136)</f>
        <v>0</v>
      </c>
      <c r="M88" s="146">
        <f t="shared" ca="1" si="23"/>
        <v>322.58999999999997</v>
      </c>
      <c r="N88" s="146">
        <f ca="1">+SUMIF('Pilot Sheet (Suivi)'!AB$9:AB$1136,$I88,'Pilot Sheet (Suivi)'!AD$9:AD$1136)</f>
        <v>0</v>
      </c>
      <c r="O88" s="146">
        <f t="shared" ca="1" si="24"/>
        <v>0</v>
      </c>
      <c r="Q88" s="145">
        <f t="shared" si="25"/>
        <v>202731</v>
      </c>
      <c r="R88" s="150">
        <f ca="1">COUNTIF('Pilot Sheet (Suivi)'!AF$9:AF$1139,'Curves datas (Données courbes)'!Q88)</f>
        <v>0</v>
      </c>
      <c r="S88" s="145">
        <f t="shared" ca="1" si="26"/>
        <v>0</v>
      </c>
      <c r="T88" s="150">
        <f ca="1">COUNTIF('Pilot Sheet (Suivi)'!AG$9:AG$1139,'Curves datas (Données courbes)'!Q88)</f>
        <v>0</v>
      </c>
      <c r="U88" s="145">
        <f t="shared" ca="1" si="27"/>
        <v>0</v>
      </c>
      <c r="V88" s="150">
        <f ca="1">COUNTIF('Pilot Sheet (Suivi)'!AH$9:AH$1139,'Curves datas (Données courbes)'!Q88)</f>
        <v>0</v>
      </c>
      <c r="W88" s="145">
        <f t="shared" ca="1" si="28"/>
        <v>0</v>
      </c>
      <c r="X88" s="150">
        <f ca="1">COUNTIF('Pilot Sheet (Suivi)'!AI$9:AI$1139,'Curves datas (Données courbes)'!Q88)</f>
        <v>0</v>
      </c>
      <c r="Y88" s="145">
        <f t="shared" ca="1" si="29"/>
        <v>0</v>
      </c>
      <c r="Z88" s="150">
        <f>COUNTIF('Pilot Sheet (Suivi)'!AJ$9:AJ$1139,'Curves datas (Données courbes)'!Q88)</f>
        <v>0</v>
      </c>
      <c r="AA88" s="145">
        <f t="shared" si="30"/>
        <v>0</v>
      </c>
      <c r="AC88" s="148" t="str">
        <f t="shared" si="19"/>
        <v xml:space="preserve"> </v>
      </c>
      <c r="AD88" s="147"/>
      <c r="AE88" s="147"/>
      <c r="AF88" s="147"/>
      <c r="AG88" s="147"/>
      <c r="AH88" s="145"/>
    </row>
    <row r="89" spans="1:34">
      <c r="A89" s="145">
        <f t="shared" si="34"/>
        <v>202732</v>
      </c>
      <c r="B89" s="145">
        <f ca="1">COUNTIF('Pilot Sheet (Suivi)'!Z$9:Z$1137,$A89)</f>
        <v>0</v>
      </c>
      <c r="C89" s="145">
        <f t="shared" ca="1" si="35"/>
        <v>19</v>
      </c>
      <c r="D89" s="145">
        <f ca="1">COUNTIF('Pilot Sheet (Suivi)'!AA$9:AA$1137,$A89)</f>
        <v>0</v>
      </c>
      <c r="E89" s="145">
        <f t="shared" ca="1" si="36"/>
        <v>8</v>
      </c>
      <c r="F89" s="145">
        <f ca="1">COUNTIF('Pilot Sheet (Suivi)'!AB$9:AB$1137,$A89)</f>
        <v>0</v>
      </c>
      <c r="G89" s="145">
        <f t="shared" ca="1" si="37"/>
        <v>0</v>
      </c>
      <c r="I89" s="145">
        <f t="shared" si="38"/>
        <v>202732</v>
      </c>
      <c r="J89" s="146">
        <f ca="1">+SUMIF('Pilot Sheet (Suivi)'!Z$9:Z$1136,$I89,'Pilot Sheet (Suivi)'!AC$9:AC$1136)</f>
        <v>0</v>
      </c>
      <c r="K89" s="146">
        <f t="shared" ca="1" si="22"/>
        <v>366.56</v>
      </c>
      <c r="L89" s="146">
        <f ca="1">+SUMIF('Pilot Sheet (Suivi)'!AA$9:AA$1136,$I89,'Pilot Sheet (Suivi)'!AC$9:AC$1136)</f>
        <v>0</v>
      </c>
      <c r="M89" s="146">
        <f t="shared" ca="1" si="23"/>
        <v>322.58999999999997</v>
      </c>
      <c r="N89" s="146">
        <f ca="1">+SUMIF('Pilot Sheet (Suivi)'!AB$9:AB$1136,$I89,'Pilot Sheet (Suivi)'!AD$9:AD$1136)</f>
        <v>0</v>
      </c>
      <c r="O89" s="146">
        <f t="shared" ca="1" si="24"/>
        <v>0</v>
      </c>
      <c r="Q89" s="145">
        <f t="shared" si="25"/>
        <v>202732</v>
      </c>
      <c r="R89" s="150">
        <f ca="1">COUNTIF('Pilot Sheet (Suivi)'!AF$9:AF$1139,'Curves datas (Données courbes)'!Q89)</f>
        <v>0</v>
      </c>
      <c r="S89" s="145">
        <f t="shared" ca="1" si="26"/>
        <v>0</v>
      </c>
      <c r="T89" s="150">
        <f ca="1">COUNTIF('Pilot Sheet (Suivi)'!AG$9:AG$1139,'Curves datas (Données courbes)'!Q89)</f>
        <v>0</v>
      </c>
      <c r="U89" s="145">
        <f t="shared" ca="1" si="27"/>
        <v>0</v>
      </c>
      <c r="V89" s="150">
        <f ca="1">COUNTIF('Pilot Sheet (Suivi)'!AH$9:AH$1139,'Curves datas (Données courbes)'!Q89)</f>
        <v>0</v>
      </c>
      <c r="W89" s="145">
        <f t="shared" ca="1" si="28"/>
        <v>0</v>
      </c>
      <c r="X89" s="150">
        <f ca="1">COUNTIF('Pilot Sheet (Suivi)'!AI$9:AI$1139,'Curves datas (Données courbes)'!Q89)</f>
        <v>0</v>
      </c>
      <c r="Y89" s="145">
        <f t="shared" ca="1" si="29"/>
        <v>0</v>
      </c>
      <c r="Z89" s="150">
        <f>COUNTIF('Pilot Sheet (Suivi)'!AJ$9:AJ$1139,'Curves datas (Données courbes)'!Q89)</f>
        <v>0</v>
      </c>
      <c r="AA89" s="145">
        <f t="shared" si="30"/>
        <v>0</v>
      </c>
      <c r="AC89" s="148" t="str">
        <f t="shared" si="19"/>
        <v xml:space="preserve"> </v>
      </c>
      <c r="AD89" s="148"/>
      <c r="AE89" s="148"/>
      <c r="AF89" s="148"/>
      <c r="AG89" s="148"/>
      <c r="AH89" s="148"/>
    </row>
    <row r="90" spans="1:34">
      <c r="A90" s="145">
        <f t="shared" si="34"/>
        <v>202733</v>
      </c>
      <c r="B90" s="145">
        <f ca="1">COUNTIF('Pilot Sheet (Suivi)'!Z$9:Z$1137,$A90)</f>
        <v>0</v>
      </c>
      <c r="C90" s="145">
        <f t="shared" ca="1" si="35"/>
        <v>19</v>
      </c>
      <c r="D90" s="145">
        <f ca="1">COUNTIF('Pilot Sheet (Suivi)'!AA$9:AA$1137,$A90)</f>
        <v>0</v>
      </c>
      <c r="E90" s="145">
        <f t="shared" ca="1" si="36"/>
        <v>8</v>
      </c>
      <c r="F90" s="145">
        <f ca="1">COUNTIF('Pilot Sheet (Suivi)'!AB$9:AB$1137,$A90)</f>
        <v>0</v>
      </c>
      <c r="G90" s="145">
        <f t="shared" ca="1" si="37"/>
        <v>0</v>
      </c>
      <c r="I90" s="145">
        <f t="shared" si="38"/>
        <v>202733</v>
      </c>
      <c r="J90" s="146">
        <f ca="1">+SUMIF('Pilot Sheet (Suivi)'!Z$9:Z$1136,$I90,'Pilot Sheet (Suivi)'!AC$9:AC$1136)</f>
        <v>0</v>
      </c>
      <c r="K90" s="146">
        <f t="shared" ca="1" si="22"/>
        <v>366.56</v>
      </c>
      <c r="L90" s="146">
        <f ca="1">+SUMIF('Pilot Sheet (Suivi)'!AA$9:AA$1136,$I90,'Pilot Sheet (Suivi)'!AC$9:AC$1136)</f>
        <v>0</v>
      </c>
      <c r="M90" s="146">
        <f t="shared" ca="1" si="23"/>
        <v>322.58999999999997</v>
      </c>
      <c r="N90" s="146">
        <f ca="1">+SUMIF('Pilot Sheet (Suivi)'!AB$9:AB$1136,$I90,'Pilot Sheet (Suivi)'!AD$9:AD$1136)</f>
        <v>0</v>
      </c>
      <c r="O90" s="146">
        <f t="shared" ca="1" si="24"/>
        <v>0</v>
      </c>
      <c r="Q90" s="145">
        <f t="shared" si="25"/>
        <v>202733</v>
      </c>
      <c r="R90" s="150">
        <f ca="1">COUNTIF('Pilot Sheet (Suivi)'!AF$9:AF$1139,'Curves datas (Données courbes)'!Q90)</f>
        <v>0</v>
      </c>
      <c r="S90" s="145">
        <f t="shared" ca="1" si="26"/>
        <v>0</v>
      </c>
      <c r="T90" s="150">
        <f ca="1">COUNTIF('Pilot Sheet (Suivi)'!AG$9:AG$1139,'Curves datas (Données courbes)'!Q90)</f>
        <v>0</v>
      </c>
      <c r="U90" s="145">
        <f t="shared" ca="1" si="27"/>
        <v>0</v>
      </c>
      <c r="V90" s="150">
        <f ca="1">COUNTIF('Pilot Sheet (Suivi)'!AH$9:AH$1139,'Curves datas (Données courbes)'!Q90)</f>
        <v>0</v>
      </c>
      <c r="W90" s="145">
        <f t="shared" ca="1" si="28"/>
        <v>0</v>
      </c>
      <c r="X90" s="150">
        <f ca="1">COUNTIF('Pilot Sheet (Suivi)'!AI$9:AI$1139,'Curves datas (Données courbes)'!Q90)</f>
        <v>0</v>
      </c>
      <c r="Y90" s="145">
        <f t="shared" ca="1" si="29"/>
        <v>0</v>
      </c>
      <c r="Z90" s="150">
        <f>COUNTIF('Pilot Sheet (Suivi)'!AJ$9:AJ$1139,'Curves datas (Données courbes)'!Q90)</f>
        <v>0</v>
      </c>
      <c r="AA90" s="145">
        <f t="shared" si="30"/>
        <v>0</v>
      </c>
      <c r="AC90" s="148" t="str">
        <f t="shared" si="19"/>
        <v xml:space="preserve"> </v>
      </c>
      <c r="AD90" s="147"/>
      <c r="AE90" s="147"/>
      <c r="AF90" s="147"/>
      <c r="AG90" s="147"/>
      <c r="AH90" s="145"/>
    </row>
    <row r="91" spans="1:34">
      <c r="A91" s="145">
        <f t="shared" si="34"/>
        <v>202734</v>
      </c>
      <c r="B91" s="145">
        <f ca="1">COUNTIF('Pilot Sheet (Suivi)'!Z$9:Z$1137,$A91)</f>
        <v>0</v>
      </c>
      <c r="C91" s="145">
        <f t="shared" ca="1" si="35"/>
        <v>19</v>
      </c>
      <c r="D91" s="145">
        <f ca="1">COUNTIF('Pilot Sheet (Suivi)'!AA$9:AA$1137,$A91)</f>
        <v>0</v>
      </c>
      <c r="E91" s="145">
        <f t="shared" ca="1" si="36"/>
        <v>8</v>
      </c>
      <c r="F91" s="145">
        <f ca="1">COUNTIF('Pilot Sheet (Suivi)'!AB$9:AB$1137,$A91)</f>
        <v>0</v>
      </c>
      <c r="G91" s="145">
        <f t="shared" ca="1" si="37"/>
        <v>0</v>
      </c>
      <c r="I91" s="145">
        <f t="shared" si="38"/>
        <v>202734</v>
      </c>
      <c r="J91" s="146">
        <f ca="1">+SUMIF('Pilot Sheet (Suivi)'!Z$9:Z$1136,$I91,'Pilot Sheet (Suivi)'!AC$9:AC$1136)</f>
        <v>0</v>
      </c>
      <c r="K91" s="146">
        <f t="shared" ca="1" si="22"/>
        <v>366.56</v>
      </c>
      <c r="L91" s="146">
        <f ca="1">+SUMIF('Pilot Sheet (Suivi)'!AA$9:AA$1136,$I91,'Pilot Sheet (Suivi)'!AC$9:AC$1136)</f>
        <v>0</v>
      </c>
      <c r="M91" s="146">
        <f t="shared" ca="1" si="23"/>
        <v>322.58999999999997</v>
      </c>
      <c r="N91" s="146">
        <f ca="1">+SUMIF('Pilot Sheet (Suivi)'!AB$9:AB$1136,$I91,'Pilot Sheet (Suivi)'!AD$9:AD$1136)</f>
        <v>0</v>
      </c>
      <c r="O91" s="146">
        <f t="shared" ca="1" si="24"/>
        <v>0</v>
      </c>
      <c r="Q91" s="145">
        <f t="shared" si="25"/>
        <v>202734</v>
      </c>
      <c r="R91" s="150">
        <f ca="1">COUNTIF('Pilot Sheet (Suivi)'!AF$9:AF$1139,'Curves datas (Données courbes)'!Q91)</f>
        <v>0</v>
      </c>
      <c r="S91" s="145">
        <f t="shared" ca="1" si="26"/>
        <v>0</v>
      </c>
      <c r="T91" s="150">
        <f ca="1">COUNTIF('Pilot Sheet (Suivi)'!AG$9:AG$1139,'Curves datas (Données courbes)'!Q91)</f>
        <v>0</v>
      </c>
      <c r="U91" s="145">
        <f t="shared" ca="1" si="27"/>
        <v>0</v>
      </c>
      <c r="V91" s="150">
        <f ca="1">COUNTIF('Pilot Sheet (Suivi)'!AH$9:AH$1139,'Curves datas (Données courbes)'!Q91)</f>
        <v>0</v>
      </c>
      <c r="W91" s="145">
        <f t="shared" ca="1" si="28"/>
        <v>0</v>
      </c>
      <c r="X91" s="150">
        <f ca="1">COUNTIF('Pilot Sheet (Suivi)'!AI$9:AI$1139,'Curves datas (Données courbes)'!Q91)</f>
        <v>0</v>
      </c>
      <c r="Y91" s="145">
        <f t="shared" ca="1" si="29"/>
        <v>0</v>
      </c>
      <c r="Z91" s="150">
        <f>COUNTIF('Pilot Sheet (Suivi)'!AJ$9:AJ$1139,'Curves datas (Données courbes)'!Q91)</f>
        <v>0</v>
      </c>
      <c r="AA91" s="145">
        <f t="shared" si="30"/>
        <v>0</v>
      </c>
      <c r="AC91" s="148" t="str">
        <f t="shared" si="19"/>
        <v xml:space="preserve"> </v>
      </c>
      <c r="AD91" s="147"/>
      <c r="AE91" s="147"/>
      <c r="AF91" s="147"/>
      <c r="AG91" s="147"/>
      <c r="AH91" s="145"/>
    </row>
    <row r="92" spans="1:34">
      <c r="A92" s="145">
        <f t="shared" si="34"/>
        <v>202735</v>
      </c>
      <c r="B92" s="145">
        <f ca="1">COUNTIF('Pilot Sheet (Suivi)'!Z$9:Z$1137,$A92)</f>
        <v>0</v>
      </c>
      <c r="C92" s="145">
        <f t="shared" ca="1" si="35"/>
        <v>19</v>
      </c>
      <c r="D92" s="145">
        <f ca="1">COUNTIF('Pilot Sheet (Suivi)'!AA$9:AA$1137,$A92)</f>
        <v>0</v>
      </c>
      <c r="E92" s="145">
        <f t="shared" ca="1" si="36"/>
        <v>8</v>
      </c>
      <c r="F92" s="145">
        <f ca="1">COUNTIF('Pilot Sheet (Suivi)'!AB$9:AB$1137,$A92)</f>
        <v>0</v>
      </c>
      <c r="G92" s="145">
        <f t="shared" ca="1" si="37"/>
        <v>0</v>
      </c>
      <c r="I92" s="145">
        <f t="shared" si="38"/>
        <v>202735</v>
      </c>
      <c r="J92" s="146">
        <f ca="1">+SUMIF('Pilot Sheet (Suivi)'!Z$9:Z$1136,$I92,'Pilot Sheet (Suivi)'!AC$9:AC$1136)</f>
        <v>0</v>
      </c>
      <c r="K92" s="146">
        <f t="shared" ca="1" si="22"/>
        <v>366.56</v>
      </c>
      <c r="L92" s="146">
        <f ca="1">+SUMIF('Pilot Sheet (Suivi)'!AA$9:AA$1136,$I92,'Pilot Sheet (Suivi)'!AC$9:AC$1136)</f>
        <v>0</v>
      </c>
      <c r="M92" s="146">
        <f t="shared" ca="1" si="23"/>
        <v>322.58999999999997</v>
      </c>
      <c r="N92" s="146">
        <f ca="1">+SUMIF('Pilot Sheet (Suivi)'!AB$9:AB$1136,$I92,'Pilot Sheet (Suivi)'!AD$9:AD$1136)</f>
        <v>0</v>
      </c>
      <c r="O92" s="146">
        <f t="shared" ca="1" si="24"/>
        <v>0</v>
      </c>
      <c r="Q92" s="145">
        <f t="shared" si="25"/>
        <v>202735</v>
      </c>
      <c r="R92" s="150">
        <f ca="1">COUNTIF('Pilot Sheet (Suivi)'!AF$9:AF$1139,'Curves datas (Données courbes)'!Q92)</f>
        <v>0</v>
      </c>
      <c r="S92" s="145">
        <f t="shared" ca="1" si="26"/>
        <v>0</v>
      </c>
      <c r="T92" s="150">
        <f ca="1">COUNTIF('Pilot Sheet (Suivi)'!AG$9:AG$1139,'Curves datas (Données courbes)'!Q92)</f>
        <v>0</v>
      </c>
      <c r="U92" s="145">
        <f t="shared" ca="1" si="27"/>
        <v>0</v>
      </c>
      <c r="V92" s="150">
        <f ca="1">COUNTIF('Pilot Sheet (Suivi)'!AH$9:AH$1139,'Curves datas (Données courbes)'!Q92)</f>
        <v>0</v>
      </c>
      <c r="W92" s="145">
        <f t="shared" ca="1" si="28"/>
        <v>0</v>
      </c>
      <c r="X92" s="150">
        <f ca="1">COUNTIF('Pilot Sheet (Suivi)'!AI$9:AI$1139,'Curves datas (Données courbes)'!Q92)</f>
        <v>0</v>
      </c>
      <c r="Y92" s="145">
        <f t="shared" ca="1" si="29"/>
        <v>0</v>
      </c>
      <c r="Z92" s="150">
        <f>COUNTIF('Pilot Sheet (Suivi)'!AJ$9:AJ$1139,'Curves datas (Données courbes)'!Q92)</f>
        <v>0</v>
      </c>
      <c r="AA92" s="145">
        <f t="shared" si="30"/>
        <v>0</v>
      </c>
      <c r="AC92" s="148" t="str">
        <f t="shared" si="19"/>
        <v xml:space="preserve"> </v>
      </c>
      <c r="AD92" s="147"/>
      <c r="AE92" s="147"/>
      <c r="AF92" s="147"/>
      <c r="AG92" s="147"/>
      <c r="AH92" s="145"/>
    </row>
    <row r="93" spans="1:34">
      <c r="A93" s="145">
        <f t="shared" si="34"/>
        <v>202736</v>
      </c>
      <c r="B93" s="145">
        <f ca="1">COUNTIF('Pilot Sheet (Suivi)'!Z$9:Z$1137,$A93)</f>
        <v>0</v>
      </c>
      <c r="C93" s="145">
        <f t="shared" ca="1" si="35"/>
        <v>19</v>
      </c>
      <c r="D93" s="145">
        <f ca="1">COUNTIF('Pilot Sheet (Suivi)'!AA$9:AA$1137,$A93)</f>
        <v>0</v>
      </c>
      <c r="E93" s="145">
        <f t="shared" ca="1" si="36"/>
        <v>8</v>
      </c>
      <c r="F93" s="145">
        <f ca="1">COUNTIF('Pilot Sheet (Suivi)'!AB$9:AB$1137,$A93)</f>
        <v>0</v>
      </c>
      <c r="G93" s="145">
        <f t="shared" ca="1" si="37"/>
        <v>0</v>
      </c>
      <c r="I93" s="145">
        <f t="shared" si="38"/>
        <v>202736</v>
      </c>
      <c r="J93" s="146">
        <f ca="1">+SUMIF('Pilot Sheet (Suivi)'!Z$9:Z$1136,$I93,'Pilot Sheet (Suivi)'!AC$9:AC$1136)</f>
        <v>0</v>
      </c>
      <c r="K93" s="146">
        <f t="shared" ca="1" si="22"/>
        <v>366.56</v>
      </c>
      <c r="L93" s="146">
        <f ca="1">+SUMIF('Pilot Sheet (Suivi)'!AA$9:AA$1136,$I93,'Pilot Sheet (Suivi)'!AC$9:AC$1136)</f>
        <v>0</v>
      </c>
      <c r="M93" s="146">
        <f t="shared" ca="1" si="23"/>
        <v>322.58999999999997</v>
      </c>
      <c r="N93" s="146">
        <f ca="1">+SUMIF('Pilot Sheet (Suivi)'!AB$9:AB$1136,$I93,'Pilot Sheet (Suivi)'!AD$9:AD$1136)</f>
        <v>0</v>
      </c>
      <c r="O93" s="146">
        <f t="shared" ca="1" si="24"/>
        <v>0</v>
      </c>
      <c r="Q93" s="145">
        <f t="shared" si="25"/>
        <v>202736</v>
      </c>
      <c r="R93" s="150">
        <f ca="1">COUNTIF('Pilot Sheet (Suivi)'!AF$9:AF$1139,'Curves datas (Données courbes)'!Q93)</f>
        <v>0</v>
      </c>
      <c r="S93" s="145">
        <f t="shared" ca="1" si="26"/>
        <v>0</v>
      </c>
      <c r="T93" s="150">
        <f ca="1">COUNTIF('Pilot Sheet (Suivi)'!AG$9:AG$1139,'Curves datas (Données courbes)'!Q93)</f>
        <v>0</v>
      </c>
      <c r="U93" s="145">
        <f t="shared" ca="1" si="27"/>
        <v>0</v>
      </c>
      <c r="V93" s="150">
        <f ca="1">COUNTIF('Pilot Sheet (Suivi)'!AH$9:AH$1139,'Curves datas (Données courbes)'!Q93)</f>
        <v>0</v>
      </c>
      <c r="W93" s="145">
        <f t="shared" ca="1" si="28"/>
        <v>0</v>
      </c>
      <c r="X93" s="150">
        <f ca="1">COUNTIF('Pilot Sheet (Suivi)'!AI$9:AI$1139,'Curves datas (Données courbes)'!Q93)</f>
        <v>0</v>
      </c>
      <c r="Y93" s="145">
        <f t="shared" ca="1" si="29"/>
        <v>0</v>
      </c>
      <c r="Z93" s="150">
        <f>COUNTIF('Pilot Sheet (Suivi)'!AJ$9:AJ$1139,'Curves datas (Données courbes)'!Q93)</f>
        <v>0</v>
      </c>
      <c r="AA93" s="145">
        <f t="shared" si="30"/>
        <v>0</v>
      </c>
      <c r="AC93" s="148" t="str">
        <f t="shared" si="19"/>
        <v xml:space="preserve"> </v>
      </c>
      <c r="AD93" s="147"/>
      <c r="AE93" s="147"/>
      <c r="AF93" s="147"/>
      <c r="AG93" s="147"/>
      <c r="AH93" s="145"/>
    </row>
    <row r="94" spans="1:34">
      <c r="A94" s="145">
        <f t="shared" si="34"/>
        <v>202737</v>
      </c>
      <c r="B94" s="145">
        <f ca="1">COUNTIF('Pilot Sheet (Suivi)'!Z$9:Z$1137,$A94)</f>
        <v>0</v>
      </c>
      <c r="C94" s="145">
        <f t="shared" ca="1" si="35"/>
        <v>19</v>
      </c>
      <c r="D94" s="145">
        <f ca="1">COUNTIF('Pilot Sheet (Suivi)'!AA$9:AA$1137,$A94)</f>
        <v>0</v>
      </c>
      <c r="E94" s="145">
        <f t="shared" ca="1" si="36"/>
        <v>8</v>
      </c>
      <c r="F94" s="145">
        <f ca="1">COUNTIF('Pilot Sheet (Suivi)'!AB$9:AB$1137,$A94)</f>
        <v>0</v>
      </c>
      <c r="G94" s="145">
        <f t="shared" ca="1" si="37"/>
        <v>0</v>
      </c>
      <c r="I94" s="145">
        <f t="shared" si="38"/>
        <v>202737</v>
      </c>
      <c r="J94" s="146">
        <f ca="1">+SUMIF('Pilot Sheet (Suivi)'!Z$9:Z$1136,$I94,'Pilot Sheet (Suivi)'!AC$9:AC$1136)</f>
        <v>0</v>
      </c>
      <c r="K94" s="146">
        <f t="shared" ca="1" si="22"/>
        <v>366.56</v>
      </c>
      <c r="L94" s="146">
        <f ca="1">+SUMIF('Pilot Sheet (Suivi)'!AA$9:AA$1136,$I94,'Pilot Sheet (Suivi)'!AC$9:AC$1136)</f>
        <v>0</v>
      </c>
      <c r="M94" s="146">
        <f t="shared" ca="1" si="23"/>
        <v>322.58999999999997</v>
      </c>
      <c r="N94" s="146">
        <f ca="1">+SUMIF('Pilot Sheet (Suivi)'!AB$9:AB$1136,$I94,'Pilot Sheet (Suivi)'!AD$9:AD$1136)</f>
        <v>0</v>
      </c>
      <c r="O94" s="146">
        <f t="shared" ca="1" si="24"/>
        <v>0</v>
      </c>
      <c r="Q94" s="145">
        <f t="shared" si="25"/>
        <v>202737</v>
      </c>
      <c r="R94" s="150">
        <f ca="1">COUNTIF('Pilot Sheet (Suivi)'!AF$9:AF$1139,'Curves datas (Données courbes)'!Q94)</f>
        <v>0</v>
      </c>
      <c r="S94" s="145">
        <f t="shared" ca="1" si="26"/>
        <v>0</v>
      </c>
      <c r="T94" s="150">
        <f ca="1">COUNTIF('Pilot Sheet (Suivi)'!AG$9:AG$1139,'Curves datas (Données courbes)'!Q94)</f>
        <v>0</v>
      </c>
      <c r="U94" s="145">
        <f t="shared" ca="1" si="27"/>
        <v>0</v>
      </c>
      <c r="V94" s="150">
        <f ca="1">COUNTIF('Pilot Sheet (Suivi)'!AH$9:AH$1139,'Curves datas (Données courbes)'!Q94)</f>
        <v>0</v>
      </c>
      <c r="W94" s="145">
        <f t="shared" ca="1" si="28"/>
        <v>0</v>
      </c>
      <c r="X94" s="150">
        <f ca="1">COUNTIF('Pilot Sheet (Suivi)'!AI$9:AI$1139,'Curves datas (Données courbes)'!Q94)</f>
        <v>0</v>
      </c>
      <c r="Y94" s="145">
        <f t="shared" ca="1" si="29"/>
        <v>0</v>
      </c>
      <c r="Z94" s="150">
        <f>COUNTIF('Pilot Sheet (Suivi)'!AJ$9:AJ$1139,'Curves datas (Données courbes)'!Q94)</f>
        <v>0</v>
      </c>
      <c r="AA94" s="145">
        <f t="shared" si="30"/>
        <v>0</v>
      </c>
      <c r="AC94" s="148" t="str">
        <f t="shared" si="19"/>
        <v xml:space="preserve"> </v>
      </c>
      <c r="AD94" s="147"/>
      <c r="AE94" s="147"/>
      <c r="AF94" s="147"/>
      <c r="AG94" s="147"/>
      <c r="AH94" s="145"/>
    </row>
    <row r="95" spans="1:34">
      <c r="A95" s="145">
        <f t="shared" si="34"/>
        <v>202738</v>
      </c>
      <c r="B95" s="145">
        <f ca="1">COUNTIF('Pilot Sheet (Suivi)'!Z$9:Z$1137,$A95)</f>
        <v>0</v>
      </c>
      <c r="C95" s="145">
        <f t="shared" ca="1" si="35"/>
        <v>19</v>
      </c>
      <c r="D95" s="145">
        <f ca="1">COUNTIF('Pilot Sheet (Suivi)'!AA$9:AA$1137,$A95)</f>
        <v>0</v>
      </c>
      <c r="E95" s="145">
        <f t="shared" ca="1" si="36"/>
        <v>8</v>
      </c>
      <c r="F95" s="145">
        <f ca="1">COUNTIF('Pilot Sheet (Suivi)'!AB$9:AB$1137,$A95)</f>
        <v>0</v>
      </c>
      <c r="G95" s="145">
        <f t="shared" ca="1" si="37"/>
        <v>0</v>
      </c>
      <c r="I95" s="145">
        <f t="shared" si="38"/>
        <v>202738</v>
      </c>
      <c r="J95" s="146">
        <f ca="1">+SUMIF('Pilot Sheet (Suivi)'!Z$9:Z$1136,$I95,'Pilot Sheet (Suivi)'!AC$9:AC$1136)</f>
        <v>0</v>
      </c>
      <c r="K95" s="146">
        <f t="shared" ca="1" si="22"/>
        <v>366.56</v>
      </c>
      <c r="L95" s="146">
        <f ca="1">+SUMIF('Pilot Sheet (Suivi)'!AA$9:AA$1136,$I95,'Pilot Sheet (Suivi)'!AC$9:AC$1136)</f>
        <v>0</v>
      </c>
      <c r="M95" s="146">
        <f t="shared" ca="1" si="23"/>
        <v>322.58999999999997</v>
      </c>
      <c r="N95" s="146">
        <f ca="1">+SUMIF('Pilot Sheet (Suivi)'!AB$9:AB$1136,$I95,'Pilot Sheet (Suivi)'!AD$9:AD$1136)</f>
        <v>0</v>
      </c>
      <c r="O95" s="146">
        <f t="shared" ca="1" si="24"/>
        <v>0</v>
      </c>
      <c r="Q95" s="145">
        <f t="shared" si="25"/>
        <v>202738</v>
      </c>
      <c r="R95" s="150">
        <f ca="1">COUNTIF('Pilot Sheet (Suivi)'!AF$9:AF$1139,'Curves datas (Données courbes)'!Q95)</f>
        <v>0</v>
      </c>
      <c r="S95" s="145">
        <f t="shared" ca="1" si="26"/>
        <v>0</v>
      </c>
      <c r="T95" s="150">
        <f ca="1">COUNTIF('Pilot Sheet (Suivi)'!AG$9:AG$1139,'Curves datas (Données courbes)'!Q95)</f>
        <v>0</v>
      </c>
      <c r="U95" s="145">
        <f t="shared" ca="1" si="27"/>
        <v>0</v>
      </c>
      <c r="V95" s="150">
        <f ca="1">COUNTIF('Pilot Sheet (Suivi)'!AH$9:AH$1139,'Curves datas (Données courbes)'!Q95)</f>
        <v>0</v>
      </c>
      <c r="W95" s="145">
        <f t="shared" ca="1" si="28"/>
        <v>0</v>
      </c>
      <c r="X95" s="150">
        <f ca="1">COUNTIF('Pilot Sheet (Suivi)'!AI$9:AI$1139,'Curves datas (Données courbes)'!Q95)</f>
        <v>0</v>
      </c>
      <c r="Y95" s="145">
        <f t="shared" ca="1" si="29"/>
        <v>0</v>
      </c>
      <c r="Z95" s="150">
        <f>COUNTIF('Pilot Sheet (Suivi)'!AJ$9:AJ$1139,'Curves datas (Données courbes)'!Q95)</f>
        <v>0</v>
      </c>
      <c r="AA95" s="145">
        <f t="shared" si="30"/>
        <v>0</v>
      </c>
      <c r="AC95" s="148" t="str">
        <f t="shared" si="19"/>
        <v xml:space="preserve"> </v>
      </c>
      <c r="AD95" s="147"/>
      <c r="AE95" s="147"/>
      <c r="AF95" s="147"/>
      <c r="AG95" s="147"/>
      <c r="AH95" s="145"/>
    </row>
    <row r="96" spans="1:34">
      <c r="A96" s="145">
        <f t="shared" si="34"/>
        <v>202739</v>
      </c>
      <c r="B96" s="145">
        <f ca="1">COUNTIF('Pilot Sheet (Suivi)'!Z$9:Z$1137,$A96)</f>
        <v>0</v>
      </c>
      <c r="C96" s="145">
        <f t="shared" ca="1" si="35"/>
        <v>19</v>
      </c>
      <c r="D96" s="145">
        <f ca="1">COUNTIF('Pilot Sheet (Suivi)'!AA$9:AA$1137,$A96)</f>
        <v>0</v>
      </c>
      <c r="E96" s="145">
        <f t="shared" ca="1" si="36"/>
        <v>8</v>
      </c>
      <c r="F96" s="145">
        <f ca="1">COUNTIF('Pilot Sheet (Suivi)'!AB$9:AB$1137,$A96)</f>
        <v>0</v>
      </c>
      <c r="G96" s="145">
        <f t="shared" ca="1" si="37"/>
        <v>0</v>
      </c>
      <c r="I96" s="145">
        <f t="shared" si="38"/>
        <v>202739</v>
      </c>
      <c r="J96" s="146">
        <f ca="1">+SUMIF('Pilot Sheet (Suivi)'!Z$9:Z$1136,$I96,'Pilot Sheet (Suivi)'!AC$9:AC$1136)</f>
        <v>0</v>
      </c>
      <c r="K96" s="146">
        <f t="shared" ca="1" si="22"/>
        <v>366.56</v>
      </c>
      <c r="L96" s="146">
        <f ca="1">+SUMIF('Pilot Sheet (Suivi)'!AA$9:AA$1136,$I96,'Pilot Sheet (Suivi)'!AC$9:AC$1136)</f>
        <v>0</v>
      </c>
      <c r="M96" s="146">
        <f t="shared" ca="1" si="23"/>
        <v>322.58999999999997</v>
      </c>
      <c r="N96" s="146">
        <f ca="1">+SUMIF('Pilot Sheet (Suivi)'!AB$9:AB$1136,$I96,'Pilot Sheet (Suivi)'!AD$9:AD$1136)</f>
        <v>0</v>
      </c>
      <c r="O96" s="146">
        <f t="shared" ca="1" si="24"/>
        <v>0</v>
      </c>
      <c r="Q96" s="145">
        <f t="shared" si="25"/>
        <v>202739</v>
      </c>
      <c r="R96" s="150">
        <f ca="1">COUNTIF('Pilot Sheet (Suivi)'!AF$9:AF$1139,'Curves datas (Données courbes)'!Q96)</f>
        <v>0</v>
      </c>
      <c r="S96" s="145">
        <f t="shared" ca="1" si="26"/>
        <v>0</v>
      </c>
      <c r="T96" s="150">
        <f ca="1">COUNTIF('Pilot Sheet (Suivi)'!AG$9:AG$1139,'Curves datas (Données courbes)'!Q96)</f>
        <v>0</v>
      </c>
      <c r="U96" s="145">
        <f t="shared" ca="1" si="27"/>
        <v>0</v>
      </c>
      <c r="V96" s="150">
        <f ca="1">COUNTIF('Pilot Sheet (Suivi)'!AH$9:AH$1139,'Curves datas (Données courbes)'!Q96)</f>
        <v>0</v>
      </c>
      <c r="W96" s="145">
        <f t="shared" ca="1" si="28"/>
        <v>0</v>
      </c>
      <c r="X96" s="150">
        <f ca="1">COUNTIF('Pilot Sheet (Suivi)'!AI$9:AI$1139,'Curves datas (Données courbes)'!Q96)</f>
        <v>0</v>
      </c>
      <c r="Y96" s="145">
        <f t="shared" ca="1" si="29"/>
        <v>0</v>
      </c>
      <c r="Z96" s="150">
        <f>COUNTIF('Pilot Sheet (Suivi)'!AJ$9:AJ$1139,'Curves datas (Données courbes)'!Q96)</f>
        <v>0</v>
      </c>
      <c r="AA96" s="145">
        <f t="shared" si="30"/>
        <v>0</v>
      </c>
      <c r="AC96" s="148" t="str">
        <f t="shared" si="19"/>
        <v xml:space="preserve"> </v>
      </c>
      <c r="AD96" s="147"/>
      <c r="AE96" s="147"/>
      <c r="AF96" s="147"/>
      <c r="AG96" s="147"/>
      <c r="AH96" s="145"/>
    </row>
    <row r="97" spans="1:34">
      <c r="A97" s="145">
        <f t="shared" si="34"/>
        <v>202740</v>
      </c>
      <c r="B97" s="145">
        <f ca="1">COUNTIF('Pilot Sheet (Suivi)'!Z$9:Z$1137,$A97)</f>
        <v>0</v>
      </c>
      <c r="C97" s="145">
        <f t="shared" ca="1" si="35"/>
        <v>19</v>
      </c>
      <c r="D97" s="145">
        <f ca="1">COUNTIF('Pilot Sheet (Suivi)'!AA$9:AA$1137,$A97)</f>
        <v>0</v>
      </c>
      <c r="E97" s="145">
        <f t="shared" ca="1" si="36"/>
        <v>8</v>
      </c>
      <c r="F97" s="145">
        <f ca="1">COUNTIF('Pilot Sheet (Suivi)'!AB$9:AB$1137,$A97)</f>
        <v>0</v>
      </c>
      <c r="G97" s="145">
        <f t="shared" ca="1" si="37"/>
        <v>0</v>
      </c>
      <c r="I97" s="145">
        <f t="shared" si="38"/>
        <v>202740</v>
      </c>
      <c r="J97" s="146">
        <f ca="1">+SUMIF('Pilot Sheet (Suivi)'!Z$9:Z$1136,$I97,'Pilot Sheet (Suivi)'!AC$9:AC$1136)</f>
        <v>0</v>
      </c>
      <c r="K97" s="146">
        <f t="shared" ca="1" si="22"/>
        <v>366.56</v>
      </c>
      <c r="L97" s="146">
        <f ca="1">+SUMIF('Pilot Sheet (Suivi)'!AA$9:AA$1136,$I97,'Pilot Sheet (Suivi)'!AC$9:AC$1136)</f>
        <v>0</v>
      </c>
      <c r="M97" s="146">
        <f t="shared" ca="1" si="23"/>
        <v>322.58999999999997</v>
      </c>
      <c r="N97" s="146">
        <f ca="1">+SUMIF('Pilot Sheet (Suivi)'!AB$9:AB$1136,$I97,'Pilot Sheet (Suivi)'!AD$9:AD$1136)</f>
        <v>0</v>
      </c>
      <c r="O97" s="146">
        <f t="shared" ca="1" si="24"/>
        <v>0</v>
      </c>
      <c r="Q97" s="145">
        <f t="shared" si="25"/>
        <v>202740</v>
      </c>
      <c r="R97" s="150">
        <f ca="1">COUNTIF('Pilot Sheet (Suivi)'!AF$9:AF$1139,'Curves datas (Données courbes)'!Q97)</f>
        <v>0</v>
      </c>
      <c r="S97" s="145">
        <f t="shared" ca="1" si="26"/>
        <v>0</v>
      </c>
      <c r="T97" s="150">
        <f ca="1">COUNTIF('Pilot Sheet (Suivi)'!AG$9:AG$1139,'Curves datas (Données courbes)'!Q97)</f>
        <v>0</v>
      </c>
      <c r="U97" s="145">
        <f t="shared" ca="1" si="27"/>
        <v>0</v>
      </c>
      <c r="V97" s="150">
        <f ca="1">COUNTIF('Pilot Sheet (Suivi)'!AH$9:AH$1139,'Curves datas (Données courbes)'!Q97)</f>
        <v>0</v>
      </c>
      <c r="W97" s="145">
        <f t="shared" ca="1" si="28"/>
        <v>0</v>
      </c>
      <c r="X97" s="150">
        <f ca="1">COUNTIF('Pilot Sheet (Suivi)'!AI$9:AI$1139,'Curves datas (Données courbes)'!Q97)</f>
        <v>0</v>
      </c>
      <c r="Y97" s="145">
        <f t="shared" ca="1" si="29"/>
        <v>0</v>
      </c>
      <c r="Z97" s="150">
        <f>COUNTIF('Pilot Sheet (Suivi)'!AJ$9:AJ$1139,'Curves datas (Données courbes)'!Q97)</f>
        <v>0</v>
      </c>
      <c r="AA97" s="145">
        <f t="shared" si="30"/>
        <v>0</v>
      </c>
      <c r="AC97" s="148" t="str">
        <f t="shared" si="19"/>
        <v xml:space="preserve"> </v>
      </c>
      <c r="AD97" s="147"/>
      <c r="AE97" s="147"/>
      <c r="AF97" s="147"/>
      <c r="AG97" s="147"/>
      <c r="AH97" s="145"/>
    </row>
    <row r="98" spans="1:34">
      <c r="A98" s="145">
        <f t="shared" si="34"/>
        <v>202741</v>
      </c>
      <c r="B98" s="145">
        <f ca="1">COUNTIF('Pilot Sheet (Suivi)'!Z$9:Z$1137,$A98)</f>
        <v>0</v>
      </c>
      <c r="C98" s="145">
        <f t="shared" ca="1" si="35"/>
        <v>19</v>
      </c>
      <c r="D98" s="145">
        <f ca="1">COUNTIF('Pilot Sheet (Suivi)'!AA$9:AA$1137,$A98)</f>
        <v>0</v>
      </c>
      <c r="E98" s="145">
        <f t="shared" ca="1" si="36"/>
        <v>8</v>
      </c>
      <c r="F98" s="145">
        <f ca="1">COUNTIF('Pilot Sheet (Suivi)'!AB$9:AB$1137,$A98)</f>
        <v>0</v>
      </c>
      <c r="G98" s="145">
        <f t="shared" ca="1" si="37"/>
        <v>0</v>
      </c>
      <c r="I98" s="145">
        <f t="shared" si="38"/>
        <v>202741</v>
      </c>
      <c r="J98" s="146">
        <f ca="1">+SUMIF('Pilot Sheet (Suivi)'!Z$9:Z$1136,$I98,'Pilot Sheet (Suivi)'!AC$9:AC$1136)</f>
        <v>0</v>
      </c>
      <c r="K98" s="146">
        <f t="shared" ca="1" si="22"/>
        <v>366.56</v>
      </c>
      <c r="L98" s="146">
        <f ca="1">+SUMIF('Pilot Sheet (Suivi)'!AA$9:AA$1136,$I98,'Pilot Sheet (Suivi)'!AC$9:AC$1136)</f>
        <v>0</v>
      </c>
      <c r="M98" s="146">
        <f t="shared" ca="1" si="23"/>
        <v>322.58999999999997</v>
      </c>
      <c r="N98" s="146">
        <f ca="1">+SUMIF('Pilot Sheet (Suivi)'!AB$9:AB$1136,$I98,'Pilot Sheet (Suivi)'!AD$9:AD$1136)</f>
        <v>0</v>
      </c>
      <c r="O98" s="146">
        <f t="shared" ca="1" si="24"/>
        <v>0</v>
      </c>
      <c r="Q98" s="145">
        <f t="shared" si="25"/>
        <v>202741</v>
      </c>
      <c r="R98" s="150">
        <f ca="1">COUNTIF('Pilot Sheet (Suivi)'!AF$9:AF$1139,'Curves datas (Données courbes)'!Q98)</f>
        <v>0</v>
      </c>
      <c r="S98" s="145">
        <f t="shared" ca="1" si="26"/>
        <v>0</v>
      </c>
      <c r="T98" s="150">
        <f ca="1">COUNTIF('Pilot Sheet (Suivi)'!AG$9:AG$1139,'Curves datas (Données courbes)'!Q98)</f>
        <v>0</v>
      </c>
      <c r="U98" s="145">
        <f t="shared" ca="1" si="27"/>
        <v>0</v>
      </c>
      <c r="V98" s="150">
        <f ca="1">COUNTIF('Pilot Sheet (Suivi)'!AH$9:AH$1139,'Curves datas (Données courbes)'!Q98)</f>
        <v>0</v>
      </c>
      <c r="W98" s="145">
        <f t="shared" ca="1" si="28"/>
        <v>0</v>
      </c>
      <c r="X98" s="150">
        <f ca="1">COUNTIF('Pilot Sheet (Suivi)'!AI$9:AI$1139,'Curves datas (Données courbes)'!Q98)</f>
        <v>0</v>
      </c>
      <c r="Y98" s="145">
        <f t="shared" ca="1" si="29"/>
        <v>0</v>
      </c>
      <c r="Z98" s="150">
        <f>COUNTIF('Pilot Sheet (Suivi)'!AJ$9:AJ$1139,'Curves datas (Données courbes)'!Q98)</f>
        <v>0</v>
      </c>
      <c r="AA98" s="145">
        <f t="shared" si="30"/>
        <v>0</v>
      </c>
      <c r="AC98" s="148" t="str">
        <f t="shared" si="19"/>
        <v xml:space="preserve"> </v>
      </c>
      <c r="AD98" s="147"/>
      <c r="AE98" s="147"/>
      <c r="AF98" s="147"/>
      <c r="AG98" s="147"/>
      <c r="AH98" s="145"/>
    </row>
    <row r="99" spans="1:34">
      <c r="A99" s="145">
        <f t="shared" si="34"/>
        <v>202742</v>
      </c>
      <c r="B99" s="145">
        <f ca="1">COUNTIF('Pilot Sheet (Suivi)'!Z$9:Z$1137,$A99)</f>
        <v>0</v>
      </c>
      <c r="C99" s="145">
        <f t="shared" ca="1" si="35"/>
        <v>19</v>
      </c>
      <c r="D99" s="145">
        <f ca="1">COUNTIF('Pilot Sheet (Suivi)'!AA$9:AA$1137,$A99)</f>
        <v>0</v>
      </c>
      <c r="E99" s="145">
        <f t="shared" ca="1" si="36"/>
        <v>8</v>
      </c>
      <c r="F99" s="145">
        <f ca="1">COUNTIF('Pilot Sheet (Suivi)'!AB$9:AB$1137,$A99)</f>
        <v>0</v>
      </c>
      <c r="G99" s="145">
        <f t="shared" ca="1" si="37"/>
        <v>0</v>
      </c>
      <c r="I99" s="145">
        <f t="shared" si="38"/>
        <v>202742</v>
      </c>
      <c r="J99" s="146">
        <f ca="1">+SUMIF('Pilot Sheet (Suivi)'!Z$9:Z$1136,$I99,'Pilot Sheet (Suivi)'!AC$9:AC$1136)</f>
        <v>0</v>
      </c>
      <c r="K99" s="146">
        <f t="shared" ca="1" si="22"/>
        <v>366.56</v>
      </c>
      <c r="L99" s="146">
        <f ca="1">+SUMIF('Pilot Sheet (Suivi)'!AA$9:AA$1136,$I99,'Pilot Sheet (Suivi)'!AC$9:AC$1136)</f>
        <v>0</v>
      </c>
      <c r="M99" s="146">
        <f t="shared" ca="1" si="23"/>
        <v>322.58999999999997</v>
      </c>
      <c r="N99" s="146">
        <f ca="1">+SUMIF('Pilot Sheet (Suivi)'!AB$9:AB$1136,$I99,'Pilot Sheet (Suivi)'!AD$9:AD$1136)</f>
        <v>0</v>
      </c>
      <c r="O99" s="146">
        <f t="shared" ca="1" si="24"/>
        <v>0</v>
      </c>
      <c r="Q99" s="145">
        <f t="shared" si="25"/>
        <v>202742</v>
      </c>
      <c r="R99" s="150">
        <f ca="1">COUNTIF('Pilot Sheet (Suivi)'!AF$9:AF$1139,'Curves datas (Données courbes)'!Q99)</f>
        <v>0</v>
      </c>
      <c r="S99" s="145">
        <f t="shared" ca="1" si="26"/>
        <v>0</v>
      </c>
      <c r="T99" s="150">
        <f ca="1">COUNTIF('Pilot Sheet (Suivi)'!AG$9:AG$1139,'Curves datas (Données courbes)'!Q99)</f>
        <v>0</v>
      </c>
      <c r="U99" s="145">
        <f t="shared" ca="1" si="27"/>
        <v>0</v>
      </c>
      <c r="V99" s="150">
        <f ca="1">COUNTIF('Pilot Sheet (Suivi)'!AH$9:AH$1139,'Curves datas (Données courbes)'!Q99)</f>
        <v>0</v>
      </c>
      <c r="W99" s="145">
        <f t="shared" ca="1" si="28"/>
        <v>0</v>
      </c>
      <c r="X99" s="150">
        <f ca="1">COUNTIF('Pilot Sheet (Suivi)'!AI$9:AI$1139,'Curves datas (Données courbes)'!Q99)</f>
        <v>0</v>
      </c>
      <c r="Y99" s="145">
        <f t="shared" ca="1" si="29"/>
        <v>0</v>
      </c>
      <c r="Z99" s="150">
        <f>COUNTIF('Pilot Sheet (Suivi)'!AJ$9:AJ$1139,'Curves datas (Données courbes)'!Q99)</f>
        <v>0</v>
      </c>
      <c r="AA99" s="145">
        <f t="shared" si="30"/>
        <v>0</v>
      </c>
      <c r="AC99" s="148" t="str">
        <f t="shared" si="19"/>
        <v xml:space="preserve"> </v>
      </c>
      <c r="AD99" s="147"/>
      <c r="AE99" s="147"/>
      <c r="AF99" s="147"/>
      <c r="AG99" s="147"/>
      <c r="AH99" s="145"/>
    </row>
    <row r="100" spans="1:34">
      <c r="A100" s="145">
        <f t="shared" si="34"/>
        <v>202743</v>
      </c>
      <c r="B100" s="145">
        <f ca="1">COUNTIF('Pilot Sheet (Suivi)'!Z$9:Z$1137,$A100)</f>
        <v>0</v>
      </c>
      <c r="C100" s="145">
        <f t="shared" ca="1" si="35"/>
        <v>19</v>
      </c>
      <c r="D100" s="145">
        <f ca="1">COUNTIF('Pilot Sheet (Suivi)'!AA$9:AA$1137,$A100)</f>
        <v>0</v>
      </c>
      <c r="E100" s="145">
        <f t="shared" ca="1" si="36"/>
        <v>8</v>
      </c>
      <c r="F100" s="145">
        <f ca="1">COUNTIF('Pilot Sheet (Suivi)'!AB$9:AB$1137,$A100)</f>
        <v>0</v>
      </c>
      <c r="G100" s="145">
        <f t="shared" ca="1" si="37"/>
        <v>0</v>
      </c>
      <c r="I100" s="145">
        <f t="shared" si="38"/>
        <v>202743</v>
      </c>
      <c r="J100" s="146">
        <f ca="1">+SUMIF('Pilot Sheet (Suivi)'!Z$9:Z$1136,$I100,'Pilot Sheet (Suivi)'!AC$9:AC$1136)</f>
        <v>0</v>
      </c>
      <c r="K100" s="146">
        <f t="shared" ca="1" si="22"/>
        <v>366.56</v>
      </c>
      <c r="L100" s="146">
        <f ca="1">+SUMIF('Pilot Sheet (Suivi)'!AA$9:AA$1136,$I100,'Pilot Sheet (Suivi)'!AC$9:AC$1136)</f>
        <v>0</v>
      </c>
      <c r="M100" s="146">
        <f t="shared" ca="1" si="23"/>
        <v>322.58999999999997</v>
      </c>
      <c r="N100" s="146">
        <f ca="1">+SUMIF('Pilot Sheet (Suivi)'!AB$9:AB$1136,$I100,'Pilot Sheet (Suivi)'!AD$9:AD$1136)</f>
        <v>0</v>
      </c>
      <c r="O100" s="146">
        <f t="shared" ca="1" si="24"/>
        <v>0</v>
      </c>
      <c r="Q100" s="145">
        <f t="shared" si="25"/>
        <v>202743</v>
      </c>
      <c r="R100" s="150">
        <f ca="1">COUNTIF('Pilot Sheet (Suivi)'!AF$9:AF$1139,'Curves datas (Données courbes)'!Q100)</f>
        <v>0</v>
      </c>
      <c r="S100" s="145">
        <f t="shared" ca="1" si="26"/>
        <v>0</v>
      </c>
      <c r="T100" s="150">
        <f ca="1">COUNTIF('Pilot Sheet (Suivi)'!AG$9:AG$1139,'Curves datas (Données courbes)'!Q100)</f>
        <v>0</v>
      </c>
      <c r="U100" s="145">
        <f t="shared" ca="1" si="27"/>
        <v>0</v>
      </c>
      <c r="V100" s="150">
        <f ca="1">COUNTIF('Pilot Sheet (Suivi)'!AH$9:AH$1139,'Curves datas (Données courbes)'!Q100)</f>
        <v>0</v>
      </c>
      <c r="W100" s="145">
        <f t="shared" ca="1" si="28"/>
        <v>0</v>
      </c>
      <c r="X100" s="150">
        <f ca="1">COUNTIF('Pilot Sheet (Suivi)'!AI$9:AI$1139,'Curves datas (Données courbes)'!Q100)</f>
        <v>0</v>
      </c>
      <c r="Y100" s="145">
        <f t="shared" ca="1" si="29"/>
        <v>0</v>
      </c>
      <c r="Z100" s="150">
        <f>COUNTIF('Pilot Sheet (Suivi)'!AJ$9:AJ$1139,'Curves datas (Données courbes)'!Q100)</f>
        <v>0</v>
      </c>
      <c r="AA100" s="145">
        <f t="shared" si="30"/>
        <v>0</v>
      </c>
      <c r="AC100" s="148" t="str">
        <f t="shared" si="19"/>
        <v xml:space="preserve"> </v>
      </c>
      <c r="AD100" s="147"/>
      <c r="AE100" s="147"/>
      <c r="AF100" s="147"/>
      <c r="AG100" s="147"/>
      <c r="AH100" s="145"/>
    </row>
    <row r="101" spans="1:34">
      <c r="A101" s="145">
        <f t="shared" si="34"/>
        <v>202744</v>
      </c>
      <c r="B101" s="145">
        <f ca="1">COUNTIF('Pilot Sheet (Suivi)'!Z$9:Z$1137,$A101)</f>
        <v>0</v>
      </c>
      <c r="C101" s="145">
        <f t="shared" ca="1" si="35"/>
        <v>19</v>
      </c>
      <c r="D101" s="145">
        <f ca="1">COUNTIF('Pilot Sheet (Suivi)'!AA$9:AA$1137,$A101)</f>
        <v>0</v>
      </c>
      <c r="E101" s="145">
        <f t="shared" ca="1" si="36"/>
        <v>8</v>
      </c>
      <c r="F101" s="145">
        <f ca="1">COUNTIF('Pilot Sheet (Suivi)'!AB$9:AB$1137,$A101)</f>
        <v>0</v>
      </c>
      <c r="G101" s="145">
        <f t="shared" ca="1" si="37"/>
        <v>0</v>
      </c>
      <c r="I101" s="145">
        <f t="shared" si="38"/>
        <v>202744</v>
      </c>
      <c r="J101" s="146">
        <f ca="1">+SUMIF('Pilot Sheet (Suivi)'!Z$9:Z$1136,$I101,'Pilot Sheet (Suivi)'!AC$9:AC$1136)</f>
        <v>0</v>
      </c>
      <c r="K101" s="146">
        <f t="shared" ca="1" si="22"/>
        <v>366.56</v>
      </c>
      <c r="L101" s="146">
        <f ca="1">+SUMIF('Pilot Sheet (Suivi)'!AA$9:AA$1136,$I101,'Pilot Sheet (Suivi)'!AC$9:AC$1136)</f>
        <v>0</v>
      </c>
      <c r="M101" s="146">
        <f t="shared" ca="1" si="23"/>
        <v>322.58999999999997</v>
      </c>
      <c r="N101" s="146">
        <f ca="1">+SUMIF('Pilot Sheet (Suivi)'!AB$9:AB$1136,$I101,'Pilot Sheet (Suivi)'!AD$9:AD$1136)</f>
        <v>0</v>
      </c>
      <c r="O101" s="146">
        <f t="shared" ca="1" si="24"/>
        <v>0</v>
      </c>
      <c r="Q101" s="145">
        <f t="shared" si="25"/>
        <v>202744</v>
      </c>
      <c r="R101" s="150">
        <f ca="1">COUNTIF('Pilot Sheet (Suivi)'!AF$9:AF$1139,'Curves datas (Données courbes)'!Q101)</f>
        <v>0</v>
      </c>
      <c r="S101" s="145">
        <f t="shared" ca="1" si="26"/>
        <v>0</v>
      </c>
      <c r="T101" s="150">
        <f ca="1">COUNTIF('Pilot Sheet (Suivi)'!AG$9:AG$1139,'Curves datas (Données courbes)'!Q101)</f>
        <v>0</v>
      </c>
      <c r="U101" s="145">
        <f t="shared" ca="1" si="27"/>
        <v>0</v>
      </c>
      <c r="V101" s="150">
        <f ca="1">COUNTIF('Pilot Sheet (Suivi)'!AH$9:AH$1139,'Curves datas (Données courbes)'!Q101)</f>
        <v>0</v>
      </c>
      <c r="W101" s="145">
        <f t="shared" ca="1" si="28"/>
        <v>0</v>
      </c>
      <c r="X101" s="150">
        <f ca="1">COUNTIF('Pilot Sheet (Suivi)'!AI$9:AI$1139,'Curves datas (Données courbes)'!Q101)</f>
        <v>0</v>
      </c>
      <c r="Y101" s="145">
        <f t="shared" ca="1" si="29"/>
        <v>0</v>
      </c>
      <c r="Z101" s="150">
        <f>COUNTIF('Pilot Sheet (Suivi)'!AJ$9:AJ$1139,'Curves datas (Données courbes)'!Q101)</f>
        <v>0</v>
      </c>
      <c r="AA101" s="145">
        <f t="shared" si="30"/>
        <v>0</v>
      </c>
      <c r="AC101" s="148" t="str">
        <f t="shared" si="19"/>
        <v xml:space="preserve"> </v>
      </c>
      <c r="AD101" s="147"/>
      <c r="AE101" s="147"/>
      <c r="AF101" s="147"/>
      <c r="AG101" s="147"/>
      <c r="AH101" s="145"/>
    </row>
    <row r="102" spans="1:34">
      <c r="A102" s="145">
        <f t="shared" si="34"/>
        <v>202745</v>
      </c>
      <c r="B102" s="145">
        <f ca="1">COUNTIF('Pilot Sheet (Suivi)'!Z$9:Z$1137,$A102)</f>
        <v>0</v>
      </c>
      <c r="C102" s="145">
        <f t="shared" ca="1" si="35"/>
        <v>19</v>
      </c>
      <c r="D102" s="145">
        <f ca="1">COUNTIF('Pilot Sheet (Suivi)'!AA$9:AA$1137,$A102)</f>
        <v>0</v>
      </c>
      <c r="E102" s="145">
        <f t="shared" ca="1" si="36"/>
        <v>8</v>
      </c>
      <c r="F102" s="145">
        <f ca="1">COUNTIF('Pilot Sheet (Suivi)'!AB$9:AB$1137,$A102)</f>
        <v>0</v>
      </c>
      <c r="G102" s="145">
        <f t="shared" ca="1" si="37"/>
        <v>0</v>
      </c>
      <c r="I102" s="145">
        <f t="shared" si="38"/>
        <v>202745</v>
      </c>
      <c r="J102" s="146">
        <f ca="1">+SUMIF('Pilot Sheet (Suivi)'!Z$9:Z$1136,$I102,'Pilot Sheet (Suivi)'!AC$9:AC$1136)</f>
        <v>0</v>
      </c>
      <c r="K102" s="146">
        <f t="shared" ca="1" si="22"/>
        <v>366.56</v>
      </c>
      <c r="L102" s="146">
        <f ca="1">+SUMIF('Pilot Sheet (Suivi)'!AA$9:AA$1136,$I102,'Pilot Sheet (Suivi)'!AC$9:AC$1136)</f>
        <v>0</v>
      </c>
      <c r="M102" s="146">
        <f t="shared" ca="1" si="23"/>
        <v>322.58999999999997</v>
      </c>
      <c r="N102" s="146">
        <f ca="1">+SUMIF('Pilot Sheet (Suivi)'!AB$9:AB$1136,$I102,'Pilot Sheet (Suivi)'!AD$9:AD$1136)</f>
        <v>0</v>
      </c>
      <c r="O102" s="146">
        <f t="shared" ca="1" si="24"/>
        <v>0</v>
      </c>
      <c r="Q102" s="145">
        <f t="shared" si="25"/>
        <v>202745</v>
      </c>
      <c r="R102" s="150">
        <f ca="1">COUNTIF('Pilot Sheet (Suivi)'!AF$9:AF$1139,'Curves datas (Données courbes)'!Q102)</f>
        <v>0</v>
      </c>
      <c r="S102" s="145">
        <f t="shared" ca="1" si="26"/>
        <v>0</v>
      </c>
      <c r="T102" s="150">
        <f ca="1">COUNTIF('Pilot Sheet (Suivi)'!AG$9:AG$1139,'Curves datas (Données courbes)'!Q102)</f>
        <v>0</v>
      </c>
      <c r="U102" s="145">
        <f t="shared" ca="1" si="27"/>
        <v>0</v>
      </c>
      <c r="V102" s="150">
        <f ca="1">COUNTIF('Pilot Sheet (Suivi)'!AH$9:AH$1139,'Curves datas (Données courbes)'!Q102)</f>
        <v>0</v>
      </c>
      <c r="W102" s="145">
        <f t="shared" ca="1" si="28"/>
        <v>0</v>
      </c>
      <c r="X102" s="150">
        <f ca="1">COUNTIF('Pilot Sheet (Suivi)'!AI$9:AI$1139,'Curves datas (Données courbes)'!Q102)</f>
        <v>0</v>
      </c>
      <c r="Y102" s="145">
        <f t="shared" ca="1" si="29"/>
        <v>0</v>
      </c>
      <c r="Z102" s="150">
        <f>COUNTIF('Pilot Sheet (Suivi)'!AJ$9:AJ$1139,'Curves datas (Données courbes)'!Q102)</f>
        <v>0</v>
      </c>
      <c r="AA102" s="145">
        <f t="shared" si="30"/>
        <v>0</v>
      </c>
      <c r="AC102" s="148" t="str">
        <f t="shared" si="19"/>
        <v xml:space="preserve"> </v>
      </c>
      <c r="AD102" s="147"/>
      <c r="AE102" s="147"/>
      <c r="AF102" s="147"/>
      <c r="AG102" s="147"/>
      <c r="AH102" s="145"/>
    </row>
    <row r="103" spans="1:34">
      <c r="A103" s="145">
        <f t="shared" si="34"/>
        <v>202746</v>
      </c>
      <c r="B103" s="145">
        <f ca="1">COUNTIF('Pilot Sheet (Suivi)'!Z$9:Z$1137,$A103)</f>
        <v>0</v>
      </c>
      <c r="C103" s="145">
        <f t="shared" ca="1" si="35"/>
        <v>19</v>
      </c>
      <c r="D103" s="145">
        <f ca="1">COUNTIF('Pilot Sheet (Suivi)'!AA$9:AA$1137,$A103)</f>
        <v>0</v>
      </c>
      <c r="E103" s="145">
        <f t="shared" ca="1" si="36"/>
        <v>8</v>
      </c>
      <c r="F103" s="145">
        <f ca="1">COUNTIF('Pilot Sheet (Suivi)'!AB$9:AB$1137,$A103)</f>
        <v>0</v>
      </c>
      <c r="G103" s="145">
        <f t="shared" ca="1" si="37"/>
        <v>0</v>
      </c>
      <c r="I103" s="145">
        <f t="shared" si="38"/>
        <v>202746</v>
      </c>
      <c r="J103" s="146">
        <f ca="1">+SUMIF('Pilot Sheet (Suivi)'!Z$9:Z$1136,$I103,'Pilot Sheet (Suivi)'!AC$9:AC$1136)</f>
        <v>0</v>
      </c>
      <c r="K103" s="146">
        <f t="shared" ca="1" si="22"/>
        <v>366.56</v>
      </c>
      <c r="L103" s="146">
        <f ca="1">+SUMIF('Pilot Sheet (Suivi)'!AA$9:AA$1136,$I103,'Pilot Sheet (Suivi)'!AC$9:AC$1136)</f>
        <v>0</v>
      </c>
      <c r="M103" s="146">
        <f t="shared" ca="1" si="23"/>
        <v>322.58999999999997</v>
      </c>
      <c r="N103" s="146">
        <f ca="1">+SUMIF('Pilot Sheet (Suivi)'!AB$9:AB$1136,$I103,'Pilot Sheet (Suivi)'!AD$9:AD$1136)</f>
        <v>0</v>
      </c>
      <c r="O103" s="146">
        <f t="shared" ca="1" si="24"/>
        <v>0</v>
      </c>
      <c r="Q103" s="145">
        <f t="shared" si="25"/>
        <v>202746</v>
      </c>
      <c r="R103" s="150">
        <f ca="1">COUNTIF('Pilot Sheet (Suivi)'!AF$9:AF$1139,'Curves datas (Données courbes)'!Q103)</f>
        <v>0</v>
      </c>
      <c r="S103" s="145">
        <f t="shared" ca="1" si="26"/>
        <v>0</v>
      </c>
      <c r="T103" s="150">
        <f ca="1">COUNTIF('Pilot Sheet (Suivi)'!AG$9:AG$1139,'Curves datas (Données courbes)'!Q103)</f>
        <v>0</v>
      </c>
      <c r="U103" s="145">
        <f t="shared" ca="1" si="27"/>
        <v>0</v>
      </c>
      <c r="V103" s="150">
        <f ca="1">COUNTIF('Pilot Sheet (Suivi)'!AH$9:AH$1139,'Curves datas (Données courbes)'!Q103)</f>
        <v>0</v>
      </c>
      <c r="W103" s="145">
        <f t="shared" ca="1" si="28"/>
        <v>0</v>
      </c>
      <c r="X103" s="150">
        <f ca="1">COUNTIF('Pilot Sheet (Suivi)'!AI$9:AI$1139,'Curves datas (Données courbes)'!Q103)</f>
        <v>0</v>
      </c>
      <c r="Y103" s="145">
        <f t="shared" ca="1" si="29"/>
        <v>0</v>
      </c>
      <c r="Z103" s="150">
        <f>COUNTIF('Pilot Sheet (Suivi)'!AJ$9:AJ$1139,'Curves datas (Données courbes)'!Q103)</f>
        <v>0</v>
      </c>
      <c r="AA103" s="145">
        <f t="shared" si="30"/>
        <v>0</v>
      </c>
      <c r="AC103" s="148" t="str">
        <f t="shared" si="19"/>
        <v xml:space="preserve"> </v>
      </c>
      <c r="AD103" s="147"/>
      <c r="AE103" s="147"/>
      <c r="AF103" s="147"/>
      <c r="AG103" s="147"/>
      <c r="AH103" s="145"/>
    </row>
    <row r="104" spans="1:34">
      <c r="A104" s="145">
        <f>IF(((RIGHT(A103,2))="52"),(A103+49),(A103+1))</f>
        <v>202747</v>
      </c>
      <c r="B104" s="145">
        <f ca="1">COUNTIF('Pilot Sheet (Suivi)'!Z$9:Z$1137,$A104)</f>
        <v>0</v>
      </c>
      <c r="C104" s="145">
        <f ca="1">C103+B104</f>
        <v>19</v>
      </c>
      <c r="D104" s="145">
        <f ca="1">COUNTIF('Pilot Sheet (Suivi)'!AA$9:AA$1137,$A104)</f>
        <v>0</v>
      </c>
      <c r="E104" s="145">
        <f ca="1">E103+D104</f>
        <v>8</v>
      </c>
      <c r="F104" s="145">
        <f ca="1">COUNTIF('Pilot Sheet (Suivi)'!AB$9:AB$1137,$A104)</f>
        <v>0</v>
      </c>
      <c r="G104" s="145">
        <f ca="1">G103+F104</f>
        <v>0</v>
      </c>
      <c r="I104" s="145">
        <f>IF(((RIGHT(I103,2))="52"),(I103+49),(I103+1))</f>
        <v>202747</v>
      </c>
      <c r="J104" s="146">
        <f ca="1">+SUMIF('Pilot Sheet (Suivi)'!Z$9:Z$1136,$I104,'Pilot Sheet (Suivi)'!AC$9:AC$1136)</f>
        <v>0</v>
      </c>
      <c r="K104" s="146">
        <f t="shared" ca="1" si="22"/>
        <v>366.56</v>
      </c>
      <c r="L104" s="146">
        <f ca="1">+SUMIF('Pilot Sheet (Suivi)'!AA$9:AA$1136,$I104,'Pilot Sheet (Suivi)'!AC$9:AC$1136)</f>
        <v>0</v>
      </c>
      <c r="M104" s="146">
        <f t="shared" ca="1" si="23"/>
        <v>322.58999999999997</v>
      </c>
      <c r="N104" s="146">
        <f ca="1">+SUMIF('Pilot Sheet (Suivi)'!AB$9:AB$1136,$I104,'Pilot Sheet (Suivi)'!AD$9:AD$1136)</f>
        <v>0</v>
      </c>
      <c r="O104" s="146">
        <f t="shared" ca="1" si="24"/>
        <v>0</v>
      </c>
      <c r="Q104" s="145">
        <f t="shared" si="25"/>
        <v>202747</v>
      </c>
      <c r="R104" s="150">
        <f ca="1">COUNTIF('Pilot Sheet (Suivi)'!AF$9:AF$1139,'Curves datas (Données courbes)'!Q104)</f>
        <v>0</v>
      </c>
      <c r="S104" s="145">
        <f t="shared" ca="1" si="26"/>
        <v>0</v>
      </c>
      <c r="T104" s="150">
        <f ca="1">COUNTIF('Pilot Sheet (Suivi)'!AG$9:AG$1139,'Curves datas (Données courbes)'!Q104)</f>
        <v>0</v>
      </c>
      <c r="U104" s="145">
        <f t="shared" ca="1" si="27"/>
        <v>0</v>
      </c>
      <c r="V104" s="150">
        <f ca="1">COUNTIF('Pilot Sheet (Suivi)'!AH$9:AH$1139,'Curves datas (Données courbes)'!Q104)</f>
        <v>0</v>
      </c>
      <c r="W104" s="145">
        <f t="shared" ca="1" si="28"/>
        <v>0</v>
      </c>
      <c r="X104" s="150">
        <f ca="1">COUNTIF('Pilot Sheet (Suivi)'!AI$9:AI$1139,'Curves datas (Données courbes)'!Q104)</f>
        <v>0</v>
      </c>
      <c r="Y104" s="145">
        <f t="shared" ca="1" si="29"/>
        <v>0</v>
      </c>
      <c r="Z104" s="150">
        <f>COUNTIF('Pilot Sheet (Suivi)'!AJ$9:AJ$1139,'Curves datas (Données courbes)'!Q104)</f>
        <v>0</v>
      </c>
      <c r="AA104" s="145">
        <f t="shared" si="30"/>
        <v>0</v>
      </c>
      <c r="AC104" s="148" t="str">
        <f t="shared" si="19"/>
        <v xml:space="preserve"> </v>
      </c>
      <c r="AD104" s="147"/>
      <c r="AE104" s="147"/>
      <c r="AF104" s="147"/>
      <c r="AG104" s="147"/>
      <c r="AH104" s="145"/>
    </row>
    <row r="105" spans="1:34">
      <c r="A105" s="145">
        <f>IF(((RIGHT(A104,2))="52"),(A104+49),(A104+1))</f>
        <v>202748</v>
      </c>
      <c r="B105" s="145">
        <f ca="1">COUNTIF('Pilot Sheet (Suivi)'!Z$9:Z$1137,$A105)</f>
        <v>0</v>
      </c>
      <c r="C105" s="145">
        <f ca="1">C104+B105</f>
        <v>19</v>
      </c>
      <c r="D105" s="145">
        <f ca="1">COUNTIF('Pilot Sheet (Suivi)'!AA$9:AA$1137,$A105)</f>
        <v>0</v>
      </c>
      <c r="E105" s="145">
        <f ca="1">E104+D105</f>
        <v>8</v>
      </c>
      <c r="F105" s="145">
        <f ca="1">COUNTIF('Pilot Sheet (Suivi)'!AB$9:AB$1137,$A105)</f>
        <v>0</v>
      </c>
      <c r="G105" s="145">
        <f ca="1">G104+F105</f>
        <v>0</v>
      </c>
      <c r="I105" s="145">
        <f>IF(((RIGHT(I104,2))="52"),(I104+49),(I104+1))</f>
        <v>202748</v>
      </c>
      <c r="J105" s="146">
        <f ca="1">+SUMIF('Pilot Sheet (Suivi)'!Z$9:Z$1136,$I105,'Pilot Sheet (Suivi)'!AC$9:AC$1136)</f>
        <v>0</v>
      </c>
      <c r="K105" s="146">
        <f t="shared" ca="1" si="22"/>
        <v>366.56</v>
      </c>
      <c r="L105" s="146">
        <f ca="1">+SUMIF('Pilot Sheet (Suivi)'!AA$9:AA$1136,$I105,'Pilot Sheet (Suivi)'!AC$9:AC$1136)</f>
        <v>0</v>
      </c>
      <c r="M105" s="146">
        <f t="shared" ca="1" si="23"/>
        <v>322.58999999999997</v>
      </c>
      <c r="N105" s="146">
        <f ca="1">+SUMIF('Pilot Sheet (Suivi)'!AB$9:AB$1136,$I105,'Pilot Sheet (Suivi)'!AD$9:AD$1136)</f>
        <v>0</v>
      </c>
      <c r="O105" s="146">
        <f t="shared" ca="1" si="24"/>
        <v>0</v>
      </c>
      <c r="Q105" s="145">
        <f t="shared" si="25"/>
        <v>202748</v>
      </c>
      <c r="R105" s="150">
        <f ca="1">COUNTIF('Pilot Sheet (Suivi)'!AF$9:AF$1139,'Curves datas (Données courbes)'!Q105)</f>
        <v>0</v>
      </c>
      <c r="S105" s="145">
        <f t="shared" ca="1" si="26"/>
        <v>0</v>
      </c>
      <c r="T105" s="150">
        <f ca="1">COUNTIF('Pilot Sheet (Suivi)'!AG$9:AG$1139,'Curves datas (Données courbes)'!Q105)</f>
        <v>0</v>
      </c>
      <c r="U105" s="145">
        <f t="shared" ca="1" si="27"/>
        <v>0</v>
      </c>
      <c r="V105" s="150">
        <f ca="1">COUNTIF('Pilot Sheet (Suivi)'!AH$9:AH$1139,'Curves datas (Données courbes)'!Q105)</f>
        <v>0</v>
      </c>
      <c r="W105" s="145">
        <f t="shared" ca="1" si="28"/>
        <v>0</v>
      </c>
      <c r="X105" s="150">
        <f ca="1">COUNTIF('Pilot Sheet (Suivi)'!AI$9:AI$1139,'Curves datas (Données courbes)'!Q105)</f>
        <v>0</v>
      </c>
      <c r="Y105" s="145">
        <f t="shared" ca="1" si="29"/>
        <v>0</v>
      </c>
      <c r="Z105" s="150">
        <f>COUNTIF('Pilot Sheet (Suivi)'!AJ$9:AJ$1139,'Curves datas (Données courbes)'!Q105)</f>
        <v>0</v>
      </c>
      <c r="AA105" s="145">
        <f t="shared" si="30"/>
        <v>0</v>
      </c>
      <c r="AC105" s="148" t="str">
        <f t="shared" si="19"/>
        <v xml:space="preserve"> </v>
      </c>
      <c r="AD105" s="147"/>
      <c r="AE105" s="147"/>
      <c r="AF105" s="147"/>
      <c r="AG105" s="147"/>
      <c r="AH105" s="145"/>
    </row>
    <row r="106" spans="1:34">
      <c r="A106" s="145">
        <f>IF(((RIGHT(A105,2))="52"),(A105+49),(A105+1))</f>
        <v>202749</v>
      </c>
      <c r="B106" s="145">
        <f ca="1">COUNTIF('Pilot Sheet (Suivi)'!Z$9:Z$1137,$A106)</f>
        <v>0</v>
      </c>
      <c r="C106" s="145">
        <f ca="1">C105+B106</f>
        <v>19</v>
      </c>
      <c r="D106" s="145">
        <f ca="1">COUNTIF('Pilot Sheet (Suivi)'!AA$9:AA$1137,$A106)</f>
        <v>0</v>
      </c>
      <c r="E106" s="145">
        <f ca="1">E105+D106</f>
        <v>8</v>
      </c>
      <c r="F106" s="145">
        <f ca="1">COUNTIF('Pilot Sheet (Suivi)'!AB$9:AB$1137,$A106)</f>
        <v>0</v>
      </c>
      <c r="G106" s="145">
        <f ca="1">G105+F106</f>
        <v>0</v>
      </c>
      <c r="I106" s="145">
        <f>IF(((RIGHT(I105,2))="52"),(I105+49),(I105+1))</f>
        <v>202749</v>
      </c>
      <c r="J106" s="146">
        <f ca="1">+SUMIF('Pilot Sheet (Suivi)'!Z$9:Z$1136,$I106,'Pilot Sheet (Suivi)'!AC$9:AC$1136)</f>
        <v>0</v>
      </c>
      <c r="K106" s="146">
        <f t="shared" ca="1" si="22"/>
        <v>366.56</v>
      </c>
      <c r="L106" s="146">
        <f ca="1">+SUMIF('Pilot Sheet (Suivi)'!AA$9:AA$1136,$I106,'Pilot Sheet (Suivi)'!AC$9:AC$1136)</f>
        <v>0</v>
      </c>
      <c r="M106" s="146">
        <f t="shared" ca="1" si="23"/>
        <v>322.58999999999997</v>
      </c>
      <c r="N106" s="146">
        <f ca="1">+SUMIF('Pilot Sheet (Suivi)'!AB$9:AB$1136,$I106,'Pilot Sheet (Suivi)'!AD$9:AD$1136)</f>
        <v>0</v>
      </c>
      <c r="O106" s="146">
        <f t="shared" ca="1" si="24"/>
        <v>0</v>
      </c>
      <c r="Q106" s="145">
        <f t="shared" si="25"/>
        <v>202749</v>
      </c>
      <c r="R106" s="150">
        <f ca="1">COUNTIF('Pilot Sheet (Suivi)'!AF$9:AF$1139,'Curves datas (Données courbes)'!Q106)</f>
        <v>0</v>
      </c>
      <c r="S106" s="145">
        <f t="shared" ca="1" si="26"/>
        <v>0</v>
      </c>
      <c r="T106" s="150">
        <f ca="1">COUNTIF('Pilot Sheet (Suivi)'!AG$9:AG$1139,'Curves datas (Données courbes)'!Q106)</f>
        <v>0</v>
      </c>
      <c r="U106" s="145">
        <f t="shared" ca="1" si="27"/>
        <v>0</v>
      </c>
      <c r="V106" s="150">
        <f ca="1">COUNTIF('Pilot Sheet (Suivi)'!AH$9:AH$1139,'Curves datas (Données courbes)'!Q106)</f>
        <v>0</v>
      </c>
      <c r="W106" s="145">
        <f t="shared" ca="1" si="28"/>
        <v>0</v>
      </c>
      <c r="X106" s="150">
        <f ca="1">COUNTIF('Pilot Sheet (Suivi)'!AI$9:AI$1139,'Curves datas (Données courbes)'!Q106)</f>
        <v>0</v>
      </c>
      <c r="Y106" s="145">
        <f t="shared" ca="1" si="29"/>
        <v>0</v>
      </c>
      <c r="Z106" s="150">
        <f>COUNTIF('Pilot Sheet (Suivi)'!AJ$9:AJ$1139,'Curves datas (Données courbes)'!Q106)</f>
        <v>0</v>
      </c>
      <c r="AA106" s="145">
        <f t="shared" si="30"/>
        <v>0</v>
      </c>
      <c r="AC106" s="148" t="str">
        <f t="shared" si="19"/>
        <v xml:space="preserve"> </v>
      </c>
      <c r="AD106" s="147"/>
      <c r="AE106" s="147"/>
      <c r="AF106" s="147"/>
      <c r="AG106" s="147"/>
      <c r="AH106" s="145"/>
    </row>
    <row r="107" spans="1:34">
      <c r="A107" s="145">
        <f t="shared" ref="A107:A170" si="39">IF(((RIGHT(A106,2))="52"),(A106+49),(A106+1))</f>
        <v>202750</v>
      </c>
      <c r="B107" s="145">
        <f ca="1">COUNTIF('Pilot Sheet (Suivi)'!Z$9:Z$1137,$A107)</f>
        <v>0</v>
      </c>
      <c r="C107" s="145">
        <f ca="1">C106+B107</f>
        <v>19</v>
      </c>
      <c r="D107" s="145">
        <f ca="1">COUNTIF('Pilot Sheet (Suivi)'!AA$9:AA$1137,$A107)</f>
        <v>0</v>
      </c>
      <c r="E107" s="145">
        <f ca="1">E106+D107</f>
        <v>8</v>
      </c>
      <c r="F107" s="145">
        <f ca="1">COUNTIF('Pilot Sheet (Suivi)'!AB$9:AB$1137,$A107)</f>
        <v>0</v>
      </c>
      <c r="G107" s="145">
        <f ca="1">G106+F107</f>
        <v>0</v>
      </c>
      <c r="I107" s="145">
        <f t="shared" ref="I107:I170" si="40">IF(((RIGHT(I106,2))="52"),(I106+49),(I106+1))</f>
        <v>202750</v>
      </c>
      <c r="J107" s="146">
        <f ca="1">+SUMIF('Pilot Sheet (Suivi)'!Z$9:Z$1136,$I107,'Pilot Sheet (Suivi)'!AC$9:AC$1136)</f>
        <v>0</v>
      </c>
      <c r="K107" s="146">
        <f t="shared" ca="1" si="22"/>
        <v>366.56</v>
      </c>
      <c r="L107" s="146">
        <f ca="1">+SUMIF('Pilot Sheet (Suivi)'!AA$9:AA$1136,$I107,'Pilot Sheet (Suivi)'!AC$9:AC$1136)</f>
        <v>0</v>
      </c>
      <c r="M107" s="146">
        <f t="shared" ca="1" si="23"/>
        <v>322.58999999999997</v>
      </c>
      <c r="N107" s="146">
        <f ca="1">+SUMIF('Pilot Sheet (Suivi)'!AB$9:AB$1136,$I107,'Pilot Sheet (Suivi)'!AD$9:AD$1136)</f>
        <v>0</v>
      </c>
      <c r="O107" s="146">
        <f t="shared" ca="1" si="24"/>
        <v>0</v>
      </c>
      <c r="Q107" s="145">
        <f t="shared" si="25"/>
        <v>202750</v>
      </c>
      <c r="R107" s="150">
        <f ca="1">COUNTIF('Pilot Sheet (Suivi)'!AF$9:AF$1139,'Curves datas (Données courbes)'!Q107)</f>
        <v>0</v>
      </c>
      <c r="S107" s="145">
        <f t="shared" ca="1" si="26"/>
        <v>0</v>
      </c>
      <c r="T107" s="150">
        <f ca="1">COUNTIF('Pilot Sheet (Suivi)'!AG$9:AG$1139,'Curves datas (Données courbes)'!Q107)</f>
        <v>0</v>
      </c>
      <c r="U107" s="145">
        <f t="shared" ca="1" si="27"/>
        <v>0</v>
      </c>
      <c r="V107" s="150">
        <f ca="1">COUNTIF('Pilot Sheet (Suivi)'!AH$9:AH$1139,'Curves datas (Données courbes)'!Q107)</f>
        <v>0</v>
      </c>
      <c r="W107" s="145">
        <f t="shared" ca="1" si="28"/>
        <v>0</v>
      </c>
      <c r="X107" s="150">
        <f ca="1">COUNTIF('Pilot Sheet (Suivi)'!AI$9:AI$1139,'Curves datas (Données courbes)'!Q107)</f>
        <v>0</v>
      </c>
      <c r="Y107" s="145">
        <f t="shared" ca="1" si="29"/>
        <v>0</v>
      </c>
      <c r="Z107" s="150">
        <f>COUNTIF('Pilot Sheet (Suivi)'!AJ$9:AJ$1139,'Curves datas (Données courbes)'!Q107)</f>
        <v>0</v>
      </c>
      <c r="AA107" s="145">
        <f t="shared" si="30"/>
        <v>0</v>
      </c>
      <c r="AC107" s="148" t="str">
        <f t="shared" si="19"/>
        <v xml:space="preserve"> </v>
      </c>
      <c r="AD107" s="147"/>
      <c r="AE107" s="147"/>
      <c r="AF107" s="147"/>
      <c r="AG107" s="147"/>
      <c r="AH107" s="145"/>
    </row>
    <row r="108" spans="1:34">
      <c r="A108" s="145">
        <f t="shared" si="39"/>
        <v>202751</v>
      </c>
      <c r="B108" s="145">
        <f ca="1">COUNTIF('Pilot Sheet (Suivi)'!Z$9:Z$1137,$A108)</f>
        <v>0</v>
      </c>
      <c r="C108" s="145">
        <f ca="1">C107+B108</f>
        <v>19</v>
      </c>
      <c r="D108" s="145">
        <f ca="1">COUNTIF('Pilot Sheet (Suivi)'!AA$9:AA$1137,$A108)</f>
        <v>0</v>
      </c>
      <c r="E108" s="145">
        <f ca="1">E107+D108</f>
        <v>8</v>
      </c>
      <c r="F108" s="145">
        <f ca="1">COUNTIF('Pilot Sheet (Suivi)'!AB$9:AB$1137,$A108)</f>
        <v>0</v>
      </c>
      <c r="G108" s="145">
        <f ca="1">G107+F108</f>
        <v>0</v>
      </c>
      <c r="I108" s="145">
        <f t="shared" si="40"/>
        <v>202751</v>
      </c>
      <c r="J108" s="146">
        <f ca="1">+SUMIF('Pilot Sheet (Suivi)'!Z$9:Z$1136,$I108,'Pilot Sheet (Suivi)'!AC$9:AC$1136)</f>
        <v>0</v>
      </c>
      <c r="K108" s="146">
        <f t="shared" ca="1" si="22"/>
        <v>366.56</v>
      </c>
      <c r="L108" s="146">
        <f ca="1">+SUMIF('Pilot Sheet (Suivi)'!AA$9:AA$1136,$I108,'Pilot Sheet (Suivi)'!AC$9:AC$1136)</f>
        <v>0</v>
      </c>
      <c r="M108" s="146">
        <f t="shared" ca="1" si="23"/>
        <v>322.58999999999997</v>
      </c>
      <c r="N108" s="146">
        <f ca="1">+SUMIF('Pilot Sheet (Suivi)'!AB$9:AB$1136,$I108,'Pilot Sheet (Suivi)'!AD$9:AD$1136)</f>
        <v>0</v>
      </c>
      <c r="O108" s="146">
        <f t="shared" ca="1" si="24"/>
        <v>0</v>
      </c>
      <c r="Q108" s="145">
        <f t="shared" si="25"/>
        <v>202751</v>
      </c>
      <c r="R108" s="150">
        <f ca="1">COUNTIF('Pilot Sheet (Suivi)'!AF$9:AF$1139,'Curves datas (Données courbes)'!Q108)</f>
        <v>0</v>
      </c>
      <c r="S108" s="145">
        <f t="shared" ca="1" si="26"/>
        <v>0</v>
      </c>
      <c r="T108" s="150">
        <f ca="1">COUNTIF('Pilot Sheet (Suivi)'!AG$9:AG$1139,'Curves datas (Données courbes)'!Q108)</f>
        <v>0</v>
      </c>
      <c r="U108" s="145">
        <f t="shared" ca="1" si="27"/>
        <v>0</v>
      </c>
      <c r="V108" s="150">
        <f ca="1">COUNTIF('Pilot Sheet (Suivi)'!AH$9:AH$1139,'Curves datas (Données courbes)'!Q108)</f>
        <v>0</v>
      </c>
      <c r="W108" s="145">
        <f t="shared" ca="1" si="28"/>
        <v>0</v>
      </c>
      <c r="X108" s="150">
        <f ca="1">COUNTIF('Pilot Sheet (Suivi)'!AI$9:AI$1139,'Curves datas (Données courbes)'!Q108)</f>
        <v>0</v>
      </c>
      <c r="Y108" s="145">
        <f t="shared" ca="1" si="29"/>
        <v>0</v>
      </c>
      <c r="Z108" s="150">
        <f>COUNTIF('Pilot Sheet (Suivi)'!AJ$9:AJ$1139,'Curves datas (Données courbes)'!Q108)</f>
        <v>0</v>
      </c>
      <c r="AA108" s="145">
        <f t="shared" si="30"/>
        <v>0</v>
      </c>
      <c r="AC108" s="148" t="str">
        <f t="shared" si="19"/>
        <v xml:space="preserve"> </v>
      </c>
      <c r="AD108" s="147"/>
      <c r="AE108" s="147"/>
      <c r="AF108" s="147"/>
      <c r="AG108" s="147"/>
      <c r="AH108" s="145"/>
    </row>
    <row r="109" spans="1:34">
      <c r="A109" s="145">
        <f t="shared" si="39"/>
        <v>202752</v>
      </c>
      <c r="B109" s="145">
        <f ca="1">COUNTIF('Pilot Sheet (Suivi)'!Z$9:Z$1137,$A109)</f>
        <v>0</v>
      </c>
      <c r="C109" s="145">
        <f t="shared" ref="C109:C172" ca="1" si="41">C108+B109</f>
        <v>19</v>
      </c>
      <c r="D109" s="145">
        <f ca="1">COUNTIF('Pilot Sheet (Suivi)'!AA$9:AA$1137,$A109)</f>
        <v>0</v>
      </c>
      <c r="E109" s="145">
        <f t="shared" ref="E109:E172" ca="1" si="42">E108+D109</f>
        <v>8</v>
      </c>
      <c r="F109" s="145">
        <f ca="1">COUNTIF('Pilot Sheet (Suivi)'!AB$9:AB$1137,$A109)</f>
        <v>0</v>
      </c>
      <c r="G109" s="145">
        <f t="shared" ref="G109:G172" ca="1" si="43">G108+F109</f>
        <v>0</v>
      </c>
      <c r="I109" s="145">
        <f t="shared" si="40"/>
        <v>202752</v>
      </c>
      <c r="J109" s="146">
        <f ca="1">+SUMIF('Pilot Sheet (Suivi)'!Z$9:Z$1136,$I109,'Pilot Sheet (Suivi)'!AC$9:AC$1136)</f>
        <v>0</v>
      </c>
      <c r="K109" s="146">
        <f t="shared" ref="K109:K172" ca="1" si="44">K108+J109</f>
        <v>366.56</v>
      </c>
      <c r="L109" s="146">
        <f ca="1">+SUMIF('Pilot Sheet (Suivi)'!AA$9:AA$1136,$I109,'Pilot Sheet (Suivi)'!AC$9:AC$1136)</f>
        <v>0</v>
      </c>
      <c r="M109" s="146">
        <f t="shared" ref="M109:M172" ca="1" si="45">M108+L109</f>
        <v>322.58999999999997</v>
      </c>
      <c r="N109" s="146">
        <f ca="1">+SUMIF('Pilot Sheet (Suivi)'!AB$9:AB$1136,$I109,'Pilot Sheet (Suivi)'!AD$9:AD$1136)</f>
        <v>0</v>
      </c>
      <c r="O109" s="146">
        <f t="shared" ref="O109:O172" ca="1" si="46">O108+N109</f>
        <v>0</v>
      </c>
      <c r="Q109" s="145">
        <f t="shared" si="25"/>
        <v>202752</v>
      </c>
      <c r="R109" s="150">
        <f ca="1">COUNTIF('Pilot Sheet (Suivi)'!AF$9:AF$1139,'Curves datas (Données courbes)'!Q109)</f>
        <v>0</v>
      </c>
      <c r="S109" s="145">
        <f t="shared" ref="S109:S172" ca="1" si="47">S108-R109</f>
        <v>0</v>
      </c>
      <c r="T109" s="150">
        <f ca="1">COUNTIF('Pilot Sheet (Suivi)'!AG$9:AG$1139,'Curves datas (Données courbes)'!Q109)</f>
        <v>0</v>
      </c>
      <c r="U109" s="145">
        <f t="shared" ref="U109:U172" ca="1" si="48">U108-T109</f>
        <v>0</v>
      </c>
      <c r="V109" s="150">
        <f ca="1">COUNTIF('Pilot Sheet (Suivi)'!AH$9:AH$1139,'Curves datas (Données courbes)'!Q109)</f>
        <v>0</v>
      </c>
      <c r="W109" s="145">
        <f t="shared" ref="W109:W172" ca="1" si="49">W108-V109</f>
        <v>0</v>
      </c>
      <c r="X109" s="150">
        <f ca="1">COUNTIF('Pilot Sheet (Suivi)'!AI$9:AI$1139,'Curves datas (Données courbes)'!Q109)</f>
        <v>0</v>
      </c>
      <c r="Y109" s="145">
        <f t="shared" ref="Y109:Y172" ca="1" si="50">Y108-X109</f>
        <v>0</v>
      </c>
      <c r="Z109" s="150">
        <f>COUNTIF('Pilot Sheet (Suivi)'!AJ$9:AJ$1139,'Curves datas (Données courbes)'!Q109)</f>
        <v>0</v>
      </c>
      <c r="AA109" s="145">
        <f t="shared" ref="AA109:AA172" si="51">AA108-Z109</f>
        <v>0</v>
      </c>
      <c r="AC109" s="148" t="str">
        <f t="shared" ref="AC109:AC172" si="52">IF(I109=$AC$3,$AD$3,(IF(I109=$AE$3,$AF$3,IF(I109=$AG$3,$AH$3," "))))</f>
        <v xml:space="preserve"> </v>
      </c>
      <c r="AD109" s="147"/>
      <c r="AE109" s="147"/>
      <c r="AF109" s="147"/>
      <c r="AG109" s="147"/>
      <c r="AH109" s="145"/>
    </row>
    <row r="110" spans="1:34">
      <c r="A110" s="145">
        <f t="shared" si="39"/>
        <v>202801</v>
      </c>
      <c r="B110" s="145">
        <f ca="1">COUNTIF('Pilot Sheet (Suivi)'!Z$9:Z$1137,$A110)</f>
        <v>0</v>
      </c>
      <c r="C110" s="145">
        <f t="shared" ca="1" si="41"/>
        <v>19</v>
      </c>
      <c r="D110" s="145">
        <f ca="1">COUNTIF('Pilot Sheet (Suivi)'!AA$9:AA$1137,$A110)</f>
        <v>0</v>
      </c>
      <c r="E110" s="145">
        <f t="shared" ca="1" si="42"/>
        <v>8</v>
      </c>
      <c r="F110" s="145">
        <f ca="1">COUNTIF('Pilot Sheet (Suivi)'!AB$9:AB$1137,$A110)</f>
        <v>0</v>
      </c>
      <c r="G110" s="145">
        <f t="shared" ca="1" si="43"/>
        <v>0</v>
      </c>
      <c r="I110" s="145">
        <f t="shared" si="40"/>
        <v>202801</v>
      </c>
      <c r="J110" s="146">
        <f ca="1">+SUMIF('Pilot Sheet (Suivi)'!Z$9:Z$1136,$I110,'Pilot Sheet (Suivi)'!AC$9:AC$1136)</f>
        <v>0</v>
      </c>
      <c r="K110" s="146">
        <f t="shared" ca="1" si="44"/>
        <v>366.56</v>
      </c>
      <c r="L110" s="146">
        <f ca="1">+SUMIF('Pilot Sheet (Suivi)'!AA$9:AA$1136,$I110,'Pilot Sheet (Suivi)'!AC$9:AC$1136)</f>
        <v>0</v>
      </c>
      <c r="M110" s="146">
        <f t="shared" ca="1" si="45"/>
        <v>322.58999999999997</v>
      </c>
      <c r="N110" s="146">
        <f ca="1">+SUMIF('Pilot Sheet (Suivi)'!AB$9:AB$1136,$I110,'Pilot Sheet (Suivi)'!AD$9:AD$1136)</f>
        <v>0</v>
      </c>
      <c r="O110" s="146">
        <f t="shared" ca="1" si="46"/>
        <v>0</v>
      </c>
      <c r="Q110" s="145">
        <f t="shared" si="25"/>
        <v>202801</v>
      </c>
      <c r="R110" s="150">
        <f ca="1">COUNTIF('Pilot Sheet (Suivi)'!AF$9:AF$1139,'Curves datas (Données courbes)'!Q110)</f>
        <v>0</v>
      </c>
      <c r="S110" s="145">
        <f t="shared" ca="1" si="47"/>
        <v>0</v>
      </c>
      <c r="T110" s="150">
        <f ca="1">COUNTIF('Pilot Sheet (Suivi)'!AG$9:AG$1139,'Curves datas (Données courbes)'!Q110)</f>
        <v>0</v>
      </c>
      <c r="U110" s="145">
        <f t="shared" ca="1" si="48"/>
        <v>0</v>
      </c>
      <c r="V110" s="150">
        <f ca="1">COUNTIF('Pilot Sheet (Suivi)'!AH$9:AH$1139,'Curves datas (Données courbes)'!Q110)</f>
        <v>0</v>
      </c>
      <c r="W110" s="145">
        <f t="shared" ca="1" si="49"/>
        <v>0</v>
      </c>
      <c r="X110" s="150">
        <f ca="1">COUNTIF('Pilot Sheet (Suivi)'!AI$9:AI$1139,'Curves datas (Données courbes)'!Q110)</f>
        <v>0</v>
      </c>
      <c r="Y110" s="145">
        <f t="shared" ca="1" si="50"/>
        <v>0</v>
      </c>
      <c r="Z110" s="150">
        <f>COUNTIF('Pilot Sheet (Suivi)'!AJ$9:AJ$1139,'Curves datas (Données courbes)'!Q110)</f>
        <v>0</v>
      </c>
      <c r="AA110" s="145">
        <f t="shared" si="51"/>
        <v>0</v>
      </c>
      <c r="AC110" s="148" t="str">
        <f t="shared" si="52"/>
        <v xml:space="preserve"> </v>
      </c>
      <c r="AD110" s="147"/>
      <c r="AE110" s="147"/>
      <c r="AF110" s="147"/>
      <c r="AG110" s="147"/>
      <c r="AH110" s="145"/>
    </row>
    <row r="111" spans="1:34">
      <c r="A111" s="145">
        <f t="shared" si="39"/>
        <v>202802</v>
      </c>
      <c r="B111" s="145">
        <f ca="1">COUNTIF('Pilot Sheet (Suivi)'!Z$9:Z$1137,$A111)</f>
        <v>0</v>
      </c>
      <c r="C111" s="145">
        <f t="shared" ca="1" si="41"/>
        <v>19</v>
      </c>
      <c r="D111" s="145">
        <f ca="1">COUNTIF('Pilot Sheet (Suivi)'!AA$9:AA$1137,$A111)</f>
        <v>0</v>
      </c>
      <c r="E111" s="145">
        <f t="shared" ca="1" si="42"/>
        <v>8</v>
      </c>
      <c r="F111" s="145">
        <f ca="1">COUNTIF('Pilot Sheet (Suivi)'!AB$9:AB$1137,$A111)</f>
        <v>0</v>
      </c>
      <c r="G111" s="145">
        <f t="shared" ca="1" si="43"/>
        <v>0</v>
      </c>
      <c r="I111" s="145">
        <f t="shared" si="40"/>
        <v>202802</v>
      </c>
      <c r="J111" s="146">
        <f ca="1">+SUMIF('Pilot Sheet (Suivi)'!Z$9:Z$1136,$I111,'Pilot Sheet (Suivi)'!AC$9:AC$1136)</f>
        <v>0</v>
      </c>
      <c r="K111" s="146">
        <f t="shared" ca="1" si="44"/>
        <v>366.56</v>
      </c>
      <c r="L111" s="146">
        <f ca="1">+SUMIF('Pilot Sheet (Suivi)'!AA$9:AA$1136,$I111,'Pilot Sheet (Suivi)'!AC$9:AC$1136)</f>
        <v>0</v>
      </c>
      <c r="M111" s="146">
        <f t="shared" ca="1" si="45"/>
        <v>322.58999999999997</v>
      </c>
      <c r="N111" s="146">
        <f ca="1">+SUMIF('Pilot Sheet (Suivi)'!AB$9:AB$1136,$I111,'Pilot Sheet (Suivi)'!AD$9:AD$1136)</f>
        <v>0</v>
      </c>
      <c r="O111" s="146">
        <f t="shared" ca="1" si="46"/>
        <v>0</v>
      </c>
      <c r="Q111" s="145">
        <f t="shared" si="25"/>
        <v>202802</v>
      </c>
      <c r="R111" s="150">
        <f ca="1">COUNTIF('Pilot Sheet (Suivi)'!AF$9:AF$1139,'Curves datas (Données courbes)'!Q111)</f>
        <v>0</v>
      </c>
      <c r="S111" s="145">
        <f t="shared" ca="1" si="47"/>
        <v>0</v>
      </c>
      <c r="T111" s="150">
        <f ca="1">COUNTIF('Pilot Sheet (Suivi)'!AG$9:AG$1139,'Curves datas (Données courbes)'!Q111)</f>
        <v>0</v>
      </c>
      <c r="U111" s="145">
        <f t="shared" ca="1" si="48"/>
        <v>0</v>
      </c>
      <c r="V111" s="150">
        <f ca="1">COUNTIF('Pilot Sheet (Suivi)'!AH$9:AH$1139,'Curves datas (Données courbes)'!Q111)</f>
        <v>0</v>
      </c>
      <c r="W111" s="145">
        <f t="shared" ca="1" si="49"/>
        <v>0</v>
      </c>
      <c r="X111" s="150">
        <f ca="1">COUNTIF('Pilot Sheet (Suivi)'!AI$9:AI$1139,'Curves datas (Données courbes)'!Q111)</f>
        <v>0</v>
      </c>
      <c r="Y111" s="145">
        <f t="shared" ca="1" si="50"/>
        <v>0</v>
      </c>
      <c r="Z111" s="150">
        <f>COUNTIF('Pilot Sheet (Suivi)'!AJ$9:AJ$1139,'Curves datas (Données courbes)'!Q111)</f>
        <v>0</v>
      </c>
      <c r="AA111" s="145">
        <f t="shared" si="51"/>
        <v>0</v>
      </c>
      <c r="AC111" s="148" t="str">
        <f t="shared" si="52"/>
        <v xml:space="preserve"> </v>
      </c>
      <c r="AD111" s="147"/>
      <c r="AE111" s="147"/>
      <c r="AF111" s="147"/>
      <c r="AG111" s="147"/>
      <c r="AH111" s="145"/>
    </row>
    <row r="112" spans="1:34">
      <c r="A112" s="145">
        <f t="shared" si="39"/>
        <v>202803</v>
      </c>
      <c r="B112" s="145">
        <f ca="1">COUNTIF('Pilot Sheet (Suivi)'!Z$9:Z$1137,$A112)</f>
        <v>0</v>
      </c>
      <c r="C112" s="145">
        <f t="shared" ca="1" si="41"/>
        <v>19</v>
      </c>
      <c r="D112" s="145">
        <f ca="1">COUNTIF('Pilot Sheet (Suivi)'!AA$9:AA$1137,$A112)</f>
        <v>0</v>
      </c>
      <c r="E112" s="145">
        <f t="shared" ca="1" si="42"/>
        <v>8</v>
      </c>
      <c r="F112" s="145">
        <f ca="1">COUNTIF('Pilot Sheet (Suivi)'!AB$9:AB$1137,$A112)</f>
        <v>0</v>
      </c>
      <c r="G112" s="145">
        <f t="shared" ca="1" si="43"/>
        <v>0</v>
      </c>
      <c r="I112" s="145">
        <f t="shared" si="40"/>
        <v>202803</v>
      </c>
      <c r="J112" s="146">
        <f ca="1">+SUMIF('Pilot Sheet (Suivi)'!Z$9:Z$1136,$I112,'Pilot Sheet (Suivi)'!AC$9:AC$1136)</f>
        <v>0</v>
      </c>
      <c r="K112" s="146">
        <f t="shared" ca="1" si="44"/>
        <v>366.56</v>
      </c>
      <c r="L112" s="146">
        <f ca="1">+SUMIF('Pilot Sheet (Suivi)'!AA$9:AA$1136,$I112,'Pilot Sheet (Suivi)'!AC$9:AC$1136)</f>
        <v>0</v>
      </c>
      <c r="M112" s="146">
        <f t="shared" ca="1" si="45"/>
        <v>322.58999999999997</v>
      </c>
      <c r="N112" s="146">
        <f ca="1">+SUMIF('Pilot Sheet (Suivi)'!AB$9:AB$1136,$I112,'Pilot Sheet (Suivi)'!AD$9:AD$1136)</f>
        <v>0</v>
      </c>
      <c r="O112" s="146">
        <f t="shared" ca="1" si="46"/>
        <v>0</v>
      </c>
      <c r="Q112" s="145">
        <f t="shared" si="25"/>
        <v>202803</v>
      </c>
      <c r="R112" s="150">
        <f ca="1">COUNTIF('Pilot Sheet (Suivi)'!AF$9:AF$1139,'Curves datas (Données courbes)'!Q112)</f>
        <v>0</v>
      </c>
      <c r="S112" s="145">
        <f t="shared" ca="1" si="47"/>
        <v>0</v>
      </c>
      <c r="T112" s="150">
        <f ca="1">COUNTIF('Pilot Sheet (Suivi)'!AG$9:AG$1139,'Curves datas (Données courbes)'!Q112)</f>
        <v>0</v>
      </c>
      <c r="U112" s="145">
        <f t="shared" ca="1" si="48"/>
        <v>0</v>
      </c>
      <c r="V112" s="150">
        <f ca="1">COUNTIF('Pilot Sheet (Suivi)'!AH$9:AH$1139,'Curves datas (Données courbes)'!Q112)</f>
        <v>0</v>
      </c>
      <c r="W112" s="145">
        <f t="shared" ca="1" si="49"/>
        <v>0</v>
      </c>
      <c r="X112" s="150">
        <f ca="1">COUNTIF('Pilot Sheet (Suivi)'!AI$9:AI$1139,'Curves datas (Données courbes)'!Q112)</f>
        <v>0</v>
      </c>
      <c r="Y112" s="145">
        <f t="shared" ca="1" si="50"/>
        <v>0</v>
      </c>
      <c r="Z112" s="150">
        <f>COUNTIF('Pilot Sheet (Suivi)'!AJ$9:AJ$1139,'Curves datas (Données courbes)'!Q112)</f>
        <v>0</v>
      </c>
      <c r="AA112" s="145">
        <f t="shared" si="51"/>
        <v>0</v>
      </c>
      <c r="AC112" s="148" t="str">
        <f t="shared" si="52"/>
        <v xml:space="preserve"> </v>
      </c>
      <c r="AD112" s="147"/>
      <c r="AE112" s="147"/>
      <c r="AF112" s="147"/>
      <c r="AG112" s="147"/>
      <c r="AH112" s="145"/>
    </row>
    <row r="113" spans="1:34">
      <c r="A113" s="145">
        <f t="shared" si="39"/>
        <v>202804</v>
      </c>
      <c r="B113" s="145">
        <f ca="1">COUNTIF('Pilot Sheet (Suivi)'!Z$9:Z$1137,$A113)</f>
        <v>0</v>
      </c>
      <c r="C113" s="145">
        <f t="shared" ca="1" si="41"/>
        <v>19</v>
      </c>
      <c r="D113" s="145">
        <f ca="1">COUNTIF('Pilot Sheet (Suivi)'!AA$9:AA$1137,$A113)</f>
        <v>0</v>
      </c>
      <c r="E113" s="145">
        <f t="shared" ca="1" si="42"/>
        <v>8</v>
      </c>
      <c r="F113" s="145">
        <f ca="1">COUNTIF('Pilot Sheet (Suivi)'!AB$9:AB$1137,$A113)</f>
        <v>0</v>
      </c>
      <c r="G113" s="145">
        <f t="shared" ca="1" si="43"/>
        <v>0</v>
      </c>
      <c r="I113" s="145">
        <f t="shared" si="40"/>
        <v>202804</v>
      </c>
      <c r="J113" s="146">
        <f ca="1">+SUMIF('Pilot Sheet (Suivi)'!Z$9:Z$1136,$I113,'Pilot Sheet (Suivi)'!AC$9:AC$1136)</f>
        <v>0</v>
      </c>
      <c r="K113" s="146">
        <f t="shared" ca="1" si="44"/>
        <v>366.56</v>
      </c>
      <c r="L113" s="146">
        <f ca="1">+SUMIF('Pilot Sheet (Suivi)'!AA$9:AA$1136,$I113,'Pilot Sheet (Suivi)'!AC$9:AC$1136)</f>
        <v>0</v>
      </c>
      <c r="M113" s="146">
        <f t="shared" ca="1" si="45"/>
        <v>322.58999999999997</v>
      </c>
      <c r="N113" s="146">
        <f ca="1">+SUMIF('Pilot Sheet (Suivi)'!AB$9:AB$1136,$I113,'Pilot Sheet (Suivi)'!AD$9:AD$1136)</f>
        <v>0</v>
      </c>
      <c r="O113" s="146">
        <f t="shared" ca="1" si="46"/>
        <v>0</v>
      </c>
      <c r="Q113" s="145">
        <f t="shared" si="25"/>
        <v>202804</v>
      </c>
      <c r="R113" s="150">
        <f ca="1">COUNTIF('Pilot Sheet (Suivi)'!AF$9:AF$1139,'Curves datas (Données courbes)'!Q113)</f>
        <v>0</v>
      </c>
      <c r="S113" s="145">
        <f t="shared" ca="1" si="47"/>
        <v>0</v>
      </c>
      <c r="T113" s="150">
        <f ca="1">COUNTIF('Pilot Sheet (Suivi)'!AG$9:AG$1139,'Curves datas (Données courbes)'!Q113)</f>
        <v>0</v>
      </c>
      <c r="U113" s="145">
        <f t="shared" ca="1" si="48"/>
        <v>0</v>
      </c>
      <c r="V113" s="150">
        <f ca="1">COUNTIF('Pilot Sheet (Suivi)'!AH$9:AH$1139,'Curves datas (Données courbes)'!Q113)</f>
        <v>0</v>
      </c>
      <c r="W113" s="145">
        <f t="shared" ca="1" si="49"/>
        <v>0</v>
      </c>
      <c r="X113" s="150">
        <f ca="1">COUNTIF('Pilot Sheet (Suivi)'!AI$9:AI$1139,'Curves datas (Données courbes)'!Q113)</f>
        <v>0</v>
      </c>
      <c r="Y113" s="145">
        <f t="shared" ca="1" si="50"/>
        <v>0</v>
      </c>
      <c r="Z113" s="150">
        <f>COUNTIF('Pilot Sheet (Suivi)'!AJ$9:AJ$1139,'Curves datas (Données courbes)'!Q113)</f>
        <v>0</v>
      </c>
      <c r="AA113" s="145">
        <f t="shared" si="51"/>
        <v>0</v>
      </c>
      <c r="AC113" s="148" t="str">
        <f t="shared" si="52"/>
        <v xml:space="preserve"> </v>
      </c>
      <c r="AD113" s="147"/>
      <c r="AE113" s="147"/>
      <c r="AF113" s="147"/>
      <c r="AG113" s="147"/>
      <c r="AH113" s="145"/>
    </row>
    <row r="114" spans="1:34">
      <c r="A114" s="145">
        <f t="shared" si="39"/>
        <v>202805</v>
      </c>
      <c r="B114" s="145">
        <f ca="1">COUNTIF('Pilot Sheet (Suivi)'!Z$9:Z$1137,$A114)</f>
        <v>0</v>
      </c>
      <c r="C114" s="145">
        <f t="shared" ca="1" si="41"/>
        <v>19</v>
      </c>
      <c r="D114" s="145">
        <f ca="1">COUNTIF('Pilot Sheet (Suivi)'!AA$9:AA$1137,$A114)</f>
        <v>0</v>
      </c>
      <c r="E114" s="145">
        <f t="shared" ca="1" si="42"/>
        <v>8</v>
      </c>
      <c r="F114" s="145">
        <f ca="1">COUNTIF('Pilot Sheet (Suivi)'!AB$9:AB$1137,$A114)</f>
        <v>0</v>
      </c>
      <c r="G114" s="145">
        <f t="shared" ca="1" si="43"/>
        <v>0</v>
      </c>
      <c r="I114" s="145">
        <f t="shared" si="40"/>
        <v>202805</v>
      </c>
      <c r="J114" s="146">
        <f ca="1">+SUMIF('Pilot Sheet (Suivi)'!Z$9:Z$1136,$I114,'Pilot Sheet (Suivi)'!AC$9:AC$1136)</f>
        <v>0</v>
      </c>
      <c r="K114" s="146">
        <f t="shared" ca="1" si="44"/>
        <v>366.56</v>
      </c>
      <c r="L114" s="146">
        <f ca="1">+SUMIF('Pilot Sheet (Suivi)'!AA$9:AA$1136,$I114,'Pilot Sheet (Suivi)'!AC$9:AC$1136)</f>
        <v>0</v>
      </c>
      <c r="M114" s="146">
        <f t="shared" ca="1" si="45"/>
        <v>322.58999999999997</v>
      </c>
      <c r="N114" s="146">
        <f ca="1">+SUMIF('Pilot Sheet (Suivi)'!AB$9:AB$1136,$I114,'Pilot Sheet (Suivi)'!AD$9:AD$1136)</f>
        <v>0</v>
      </c>
      <c r="O114" s="146">
        <f t="shared" ca="1" si="46"/>
        <v>0</v>
      </c>
      <c r="Q114" s="145">
        <f t="shared" si="25"/>
        <v>202805</v>
      </c>
      <c r="R114" s="150">
        <f ca="1">COUNTIF('Pilot Sheet (Suivi)'!AF$9:AF$1139,'Curves datas (Données courbes)'!Q114)</f>
        <v>0</v>
      </c>
      <c r="S114" s="145">
        <f t="shared" ca="1" si="47"/>
        <v>0</v>
      </c>
      <c r="T114" s="150">
        <f ca="1">COUNTIF('Pilot Sheet (Suivi)'!AG$9:AG$1139,'Curves datas (Données courbes)'!Q114)</f>
        <v>0</v>
      </c>
      <c r="U114" s="145">
        <f t="shared" ca="1" si="48"/>
        <v>0</v>
      </c>
      <c r="V114" s="150">
        <f ca="1">COUNTIF('Pilot Sheet (Suivi)'!AH$9:AH$1139,'Curves datas (Données courbes)'!Q114)</f>
        <v>0</v>
      </c>
      <c r="W114" s="145">
        <f t="shared" ca="1" si="49"/>
        <v>0</v>
      </c>
      <c r="X114" s="150">
        <f ca="1">COUNTIF('Pilot Sheet (Suivi)'!AI$9:AI$1139,'Curves datas (Données courbes)'!Q114)</f>
        <v>0</v>
      </c>
      <c r="Y114" s="145">
        <f t="shared" ca="1" si="50"/>
        <v>0</v>
      </c>
      <c r="Z114" s="150">
        <f>COUNTIF('Pilot Sheet (Suivi)'!AJ$9:AJ$1139,'Curves datas (Données courbes)'!Q114)</f>
        <v>0</v>
      </c>
      <c r="AA114" s="145">
        <f t="shared" si="51"/>
        <v>0</v>
      </c>
      <c r="AC114" s="148" t="str">
        <f t="shared" si="52"/>
        <v xml:space="preserve"> </v>
      </c>
      <c r="AD114" s="147"/>
      <c r="AE114" s="147"/>
      <c r="AF114" s="147"/>
      <c r="AG114" s="147"/>
      <c r="AH114" s="145"/>
    </row>
    <row r="115" spans="1:34">
      <c r="A115" s="145">
        <f t="shared" si="39"/>
        <v>202806</v>
      </c>
      <c r="B115" s="145">
        <f ca="1">COUNTIF('Pilot Sheet (Suivi)'!Z$9:Z$1137,$A115)</f>
        <v>0</v>
      </c>
      <c r="C115" s="145">
        <f t="shared" ca="1" si="41"/>
        <v>19</v>
      </c>
      <c r="D115" s="145">
        <f ca="1">COUNTIF('Pilot Sheet (Suivi)'!AA$9:AA$1137,$A115)</f>
        <v>0</v>
      </c>
      <c r="E115" s="145">
        <f t="shared" ca="1" si="42"/>
        <v>8</v>
      </c>
      <c r="F115" s="145">
        <f ca="1">COUNTIF('Pilot Sheet (Suivi)'!AB$9:AB$1137,$A115)</f>
        <v>0</v>
      </c>
      <c r="G115" s="145">
        <f t="shared" ca="1" si="43"/>
        <v>0</v>
      </c>
      <c r="I115" s="145">
        <f t="shared" si="40"/>
        <v>202806</v>
      </c>
      <c r="J115" s="146">
        <f ca="1">+SUMIF('Pilot Sheet (Suivi)'!Z$9:Z$1136,$I115,'Pilot Sheet (Suivi)'!AC$9:AC$1136)</f>
        <v>0</v>
      </c>
      <c r="K115" s="146">
        <f t="shared" ca="1" si="44"/>
        <v>366.56</v>
      </c>
      <c r="L115" s="146">
        <f ca="1">+SUMIF('Pilot Sheet (Suivi)'!AA$9:AA$1136,$I115,'Pilot Sheet (Suivi)'!AC$9:AC$1136)</f>
        <v>0</v>
      </c>
      <c r="M115" s="146">
        <f t="shared" ca="1" si="45"/>
        <v>322.58999999999997</v>
      </c>
      <c r="N115" s="146">
        <f ca="1">+SUMIF('Pilot Sheet (Suivi)'!AB$9:AB$1136,$I115,'Pilot Sheet (Suivi)'!AD$9:AD$1136)</f>
        <v>0</v>
      </c>
      <c r="O115" s="146">
        <f t="shared" ca="1" si="46"/>
        <v>0</v>
      </c>
      <c r="Q115" s="145">
        <f t="shared" si="25"/>
        <v>202806</v>
      </c>
      <c r="R115" s="150">
        <f ca="1">COUNTIF('Pilot Sheet (Suivi)'!AF$9:AF$1139,'Curves datas (Données courbes)'!Q115)</f>
        <v>0</v>
      </c>
      <c r="S115" s="145">
        <f t="shared" ca="1" si="47"/>
        <v>0</v>
      </c>
      <c r="T115" s="150">
        <f ca="1">COUNTIF('Pilot Sheet (Suivi)'!AG$9:AG$1139,'Curves datas (Données courbes)'!Q115)</f>
        <v>0</v>
      </c>
      <c r="U115" s="145">
        <f t="shared" ca="1" si="48"/>
        <v>0</v>
      </c>
      <c r="V115" s="150">
        <f ca="1">COUNTIF('Pilot Sheet (Suivi)'!AH$9:AH$1139,'Curves datas (Données courbes)'!Q115)</f>
        <v>0</v>
      </c>
      <c r="W115" s="145">
        <f t="shared" ca="1" si="49"/>
        <v>0</v>
      </c>
      <c r="X115" s="150">
        <f ca="1">COUNTIF('Pilot Sheet (Suivi)'!AI$9:AI$1139,'Curves datas (Données courbes)'!Q115)</f>
        <v>0</v>
      </c>
      <c r="Y115" s="145">
        <f t="shared" ca="1" si="50"/>
        <v>0</v>
      </c>
      <c r="Z115" s="150">
        <f>COUNTIF('Pilot Sheet (Suivi)'!AJ$9:AJ$1139,'Curves datas (Données courbes)'!Q115)</f>
        <v>0</v>
      </c>
      <c r="AA115" s="145">
        <f t="shared" si="51"/>
        <v>0</v>
      </c>
      <c r="AC115" s="148" t="str">
        <f t="shared" si="52"/>
        <v xml:space="preserve"> </v>
      </c>
      <c r="AD115" s="147"/>
      <c r="AE115" s="147"/>
      <c r="AF115" s="147"/>
      <c r="AG115" s="147"/>
      <c r="AH115" s="145"/>
    </row>
    <row r="116" spans="1:34">
      <c r="A116" s="145">
        <f t="shared" si="39"/>
        <v>202807</v>
      </c>
      <c r="B116" s="145">
        <f ca="1">COUNTIF('Pilot Sheet (Suivi)'!Z$9:Z$1137,$A116)</f>
        <v>0</v>
      </c>
      <c r="C116" s="145">
        <f t="shared" ca="1" si="41"/>
        <v>19</v>
      </c>
      <c r="D116" s="145">
        <f ca="1">COUNTIF('Pilot Sheet (Suivi)'!AA$9:AA$1137,$A116)</f>
        <v>0</v>
      </c>
      <c r="E116" s="145">
        <f t="shared" ca="1" si="42"/>
        <v>8</v>
      </c>
      <c r="F116" s="145">
        <f ca="1">COUNTIF('Pilot Sheet (Suivi)'!AB$9:AB$1137,$A116)</f>
        <v>0</v>
      </c>
      <c r="G116" s="145">
        <f t="shared" ca="1" si="43"/>
        <v>0</v>
      </c>
      <c r="I116" s="145">
        <f t="shared" si="40"/>
        <v>202807</v>
      </c>
      <c r="J116" s="146">
        <f ca="1">+SUMIF('Pilot Sheet (Suivi)'!Z$9:Z$1136,$I116,'Pilot Sheet (Suivi)'!AC$9:AC$1136)</f>
        <v>0</v>
      </c>
      <c r="K116" s="146">
        <f t="shared" ca="1" si="44"/>
        <v>366.56</v>
      </c>
      <c r="L116" s="146">
        <f ca="1">+SUMIF('Pilot Sheet (Suivi)'!AA$9:AA$1136,$I116,'Pilot Sheet (Suivi)'!AC$9:AC$1136)</f>
        <v>0</v>
      </c>
      <c r="M116" s="146">
        <f t="shared" ca="1" si="45"/>
        <v>322.58999999999997</v>
      </c>
      <c r="N116" s="146">
        <f ca="1">+SUMIF('Pilot Sheet (Suivi)'!AB$9:AB$1136,$I116,'Pilot Sheet (Suivi)'!AD$9:AD$1136)</f>
        <v>0</v>
      </c>
      <c r="O116" s="146">
        <f t="shared" ca="1" si="46"/>
        <v>0</v>
      </c>
      <c r="Q116" s="145">
        <f t="shared" si="25"/>
        <v>202807</v>
      </c>
      <c r="R116" s="150">
        <f ca="1">COUNTIF('Pilot Sheet (Suivi)'!AF$9:AF$1139,'Curves datas (Données courbes)'!Q116)</f>
        <v>0</v>
      </c>
      <c r="S116" s="145">
        <f t="shared" ca="1" si="47"/>
        <v>0</v>
      </c>
      <c r="T116" s="150">
        <f ca="1">COUNTIF('Pilot Sheet (Suivi)'!AG$9:AG$1139,'Curves datas (Données courbes)'!Q116)</f>
        <v>0</v>
      </c>
      <c r="U116" s="145">
        <f t="shared" ca="1" si="48"/>
        <v>0</v>
      </c>
      <c r="V116" s="150">
        <f ca="1">COUNTIF('Pilot Sheet (Suivi)'!AH$9:AH$1139,'Curves datas (Données courbes)'!Q116)</f>
        <v>0</v>
      </c>
      <c r="W116" s="145">
        <f t="shared" ca="1" si="49"/>
        <v>0</v>
      </c>
      <c r="X116" s="150">
        <f ca="1">COUNTIF('Pilot Sheet (Suivi)'!AI$9:AI$1139,'Curves datas (Données courbes)'!Q116)</f>
        <v>0</v>
      </c>
      <c r="Y116" s="145">
        <f t="shared" ca="1" si="50"/>
        <v>0</v>
      </c>
      <c r="Z116" s="150">
        <f>COUNTIF('Pilot Sheet (Suivi)'!AJ$9:AJ$1139,'Curves datas (Données courbes)'!Q116)</f>
        <v>0</v>
      </c>
      <c r="AA116" s="145">
        <f t="shared" si="51"/>
        <v>0</v>
      </c>
      <c r="AC116" s="148" t="str">
        <f t="shared" si="52"/>
        <v xml:space="preserve"> </v>
      </c>
      <c r="AD116" s="147"/>
      <c r="AE116" s="147"/>
      <c r="AF116" s="147"/>
      <c r="AG116" s="147"/>
      <c r="AH116" s="145"/>
    </row>
    <row r="117" spans="1:34">
      <c r="A117" s="145">
        <f t="shared" si="39"/>
        <v>202808</v>
      </c>
      <c r="B117" s="145">
        <f ca="1">COUNTIF('Pilot Sheet (Suivi)'!Z$9:Z$1137,$A117)</f>
        <v>0</v>
      </c>
      <c r="C117" s="145">
        <f t="shared" ca="1" si="41"/>
        <v>19</v>
      </c>
      <c r="D117" s="145">
        <f ca="1">COUNTIF('Pilot Sheet (Suivi)'!AA$9:AA$1137,$A117)</f>
        <v>0</v>
      </c>
      <c r="E117" s="145">
        <f t="shared" ca="1" si="42"/>
        <v>8</v>
      </c>
      <c r="F117" s="145">
        <f ca="1">COUNTIF('Pilot Sheet (Suivi)'!AB$9:AB$1137,$A117)</f>
        <v>0</v>
      </c>
      <c r="G117" s="145">
        <f t="shared" ca="1" si="43"/>
        <v>0</v>
      </c>
      <c r="I117" s="145">
        <f t="shared" si="40"/>
        <v>202808</v>
      </c>
      <c r="J117" s="146">
        <f ca="1">+SUMIF('Pilot Sheet (Suivi)'!Z$9:Z$1136,$I117,'Pilot Sheet (Suivi)'!AC$9:AC$1136)</f>
        <v>0</v>
      </c>
      <c r="K117" s="146">
        <f t="shared" ca="1" si="44"/>
        <v>366.56</v>
      </c>
      <c r="L117" s="146">
        <f ca="1">+SUMIF('Pilot Sheet (Suivi)'!AA$9:AA$1136,$I117,'Pilot Sheet (Suivi)'!AC$9:AC$1136)</f>
        <v>0</v>
      </c>
      <c r="M117" s="146">
        <f t="shared" ca="1" si="45"/>
        <v>322.58999999999997</v>
      </c>
      <c r="N117" s="146">
        <f ca="1">+SUMIF('Pilot Sheet (Suivi)'!AB$9:AB$1136,$I117,'Pilot Sheet (Suivi)'!AD$9:AD$1136)</f>
        <v>0</v>
      </c>
      <c r="O117" s="146">
        <f t="shared" ca="1" si="46"/>
        <v>0</v>
      </c>
      <c r="Q117" s="145">
        <f t="shared" si="25"/>
        <v>202808</v>
      </c>
      <c r="R117" s="150">
        <f ca="1">COUNTIF('Pilot Sheet (Suivi)'!AF$9:AF$1139,'Curves datas (Données courbes)'!Q117)</f>
        <v>0</v>
      </c>
      <c r="S117" s="145">
        <f t="shared" ca="1" si="47"/>
        <v>0</v>
      </c>
      <c r="T117" s="150">
        <f ca="1">COUNTIF('Pilot Sheet (Suivi)'!AG$9:AG$1139,'Curves datas (Données courbes)'!Q117)</f>
        <v>0</v>
      </c>
      <c r="U117" s="145">
        <f t="shared" ca="1" si="48"/>
        <v>0</v>
      </c>
      <c r="V117" s="150">
        <f ca="1">COUNTIF('Pilot Sheet (Suivi)'!AH$9:AH$1139,'Curves datas (Données courbes)'!Q117)</f>
        <v>0</v>
      </c>
      <c r="W117" s="145">
        <f t="shared" ca="1" si="49"/>
        <v>0</v>
      </c>
      <c r="X117" s="150">
        <f ca="1">COUNTIF('Pilot Sheet (Suivi)'!AI$9:AI$1139,'Curves datas (Données courbes)'!Q117)</f>
        <v>0</v>
      </c>
      <c r="Y117" s="145">
        <f t="shared" ca="1" si="50"/>
        <v>0</v>
      </c>
      <c r="Z117" s="150">
        <f>COUNTIF('Pilot Sheet (Suivi)'!AJ$9:AJ$1139,'Curves datas (Données courbes)'!Q117)</f>
        <v>0</v>
      </c>
      <c r="AA117" s="145">
        <f t="shared" si="51"/>
        <v>0</v>
      </c>
      <c r="AC117" s="148" t="str">
        <f t="shared" si="52"/>
        <v xml:space="preserve"> </v>
      </c>
      <c r="AD117" s="147"/>
      <c r="AE117" s="147"/>
      <c r="AF117" s="147"/>
      <c r="AG117" s="147"/>
      <c r="AH117" s="145"/>
    </row>
    <row r="118" spans="1:34">
      <c r="A118" s="145">
        <f t="shared" si="39"/>
        <v>202809</v>
      </c>
      <c r="B118" s="145">
        <f ca="1">COUNTIF('Pilot Sheet (Suivi)'!Z$9:Z$1137,$A118)</f>
        <v>0</v>
      </c>
      <c r="C118" s="145">
        <f t="shared" ca="1" si="41"/>
        <v>19</v>
      </c>
      <c r="D118" s="145">
        <f ca="1">COUNTIF('Pilot Sheet (Suivi)'!AA$9:AA$1137,$A118)</f>
        <v>0</v>
      </c>
      <c r="E118" s="145">
        <f t="shared" ca="1" si="42"/>
        <v>8</v>
      </c>
      <c r="F118" s="145">
        <f ca="1">COUNTIF('Pilot Sheet (Suivi)'!AB$9:AB$1137,$A118)</f>
        <v>0</v>
      </c>
      <c r="G118" s="145">
        <f t="shared" ca="1" si="43"/>
        <v>0</v>
      </c>
      <c r="I118" s="145">
        <f t="shared" si="40"/>
        <v>202809</v>
      </c>
      <c r="J118" s="146">
        <f ca="1">+SUMIF('Pilot Sheet (Suivi)'!Z$9:Z$1136,$I118,'Pilot Sheet (Suivi)'!AC$9:AC$1136)</f>
        <v>0</v>
      </c>
      <c r="K118" s="146">
        <f t="shared" ca="1" si="44"/>
        <v>366.56</v>
      </c>
      <c r="L118" s="146">
        <f ca="1">+SUMIF('Pilot Sheet (Suivi)'!AA$9:AA$1136,$I118,'Pilot Sheet (Suivi)'!AC$9:AC$1136)</f>
        <v>0</v>
      </c>
      <c r="M118" s="146">
        <f t="shared" ca="1" si="45"/>
        <v>322.58999999999997</v>
      </c>
      <c r="N118" s="146">
        <f ca="1">+SUMIF('Pilot Sheet (Suivi)'!AB$9:AB$1136,$I118,'Pilot Sheet (Suivi)'!AD$9:AD$1136)</f>
        <v>0</v>
      </c>
      <c r="O118" s="146">
        <f t="shared" ca="1" si="46"/>
        <v>0</v>
      </c>
      <c r="Q118" s="145">
        <f t="shared" si="25"/>
        <v>202809</v>
      </c>
      <c r="R118" s="150">
        <f ca="1">COUNTIF('Pilot Sheet (Suivi)'!AF$9:AF$1139,'Curves datas (Données courbes)'!Q118)</f>
        <v>0</v>
      </c>
      <c r="S118" s="145">
        <f t="shared" ca="1" si="47"/>
        <v>0</v>
      </c>
      <c r="T118" s="150">
        <f ca="1">COUNTIF('Pilot Sheet (Suivi)'!AG$9:AG$1139,'Curves datas (Données courbes)'!Q118)</f>
        <v>0</v>
      </c>
      <c r="U118" s="145">
        <f t="shared" ca="1" si="48"/>
        <v>0</v>
      </c>
      <c r="V118" s="150">
        <f ca="1">COUNTIF('Pilot Sheet (Suivi)'!AH$9:AH$1139,'Curves datas (Données courbes)'!Q118)</f>
        <v>0</v>
      </c>
      <c r="W118" s="145">
        <f t="shared" ca="1" si="49"/>
        <v>0</v>
      </c>
      <c r="X118" s="150">
        <f ca="1">COUNTIF('Pilot Sheet (Suivi)'!AI$9:AI$1139,'Curves datas (Données courbes)'!Q118)</f>
        <v>0</v>
      </c>
      <c r="Y118" s="145">
        <f t="shared" ca="1" si="50"/>
        <v>0</v>
      </c>
      <c r="Z118" s="150">
        <f>COUNTIF('Pilot Sheet (Suivi)'!AJ$9:AJ$1139,'Curves datas (Données courbes)'!Q118)</f>
        <v>0</v>
      </c>
      <c r="AA118" s="145">
        <f t="shared" si="51"/>
        <v>0</v>
      </c>
      <c r="AC118" s="148" t="str">
        <f t="shared" si="52"/>
        <v xml:space="preserve"> </v>
      </c>
      <c r="AD118" s="147"/>
      <c r="AE118" s="147"/>
      <c r="AF118" s="147"/>
      <c r="AG118" s="147"/>
      <c r="AH118" s="145"/>
    </row>
    <row r="119" spans="1:34">
      <c r="A119" s="145">
        <f t="shared" si="39"/>
        <v>202810</v>
      </c>
      <c r="B119" s="145">
        <f ca="1">COUNTIF('Pilot Sheet (Suivi)'!Z$9:Z$1137,$A119)</f>
        <v>0</v>
      </c>
      <c r="C119" s="145">
        <f t="shared" ca="1" si="41"/>
        <v>19</v>
      </c>
      <c r="D119" s="145">
        <f ca="1">COUNTIF('Pilot Sheet (Suivi)'!AA$9:AA$1137,$A119)</f>
        <v>0</v>
      </c>
      <c r="E119" s="145">
        <f t="shared" ca="1" si="42"/>
        <v>8</v>
      </c>
      <c r="F119" s="145">
        <f ca="1">COUNTIF('Pilot Sheet (Suivi)'!AB$9:AB$1137,$A119)</f>
        <v>0</v>
      </c>
      <c r="G119" s="145">
        <f t="shared" ca="1" si="43"/>
        <v>0</v>
      </c>
      <c r="I119" s="145">
        <f t="shared" si="40"/>
        <v>202810</v>
      </c>
      <c r="J119" s="146">
        <f ca="1">+SUMIF('Pilot Sheet (Suivi)'!Z$9:Z$1136,$I119,'Pilot Sheet (Suivi)'!AC$9:AC$1136)</f>
        <v>0</v>
      </c>
      <c r="K119" s="146">
        <f t="shared" ca="1" si="44"/>
        <v>366.56</v>
      </c>
      <c r="L119" s="146">
        <f ca="1">+SUMIF('Pilot Sheet (Suivi)'!AA$9:AA$1136,$I119,'Pilot Sheet (Suivi)'!AC$9:AC$1136)</f>
        <v>0</v>
      </c>
      <c r="M119" s="146">
        <f t="shared" ca="1" si="45"/>
        <v>322.58999999999997</v>
      </c>
      <c r="N119" s="146">
        <f ca="1">+SUMIF('Pilot Sheet (Suivi)'!AB$9:AB$1136,$I119,'Pilot Sheet (Suivi)'!AD$9:AD$1136)</f>
        <v>0</v>
      </c>
      <c r="O119" s="146">
        <f t="shared" ca="1" si="46"/>
        <v>0</v>
      </c>
      <c r="Q119" s="145">
        <f t="shared" si="25"/>
        <v>202810</v>
      </c>
      <c r="R119" s="150">
        <f ca="1">COUNTIF('Pilot Sheet (Suivi)'!AF$9:AF$1139,'Curves datas (Données courbes)'!Q119)</f>
        <v>0</v>
      </c>
      <c r="S119" s="145">
        <f t="shared" ca="1" si="47"/>
        <v>0</v>
      </c>
      <c r="T119" s="150">
        <f ca="1">COUNTIF('Pilot Sheet (Suivi)'!AG$9:AG$1139,'Curves datas (Données courbes)'!Q119)</f>
        <v>0</v>
      </c>
      <c r="U119" s="145">
        <f t="shared" ca="1" si="48"/>
        <v>0</v>
      </c>
      <c r="V119" s="150">
        <f ca="1">COUNTIF('Pilot Sheet (Suivi)'!AH$9:AH$1139,'Curves datas (Données courbes)'!Q119)</f>
        <v>0</v>
      </c>
      <c r="W119" s="145">
        <f t="shared" ca="1" si="49"/>
        <v>0</v>
      </c>
      <c r="X119" s="150">
        <f ca="1">COUNTIF('Pilot Sheet (Suivi)'!AI$9:AI$1139,'Curves datas (Données courbes)'!Q119)</f>
        <v>0</v>
      </c>
      <c r="Y119" s="145">
        <f t="shared" ca="1" si="50"/>
        <v>0</v>
      </c>
      <c r="Z119" s="150">
        <f>COUNTIF('Pilot Sheet (Suivi)'!AJ$9:AJ$1139,'Curves datas (Données courbes)'!Q119)</f>
        <v>0</v>
      </c>
      <c r="AA119" s="145">
        <f t="shared" si="51"/>
        <v>0</v>
      </c>
      <c r="AC119" s="148" t="str">
        <f t="shared" si="52"/>
        <v xml:space="preserve"> </v>
      </c>
      <c r="AD119" s="147"/>
      <c r="AE119" s="147"/>
      <c r="AF119" s="147"/>
      <c r="AG119" s="147"/>
      <c r="AH119" s="145"/>
    </row>
    <row r="120" spans="1:34">
      <c r="A120" s="145">
        <f t="shared" si="39"/>
        <v>202811</v>
      </c>
      <c r="B120" s="145">
        <f ca="1">COUNTIF('Pilot Sheet (Suivi)'!Z$9:Z$1137,$A120)</f>
        <v>0</v>
      </c>
      <c r="C120" s="145">
        <f t="shared" ca="1" si="41"/>
        <v>19</v>
      </c>
      <c r="D120" s="145">
        <f ca="1">COUNTIF('Pilot Sheet (Suivi)'!AA$9:AA$1137,$A120)</f>
        <v>0</v>
      </c>
      <c r="E120" s="145">
        <f t="shared" ca="1" si="42"/>
        <v>8</v>
      </c>
      <c r="F120" s="145">
        <f ca="1">COUNTIF('Pilot Sheet (Suivi)'!AB$9:AB$1137,$A120)</f>
        <v>0</v>
      </c>
      <c r="G120" s="145">
        <f t="shared" ca="1" si="43"/>
        <v>0</v>
      </c>
      <c r="I120" s="145">
        <f t="shared" si="40"/>
        <v>202811</v>
      </c>
      <c r="J120" s="146">
        <f ca="1">+SUMIF('Pilot Sheet (Suivi)'!Z$9:Z$1136,$I120,'Pilot Sheet (Suivi)'!AC$9:AC$1136)</f>
        <v>0</v>
      </c>
      <c r="K120" s="146">
        <f t="shared" ca="1" si="44"/>
        <v>366.56</v>
      </c>
      <c r="L120" s="146">
        <f ca="1">+SUMIF('Pilot Sheet (Suivi)'!AA$9:AA$1136,$I120,'Pilot Sheet (Suivi)'!AC$9:AC$1136)</f>
        <v>0</v>
      </c>
      <c r="M120" s="146">
        <f t="shared" ca="1" si="45"/>
        <v>322.58999999999997</v>
      </c>
      <c r="N120" s="146">
        <f ca="1">+SUMIF('Pilot Sheet (Suivi)'!AB$9:AB$1136,$I120,'Pilot Sheet (Suivi)'!AD$9:AD$1136)</f>
        <v>0</v>
      </c>
      <c r="O120" s="146">
        <f t="shared" ca="1" si="46"/>
        <v>0</v>
      </c>
      <c r="Q120" s="145">
        <f t="shared" si="25"/>
        <v>202811</v>
      </c>
      <c r="R120" s="150">
        <f ca="1">COUNTIF('Pilot Sheet (Suivi)'!AF$9:AF$1139,'Curves datas (Données courbes)'!Q120)</f>
        <v>0</v>
      </c>
      <c r="S120" s="145">
        <f t="shared" ca="1" si="47"/>
        <v>0</v>
      </c>
      <c r="T120" s="150">
        <f ca="1">COUNTIF('Pilot Sheet (Suivi)'!AG$9:AG$1139,'Curves datas (Données courbes)'!Q120)</f>
        <v>0</v>
      </c>
      <c r="U120" s="145">
        <f t="shared" ca="1" si="48"/>
        <v>0</v>
      </c>
      <c r="V120" s="150">
        <f ca="1">COUNTIF('Pilot Sheet (Suivi)'!AH$9:AH$1139,'Curves datas (Données courbes)'!Q120)</f>
        <v>0</v>
      </c>
      <c r="W120" s="145">
        <f t="shared" ca="1" si="49"/>
        <v>0</v>
      </c>
      <c r="X120" s="150">
        <f ca="1">COUNTIF('Pilot Sheet (Suivi)'!AI$9:AI$1139,'Curves datas (Données courbes)'!Q120)</f>
        <v>0</v>
      </c>
      <c r="Y120" s="145">
        <f t="shared" ca="1" si="50"/>
        <v>0</v>
      </c>
      <c r="Z120" s="150">
        <f>COUNTIF('Pilot Sheet (Suivi)'!AJ$9:AJ$1139,'Curves datas (Données courbes)'!Q120)</f>
        <v>0</v>
      </c>
      <c r="AA120" s="145">
        <f t="shared" si="51"/>
        <v>0</v>
      </c>
      <c r="AC120" s="148" t="str">
        <f t="shared" si="52"/>
        <v xml:space="preserve"> </v>
      </c>
      <c r="AD120" s="147"/>
      <c r="AE120" s="147"/>
      <c r="AF120" s="147"/>
      <c r="AG120" s="147"/>
      <c r="AH120" s="145"/>
    </row>
    <row r="121" spans="1:34">
      <c r="A121" s="145">
        <f t="shared" si="39"/>
        <v>202812</v>
      </c>
      <c r="B121" s="145">
        <f ca="1">COUNTIF('Pilot Sheet (Suivi)'!Z$9:Z$1137,$A121)</f>
        <v>0</v>
      </c>
      <c r="C121" s="145">
        <f t="shared" ca="1" si="41"/>
        <v>19</v>
      </c>
      <c r="D121" s="145">
        <f ca="1">COUNTIF('Pilot Sheet (Suivi)'!AA$9:AA$1137,$A121)</f>
        <v>0</v>
      </c>
      <c r="E121" s="145">
        <f t="shared" ca="1" si="42"/>
        <v>8</v>
      </c>
      <c r="F121" s="145">
        <f ca="1">COUNTIF('Pilot Sheet (Suivi)'!AB$9:AB$1137,$A121)</f>
        <v>0</v>
      </c>
      <c r="G121" s="145">
        <f t="shared" ca="1" si="43"/>
        <v>0</v>
      </c>
      <c r="I121" s="145">
        <f t="shared" si="40"/>
        <v>202812</v>
      </c>
      <c r="J121" s="146">
        <f ca="1">+SUMIF('Pilot Sheet (Suivi)'!Z$9:Z$1136,$I121,'Pilot Sheet (Suivi)'!AC$9:AC$1136)</f>
        <v>0</v>
      </c>
      <c r="K121" s="146">
        <f t="shared" ca="1" si="44"/>
        <v>366.56</v>
      </c>
      <c r="L121" s="146">
        <f ca="1">+SUMIF('Pilot Sheet (Suivi)'!AA$9:AA$1136,$I121,'Pilot Sheet (Suivi)'!AC$9:AC$1136)</f>
        <v>0</v>
      </c>
      <c r="M121" s="146">
        <f t="shared" ca="1" si="45"/>
        <v>322.58999999999997</v>
      </c>
      <c r="N121" s="146">
        <f ca="1">+SUMIF('Pilot Sheet (Suivi)'!AB$9:AB$1136,$I121,'Pilot Sheet (Suivi)'!AD$9:AD$1136)</f>
        <v>0</v>
      </c>
      <c r="O121" s="146">
        <f t="shared" ca="1" si="46"/>
        <v>0</v>
      </c>
      <c r="Q121" s="145">
        <f t="shared" si="25"/>
        <v>202812</v>
      </c>
      <c r="R121" s="150">
        <f ca="1">COUNTIF('Pilot Sheet (Suivi)'!AF$9:AF$1139,'Curves datas (Données courbes)'!Q121)</f>
        <v>0</v>
      </c>
      <c r="S121" s="145">
        <f t="shared" ca="1" si="47"/>
        <v>0</v>
      </c>
      <c r="T121" s="150">
        <f ca="1">COUNTIF('Pilot Sheet (Suivi)'!AG$9:AG$1139,'Curves datas (Données courbes)'!Q121)</f>
        <v>0</v>
      </c>
      <c r="U121" s="145">
        <f t="shared" ca="1" si="48"/>
        <v>0</v>
      </c>
      <c r="V121" s="150">
        <f ca="1">COUNTIF('Pilot Sheet (Suivi)'!AH$9:AH$1139,'Curves datas (Données courbes)'!Q121)</f>
        <v>0</v>
      </c>
      <c r="W121" s="145">
        <f t="shared" ca="1" si="49"/>
        <v>0</v>
      </c>
      <c r="X121" s="150">
        <f ca="1">COUNTIF('Pilot Sheet (Suivi)'!AI$9:AI$1139,'Curves datas (Données courbes)'!Q121)</f>
        <v>0</v>
      </c>
      <c r="Y121" s="145">
        <f t="shared" ca="1" si="50"/>
        <v>0</v>
      </c>
      <c r="Z121" s="150">
        <f>COUNTIF('Pilot Sheet (Suivi)'!AJ$9:AJ$1139,'Curves datas (Données courbes)'!Q121)</f>
        <v>0</v>
      </c>
      <c r="AA121" s="145">
        <f t="shared" si="51"/>
        <v>0</v>
      </c>
      <c r="AC121" s="148" t="str">
        <f t="shared" si="52"/>
        <v xml:space="preserve"> </v>
      </c>
      <c r="AD121" s="147"/>
      <c r="AE121" s="147"/>
      <c r="AF121" s="147"/>
      <c r="AG121" s="147"/>
      <c r="AH121" s="145"/>
    </row>
    <row r="122" spans="1:34">
      <c r="A122" s="145">
        <f t="shared" si="39"/>
        <v>202813</v>
      </c>
      <c r="B122" s="145">
        <f ca="1">COUNTIF('Pilot Sheet (Suivi)'!Z$9:Z$1137,$A122)</f>
        <v>0</v>
      </c>
      <c r="C122" s="145">
        <f t="shared" ca="1" si="41"/>
        <v>19</v>
      </c>
      <c r="D122" s="145">
        <f ca="1">COUNTIF('Pilot Sheet (Suivi)'!AA$9:AA$1137,$A122)</f>
        <v>0</v>
      </c>
      <c r="E122" s="145">
        <f t="shared" ca="1" si="42"/>
        <v>8</v>
      </c>
      <c r="F122" s="145">
        <f ca="1">COUNTIF('Pilot Sheet (Suivi)'!AB$9:AB$1137,$A122)</f>
        <v>0</v>
      </c>
      <c r="G122" s="145">
        <f t="shared" ca="1" si="43"/>
        <v>0</v>
      </c>
      <c r="I122" s="145">
        <f t="shared" si="40"/>
        <v>202813</v>
      </c>
      <c r="J122" s="146">
        <f ca="1">+SUMIF('Pilot Sheet (Suivi)'!Z$9:Z$1136,$I122,'Pilot Sheet (Suivi)'!AC$9:AC$1136)</f>
        <v>0</v>
      </c>
      <c r="K122" s="146">
        <f t="shared" ca="1" si="44"/>
        <v>366.56</v>
      </c>
      <c r="L122" s="146">
        <f ca="1">+SUMIF('Pilot Sheet (Suivi)'!AA$9:AA$1136,$I122,'Pilot Sheet (Suivi)'!AC$9:AC$1136)</f>
        <v>0</v>
      </c>
      <c r="M122" s="146">
        <f t="shared" ca="1" si="45"/>
        <v>322.58999999999997</v>
      </c>
      <c r="N122" s="146">
        <f ca="1">+SUMIF('Pilot Sheet (Suivi)'!AB$9:AB$1136,$I122,'Pilot Sheet (Suivi)'!AD$9:AD$1136)</f>
        <v>0</v>
      </c>
      <c r="O122" s="146">
        <f t="shared" ca="1" si="46"/>
        <v>0</v>
      </c>
      <c r="Q122" s="145">
        <f t="shared" si="25"/>
        <v>202813</v>
      </c>
      <c r="R122" s="150">
        <f ca="1">COUNTIF('Pilot Sheet (Suivi)'!AF$9:AF$1139,'Curves datas (Données courbes)'!Q122)</f>
        <v>0</v>
      </c>
      <c r="S122" s="145">
        <f t="shared" ca="1" si="47"/>
        <v>0</v>
      </c>
      <c r="T122" s="150">
        <f ca="1">COUNTIF('Pilot Sheet (Suivi)'!AG$9:AG$1139,'Curves datas (Données courbes)'!Q122)</f>
        <v>0</v>
      </c>
      <c r="U122" s="145">
        <f t="shared" ca="1" si="48"/>
        <v>0</v>
      </c>
      <c r="V122" s="150">
        <f ca="1">COUNTIF('Pilot Sheet (Suivi)'!AH$9:AH$1139,'Curves datas (Données courbes)'!Q122)</f>
        <v>0</v>
      </c>
      <c r="W122" s="145">
        <f t="shared" ca="1" si="49"/>
        <v>0</v>
      </c>
      <c r="X122" s="150">
        <f ca="1">COUNTIF('Pilot Sheet (Suivi)'!AI$9:AI$1139,'Curves datas (Données courbes)'!Q122)</f>
        <v>0</v>
      </c>
      <c r="Y122" s="145">
        <f t="shared" ca="1" si="50"/>
        <v>0</v>
      </c>
      <c r="Z122" s="150">
        <f>COUNTIF('Pilot Sheet (Suivi)'!AJ$9:AJ$1139,'Curves datas (Données courbes)'!Q122)</f>
        <v>0</v>
      </c>
      <c r="AA122" s="145">
        <f t="shared" si="51"/>
        <v>0</v>
      </c>
      <c r="AC122" s="148" t="str">
        <f t="shared" si="52"/>
        <v xml:space="preserve"> </v>
      </c>
      <c r="AD122" s="147"/>
      <c r="AE122" s="147"/>
      <c r="AF122" s="147"/>
      <c r="AG122" s="147"/>
      <c r="AH122" s="145"/>
    </row>
    <row r="123" spans="1:34">
      <c r="A123" s="145">
        <f t="shared" si="39"/>
        <v>202814</v>
      </c>
      <c r="B123" s="145">
        <f ca="1">COUNTIF('Pilot Sheet (Suivi)'!Z$9:Z$1137,$A123)</f>
        <v>0</v>
      </c>
      <c r="C123" s="145">
        <f t="shared" ca="1" si="41"/>
        <v>19</v>
      </c>
      <c r="D123" s="145">
        <f ca="1">COUNTIF('Pilot Sheet (Suivi)'!AA$9:AA$1137,$A123)</f>
        <v>0</v>
      </c>
      <c r="E123" s="145">
        <f t="shared" ca="1" si="42"/>
        <v>8</v>
      </c>
      <c r="F123" s="145">
        <f ca="1">COUNTIF('Pilot Sheet (Suivi)'!AB$9:AB$1137,$A123)</f>
        <v>0</v>
      </c>
      <c r="G123" s="145">
        <f t="shared" ca="1" si="43"/>
        <v>0</v>
      </c>
      <c r="I123" s="145">
        <f t="shared" si="40"/>
        <v>202814</v>
      </c>
      <c r="J123" s="146">
        <f ca="1">+SUMIF('Pilot Sheet (Suivi)'!Z$9:Z$1136,$I123,'Pilot Sheet (Suivi)'!AC$9:AC$1136)</f>
        <v>0</v>
      </c>
      <c r="K123" s="146">
        <f t="shared" ca="1" si="44"/>
        <v>366.56</v>
      </c>
      <c r="L123" s="146">
        <f ca="1">+SUMIF('Pilot Sheet (Suivi)'!AA$9:AA$1136,$I123,'Pilot Sheet (Suivi)'!AC$9:AC$1136)</f>
        <v>0</v>
      </c>
      <c r="M123" s="146">
        <f t="shared" ca="1" si="45"/>
        <v>322.58999999999997</v>
      </c>
      <c r="N123" s="146">
        <f ca="1">+SUMIF('Pilot Sheet (Suivi)'!AB$9:AB$1136,$I123,'Pilot Sheet (Suivi)'!AD$9:AD$1136)</f>
        <v>0</v>
      </c>
      <c r="O123" s="146">
        <f t="shared" ca="1" si="46"/>
        <v>0</v>
      </c>
      <c r="Q123" s="145">
        <f t="shared" si="25"/>
        <v>202814</v>
      </c>
      <c r="R123" s="150">
        <f ca="1">COUNTIF('Pilot Sheet (Suivi)'!AF$9:AF$1139,'Curves datas (Données courbes)'!Q123)</f>
        <v>0</v>
      </c>
      <c r="S123" s="145">
        <f t="shared" ca="1" si="47"/>
        <v>0</v>
      </c>
      <c r="T123" s="150">
        <f ca="1">COUNTIF('Pilot Sheet (Suivi)'!AG$9:AG$1139,'Curves datas (Données courbes)'!Q123)</f>
        <v>0</v>
      </c>
      <c r="U123" s="145">
        <f t="shared" ca="1" si="48"/>
        <v>0</v>
      </c>
      <c r="V123" s="150">
        <f ca="1">COUNTIF('Pilot Sheet (Suivi)'!AH$9:AH$1139,'Curves datas (Données courbes)'!Q123)</f>
        <v>0</v>
      </c>
      <c r="W123" s="145">
        <f t="shared" ca="1" si="49"/>
        <v>0</v>
      </c>
      <c r="X123" s="150">
        <f ca="1">COUNTIF('Pilot Sheet (Suivi)'!AI$9:AI$1139,'Curves datas (Données courbes)'!Q123)</f>
        <v>0</v>
      </c>
      <c r="Y123" s="145">
        <f t="shared" ca="1" si="50"/>
        <v>0</v>
      </c>
      <c r="Z123" s="150">
        <f>COUNTIF('Pilot Sheet (Suivi)'!AJ$9:AJ$1139,'Curves datas (Données courbes)'!Q123)</f>
        <v>0</v>
      </c>
      <c r="AA123" s="145">
        <f t="shared" si="51"/>
        <v>0</v>
      </c>
      <c r="AC123" s="148" t="str">
        <f t="shared" si="52"/>
        <v xml:space="preserve"> </v>
      </c>
      <c r="AD123" s="147"/>
      <c r="AE123" s="147"/>
      <c r="AF123" s="147"/>
      <c r="AG123" s="147"/>
      <c r="AH123" s="145"/>
    </row>
    <row r="124" spans="1:34">
      <c r="A124" s="145">
        <f t="shared" si="39"/>
        <v>202815</v>
      </c>
      <c r="B124" s="145">
        <f ca="1">COUNTIF('Pilot Sheet (Suivi)'!Z$9:Z$1137,$A124)</f>
        <v>0</v>
      </c>
      <c r="C124" s="145">
        <f t="shared" ca="1" si="41"/>
        <v>19</v>
      </c>
      <c r="D124" s="145">
        <f ca="1">COUNTIF('Pilot Sheet (Suivi)'!AA$9:AA$1137,$A124)</f>
        <v>0</v>
      </c>
      <c r="E124" s="145">
        <f t="shared" ca="1" si="42"/>
        <v>8</v>
      </c>
      <c r="F124" s="145">
        <f ca="1">COUNTIF('Pilot Sheet (Suivi)'!AB$9:AB$1137,$A124)</f>
        <v>0</v>
      </c>
      <c r="G124" s="145">
        <f t="shared" ca="1" si="43"/>
        <v>0</v>
      </c>
      <c r="I124" s="145">
        <f t="shared" si="40"/>
        <v>202815</v>
      </c>
      <c r="J124" s="146">
        <f ca="1">+SUMIF('Pilot Sheet (Suivi)'!Z$9:Z$1136,$I124,'Pilot Sheet (Suivi)'!AC$9:AC$1136)</f>
        <v>0</v>
      </c>
      <c r="K124" s="146">
        <f t="shared" ca="1" si="44"/>
        <v>366.56</v>
      </c>
      <c r="L124" s="146">
        <f ca="1">+SUMIF('Pilot Sheet (Suivi)'!AA$9:AA$1136,$I124,'Pilot Sheet (Suivi)'!AC$9:AC$1136)</f>
        <v>0</v>
      </c>
      <c r="M124" s="146">
        <f t="shared" ca="1" si="45"/>
        <v>322.58999999999997</v>
      </c>
      <c r="N124" s="146">
        <f ca="1">+SUMIF('Pilot Sheet (Suivi)'!AB$9:AB$1136,$I124,'Pilot Sheet (Suivi)'!AD$9:AD$1136)</f>
        <v>0</v>
      </c>
      <c r="O124" s="146">
        <f t="shared" ca="1" si="46"/>
        <v>0</v>
      </c>
      <c r="Q124" s="145">
        <f t="shared" si="25"/>
        <v>202815</v>
      </c>
      <c r="R124" s="150">
        <f ca="1">COUNTIF('Pilot Sheet (Suivi)'!AF$9:AF$1139,'Curves datas (Données courbes)'!Q124)</f>
        <v>0</v>
      </c>
      <c r="S124" s="145">
        <f t="shared" ca="1" si="47"/>
        <v>0</v>
      </c>
      <c r="T124" s="150">
        <f ca="1">COUNTIF('Pilot Sheet (Suivi)'!AG$9:AG$1139,'Curves datas (Données courbes)'!Q124)</f>
        <v>0</v>
      </c>
      <c r="U124" s="145">
        <f t="shared" ca="1" si="48"/>
        <v>0</v>
      </c>
      <c r="V124" s="150">
        <f ca="1">COUNTIF('Pilot Sheet (Suivi)'!AH$9:AH$1139,'Curves datas (Données courbes)'!Q124)</f>
        <v>0</v>
      </c>
      <c r="W124" s="145">
        <f t="shared" ca="1" si="49"/>
        <v>0</v>
      </c>
      <c r="X124" s="150">
        <f ca="1">COUNTIF('Pilot Sheet (Suivi)'!AI$9:AI$1139,'Curves datas (Données courbes)'!Q124)</f>
        <v>0</v>
      </c>
      <c r="Y124" s="145">
        <f t="shared" ca="1" si="50"/>
        <v>0</v>
      </c>
      <c r="Z124" s="150">
        <f>COUNTIF('Pilot Sheet (Suivi)'!AJ$9:AJ$1139,'Curves datas (Données courbes)'!Q124)</f>
        <v>0</v>
      </c>
      <c r="AA124" s="145">
        <f t="shared" si="51"/>
        <v>0</v>
      </c>
      <c r="AC124" s="148" t="str">
        <f t="shared" si="52"/>
        <v xml:space="preserve"> </v>
      </c>
      <c r="AD124" s="147"/>
      <c r="AE124" s="147"/>
      <c r="AF124" s="147"/>
      <c r="AG124" s="147"/>
      <c r="AH124" s="145"/>
    </row>
    <row r="125" spans="1:34">
      <c r="A125" s="145">
        <f t="shared" si="39"/>
        <v>202816</v>
      </c>
      <c r="B125" s="145">
        <f ca="1">COUNTIF('Pilot Sheet (Suivi)'!Z$9:Z$1137,$A125)</f>
        <v>0</v>
      </c>
      <c r="C125" s="145">
        <f t="shared" ca="1" si="41"/>
        <v>19</v>
      </c>
      <c r="D125" s="145">
        <f ca="1">COUNTIF('Pilot Sheet (Suivi)'!AA$9:AA$1137,$A125)</f>
        <v>0</v>
      </c>
      <c r="E125" s="145">
        <f t="shared" ca="1" si="42"/>
        <v>8</v>
      </c>
      <c r="F125" s="145">
        <f ca="1">COUNTIF('Pilot Sheet (Suivi)'!AB$9:AB$1137,$A125)</f>
        <v>0</v>
      </c>
      <c r="G125" s="145">
        <f t="shared" ca="1" si="43"/>
        <v>0</v>
      </c>
      <c r="I125" s="145">
        <f t="shared" si="40"/>
        <v>202816</v>
      </c>
      <c r="J125" s="146">
        <f ca="1">+SUMIF('Pilot Sheet (Suivi)'!Z$9:Z$1136,$I125,'Pilot Sheet (Suivi)'!AC$9:AC$1136)</f>
        <v>0</v>
      </c>
      <c r="K125" s="146">
        <f t="shared" ca="1" si="44"/>
        <v>366.56</v>
      </c>
      <c r="L125" s="146">
        <f ca="1">+SUMIF('Pilot Sheet (Suivi)'!AA$9:AA$1136,$I125,'Pilot Sheet (Suivi)'!AC$9:AC$1136)</f>
        <v>0</v>
      </c>
      <c r="M125" s="146">
        <f t="shared" ca="1" si="45"/>
        <v>322.58999999999997</v>
      </c>
      <c r="N125" s="146">
        <f ca="1">+SUMIF('Pilot Sheet (Suivi)'!AB$9:AB$1136,$I125,'Pilot Sheet (Suivi)'!AD$9:AD$1136)</f>
        <v>0</v>
      </c>
      <c r="O125" s="146">
        <f t="shared" ca="1" si="46"/>
        <v>0</v>
      </c>
      <c r="Q125" s="145">
        <f t="shared" si="25"/>
        <v>202816</v>
      </c>
      <c r="R125" s="150">
        <f ca="1">COUNTIF('Pilot Sheet (Suivi)'!AF$9:AF$1139,'Curves datas (Données courbes)'!Q125)</f>
        <v>0</v>
      </c>
      <c r="S125" s="145">
        <f t="shared" ca="1" si="47"/>
        <v>0</v>
      </c>
      <c r="T125" s="150">
        <f ca="1">COUNTIF('Pilot Sheet (Suivi)'!AG$9:AG$1139,'Curves datas (Données courbes)'!Q125)</f>
        <v>0</v>
      </c>
      <c r="U125" s="145">
        <f t="shared" ca="1" si="48"/>
        <v>0</v>
      </c>
      <c r="V125" s="150">
        <f ca="1">COUNTIF('Pilot Sheet (Suivi)'!AH$9:AH$1139,'Curves datas (Données courbes)'!Q125)</f>
        <v>0</v>
      </c>
      <c r="W125" s="145">
        <f t="shared" ca="1" si="49"/>
        <v>0</v>
      </c>
      <c r="X125" s="150">
        <f ca="1">COUNTIF('Pilot Sheet (Suivi)'!AI$9:AI$1139,'Curves datas (Données courbes)'!Q125)</f>
        <v>0</v>
      </c>
      <c r="Y125" s="145">
        <f t="shared" ca="1" si="50"/>
        <v>0</v>
      </c>
      <c r="Z125" s="150">
        <f>COUNTIF('Pilot Sheet (Suivi)'!AJ$9:AJ$1139,'Curves datas (Données courbes)'!Q125)</f>
        <v>0</v>
      </c>
      <c r="AA125" s="145">
        <f t="shared" si="51"/>
        <v>0</v>
      </c>
      <c r="AC125" s="148" t="str">
        <f t="shared" si="52"/>
        <v xml:space="preserve"> </v>
      </c>
      <c r="AD125" s="147"/>
      <c r="AE125" s="147"/>
      <c r="AF125" s="147"/>
      <c r="AG125" s="147"/>
      <c r="AH125" s="145"/>
    </row>
    <row r="126" spans="1:34">
      <c r="A126" s="145">
        <f t="shared" si="39"/>
        <v>202817</v>
      </c>
      <c r="B126" s="145">
        <f ca="1">COUNTIF('Pilot Sheet (Suivi)'!Z$9:Z$1137,$A126)</f>
        <v>0</v>
      </c>
      <c r="C126" s="145">
        <f t="shared" ca="1" si="41"/>
        <v>19</v>
      </c>
      <c r="D126" s="145">
        <f ca="1">COUNTIF('Pilot Sheet (Suivi)'!AA$9:AA$1137,$A126)</f>
        <v>0</v>
      </c>
      <c r="E126" s="145">
        <f t="shared" ca="1" si="42"/>
        <v>8</v>
      </c>
      <c r="F126" s="145">
        <f ca="1">COUNTIF('Pilot Sheet (Suivi)'!AB$9:AB$1137,$A126)</f>
        <v>0</v>
      </c>
      <c r="G126" s="145">
        <f t="shared" ca="1" si="43"/>
        <v>0</v>
      </c>
      <c r="I126" s="145">
        <f t="shared" si="40"/>
        <v>202817</v>
      </c>
      <c r="J126" s="146">
        <f ca="1">+SUMIF('Pilot Sheet (Suivi)'!Z$9:Z$1136,$I126,'Pilot Sheet (Suivi)'!AC$9:AC$1136)</f>
        <v>0</v>
      </c>
      <c r="K126" s="146">
        <f t="shared" ca="1" si="44"/>
        <v>366.56</v>
      </c>
      <c r="L126" s="146">
        <f ca="1">+SUMIF('Pilot Sheet (Suivi)'!AA$9:AA$1136,$I126,'Pilot Sheet (Suivi)'!AC$9:AC$1136)</f>
        <v>0</v>
      </c>
      <c r="M126" s="146">
        <f t="shared" ca="1" si="45"/>
        <v>322.58999999999997</v>
      </c>
      <c r="N126" s="146">
        <f ca="1">+SUMIF('Pilot Sheet (Suivi)'!AB$9:AB$1136,$I126,'Pilot Sheet (Suivi)'!AD$9:AD$1136)</f>
        <v>0</v>
      </c>
      <c r="O126" s="146">
        <f t="shared" ca="1" si="46"/>
        <v>0</v>
      </c>
      <c r="Q126" s="145">
        <f t="shared" si="25"/>
        <v>202817</v>
      </c>
      <c r="R126" s="150">
        <f ca="1">COUNTIF('Pilot Sheet (Suivi)'!AF$9:AF$1139,'Curves datas (Données courbes)'!Q126)</f>
        <v>0</v>
      </c>
      <c r="S126" s="145">
        <f t="shared" ca="1" si="47"/>
        <v>0</v>
      </c>
      <c r="T126" s="150">
        <f ca="1">COUNTIF('Pilot Sheet (Suivi)'!AG$9:AG$1139,'Curves datas (Données courbes)'!Q126)</f>
        <v>0</v>
      </c>
      <c r="U126" s="145">
        <f t="shared" ca="1" si="48"/>
        <v>0</v>
      </c>
      <c r="V126" s="150">
        <f ca="1">COUNTIF('Pilot Sheet (Suivi)'!AH$9:AH$1139,'Curves datas (Données courbes)'!Q126)</f>
        <v>0</v>
      </c>
      <c r="W126" s="145">
        <f t="shared" ca="1" si="49"/>
        <v>0</v>
      </c>
      <c r="X126" s="150">
        <f ca="1">COUNTIF('Pilot Sheet (Suivi)'!AI$9:AI$1139,'Curves datas (Données courbes)'!Q126)</f>
        <v>0</v>
      </c>
      <c r="Y126" s="145">
        <f t="shared" ca="1" si="50"/>
        <v>0</v>
      </c>
      <c r="Z126" s="150">
        <f>COUNTIF('Pilot Sheet (Suivi)'!AJ$9:AJ$1139,'Curves datas (Données courbes)'!Q126)</f>
        <v>0</v>
      </c>
      <c r="AA126" s="145">
        <f t="shared" si="51"/>
        <v>0</v>
      </c>
      <c r="AC126" s="148" t="str">
        <f t="shared" si="52"/>
        <v xml:space="preserve"> </v>
      </c>
      <c r="AD126" s="147"/>
      <c r="AE126" s="147"/>
      <c r="AF126" s="147"/>
      <c r="AG126" s="147"/>
      <c r="AH126" s="145"/>
    </row>
    <row r="127" spans="1:34">
      <c r="A127" s="145">
        <f t="shared" si="39"/>
        <v>202818</v>
      </c>
      <c r="B127" s="145">
        <f ca="1">COUNTIF('Pilot Sheet (Suivi)'!Z$9:Z$1137,$A127)</f>
        <v>0</v>
      </c>
      <c r="C127" s="145">
        <f t="shared" ca="1" si="41"/>
        <v>19</v>
      </c>
      <c r="D127" s="145">
        <f ca="1">COUNTIF('Pilot Sheet (Suivi)'!AA$9:AA$1137,$A127)</f>
        <v>0</v>
      </c>
      <c r="E127" s="145">
        <f t="shared" ca="1" si="42"/>
        <v>8</v>
      </c>
      <c r="F127" s="145">
        <f ca="1">COUNTIF('Pilot Sheet (Suivi)'!AB$9:AB$1137,$A127)</f>
        <v>0</v>
      </c>
      <c r="G127" s="145">
        <f t="shared" ca="1" si="43"/>
        <v>0</v>
      </c>
      <c r="I127" s="145">
        <f t="shared" si="40"/>
        <v>202818</v>
      </c>
      <c r="J127" s="146">
        <f ca="1">+SUMIF('Pilot Sheet (Suivi)'!Z$9:Z$1136,$I127,'Pilot Sheet (Suivi)'!AC$9:AC$1136)</f>
        <v>0</v>
      </c>
      <c r="K127" s="146">
        <f t="shared" ca="1" si="44"/>
        <v>366.56</v>
      </c>
      <c r="L127" s="146">
        <f ca="1">+SUMIF('Pilot Sheet (Suivi)'!AA$9:AA$1136,$I127,'Pilot Sheet (Suivi)'!AC$9:AC$1136)</f>
        <v>0</v>
      </c>
      <c r="M127" s="146">
        <f t="shared" ca="1" si="45"/>
        <v>322.58999999999997</v>
      </c>
      <c r="N127" s="146">
        <f ca="1">+SUMIF('Pilot Sheet (Suivi)'!AB$9:AB$1136,$I127,'Pilot Sheet (Suivi)'!AD$9:AD$1136)</f>
        <v>0</v>
      </c>
      <c r="O127" s="146">
        <f t="shared" ca="1" si="46"/>
        <v>0</v>
      </c>
      <c r="Q127" s="145">
        <f t="shared" si="25"/>
        <v>202818</v>
      </c>
      <c r="R127" s="150">
        <f ca="1">COUNTIF('Pilot Sheet (Suivi)'!AF$9:AF$1139,'Curves datas (Données courbes)'!Q127)</f>
        <v>0</v>
      </c>
      <c r="S127" s="145">
        <f t="shared" ca="1" si="47"/>
        <v>0</v>
      </c>
      <c r="T127" s="150">
        <f ca="1">COUNTIF('Pilot Sheet (Suivi)'!AG$9:AG$1139,'Curves datas (Données courbes)'!Q127)</f>
        <v>0</v>
      </c>
      <c r="U127" s="145">
        <f t="shared" ca="1" si="48"/>
        <v>0</v>
      </c>
      <c r="V127" s="150">
        <f ca="1">COUNTIF('Pilot Sheet (Suivi)'!AH$9:AH$1139,'Curves datas (Données courbes)'!Q127)</f>
        <v>0</v>
      </c>
      <c r="W127" s="145">
        <f t="shared" ca="1" si="49"/>
        <v>0</v>
      </c>
      <c r="X127" s="150">
        <f ca="1">COUNTIF('Pilot Sheet (Suivi)'!AI$9:AI$1139,'Curves datas (Données courbes)'!Q127)</f>
        <v>0</v>
      </c>
      <c r="Y127" s="145">
        <f t="shared" ca="1" si="50"/>
        <v>0</v>
      </c>
      <c r="Z127" s="150">
        <f>COUNTIF('Pilot Sheet (Suivi)'!AJ$9:AJ$1139,'Curves datas (Données courbes)'!Q127)</f>
        <v>0</v>
      </c>
      <c r="AA127" s="145">
        <f t="shared" si="51"/>
        <v>0</v>
      </c>
      <c r="AC127" s="148" t="str">
        <f t="shared" si="52"/>
        <v xml:space="preserve"> </v>
      </c>
      <c r="AD127" s="147"/>
      <c r="AE127" s="147"/>
      <c r="AF127" s="147"/>
      <c r="AG127" s="147"/>
      <c r="AH127" s="145"/>
    </row>
    <row r="128" spans="1:34">
      <c r="A128" s="145">
        <f t="shared" si="39"/>
        <v>202819</v>
      </c>
      <c r="B128" s="145">
        <f ca="1">COUNTIF('Pilot Sheet (Suivi)'!Z$9:Z$1137,$A128)</f>
        <v>0</v>
      </c>
      <c r="C128" s="145">
        <f t="shared" ca="1" si="41"/>
        <v>19</v>
      </c>
      <c r="D128" s="145">
        <f ca="1">COUNTIF('Pilot Sheet (Suivi)'!AA$9:AA$1137,$A128)</f>
        <v>0</v>
      </c>
      <c r="E128" s="145">
        <f t="shared" ca="1" si="42"/>
        <v>8</v>
      </c>
      <c r="F128" s="145">
        <f ca="1">COUNTIF('Pilot Sheet (Suivi)'!AB$9:AB$1137,$A128)</f>
        <v>0</v>
      </c>
      <c r="G128" s="145">
        <f t="shared" ca="1" si="43"/>
        <v>0</v>
      </c>
      <c r="I128" s="145">
        <f t="shared" si="40"/>
        <v>202819</v>
      </c>
      <c r="J128" s="146">
        <f ca="1">+SUMIF('Pilot Sheet (Suivi)'!Z$9:Z$1136,$I128,'Pilot Sheet (Suivi)'!AC$9:AC$1136)</f>
        <v>0</v>
      </c>
      <c r="K128" s="146">
        <f t="shared" ca="1" si="44"/>
        <v>366.56</v>
      </c>
      <c r="L128" s="146">
        <f ca="1">+SUMIF('Pilot Sheet (Suivi)'!AA$9:AA$1136,$I128,'Pilot Sheet (Suivi)'!AC$9:AC$1136)</f>
        <v>0</v>
      </c>
      <c r="M128" s="146">
        <f t="shared" ca="1" si="45"/>
        <v>322.58999999999997</v>
      </c>
      <c r="N128" s="146">
        <f ca="1">+SUMIF('Pilot Sheet (Suivi)'!AB$9:AB$1136,$I128,'Pilot Sheet (Suivi)'!AD$9:AD$1136)</f>
        <v>0</v>
      </c>
      <c r="O128" s="146">
        <f t="shared" ca="1" si="46"/>
        <v>0</v>
      </c>
      <c r="Q128" s="145">
        <f t="shared" si="25"/>
        <v>202819</v>
      </c>
      <c r="R128" s="150">
        <f ca="1">COUNTIF('Pilot Sheet (Suivi)'!AF$9:AF$1139,'Curves datas (Données courbes)'!Q128)</f>
        <v>0</v>
      </c>
      <c r="S128" s="145">
        <f t="shared" ca="1" si="47"/>
        <v>0</v>
      </c>
      <c r="T128" s="150">
        <f ca="1">COUNTIF('Pilot Sheet (Suivi)'!AG$9:AG$1139,'Curves datas (Données courbes)'!Q128)</f>
        <v>0</v>
      </c>
      <c r="U128" s="145">
        <f t="shared" ca="1" si="48"/>
        <v>0</v>
      </c>
      <c r="V128" s="150">
        <f ca="1">COUNTIF('Pilot Sheet (Suivi)'!AH$9:AH$1139,'Curves datas (Données courbes)'!Q128)</f>
        <v>0</v>
      </c>
      <c r="W128" s="145">
        <f t="shared" ca="1" si="49"/>
        <v>0</v>
      </c>
      <c r="X128" s="150">
        <f ca="1">COUNTIF('Pilot Sheet (Suivi)'!AI$9:AI$1139,'Curves datas (Données courbes)'!Q128)</f>
        <v>0</v>
      </c>
      <c r="Y128" s="145">
        <f t="shared" ca="1" si="50"/>
        <v>0</v>
      </c>
      <c r="Z128" s="150">
        <f>COUNTIF('Pilot Sheet (Suivi)'!AJ$9:AJ$1139,'Curves datas (Données courbes)'!Q128)</f>
        <v>0</v>
      </c>
      <c r="AA128" s="145">
        <f t="shared" si="51"/>
        <v>0</v>
      </c>
      <c r="AC128" s="148" t="str">
        <f t="shared" si="52"/>
        <v xml:space="preserve"> </v>
      </c>
      <c r="AD128" s="147"/>
      <c r="AE128" s="147"/>
      <c r="AF128" s="147"/>
      <c r="AG128" s="147"/>
      <c r="AH128" s="145"/>
    </row>
    <row r="129" spans="1:34">
      <c r="A129" s="145">
        <f t="shared" si="39"/>
        <v>202820</v>
      </c>
      <c r="B129" s="145">
        <f ca="1">COUNTIF('Pilot Sheet (Suivi)'!Z$9:Z$1137,$A129)</f>
        <v>0</v>
      </c>
      <c r="C129" s="145">
        <f t="shared" ca="1" si="41"/>
        <v>19</v>
      </c>
      <c r="D129" s="145">
        <f ca="1">COUNTIF('Pilot Sheet (Suivi)'!AA$9:AA$1137,$A129)</f>
        <v>0</v>
      </c>
      <c r="E129" s="145">
        <f t="shared" ca="1" si="42"/>
        <v>8</v>
      </c>
      <c r="F129" s="145">
        <f ca="1">COUNTIF('Pilot Sheet (Suivi)'!AB$9:AB$1137,$A129)</f>
        <v>0</v>
      </c>
      <c r="G129" s="145">
        <f t="shared" ca="1" si="43"/>
        <v>0</v>
      </c>
      <c r="I129" s="145">
        <f t="shared" si="40"/>
        <v>202820</v>
      </c>
      <c r="J129" s="146">
        <f ca="1">+SUMIF('Pilot Sheet (Suivi)'!Z$9:Z$1136,$I129,'Pilot Sheet (Suivi)'!AC$9:AC$1136)</f>
        <v>0</v>
      </c>
      <c r="K129" s="146">
        <f t="shared" ca="1" si="44"/>
        <v>366.56</v>
      </c>
      <c r="L129" s="146">
        <f ca="1">+SUMIF('Pilot Sheet (Suivi)'!AA$9:AA$1136,$I129,'Pilot Sheet (Suivi)'!AC$9:AC$1136)</f>
        <v>0</v>
      </c>
      <c r="M129" s="146">
        <f t="shared" ca="1" si="45"/>
        <v>322.58999999999997</v>
      </c>
      <c r="N129" s="146">
        <f ca="1">+SUMIF('Pilot Sheet (Suivi)'!AB$9:AB$1136,$I129,'Pilot Sheet (Suivi)'!AD$9:AD$1136)</f>
        <v>0</v>
      </c>
      <c r="O129" s="146">
        <f t="shared" ca="1" si="46"/>
        <v>0</v>
      </c>
      <c r="Q129" s="145">
        <f t="shared" si="25"/>
        <v>202820</v>
      </c>
      <c r="R129" s="150">
        <f ca="1">COUNTIF('Pilot Sheet (Suivi)'!AF$9:AF$1139,'Curves datas (Données courbes)'!Q129)</f>
        <v>0</v>
      </c>
      <c r="S129" s="145">
        <f t="shared" ca="1" si="47"/>
        <v>0</v>
      </c>
      <c r="T129" s="150">
        <f ca="1">COUNTIF('Pilot Sheet (Suivi)'!AG$9:AG$1139,'Curves datas (Données courbes)'!Q129)</f>
        <v>0</v>
      </c>
      <c r="U129" s="145">
        <f t="shared" ca="1" si="48"/>
        <v>0</v>
      </c>
      <c r="V129" s="150">
        <f ca="1">COUNTIF('Pilot Sheet (Suivi)'!AH$9:AH$1139,'Curves datas (Données courbes)'!Q129)</f>
        <v>0</v>
      </c>
      <c r="W129" s="145">
        <f t="shared" ca="1" si="49"/>
        <v>0</v>
      </c>
      <c r="X129" s="150">
        <f ca="1">COUNTIF('Pilot Sheet (Suivi)'!AI$9:AI$1139,'Curves datas (Données courbes)'!Q129)</f>
        <v>0</v>
      </c>
      <c r="Y129" s="145">
        <f t="shared" ca="1" si="50"/>
        <v>0</v>
      </c>
      <c r="Z129" s="150">
        <f>COUNTIF('Pilot Sheet (Suivi)'!AJ$9:AJ$1139,'Curves datas (Données courbes)'!Q129)</f>
        <v>0</v>
      </c>
      <c r="AA129" s="145">
        <f t="shared" si="51"/>
        <v>0</v>
      </c>
      <c r="AC129" s="148" t="str">
        <f t="shared" si="52"/>
        <v xml:space="preserve"> </v>
      </c>
      <c r="AD129" s="147"/>
      <c r="AE129" s="147"/>
      <c r="AF129" s="147"/>
      <c r="AG129" s="147"/>
      <c r="AH129" s="145"/>
    </row>
    <row r="130" spans="1:34">
      <c r="A130" s="145">
        <f t="shared" si="39"/>
        <v>202821</v>
      </c>
      <c r="B130" s="145">
        <f ca="1">COUNTIF('Pilot Sheet (Suivi)'!Z$9:Z$1137,$A130)</f>
        <v>0</v>
      </c>
      <c r="C130" s="145">
        <f t="shared" ca="1" si="41"/>
        <v>19</v>
      </c>
      <c r="D130" s="145">
        <f ca="1">COUNTIF('Pilot Sheet (Suivi)'!AA$9:AA$1137,$A130)</f>
        <v>0</v>
      </c>
      <c r="E130" s="145">
        <f t="shared" ca="1" si="42"/>
        <v>8</v>
      </c>
      <c r="F130" s="145">
        <f ca="1">COUNTIF('Pilot Sheet (Suivi)'!AB$9:AB$1137,$A130)</f>
        <v>0</v>
      </c>
      <c r="G130" s="145">
        <f t="shared" ca="1" si="43"/>
        <v>0</v>
      </c>
      <c r="I130" s="145">
        <f t="shared" si="40"/>
        <v>202821</v>
      </c>
      <c r="J130" s="146">
        <f ca="1">+SUMIF('Pilot Sheet (Suivi)'!Z$9:Z$1136,$I130,'Pilot Sheet (Suivi)'!AC$9:AC$1136)</f>
        <v>0</v>
      </c>
      <c r="K130" s="146">
        <f t="shared" ca="1" si="44"/>
        <v>366.56</v>
      </c>
      <c r="L130" s="146">
        <f ca="1">+SUMIF('Pilot Sheet (Suivi)'!AA$9:AA$1136,$I130,'Pilot Sheet (Suivi)'!AC$9:AC$1136)</f>
        <v>0</v>
      </c>
      <c r="M130" s="146">
        <f t="shared" ca="1" si="45"/>
        <v>322.58999999999997</v>
      </c>
      <c r="N130" s="146">
        <f ca="1">+SUMIF('Pilot Sheet (Suivi)'!AB$9:AB$1136,$I130,'Pilot Sheet (Suivi)'!AD$9:AD$1136)</f>
        <v>0</v>
      </c>
      <c r="O130" s="146">
        <f t="shared" ca="1" si="46"/>
        <v>0</v>
      </c>
      <c r="Q130" s="145">
        <f t="shared" si="25"/>
        <v>202821</v>
      </c>
      <c r="R130" s="150">
        <f ca="1">COUNTIF('Pilot Sheet (Suivi)'!AF$9:AF$1139,'Curves datas (Données courbes)'!Q130)</f>
        <v>0</v>
      </c>
      <c r="S130" s="145">
        <f t="shared" ca="1" si="47"/>
        <v>0</v>
      </c>
      <c r="T130" s="150">
        <f ca="1">COUNTIF('Pilot Sheet (Suivi)'!AG$9:AG$1139,'Curves datas (Données courbes)'!Q130)</f>
        <v>0</v>
      </c>
      <c r="U130" s="145">
        <f t="shared" ca="1" si="48"/>
        <v>0</v>
      </c>
      <c r="V130" s="150">
        <f ca="1">COUNTIF('Pilot Sheet (Suivi)'!AH$9:AH$1139,'Curves datas (Données courbes)'!Q130)</f>
        <v>0</v>
      </c>
      <c r="W130" s="145">
        <f t="shared" ca="1" si="49"/>
        <v>0</v>
      </c>
      <c r="X130" s="150">
        <f ca="1">COUNTIF('Pilot Sheet (Suivi)'!AI$9:AI$1139,'Curves datas (Données courbes)'!Q130)</f>
        <v>0</v>
      </c>
      <c r="Y130" s="145">
        <f t="shared" ca="1" si="50"/>
        <v>0</v>
      </c>
      <c r="Z130" s="150">
        <f>COUNTIF('Pilot Sheet (Suivi)'!AJ$9:AJ$1139,'Curves datas (Données courbes)'!Q130)</f>
        <v>0</v>
      </c>
      <c r="AA130" s="145">
        <f t="shared" si="51"/>
        <v>0</v>
      </c>
      <c r="AC130" s="148" t="str">
        <f t="shared" si="52"/>
        <v xml:space="preserve"> </v>
      </c>
      <c r="AD130" s="147"/>
      <c r="AE130" s="147"/>
      <c r="AF130" s="147"/>
      <c r="AG130" s="147"/>
      <c r="AH130" s="145"/>
    </row>
    <row r="131" spans="1:34">
      <c r="A131" s="145">
        <f t="shared" si="39"/>
        <v>202822</v>
      </c>
      <c r="B131" s="145">
        <f ca="1">COUNTIF('Pilot Sheet (Suivi)'!Z$9:Z$1137,$A131)</f>
        <v>0</v>
      </c>
      <c r="C131" s="145">
        <f t="shared" ca="1" si="41"/>
        <v>19</v>
      </c>
      <c r="D131" s="145">
        <f ca="1">COUNTIF('Pilot Sheet (Suivi)'!AA$9:AA$1137,$A131)</f>
        <v>0</v>
      </c>
      <c r="E131" s="145">
        <f t="shared" ca="1" si="42"/>
        <v>8</v>
      </c>
      <c r="F131" s="145">
        <f ca="1">COUNTIF('Pilot Sheet (Suivi)'!AB$9:AB$1137,$A131)</f>
        <v>0</v>
      </c>
      <c r="G131" s="145">
        <f t="shared" ca="1" si="43"/>
        <v>0</v>
      </c>
      <c r="I131" s="145">
        <f t="shared" si="40"/>
        <v>202822</v>
      </c>
      <c r="J131" s="146">
        <f ca="1">+SUMIF('Pilot Sheet (Suivi)'!Z$9:Z$1136,$I131,'Pilot Sheet (Suivi)'!AC$9:AC$1136)</f>
        <v>0</v>
      </c>
      <c r="K131" s="146">
        <f t="shared" ca="1" si="44"/>
        <v>366.56</v>
      </c>
      <c r="L131" s="146">
        <f ca="1">+SUMIF('Pilot Sheet (Suivi)'!AA$9:AA$1136,$I131,'Pilot Sheet (Suivi)'!AC$9:AC$1136)</f>
        <v>0</v>
      </c>
      <c r="M131" s="146">
        <f t="shared" ca="1" si="45"/>
        <v>322.58999999999997</v>
      </c>
      <c r="N131" s="146">
        <f ca="1">+SUMIF('Pilot Sheet (Suivi)'!AB$9:AB$1136,$I131,'Pilot Sheet (Suivi)'!AD$9:AD$1136)</f>
        <v>0</v>
      </c>
      <c r="O131" s="146">
        <f t="shared" ca="1" si="46"/>
        <v>0</v>
      </c>
      <c r="Q131" s="145">
        <f t="shared" si="25"/>
        <v>202822</v>
      </c>
      <c r="R131" s="150">
        <f ca="1">COUNTIF('Pilot Sheet (Suivi)'!AF$9:AF$1139,'Curves datas (Données courbes)'!Q131)</f>
        <v>0</v>
      </c>
      <c r="S131" s="145">
        <f t="shared" ca="1" si="47"/>
        <v>0</v>
      </c>
      <c r="T131" s="150">
        <f ca="1">COUNTIF('Pilot Sheet (Suivi)'!AG$9:AG$1139,'Curves datas (Données courbes)'!Q131)</f>
        <v>0</v>
      </c>
      <c r="U131" s="145">
        <f t="shared" ca="1" si="48"/>
        <v>0</v>
      </c>
      <c r="V131" s="150">
        <f ca="1">COUNTIF('Pilot Sheet (Suivi)'!AH$9:AH$1139,'Curves datas (Données courbes)'!Q131)</f>
        <v>0</v>
      </c>
      <c r="W131" s="145">
        <f t="shared" ca="1" si="49"/>
        <v>0</v>
      </c>
      <c r="X131" s="150">
        <f ca="1">COUNTIF('Pilot Sheet (Suivi)'!AI$9:AI$1139,'Curves datas (Données courbes)'!Q131)</f>
        <v>0</v>
      </c>
      <c r="Y131" s="145">
        <f t="shared" ca="1" si="50"/>
        <v>0</v>
      </c>
      <c r="Z131" s="150">
        <f>COUNTIF('Pilot Sheet (Suivi)'!AJ$9:AJ$1139,'Curves datas (Données courbes)'!Q131)</f>
        <v>0</v>
      </c>
      <c r="AA131" s="145">
        <f t="shared" si="51"/>
        <v>0</v>
      </c>
      <c r="AC131" s="148" t="str">
        <f t="shared" si="52"/>
        <v xml:space="preserve"> </v>
      </c>
      <c r="AD131" s="147"/>
      <c r="AE131" s="147"/>
      <c r="AF131" s="147"/>
      <c r="AG131" s="147"/>
      <c r="AH131" s="145"/>
    </row>
    <row r="132" spans="1:34">
      <c r="A132" s="145">
        <f t="shared" si="39"/>
        <v>202823</v>
      </c>
      <c r="B132" s="145">
        <f ca="1">COUNTIF('Pilot Sheet (Suivi)'!Z$9:Z$1137,$A132)</f>
        <v>0</v>
      </c>
      <c r="C132" s="145">
        <f t="shared" ca="1" si="41"/>
        <v>19</v>
      </c>
      <c r="D132" s="145">
        <f ca="1">COUNTIF('Pilot Sheet (Suivi)'!AA$9:AA$1137,$A132)</f>
        <v>0</v>
      </c>
      <c r="E132" s="145">
        <f t="shared" ca="1" si="42"/>
        <v>8</v>
      </c>
      <c r="F132" s="145">
        <f ca="1">COUNTIF('Pilot Sheet (Suivi)'!AB$9:AB$1137,$A132)</f>
        <v>0</v>
      </c>
      <c r="G132" s="145">
        <f t="shared" ca="1" si="43"/>
        <v>0</v>
      </c>
      <c r="I132" s="145">
        <f t="shared" si="40"/>
        <v>202823</v>
      </c>
      <c r="J132" s="146">
        <f ca="1">+SUMIF('Pilot Sheet (Suivi)'!Z$9:Z$1136,$I132,'Pilot Sheet (Suivi)'!AC$9:AC$1136)</f>
        <v>0</v>
      </c>
      <c r="K132" s="146">
        <f t="shared" ca="1" si="44"/>
        <v>366.56</v>
      </c>
      <c r="L132" s="146">
        <f ca="1">+SUMIF('Pilot Sheet (Suivi)'!AA$9:AA$1136,$I132,'Pilot Sheet (Suivi)'!AC$9:AC$1136)</f>
        <v>0</v>
      </c>
      <c r="M132" s="146">
        <f t="shared" ca="1" si="45"/>
        <v>322.58999999999997</v>
      </c>
      <c r="N132" s="146">
        <f ca="1">+SUMIF('Pilot Sheet (Suivi)'!AB$9:AB$1136,$I132,'Pilot Sheet (Suivi)'!AD$9:AD$1136)</f>
        <v>0</v>
      </c>
      <c r="O132" s="146">
        <f t="shared" ca="1" si="46"/>
        <v>0</v>
      </c>
      <c r="Q132" s="145">
        <f t="shared" si="25"/>
        <v>202823</v>
      </c>
      <c r="R132" s="150">
        <f ca="1">COUNTIF('Pilot Sheet (Suivi)'!AF$9:AF$1139,'Curves datas (Données courbes)'!Q132)</f>
        <v>0</v>
      </c>
      <c r="S132" s="145">
        <f t="shared" ca="1" si="47"/>
        <v>0</v>
      </c>
      <c r="T132" s="150">
        <f ca="1">COUNTIF('Pilot Sheet (Suivi)'!AG$9:AG$1139,'Curves datas (Données courbes)'!Q132)</f>
        <v>0</v>
      </c>
      <c r="U132" s="145">
        <f t="shared" ca="1" si="48"/>
        <v>0</v>
      </c>
      <c r="V132" s="150">
        <f ca="1">COUNTIF('Pilot Sheet (Suivi)'!AH$9:AH$1139,'Curves datas (Données courbes)'!Q132)</f>
        <v>0</v>
      </c>
      <c r="W132" s="145">
        <f t="shared" ca="1" si="49"/>
        <v>0</v>
      </c>
      <c r="X132" s="150">
        <f ca="1">COUNTIF('Pilot Sheet (Suivi)'!AI$9:AI$1139,'Curves datas (Données courbes)'!Q132)</f>
        <v>0</v>
      </c>
      <c r="Y132" s="145">
        <f t="shared" ca="1" si="50"/>
        <v>0</v>
      </c>
      <c r="Z132" s="150">
        <f>COUNTIF('Pilot Sheet (Suivi)'!AJ$9:AJ$1139,'Curves datas (Données courbes)'!Q132)</f>
        <v>0</v>
      </c>
      <c r="AA132" s="145">
        <f t="shared" si="51"/>
        <v>0</v>
      </c>
      <c r="AC132" s="148" t="str">
        <f t="shared" si="52"/>
        <v xml:space="preserve"> </v>
      </c>
      <c r="AD132" s="147"/>
      <c r="AE132" s="147"/>
      <c r="AF132" s="147"/>
      <c r="AG132" s="147"/>
      <c r="AH132" s="145"/>
    </row>
    <row r="133" spans="1:34">
      <c r="A133" s="145">
        <f t="shared" si="39"/>
        <v>202824</v>
      </c>
      <c r="B133" s="145">
        <f ca="1">COUNTIF('Pilot Sheet (Suivi)'!Z$9:Z$1137,$A133)</f>
        <v>0</v>
      </c>
      <c r="C133" s="145">
        <f t="shared" ca="1" si="41"/>
        <v>19</v>
      </c>
      <c r="D133" s="145">
        <f ca="1">COUNTIF('Pilot Sheet (Suivi)'!AA$9:AA$1137,$A133)</f>
        <v>0</v>
      </c>
      <c r="E133" s="145">
        <f t="shared" ca="1" si="42"/>
        <v>8</v>
      </c>
      <c r="F133" s="145">
        <f ca="1">COUNTIF('Pilot Sheet (Suivi)'!AB$9:AB$1137,$A133)</f>
        <v>0</v>
      </c>
      <c r="G133" s="145">
        <f t="shared" ca="1" si="43"/>
        <v>0</v>
      </c>
      <c r="I133" s="145">
        <f t="shared" si="40"/>
        <v>202824</v>
      </c>
      <c r="J133" s="146">
        <f ca="1">+SUMIF('Pilot Sheet (Suivi)'!Z$9:Z$1136,$I133,'Pilot Sheet (Suivi)'!AC$9:AC$1136)</f>
        <v>0</v>
      </c>
      <c r="K133" s="146">
        <f t="shared" ca="1" si="44"/>
        <v>366.56</v>
      </c>
      <c r="L133" s="146">
        <f ca="1">+SUMIF('Pilot Sheet (Suivi)'!AA$9:AA$1136,$I133,'Pilot Sheet (Suivi)'!AC$9:AC$1136)</f>
        <v>0</v>
      </c>
      <c r="M133" s="146">
        <f t="shared" ca="1" si="45"/>
        <v>322.58999999999997</v>
      </c>
      <c r="N133" s="146">
        <f ca="1">+SUMIF('Pilot Sheet (Suivi)'!AB$9:AB$1136,$I133,'Pilot Sheet (Suivi)'!AD$9:AD$1136)</f>
        <v>0</v>
      </c>
      <c r="O133" s="146">
        <f t="shared" ca="1" si="46"/>
        <v>0</v>
      </c>
      <c r="Q133" s="145">
        <f t="shared" si="25"/>
        <v>202824</v>
      </c>
      <c r="R133" s="150">
        <f ca="1">COUNTIF('Pilot Sheet (Suivi)'!AF$9:AF$1139,'Curves datas (Données courbes)'!Q133)</f>
        <v>0</v>
      </c>
      <c r="S133" s="145">
        <f t="shared" ca="1" si="47"/>
        <v>0</v>
      </c>
      <c r="T133" s="150">
        <f ca="1">COUNTIF('Pilot Sheet (Suivi)'!AG$9:AG$1139,'Curves datas (Données courbes)'!Q133)</f>
        <v>0</v>
      </c>
      <c r="U133" s="145">
        <f t="shared" ca="1" si="48"/>
        <v>0</v>
      </c>
      <c r="V133" s="150">
        <f ca="1">COUNTIF('Pilot Sheet (Suivi)'!AH$9:AH$1139,'Curves datas (Données courbes)'!Q133)</f>
        <v>0</v>
      </c>
      <c r="W133" s="145">
        <f t="shared" ca="1" si="49"/>
        <v>0</v>
      </c>
      <c r="X133" s="150">
        <f ca="1">COUNTIF('Pilot Sheet (Suivi)'!AI$9:AI$1139,'Curves datas (Données courbes)'!Q133)</f>
        <v>0</v>
      </c>
      <c r="Y133" s="145">
        <f t="shared" ca="1" si="50"/>
        <v>0</v>
      </c>
      <c r="Z133" s="150">
        <f>COUNTIF('Pilot Sheet (Suivi)'!AJ$9:AJ$1139,'Curves datas (Données courbes)'!Q133)</f>
        <v>0</v>
      </c>
      <c r="AA133" s="145">
        <f t="shared" si="51"/>
        <v>0</v>
      </c>
      <c r="AC133" s="148" t="str">
        <f t="shared" si="52"/>
        <v xml:space="preserve"> </v>
      </c>
      <c r="AD133" s="147"/>
      <c r="AE133" s="147"/>
      <c r="AF133" s="147"/>
      <c r="AG133" s="147"/>
      <c r="AH133" s="145"/>
    </row>
    <row r="134" spans="1:34">
      <c r="A134" s="145">
        <f t="shared" si="39"/>
        <v>202825</v>
      </c>
      <c r="B134" s="145">
        <f ca="1">COUNTIF('Pilot Sheet (Suivi)'!Z$9:Z$1137,$A134)</f>
        <v>0</v>
      </c>
      <c r="C134" s="145">
        <f t="shared" ca="1" si="41"/>
        <v>19</v>
      </c>
      <c r="D134" s="145">
        <f ca="1">COUNTIF('Pilot Sheet (Suivi)'!AA$9:AA$1137,$A134)</f>
        <v>0</v>
      </c>
      <c r="E134" s="145">
        <f t="shared" ca="1" si="42"/>
        <v>8</v>
      </c>
      <c r="F134" s="145">
        <f ca="1">COUNTIF('Pilot Sheet (Suivi)'!AB$9:AB$1137,$A134)</f>
        <v>0</v>
      </c>
      <c r="G134" s="145">
        <f t="shared" ca="1" si="43"/>
        <v>0</v>
      </c>
      <c r="I134" s="145">
        <f t="shared" si="40"/>
        <v>202825</v>
      </c>
      <c r="J134" s="146">
        <f ca="1">+SUMIF('Pilot Sheet (Suivi)'!Z$9:Z$1136,$I134,'Pilot Sheet (Suivi)'!AC$9:AC$1136)</f>
        <v>0</v>
      </c>
      <c r="K134" s="146">
        <f t="shared" ca="1" si="44"/>
        <v>366.56</v>
      </c>
      <c r="L134" s="146">
        <f ca="1">+SUMIF('Pilot Sheet (Suivi)'!AA$9:AA$1136,$I134,'Pilot Sheet (Suivi)'!AC$9:AC$1136)</f>
        <v>0</v>
      </c>
      <c r="M134" s="146">
        <f t="shared" ca="1" si="45"/>
        <v>322.58999999999997</v>
      </c>
      <c r="N134" s="146">
        <f ca="1">+SUMIF('Pilot Sheet (Suivi)'!AB$9:AB$1136,$I134,'Pilot Sheet (Suivi)'!AD$9:AD$1136)</f>
        <v>0</v>
      </c>
      <c r="O134" s="146">
        <f t="shared" ca="1" si="46"/>
        <v>0</v>
      </c>
      <c r="Q134" s="145">
        <f t="shared" si="25"/>
        <v>202825</v>
      </c>
      <c r="R134" s="150">
        <f ca="1">COUNTIF('Pilot Sheet (Suivi)'!AF$9:AF$1139,'Curves datas (Données courbes)'!Q134)</f>
        <v>0</v>
      </c>
      <c r="S134" s="145">
        <f t="shared" ca="1" si="47"/>
        <v>0</v>
      </c>
      <c r="T134" s="150">
        <f ca="1">COUNTIF('Pilot Sheet (Suivi)'!AG$9:AG$1139,'Curves datas (Données courbes)'!Q134)</f>
        <v>0</v>
      </c>
      <c r="U134" s="145">
        <f t="shared" ca="1" si="48"/>
        <v>0</v>
      </c>
      <c r="V134" s="150">
        <f ca="1">COUNTIF('Pilot Sheet (Suivi)'!AH$9:AH$1139,'Curves datas (Données courbes)'!Q134)</f>
        <v>0</v>
      </c>
      <c r="W134" s="145">
        <f t="shared" ca="1" si="49"/>
        <v>0</v>
      </c>
      <c r="X134" s="150">
        <f ca="1">COUNTIF('Pilot Sheet (Suivi)'!AI$9:AI$1139,'Curves datas (Données courbes)'!Q134)</f>
        <v>0</v>
      </c>
      <c r="Y134" s="145">
        <f t="shared" ca="1" si="50"/>
        <v>0</v>
      </c>
      <c r="Z134" s="150">
        <f>COUNTIF('Pilot Sheet (Suivi)'!AJ$9:AJ$1139,'Curves datas (Données courbes)'!Q134)</f>
        <v>0</v>
      </c>
      <c r="AA134" s="145">
        <f t="shared" si="51"/>
        <v>0</v>
      </c>
      <c r="AC134" s="148" t="str">
        <f t="shared" si="52"/>
        <v xml:space="preserve"> </v>
      </c>
      <c r="AD134" s="147"/>
      <c r="AE134" s="147"/>
      <c r="AF134" s="147"/>
      <c r="AG134" s="147"/>
      <c r="AH134" s="145"/>
    </row>
    <row r="135" spans="1:34">
      <c r="A135" s="145">
        <f t="shared" si="39"/>
        <v>202826</v>
      </c>
      <c r="B135" s="145">
        <f ca="1">COUNTIF('Pilot Sheet (Suivi)'!Z$9:Z$1137,$A135)</f>
        <v>0</v>
      </c>
      <c r="C135" s="145">
        <f t="shared" ca="1" si="41"/>
        <v>19</v>
      </c>
      <c r="D135" s="145">
        <f ca="1">COUNTIF('Pilot Sheet (Suivi)'!AA$9:AA$1137,$A135)</f>
        <v>0</v>
      </c>
      <c r="E135" s="145">
        <f t="shared" ca="1" si="42"/>
        <v>8</v>
      </c>
      <c r="F135" s="145">
        <f ca="1">COUNTIF('Pilot Sheet (Suivi)'!AB$9:AB$1137,$A135)</f>
        <v>0</v>
      </c>
      <c r="G135" s="145">
        <f t="shared" ca="1" si="43"/>
        <v>0</v>
      </c>
      <c r="I135" s="145">
        <f t="shared" si="40"/>
        <v>202826</v>
      </c>
      <c r="J135" s="146">
        <f ca="1">+SUMIF('Pilot Sheet (Suivi)'!Z$9:Z$1136,$I135,'Pilot Sheet (Suivi)'!AC$9:AC$1136)</f>
        <v>0</v>
      </c>
      <c r="K135" s="146">
        <f t="shared" ca="1" si="44"/>
        <v>366.56</v>
      </c>
      <c r="L135" s="146">
        <f ca="1">+SUMIF('Pilot Sheet (Suivi)'!AA$9:AA$1136,$I135,'Pilot Sheet (Suivi)'!AC$9:AC$1136)</f>
        <v>0</v>
      </c>
      <c r="M135" s="146">
        <f t="shared" ca="1" si="45"/>
        <v>322.58999999999997</v>
      </c>
      <c r="N135" s="146">
        <f ca="1">+SUMIF('Pilot Sheet (Suivi)'!AB$9:AB$1136,$I135,'Pilot Sheet (Suivi)'!AD$9:AD$1136)</f>
        <v>0</v>
      </c>
      <c r="O135" s="146">
        <f t="shared" ca="1" si="46"/>
        <v>0</v>
      </c>
      <c r="Q135" s="145">
        <f t="shared" ref="Q135:Q176" si="53">IF(((RIGHT(Q134,2))="52"),(Q134+49),(Q134+1))</f>
        <v>202826</v>
      </c>
      <c r="R135" s="150">
        <f ca="1">COUNTIF('Pilot Sheet (Suivi)'!AF$9:AF$1139,'Curves datas (Données courbes)'!Q135)</f>
        <v>0</v>
      </c>
      <c r="S135" s="145">
        <f t="shared" ca="1" si="47"/>
        <v>0</v>
      </c>
      <c r="T135" s="150">
        <f ca="1">COUNTIF('Pilot Sheet (Suivi)'!AG$9:AG$1139,'Curves datas (Données courbes)'!Q135)</f>
        <v>0</v>
      </c>
      <c r="U135" s="145">
        <f t="shared" ca="1" si="48"/>
        <v>0</v>
      </c>
      <c r="V135" s="150">
        <f ca="1">COUNTIF('Pilot Sheet (Suivi)'!AH$9:AH$1139,'Curves datas (Données courbes)'!Q135)</f>
        <v>0</v>
      </c>
      <c r="W135" s="145">
        <f t="shared" ca="1" si="49"/>
        <v>0</v>
      </c>
      <c r="X135" s="150">
        <f ca="1">COUNTIF('Pilot Sheet (Suivi)'!AI$9:AI$1139,'Curves datas (Données courbes)'!Q135)</f>
        <v>0</v>
      </c>
      <c r="Y135" s="145">
        <f t="shared" ca="1" si="50"/>
        <v>0</v>
      </c>
      <c r="Z135" s="150">
        <f>COUNTIF('Pilot Sheet (Suivi)'!AJ$9:AJ$1139,'Curves datas (Données courbes)'!Q135)</f>
        <v>0</v>
      </c>
      <c r="AA135" s="145">
        <f t="shared" si="51"/>
        <v>0</v>
      </c>
      <c r="AC135" s="148" t="str">
        <f t="shared" si="52"/>
        <v xml:space="preserve"> </v>
      </c>
      <c r="AD135" s="147"/>
      <c r="AE135" s="147"/>
      <c r="AF135" s="147"/>
      <c r="AG135" s="147"/>
      <c r="AH135" s="145"/>
    </row>
    <row r="136" spans="1:34">
      <c r="A136" s="145">
        <f t="shared" si="39"/>
        <v>202827</v>
      </c>
      <c r="B136" s="145">
        <f ca="1">COUNTIF('Pilot Sheet (Suivi)'!Z$9:Z$1137,$A136)</f>
        <v>0</v>
      </c>
      <c r="C136" s="145">
        <f t="shared" ca="1" si="41"/>
        <v>19</v>
      </c>
      <c r="D136" s="145">
        <f ca="1">COUNTIF('Pilot Sheet (Suivi)'!AA$9:AA$1137,$A136)</f>
        <v>0</v>
      </c>
      <c r="E136" s="145">
        <f t="shared" ca="1" si="42"/>
        <v>8</v>
      </c>
      <c r="F136" s="145">
        <f ca="1">COUNTIF('Pilot Sheet (Suivi)'!AB$9:AB$1137,$A136)</f>
        <v>0</v>
      </c>
      <c r="G136" s="145">
        <f t="shared" ca="1" si="43"/>
        <v>0</v>
      </c>
      <c r="I136" s="145">
        <f t="shared" si="40"/>
        <v>202827</v>
      </c>
      <c r="J136" s="146">
        <f ca="1">+SUMIF('Pilot Sheet (Suivi)'!Z$9:Z$1136,$I136,'Pilot Sheet (Suivi)'!AC$9:AC$1136)</f>
        <v>0</v>
      </c>
      <c r="K136" s="146">
        <f t="shared" ca="1" si="44"/>
        <v>366.56</v>
      </c>
      <c r="L136" s="146">
        <f ca="1">+SUMIF('Pilot Sheet (Suivi)'!AA$9:AA$1136,$I136,'Pilot Sheet (Suivi)'!AC$9:AC$1136)</f>
        <v>0</v>
      </c>
      <c r="M136" s="146">
        <f t="shared" ca="1" si="45"/>
        <v>322.58999999999997</v>
      </c>
      <c r="N136" s="146">
        <f ca="1">+SUMIF('Pilot Sheet (Suivi)'!AB$9:AB$1136,$I136,'Pilot Sheet (Suivi)'!AD$9:AD$1136)</f>
        <v>0</v>
      </c>
      <c r="O136" s="146">
        <f t="shared" ca="1" si="46"/>
        <v>0</v>
      </c>
      <c r="Q136" s="145">
        <f t="shared" si="53"/>
        <v>202827</v>
      </c>
      <c r="R136" s="150">
        <f ca="1">COUNTIF('Pilot Sheet (Suivi)'!AF$9:AF$1139,'Curves datas (Données courbes)'!Q136)</f>
        <v>0</v>
      </c>
      <c r="S136" s="145">
        <f t="shared" ca="1" si="47"/>
        <v>0</v>
      </c>
      <c r="T136" s="150">
        <f ca="1">COUNTIF('Pilot Sheet (Suivi)'!AG$9:AG$1139,'Curves datas (Données courbes)'!Q136)</f>
        <v>0</v>
      </c>
      <c r="U136" s="145">
        <f t="shared" ca="1" si="48"/>
        <v>0</v>
      </c>
      <c r="V136" s="150">
        <f ca="1">COUNTIF('Pilot Sheet (Suivi)'!AH$9:AH$1139,'Curves datas (Données courbes)'!Q136)</f>
        <v>0</v>
      </c>
      <c r="W136" s="145">
        <f t="shared" ca="1" si="49"/>
        <v>0</v>
      </c>
      <c r="X136" s="150">
        <f ca="1">COUNTIF('Pilot Sheet (Suivi)'!AI$9:AI$1139,'Curves datas (Données courbes)'!Q136)</f>
        <v>0</v>
      </c>
      <c r="Y136" s="145">
        <f t="shared" ca="1" si="50"/>
        <v>0</v>
      </c>
      <c r="Z136" s="150">
        <f>COUNTIF('Pilot Sheet (Suivi)'!AJ$9:AJ$1139,'Curves datas (Données courbes)'!Q136)</f>
        <v>0</v>
      </c>
      <c r="AA136" s="145">
        <f t="shared" si="51"/>
        <v>0</v>
      </c>
      <c r="AC136" s="148" t="str">
        <f t="shared" si="52"/>
        <v xml:space="preserve"> </v>
      </c>
      <c r="AD136" s="147"/>
      <c r="AE136" s="147"/>
      <c r="AF136" s="147"/>
      <c r="AG136" s="147"/>
      <c r="AH136" s="145"/>
    </row>
    <row r="137" spans="1:34">
      <c r="A137" s="145">
        <f t="shared" si="39"/>
        <v>202828</v>
      </c>
      <c r="B137" s="145">
        <f ca="1">COUNTIF('Pilot Sheet (Suivi)'!Z$9:Z$1137,$A137)</f>
        <v>0</v>
      </c>
      <c r="C137" s="145">
        <f t="shared" ca="1" si="41"/>
        <v>19</v>
      </c>
      <c r="D137" s="145">
        <f ca="1">COUNTIF('Pilot Sheet (Suivi)'!AA$9:AA$1137,$A137)</f>
        <v>0</v>
      </c>
      <c r="E137" s="145">
        <f t="shared" ca="1" si="42"/>
        <v>8</v>
      </c>
      <c r="F137" s="145">
        <f ca="1">COUNTIF('Pilot Sheet (Suivi)'!AB$9:AB$1137,$A137)</f>
        <v>0</v>
      </c>
      <c r="G137" s="145">
        <f t="shared" ca="1" si="43"/>
        <v>0</v>
      </c>
      <c r="I137" s="145">
        <f t="shared" si="40"/>
        <v>202828</v>
      </c>
      <c r="J137" s="146">
        <f ca="1">+SUMIF('Pilot Sheet (Suivi)'!Z$9:Z$1136,$I137,'Pilot Sheet (Suivi)'!AC$9:AC$1136)</f>
        <v>0</v>
      </c>
      <c r="K137" s="146">
        <f t="shared" ca="1" si="44"/>
        <v>366.56</v>
      </c>
      <c r="L137" s="146">
        <f ca="1">+SUMIF('Pilot Sheet (Suivi)'!AA$9:AA$1136,$I137,'Pilot Sheet (Suivi)'!AC$9:AC$1136)</f>
        <v>0</v>
      </c>
      <c r="M137" s="146">
        <f t="shared" ca="1" si="45"/>
        <v>322.58999999999997</v>
      </c>
      <c r="N137" s="146">
        <f ca="1">+SUMIF('Pilot Sheet (Suivi)'!AB$9:AB$1136,$I137,'Pilot Sheet (Suivi)'!AD$9:AD$1136)</f>
        <v>0</v>
      </c>
      <c r="O137" s="146">
        <f t="shared" ca="1" si="46"/>
        <v>0</v>
      </c>
      <c r="Q137" s="145">
        <f t="shared" si="53"/>
        <v>202828</v>
      </c>
      <c r="R137" s="150">
        <f ca="1">COUNTIF('Pilot Sheet (Suivi)'!AF$9:AF$1139,'Curves datas (Données courbes)'!Q137)</f>
        <v>0</v>
      </c>
      <c r="S137" s="145">
        <f t="shared" ca="1" si="47"/>
        <v>0</v>
      </c>
      <c r="T137" s="150">
        <f ca="1">COUNTIF('Pilot Sheet (Suivi)'!AG$9:AG$1139,'Curves datas (Données courbes)'!Q137)</f>
        <v>0</v>
      </c>
      <c r="U137" s="145">
        <f t="shared" ca="1" si="48"/>
        <v>0</v>
      </c>
      <c r="V137" s="150">
        <f ca="1">COUNTIF('Pilot Sheet (Suivi)'!AH$9:AH$1139,'Curves datas (Données courbes)'!Q137)</f>
        <v>0</v>
      </c>
      <c r="W137" s="145">
        <f t="shared" ca="1" si="49"/>
        <v>0</v>
      </c>
      <c r="X137" s="150">
        <f ca="1">COUNTIF('Pilot Sheet (Suivi)'!AI$9:AI$1139,'Curves datas (Données courbes)'!Q137)</f>
        <v>0</v>
      </c>
      <c r="Y137" s="145">
        <f t="shared" ca="1" si="50"/>
        <v>0</v>
      </c>
      <c r="Z137" s="150">
        <f>COUNTIF('Pilot Sheet (Suivi)'!AJ$9:AJ$1139,'Curves datas (Données courbes)'!Q137)</f>
        <v>0</v>
      </c>
      <c r="AA137" s="145">
        <f t="shared" si="51"/>
        <v>0</v>
      </c>
      <c r="AC137" s="148" t="str">
        <f t="shared" si="52"/>
        <v xml:space="preserve"> </v>
      </c>
      <c r="AD137" s="147"/>
      <c r="AE137" s="147"/>
      <c r="AF137" s="147"/>
      <c r="AG137" s="147"/>
      <c r="AH137" s="145"/>
    </row>
    <row r="138" spans="1:34">
      <c r="A138" s="145">
        <f t="shared" si="39"/>
        <v>202829</v>
      </c>
      <c r="B138" s="145">
        <f ca="1">COUNTIF('Pilot Sheet (Suivi)'!Z$9:Z$1137,$A138)</f>
        <v>0</v>
      </c>
      <c r="C138" s="145">
        <f t="shared" ca="1" si="41"/>
        <v>19</v>
      </c>
      <c r="D138" s="145">
        <f ca="1">COUNTIF('Pilot Sheet (Suivi)'!AA$9:AA$1137,$A138)</f>
        <v>0</v>
      </c>
      <c r="E138" s="145">
        <f t="shared" ca="1" si="42"/>
        <v>8</v>
      </c>
      <c r="F138" s="145">
        <f ca="1">COUNTIF('Pilot Sheet (Suivi)'!AB$9:AB$1137,$A138)</f>
        <v>0</v>
      </c>
      <c r="G138" s="145">
        <f t="shared" ca="1" si="43"/>
        <v>0</v>
      </c>
      <c r="I138" s="145">
        <f t="shared" si="40"/>
        <v>202829</v>
      </c>
      <c r="J138" s="146">
        <f ca="1">+SUMIF('Pilot Sheet (Suivi)'!Z$9:Z$1136,$I138,'Pilot Sheet (Suivi)'!AC$9:AC$1136)</f>
        <v>0</v>
      </c>
      <c r="K138" s="146">
        <f t="shared" ca="1" si="44"/>
        <v>366.56</v>
      </c>
      <c r="L138" s="146">
        <f ca="1">+SUMIF('Pilot Sheet (Suivi)'!AA$9:AA$1136,$I138,'Pilot Sheet (Suivi)'!AC$9:AC$1136)</f>
        <v>0</v>
      </c>
      <c r="M138" s="146">
        <f t="shared" ca="1" si="45"/>
        <v>322.58999999999997</v>
      </c>
      <c r="N138" s="146">
        <f ca="1">+SUMIF('Pilot Sheet (Suivi)'!AB$9:AB$1136,$I138,'Pilot Sheet (Suivi)'!AD$9:AD$1136)</f>
        <v>0</v>
      </c>
      <c r="O138" s="146">
        <f t="shared" ca="1" si="46"/>
        <v>0</v>
      </c>
      <c r="Q138" s="145">
        <f t="shared" si="53"/>
        <v>202829</v>
      </c>
      <c r="R138" s="150">
        <f ca="1">COUNTIF('Pilot Sheet (Suivi)'!AF$9:AF$1139,'Curves datas (Données courbes)'!Q138)</f>
        <v>0</v>
      </c>
      <c r="S138" s="145">
        <f t="shared" ca="1" si="47"/>
        <v>0</v>
      </c>
      <c r="T138" s="150">
        <f ca="1">COUNTIF('Pilot Sheet (Suivi)'!AG$9:AG$1139,'Curves datas (Données courbes)'!Q138)</f>
        <v>0</v>
      </c>
      <c r="U138" s="145">
        <f t="shared" ca="1" si="48"/>
        <v>0</v>
      </c>
      <c r="V138" s="150">
        <f ca="1">COUNTIF('Pilot Sheet (Suivi)'!AH$9:AH$1139,'Curves datas (Données courbes)'!Q138)</f>
        <v>0</v>
      </c>
      <c r="W138" s="145">
        <f t="shared" ca="1" si="49"/>
        <v>0</v>
      </c>
      <c r="X138" s="150">
        <f ca="1">COUNTIF('Pilot Sheet (Suivi)'!AI$9:AI$1139,'Curves datas (Données courbes)'!Q138)</f>
        <v>0</v>
      </c>
      <c r="Y138" s="145">
        <f t="shared" ca="1" si="50"/>
        <v>0</v>
      </c>
      <c r="Z138" s="150">
        <f>COUNTIF('Pilot Sheet (Suivi)'!AJ$9:AJ$1139,'Curves datas (Données courbes)'!Q138)</f>
        <v>0</v>
      </c>
      <c r="AA138" s="145">
        <f t="shared" si="51"/>
        <v>0</v>
      </c>
      <c r="AC138" s="148" t="str">
        <f t="shared" si="52"/>
        <v xml:space="preserve"> </v>
      </c>
      <c r="AD138" s="147"/>
      <c r="AE138" s="147"/>
      <c r="AF138" s="147"/>
      <c r="AG138" s="147"/>
      <c r="AH138" s="145"/>
    </row>
    <row r="139" spans="1:34">
      <c r="A139" s="145">
        <f t="shared" si="39"/>
        <v>202830</v>
      </c>
      <c r="B139" s="145">
        <f ca="1">COUNTIF('Pilot Sheet (Suivi)'!Z$9:Z$1137,$A139)</f>
        <v>0</v>
      </c>
      <c r="C139" s="145">
        <f t="shared" ca="1" si="41"/>
        <v>19</v>
      </c>
      <c r="D139" s="145">
        <f ca="1">COUNTIF('Pilot Sheet (Suivi)'!AA$9:AA$1137,$A139)</f>
        <v>0</v>
      </c>
      <c r="E139" s="145">
        <f t="shared" ca="1" si="42"/>
        <v>8</v>
      </c>
      <c r="F139" s="145">
        <f ca="1">COUNTIF('Pilot Sheet (Suivi)'!AB$9:AB$1137,$A139)</f>
        <v>0</v>
      </c>
      <c r="G139" s="145">
        <f t="shared" ca="1" si="43"/>
        <v>0</v>
      </c>
      <c r="I139" s="145">
        <f t="shared" si="40"/>
        <v>202830</v>
      </c>
      <c r="J139" s="146">
        <f ca="1">+SUMIF('Pilot Sheet (Suivi)'!Z$9:Z$1136,$I139,'Pilot Sheet (Suivi)'!AC$9:AC$1136)</f>
        <v>0</v>
      </c>
      <c r="K139" s="146">
        <f t="shared" ca="1" si="44"/>
        <v>366.56</v>
      </c>
      <c r="L139" s="146">
        <f ca="1">+SUMIF('Pilot Sheet (Suivi)'!AA$9:AA$1136,$I139,'Pilot Sheet (Suivi)'!AC$9:AC$1136)</f>
        <v>0</v>
      </c>
      <c r="M139" s="146">
        <f t="shared" ca="1" si="45"/>
        <v>322.58999999999997</v>
      </c>
      <c r="N139" s="146">
        <f ca="1">+SUMIF('Pilot Sheet (Suivi)'!AB$9:AB$1136,$I139,'Pilot Sheet (Suivi)'!AD$9:AD$1136)</f>
        <v>0</v>
      </c>
      <c r="O139" s="146">
        <f t="shared" ca="1" si="46"/>
        <v>0</v>
      </c>
      <c r="Q139" s="145">
        <f t="shared" si="53"/>
        <v>202830</v>
      </c>
      <c r="R139" s="150">
        <f ca="1">COUNTIF('Pilot Sheet (Suivi)'!AF$9:AF$1139,'Curves datas (Données courbes)'!Q139)</f>
        <v>0</v>
      </c>
      <c r="S139" s="145">
        <f t="shared" ca="1" si="47"/>
        <v>0</v>
      </c>
      <c r="T139" s="150">
        <f ca="1">COUNTIF('Pilot Sheet (Suivi)'!AG$9:AG$1139,'Curves datas (Données courbes)'!Q139)</f>
        <v>0</v>
      </c>
      <c r="U139" s="145">
        <f t="shared" ca="1" si="48"/>
        <v>0</v>
      </c>
      <c r="V139" s="150">
        <f ca="1">COUNTIF('Pilot Sheet (Suivi)'!AH$9:AH$1139,'Curves datas (Données courbes)'!Q139)</f>
        <v>0</v>
      </c>
      <c r="W139" s="145">
        <f t="shared" ca="1" si="49"/>
        <v>0</v>
      </c>
      <c r="X139" s="150">
        <f ca="1">COUNTIF('Pilot Sheet (Suivi)'!AI$9:AI$1139,'Curves datas (Données courbes)'!Q139)</f>
        <v>0</v>
      </c>
      <c r="Y139" s="145">
        <f t="shared" ca="1" si="50"/>
        <v>0</v>
      </c>
      <c r="Z139" s="150">
        <f>COUNTIF('Pilot Sheet (Suivi)'!AJ$9:AJ$1139,'Curves datas (Données courbes)'!Q139)</f>
        <v>0</v>
      </c>
      <c r="AA139" s="145">
        <f t="shared" si="51"/>
        <v>0</v>
      </c>
      <c r="AC139" s="148" t="str">
        <f t="shared" si="52"/>
        <v xml:space="preserve"> </v>
      </c>
      <c r="AD139" s="147"/>
      <c r="AE139" s="147"/>
      <c r="AF139" s="147"/>
      <c r="AG139" s="147"/>
      <c r="AH139" s="145"/>
    </row>
    <row r="140" spans="1:34">
      <c r="A140" s="145">
        <f t="shared" si="39"/>
        <v>202831</v>
      </c>
      <c r="B140" s="145">
        <f ca="1">COUNTIF('Pilot Sheet (Suivi)'!Z$9:Z$1137,$A140)</f>
        <v>0</v>
      </c>
      <c r="C140" s="145">
        <f t="shared" ca="1" si="41"/>
        <v>19</v>
      </c>
      <c r="D140" s="145">
        <f ca="1">COUNTIF('Pilot Sheet (Suivi)'!AA$9:AA$1137,$A140)</f>
        <v>0</v>
      </c>
      <c r="E140" s="145">
        <f t="shared" ca="1" si="42"/>
        <v>8</v>
      </c>
      <c r="F140" s="145">
        <f ca="1">COUNTIF('Pilot Sheet (Suivi)'!AB$9:AB$1137,$A140)</f>
        <v>0</v>
      </c>
      <c r="G140" s="145">
        <f t="shared" ca="1" si="43"/>
        <v>0</v>
      </c>
      <c r="I140" s="145">
        <f t="shared" si="40"/>
        <v>202831</v>
      </c>
      <c r="J140" s="146">
        <f ca="1">+SUMIF('Pilot Sheet (Suivi)'!Z$9:Z$1136,$I140,'Pilot Sheet (Suivi)'!AC$9:AC$1136)</f>
        <v>0</v>
      </c>
      <c r="K140" s="146">
        <f t="shared" ca="1" si="44"/>
        <v>366.56</v>
      </c>
      <c r="L140" s="146">
        <f ca="1">+SUMIF('Pilot Sheet (Suivi)'!AA$9:AA$1136,$I140,'Pilot Sheet (Suivi)'!AC$9:AC$1136)</f>
        <v>0</v>
      </c>
      <c r="M140" s="146">
        <f t="shared" ca="1" si="45"/>
        <v>322.58999999999997</v>
      </c>
      <c r="N140" s="146">
        <f ca="1">+SUMIF('Pilot Sheet (Suivi)'!AB$9:AB$1136,$I140,'Pilot Sheet (Suivi)'!AD$9:AD$1136)</f>
        <v>0</v>
      </c>
      <c r="O140" s="146">
        <f t="shared" ca="1" si="46"/>
        <v>0</v>
      </c>
      <c r="Q140" s="145">
        <f t="shared" si="53"/>
        <v>202831</v>
      </c>
      <c r="R140" s="150">
        <f ca="1">COUNTIF('Pilot Sheet (Suivi)'!AF$9:AF$1139,'Curves datas (Données courbes)'!Q140)</f>
        <v>0</v>
      </c>
      <c r="S140" s="145">
        <f t="shared" ca="1" si="47"/>
        <v>0</v>
      </c>
      <c r="T140" s="150">
        <f ca="1">COUNTIF('Pilot Sheet (Suivi)'!AG$9:AG$1139,'Curves datas (Données courbes)'!Q140)</f>
        <v>0</v>
      </c>
      <c r="U140" s="145">
        <f t="shared" ca="1" si="48"/>
        <v>0</v>
      </c>
      <c r="V140" s="150">
        <f ca="1">COUNTIF('Pilot Sheet (Suivi)'!AH$9:AH$1139,'Curves datas (Données courbes)'!Q140)</f>
        <v>0</v>
      </c>
      <c r="W140" s="145">
        <f t="shared" ca="1" si="49"/>
        <v>0</v>
      </c>
      <c r="X140" s="150">
        <f ca="1">COUNTIF('Pilot Sheet (Suivi)'!AI$9:AI$1139,'Curves datas (Données courbes)'!Q140)</f>
        <v>0</v>
      </c>
      <c r="Y140" s="145">
        <f t="shared" ca="1" si="50"/>
        <v>0</v>
      </c>
      <c r="Z140" s="150">
        <f>COUNTIF('Pilot Sheet (Suivi)'!AJ$9:AJ$1139,'Curves datas (Données courbes)'!Q140)</f>
        <v>0</v>
      </c>
      <c r="AA140" s="145">
        <f t="shared" si="51"/>
        <v>0</v>
      </c>
      <c r="AC140" s="148" t="str">
        <f t="shared" si="52"/>
        <v xml:space="preserve"> </v>
      </c>
      <c r="AD140" s="147"/>
      <c r="AE140" s="147"/>
      <c r="AF140" s="147"/>
      <c r="AG140" s="147"/>
      <c r="AH140" s="145"/>
    </row>
    <row r="141" spans="1:34">
      <c r="A141" s="145">
        <f t="shared" si="39"/>
        <v>202832</v>
      </c>
      <c r="B141" s="145">
        <f ca="1">COUNTIF('Pilot Sheet (Suivi)'!Z$9:Z$1137,$A141)</f>
        <v>0</v>
      </c>
      <c r="C141" s="145">
        <f t="shared" ca="1" si="41"/>
        <v>19</v>
      </c>
      <c r="D141" s="145">
        <f ca="1">COUNTIF('Pilot Sheet (Suivi)'!AA$9:AA$1137,$A141)</f>
        <v>0</v>
      </c>
      <c r="E141" s="145">
        <f t="shared" ca="1" si="42"/>
        <v>8</v>
      </c>
      <c r="F141" s="145">
        <f ca="1">COUNTIF('Pilot Sheet (Suivi)'!AB$9:AB$1137,$A141)</f>
        <v>0</v>
      </c>
      <c r="G141" s="145">
        <f t="shared" ca="1" si="43"/>
        <v>0</v>
      </c>
      <c r="I141" s="145">
        <f t="shared" si="40"/>
        <v>202832</v>
      </c>
      <c r="J141" s="146">
        <f ca="1">+SUMIF('Pilot Sheet (Suivi)'!Z$9:Z$1136,$I141,'Pilot Sheet (Suivi)'!AC$9:AC$1136)</f>
        <v>0</v>
      </c>
      <c r="K141" s="146">
        <f t="shared" ca="1" si="44"/>
        <v>366.56</v>
      </c>
      <c r="L141" s="146">
        <f ca="1">+SUMIF('Pilot Sheet (Suivi)'!AA$9:AA$1136,$I141,'Pilot Sheet (Suivi)'!AC$9:AC$1136)</f>
        <v>0</v>
      </c>
      <c r="M141" s="146">
        <f t="shared" ca="1" si="45"/>
        <v>322.58999999999997</v>
      </c>
      <c r="N141" s="146">
        <f ca="1">+SUMIF('Pilot Sheet (Suivi)'!AB$9:AB$1136,$I141,'Pilot Sheet (Suivi)'!AD$9:AD$1136)</f>
        <v>0</v>
      </c>
      <c r="O141" s="146">
        <f t="shared" ca="1" si="46"/>
        <v>0</v>
      </c>
      <c r="Q141" s="145">
        <f t="shared" si="53"/>
        <v>202832</v>
      </c>
      <c r="R141" s="150">
        <f ca="1">COUNTIF('Pilot Sheet (Suivi)'!AF$9:AF$1139,'Curves datas (Données courbes)'!Q141)</f>
        <v>0</v>
      </c>
      <c r="S141" s="145">
        <f t="shared" ca="1" si="47"/>
        <v>0</v>
      </c>
      <c r="T141" s="150">
        <f ca="1">COUNTIF('Pilot Sheet (Suivi)'!AG$9:AG$1139,'Curves datas (Données courbes)'!Q141)</f>
        <v>0</v>
      </c>
      <c r="U141" s="145">
        <f t="shared" ca="1" si="48"/>
        <v>0</v>
      </c>
      <c r="V141" s="150">
        <f ca="1">COUNTIF('Pilot Sheet (Suivi)'!AH$9:AH$1139,'Curves datas (Données courbes)'!Q141)</f>
        <v>0</v>
      </c>
      <c r="W141" s="145">
        <f t="shared" ca="1" si="49"/>
        <v>0</v>
      </c>
      <c r="X141" s="150">
        <f ca="1">COUNTIF('Pilot Sheet (Suivi)'!AI$9:AI$1139,'Curves datas (Données courbes)'!Q141)</f>
        <v>0</v>
      </c>
      <c r="Y141" s="145">
        <f t="shared" ca="1" si="50"/>
        <v>0</v>
      </c>
      <c r="Z141" s="150">
        <f>COUNTIF('Pilot Sheet (Suivi)'!AJ$9:AJ$1139,'Curves datas (Données courbes)'!Q141)</f>
        <v>0</v>
      </c>
      <c r="AA141" s="145">
        <f t="shared" si="51"/>
        <v>0</v>
      </c>
      <c r="AC141" s="148" t="str">
        <f t="shared" si="52"/>
        <v xml:space="preserve"> </v>
      </c>
      <c r="AD141" s="147"/>
      <c r="AE141" s="147"/>
      <c r="AF141" s="147"/>
      <c r="AG141" s="147"/>
      <c r="AH141" s="145"/>
    </row>
    <row r="142" spans="1:34">
      <c r="A142" s="145">
        <f t="shared" si="39"/>
        <v>202833</v>
      </c>
      <c r="B142" s="145">
        <f ca="1">COUNTIF('Pilot Sheet (Suivi)'!Z$9:Z$1137,$A142)</f>
        <v>0</v>
      </c>
      <c r="C142" s="145">
        <f t="shared" ca="1" si="41"/>
        <v>19</v>
      </c>
      <c r="D142" s="145">
        <f ca="1">COUNTIF('Pilot Sheet (Suivi)'!AA$9:AA$1137,$A142)</f>
        <v>0</v>
      </c>
      <c r="E142" s="145">
        <f t="shared" ca="1" si="42"/>
        <v>8</v>
      </c>
      <c r="F142" s="145">
        <f ca="1">COUNTIF('Pilot Sheet (Suivi)'!AB$9:AB$1137,$A142)</f>
        <v>0</v>
      </c>
      <c r="G142" s="145">
        <f t="shared" ca="1" si="43"/>
        <v>0</v>
      </c>
      <c r="I142" s="145">
        <f t="shared" si="40"/>
        <v>202833</v>
      </c>
      <c r="J142" s="146">
        <f ca="1">+SUMIF('Pilot Sheet (Suivi)'!Z$9:Z$1136,$I142,'Pilot Sheet (Suivi)'!AC$9:AC$1136)</f>
        <v>0</v>
      </c>
      <c r="K142" s="146">
        <f t="shared" ca="1" si="44"/>
        <v>366.56</v>
      </c>
      <c r="L142" s="146">
        <f ca="1">+SUMIF('Pilot Sheet (Suivi)'!AA$9:AA$1136,$I142,'Pilot Sheet (Suivi)'!AC$9:AC$1136)</f>
        <v>0</v>
      </c>
      <c r="M142" s="146">
        <f t="shared" ca="1" si="45"/>
        <v>322.58999999999997</v>
      </c>
      <c r="N142" s="146">
        <f ca="1">+SUMIF('Pilot Sheet (Suivi)'!AB$9:AB$1136,$I142,'Pilot Sheet (Suivi)'!AD$9:AD$1136)</f>
        <v>0</v>
      </c>
      <c r="O142" s="146">
        <f t="shared" ca="1" si="46"/>
        <v>0</v>
      </c>
      <c r="Q142" s="145">
        <f t="shared" si="53"/>
        <v>202833</v>
      </c>
      <c r="R142" s="150">
        <f ca="1">COUNTIF('Pilot Sheet (Suivi)'!AF$9:AF$1139,'Curves datas (Données courbes)'!Q142)</f>
        <v>0</v>
      </c>
      <c r="S142" s="145">
        <f t="shared" ca="1" si="47"/>
        <v>0</v>
      </c>
      <c r="T142" s="150">
        <f ca="1">COUNTIF('Pilot Sheet (Suivi)'!AG$9:AG$1139,'Curves datas (Données courbes)'!Q142)</f>
        <v>0</v>
      </c>
      <c r="U142" s="145">
        <f t="shared" ca="1" si="48"/>
        <v>0</v>
      </c>
      <c r="V142" s="150">
        <f ca="1">COUNTIF('Pilot Sheet (Suivi)'!AH$9:AH$1139,'Curves datas (Données courbes)'!Q142)</f>
        <v>0</v>
      </c>
      <c r="W142" s="145">
        <f t="shared" ca="1" si="49"/>
        <v>0</v>
      </c>
      <c r="X142" s="150">
        <f ca="1">COUNTIF('Pilot Sheet (Suivi)'!AI$9:AI$1139,'Curves datas (Données courbes)'!Q142)</f>
        <v>0</v>
      </c>
      <c r="Y142" s="145">
        <f t="shared" ca="1" si="50"/>
        <v>0</v>
      </c>
      <c r="Z142" s="150">
        <f>COUNTIF('Pilot Sheet (Suivi)'!AJ$9:AJ$1139,'Curves datas (Données courbes)'!Q142)</f>
        <v>0</v>
      </c>
      <c r="AA142" s="145">
        <f t="shared" si="51"/>
        <v>0</v>
      </c>
      <c r="AC142" s="148" t="str">
        <f t="shared" si="52"/>
        <v xml:space="preserve"> </v>
      </c>
      <c r="AD142" s="147"/>
      <c r="AE142" s="147"/>
      <c r="AF142" s="147"/>
      <c r="AG142" s="147"/>
      <c r="AH142" s="145"/>
    </row>
    <row r="143" spans="1:34">
      <c r="A143" s="145">
        <f t="shared" si="39"/>
        <v>202834</v>
      </c>
      <c r="B143" s="145">
        <f ca="1">COUNTIF('Pilot Sheet (Suivi)'!Z$9:Z$1137,$A143)</f>
        <v>0</v>
      </c>
      <c r="C143" s="145">
        <f t="shared" ca="1" si="41"/>
        <v>19</v>
      </c>
      <c r="D143" s="145">
        <f ca="1">COUNTIF('Pilot Sheet (Suivi)'!AA$9:AA$1137,$A143)</f>
        <v>0</v>
      </c>
      <c r="E143" s="145">
        <f t="shared" ca="1" si="42"/>
        <v>8</v>
      </c>
      <c r="F143" s="145">
        <f ca="1">COUNTIF('Pilot Sheet (Suivi)'!AB$9:AB$1137,$A143)</f>
        <v>0</v>
      </c>
      <c r="G143" s="145">
        <f t="shared" ca="1" si="43"/>
        <v>0</v>
      </c>
      <c r="I143" s="145">
        <f t="shared" si="40"/>
        <v>202834</v>
      </c>
      <c r="J143" s="146">
        <f ca="1">+SUMIF('Pilot Sheet (Suivi)'!Z$9:Z$1136,$I143,'Pilot Sheet (Suivi)'!AC$9:AC$1136)</f>
        <v>0</v>
      </c>
      <c r="K143" s="146">
        <f t="shared" ca="1" si="44"/>
        <v>366.56</v>
      </c>
      <c r="L143" s="146">
        <f ca="1">+SUMIF('Pilot Sheet (Suivi)'!AA$9:AA$1136,$I143,'Pilot Sheet (Suivi)'!AC$9:AC$1136)</f>
        <v>0</v>
      </c>
      <c r="M143" s="146">
        <f t="shared" ca="1" si="45"/>
        <v>322.58999999999997</v>
      </c>
      <c r="N143" s="146">
        <f ca="1">+SUMIF('Pilot Sheet (Suivi)'!AB$9:AB$1136,$I143,'Pilot Sheet (Suivi)'!AD$9:AD$1136)</f>
        <v>0</v>
      </c>
      <c r="O143" s="146">
        <f t="shared" ca="1" si="46"/>
        <v>0</v>
      </c>
      <c r="Q143" s="145">
        <f t="shared" si="53"/>
        <v>202834</v>
      </c>
      <c r="R143" s="150">
        <f ca="1">COUNTIF('Pilot Sheet (Suivi)'!AF$9:AF$1139,'Curves datas (Données courbes)'!Q143)</f>
        <v>0</v>
      </c>
      <c r="S143" s="145">
        <f t="shared" ca="1" si="47"/>
        <v>0</v>
      </c>
      <c r="T143" s="150">
        <f ca="1">COUNTIF('Pilot Sheet (Suivi)'!AG$9:AG$1139,'Curves datas (Données courbes)'!Q143)</f>
        <v>0</v>
      </c>
      <c r="U143" s="145">
        <f t="shared" ca="1" si="48"/>
        <v>0</v>
      </c>
      <c r="V143" s="150">
        <f ca="1">COUNTIF('Pilot Sheet (Suivi)'!AH$9:AH$1139,'Curves datas (Données courbes)'!Q143)</f>
        <v>0</v>
      </c>
      <c r="W143" s="145">
        <f t="shared" ca="1" si="49"/>
        <v>0</v>
      </c>
      <c r="X143" s="150">
        <f ca="1">COUNTIF('Pilot Sheet (Suivi)'!AI$9:AI$1139,'Curves datas (Données courbes)'!Q143)</f>
        <v>0</v>
      </c>
      <c r="Y143" s="145">
        <f t="shared" ca="1" si="50"/>
        <v>0</v>
      </c>
      <c r="Z143" s="150">
        <f>COUNTIF('Pilot Sheet (Suivi)'!AJ$9:AJ$1139,'Curves datas (Données courbes)'!Q143)</f>
        <v>0</v>
      </c>
      <c r="AA143" s="145">
        <f t="shared" si="51"/>
        <v>0</v>
      </c>
      <c r="AC143" s="148" t="str">
        <f t="shared" si="52"/>
        <v xml:space="preserve"> </v>
      </c>
      <c r="AD143" s="147"/>
      <c r="AE143" s="147"/>
      <c r="AF143" s="147"/>
      <c r="AG143" s="147"/>
      <c r="AH143" s="145"/>
    </row>
    <row r="144" spans="1:34">
      <c r="A144" s="145">
        <f t="shared" si="39"/>
        <v>202835</v>
      </c>
      <c r="B144" s="145">
        <f ca="1">COUNTIF('Pilot Sheet (Suivi)'!Z$9:Z$1137,$A144)</f>
        <v>0</v>
      </c>
      <c r="C144" s="145">
        <f t="shared" ca="1" si="41"/>
        <v>19</v>
      </c>
      <c r="D144" s="145">
        <f ca="1">COUNTIF('Pilot Sheet (Suivi)'!AA$9:AA$1137,$A144)</f>
        <v>0</v>
      </c>
      <c r="E144" s="145">
        <f t="shared" ca="1" si="42"/>
        <v>8</v>
      </c>
      <c r="F144" s="145">
        <f ca="1">COUNTIF('Pilot Sheet (Suivi)'!AB$9:AB$1137,$A144)</f>
        <v>0</v>
      </c>
      <c r="G144" s="145">
        <f t="shared" ca="1" si="43"/>
        <v>0</v>
      </c>
      <c r="I144" s="145">
        <f t="shared" si="40"/>
        <v>202835</v>
      </c>
      <c r="J144" s="146">
        <f ca="1">+SUMIF('Pilot Sheet (Suivi)'!Z$9:Z$1136,$I144,'Pilot Sheet (Suivi)'!AC$9:AC$1136)</f>
        <v>0</v>
      </c>
      <c r="K144" s="146">
        <f t="shared" ca="1" si="44"/>
        <v>366.56</v>
      </c>
      <c r="L144" s="146">
        <f ca="1">+SUMIF('Pilot Sheet (Suivi)'!AA$9:AA$1136,$I144,'Pilot Sheet (Suivi)'!AC$9:AC$1136)</f>
        <v>0</v>
      </c>
      <c r="M144" s="146">
        <f t="shared" ca="1" si="45"/>
        <v>322.58999999999997</v>
      </c>
      <c r="N144" s="146">
        <f ca="1">+SUMIF('Pilot Sheet (Suivi)'!AB$9:AB$1136,$I144,'Pilot Sheet (Suivi)'!AD$9:AD$1136)</f>
        <v>0</v>
      </c>
      <c r="O144" s="146">
        <f t="shared" ca="1" si="46"/>
        <v>0</v>
      </c>
      <c r="Q144" s="145">
        <f t="shared" si="53"/>
        <v>202835</v>
      </c>
      <c r="R144" s="150">
        <f ca="1">COUNTIF('Pilot Sheet (Suivi)'!AF$9:AF$1139,'Curves datas (Données courbes)'!Q144)</f>
        <v>0</v>
      </c>
      <c r="S144" s="145">
        <f t="shared" ca="1" si="47"/>
        <v>0</v>
      </c>
      <c r="T144" s="150">
        <f ca="1">COUNTIF('Pilot Sheet (Suivi)'!AG$9:AG$1139,'Curves datas (Données courbes)'!Q144)</f>
        <v>0</v>
      </c>
      <c r="U144" s="145">
        <f t="shared" ca="1" si="48"/>
        <v>0</v>
      </c>
      <c r="V144" s="150">
        <f ca="1">COUNTIF('Pilot Sheet (Suivi)'!AH$9:AH$1139,'Curves datas (Données courbes)'!Q144)</f>
        <v>0</v>
      </c>
      <c r="W144" s="145">
        <f t="shared" ca="1" si="49"/>
        <v>0</v>
      </c>
      <c r="X144" s="150">
        <f ca="1">COUNTIF('Pilot Sheet (Suivi)'!AI$9:AI$1139,'Curves datas (Données courbes)'!Q144)</f>
        <v>0</v>
      </c>
      <c r="Y144" s="145">
        <f t="shared" ca="1" si="50"/>
        <v>0</v>
      </c>
      <c r="Z144" s="150">
        <f>COUNTIF('Pilot Sheet (Suivi)'!AJ$9:AJ$1139,'Curves datas (Données courbes)'!Q144)</f>
        <v>0</v>
      </c>
      <c r="AA144" s="145">
        <f t="shared" si="51"/>
        <v>0</v>
      </c>
      <c r="AC144" s="148" t="str">
        <f t="shared" si="52"/>
        <v xml:space="preserve"> </v>
      </c>
      <c r="AD144" s="147"/>
      <c r="AE144" s="147"/>
      <c r="AF144" s="147"/>
      <c r="AG144" s="147"/>
      <c r="AH144" s="145"/>
    </row>
    <row r="145" spans="1:34">
      <c r="A145" s="145">
        <f t="shared" si="39"/>
        <v>202836</v>
      </c>
      <c r="B145" s="145">
        <f ca="1">COUNTIF('Pilot Sheet (Suivi)'!Z$9:Z$1137,$A145)</f>
        <v>0</v>
      </c>
      <c r="C145" s="145">
        <f t="shared" ca="1" si="41"/>
        <v>19</v>
      </c>
      <c r="D145" s="145">
        <f ca="1">COUNTIF('Pilot Sheet (Suivi)'!AA$9:AA$1137,$A145)</f>
        <v>0</v>
      </c>
      <c r="E145" s="145">
        <f t="shared" ca="1" si="42"/>
        <v>8</v>
      </c>
      <c r="F145" s="145">
        <f ca="1">COUNTIF('Pilot Sheet (Suivi)'!AB$9:AB$1137,$A145)</f>
        <v>0</v>
      </c>
      <c r="G145" s="145">
        <f t="shared" ca="1" si="43"/>
        <v>0</v>
      </c>
      <c r="I145" s="145">
        <f t="shared" si="40"/>
        <v>202836</v>
      </c>
      <c r="J145" s="146">
        <f ca="1">+SUMIF('Pilot Sheet (Suivi)'!Z$9:Z$1136,$I145,'Pilot Sheet (Suivi)'!AC$9:AC$1136)</f>
        <v>0</v>
      </c>
      <c r="K145" s="146">
        <f t="shared" ca="1" si="44"/>
        <v>366.56</v>
      </c>
      <c r="L145" s="146">
        <f ca="1">+SUMIF('Pilot Sheet (Suivi)'!AA$9:AA$1136,$I145,'Pilot Sheet (Suivi)'!AC$9:AC$1136)</f>
        <v>0</v>
      </c>
      <c r="M145" s="146">
        <f t="shared" ca="1" si="45"/>
        <v>322.58999999999997</v>
      </c>
      <c r="N145" s="146">
        <f ca="1">+SUMIF('Pilot Sheet (Suivi)'!AB$9:AB$1136,$I145,'Pilot Sheet (Suivi)'!AD$9:AD$1136)</f>
        <v>0</v>
      </c>
      <c r="O145" s="146">
        <f t="shared" ca="1" si="46"/>
        <v>0</v>
      </c>
      <c r="Q145" s="145">
        <f t="shared" si="53"/>
        <v>202836</v>
      </c>
      <c r="R145" s="150">
        <f ca="1">COUNTIF('Pilot Sheet (Suivi)'!AF$9:AF$1139,'Curves datas (Données courbes)'!Q145)</f>
        <v>0</v>
      </c>
      <c r="S145" s="145">
        <f t="shared" ca="1" si="47"/>
        <v>0</v>
      </c>
      <c r="T145" s="150">
        <f ca="1">COUNTIF('Pilot Sheet (Suivi)'!AG$9:AG$1139,'Curves datas (Données courbes)'!Q145)</f>
        <v>0</v>
      </c>
      <c r="U145" s="145">
        <f t="shared" ca="1" si="48"/>
        <v>0</v>
      </c>
      <c r="V145" s="150">
        <f ca="1">COUNTIF('Pilot Sheet (Suivi)'!AH$9:AH$1139,'Curves datas (Données courbes)'!Q145)</f>
        <v>0</v>
      </c>
      <c r="W145" s="145">
        <f t="shared" ca="1" si="49"/>
        <v>0</v>
      </c>
      <c r="X145" s="150">
        <f ca="1">COUNTIF('Pilot Sheet (Suivi)'!AI$9:AI$1139,'Curves datas (Données courbes)'!Q145)</f>
        <v>0</v>
      </c>
      <c r="Y145" s="145">
        <f t="shared" ca="1" si="50"/>
        <v>0</v>
      </c>
      <c r="Z145" s="150">
        <f>COUNTIF('Pilot Sheet (Suivi)'!AJ$9:AJ$1139,'Curves datas (Données courbes)'!Q145)</f>
        <v>0</v>
      </c>
      <c r="AA145" s="145">
        <f t="shared" si="51"/>
        <v>0</v>
      </c>
      <c r="AC145" s="148" t="str">
        <f t="shared" si="52"/>
        <v xml:space="preserve"> </v>
      </c>
      <c r="AD145" s="147"/>
      <c r="AE145" s="147"/>
      <c r="AF145" s="147"/>
      <c r="AG145" s="147"/>
      <c r="AH145" s="145"/>
    </row>
    <row r="146" spans="1:34">
      <c r="A146" s="145">
        <f t="shared" si="39"/>
        <v>202837</v>
      </c>
      <c r="B146" s="145">
        <f ca="1">COUNTIF('Pilot Sheet (Suivi)'!Z$9:Z$1137,$A146)</f>
        <v>0</v>
      </c>
      <c r="C146" s="145">
        <f t="shared" ca="1" si="41"/>
        <v>19</v>
      </c>
      <c r="D146" s="145">
        <f ca="1">COUNTIF('Pilot Sheet (Suivi)'!AA$9:AA$1137,$A146)</f>
        <v>0</v>
      </c>
      <c r="E146" s="145">
        <f t="shared" ca="1" si="42"/>
        <v>8</v>
      </c>
      <c r="F146" s="145">
        <f ca="1">COUNTIF('Pilot Sheet (Suivi)'!AB$9:AB$1137,$A146)</f>
        <v>0</v>
      </c>
      <c r="G146" s="145">
        <f t="shared" ca="1" si="43"/>
        <v>0</v>
      </c>
      <c r="I146" s="145">
        <f t="shared" si="40"/>
        <v>202837</v>
      </c>
      <c r="J146" s="146">
        <f ca="1">+SUMIF('Pilot Sheet (Suivi)'!Z$9:Z$1136,$I146,'Pilot Sheet (Suivi)'!AC$9:AC$1136)</f>
        <v>0</v>
      </c>
      <c r="K146" s="146">
        <f t="shared" ca="1" si="44"/>
        <v>366.56</v>
      </c>
      <c r="L146" s="146">
        <f ca="1">+SUMIF('Pilot Sheet (Suivi)'!AA$9:AA$1136,$I146,'Pilot Sheet (Suivi)'!AC$9:AC$1136)</f>
        <v>0</v>
      </c>
      <c r="M146" s="146">
        <f t="shared" ca="1" si="45"/>
        <v>322.58999999999997</v>
      </c>
      <c r="N146" s="146">
        <f ca="1">+SUMIF('Pilot Sheet (Suivi)'!AB$9:AB$1136,$I146,'Pilot Sheet (Suivi)'!AD$9:AD$1136)</f>
        <v>0</v>
      </c>
      <c r="O146" s="146">
        <f t="shared" ca="1" si="46"/>
        <v>0</v>
      </c>
      <c r="Q146" s="145">
        <f t="shared" si="53"/>
        <v>202837</v>
      </c>
      <c r="R146" s="150">
        <f ca="1">COUNTIF('Pilot Sheet (Suivi)'!AF$9:AF$1139,'Curves datas (Données courbes)'!Q146)</f>
        <v>0</v>
      </c>
      <c r="S146" s="145">
        <f t="shared" ca="1" si="47"/>
        <v>0</v>
      </c>
      <c r="T146" s="150">
        <f ca="1">COUNTIF('Pilot Sheet (Suivi)'!AG$9:AG$1139,'Curves datas (Données courbes)'!Q146)</f>
        <v>0</v>
      </c>
      <c r="U146" s="145">
        <f t="shared" ca="1" si="48"/>
        <v>0</v>
      </c>
      <c r="V146" s="150">
        <f ca="1">COUNTIF('Pilot Sheet (Suivi)'!AH$9:AH$1139,'Curves datas (Données courbes)'!Q146)</f>
        <v>0</v>
      </c>
      <c r="W146" s="145">
        <f t="shared" ca="1" si="49"/>
        <v>0</v>
      </c>
      <c r="X146" s="150">
        <f ca="1">COUNTIF('Pilot Sheet (Suivi)'!AI$9:AI$1139,'Curves datas (Données courbes)'!Q146)</f>
        <v>0</v>
      </c>
      <c r="Y146" s="145">
        <f t="shared" ca="1" si="50"/>
        <v>0</v>
      </c>
      <c r="Z146" s="150">
        <f>COUNTIF('Pilot Sheet (Suivi)'!AJ$9:AJ$1139,'Curves datas (Données courbes)'!Q146)</f>
        <v>0</v>
      </c>
      <c r="AA146" s="145">
        <f t="shared" si="51"/>
        <v>0</v>
      </c>
      <c r="AC146" s="148" t="str">
        <f t="shared" si="52"/>
        <v xml:space="preserve"> </v>
      </c>
      <c r="AD146" s="147"/>
      <c r="AE146" s="147"/>
      <c r="AF146" s="147"/>
      <c r="AG146" s="147"/>
      <c r="AH146" s="145"/>
    </row>
    <row r="147" spans="1:34">
      <c r="A147" s="145">
        <f t="shared" si="39"/>
        <v>202838</v>
      </c>
      <c r="B147" s="145">
        <f ca="1">COUNTIF('Pilot Sheet (Suivi)'!Z$9:Z$1137,$A147)</f>
        <v>0</v>
      </c>
      <c r="C147" s="145">
        <f t="shared" ca="1" si="41"/>
        <v>19</v>
      </c>
      <c r="D147" s="145">
        <f ca="1">COUNTIF('Pilot Sheet (Suivi)'!AA$9:AA$1137,$A147)</f>
        <v>0</v>
      </c>
      <c r="E147" s="145">
        <f t="shared" ca="1" si="42"/>
        <v>8</v>
      </c>
      <c r="F147" s="145">
        <f ca="1">COUNTIF('Pilot Sheet (Suivi)'!AB$9:AB$1137,$A147)</f>
        <v>0</v>
      </c>
      <c r="G147" s="145">
        <f t="shared" ca="1" si="43"/>
        <v>0</v>
      </c>
      <c r="I147" s="145">
        <f t="shared" si="40"/>
        <v>202838</v>
      </c>
      <c r="J147" s="146">
        <f ca="1">+SUMIF('Pilot Sheet (Suivi)'!Z$9:Z$1136,$I147,'Pilot Sheet (Suivi)'!AC$9:AC$1136)</f>
        <v>0</v>
      </c>
      <c r="K147" s="146">
        <f t="shared" ca="1" si="44"/>
        <v>366.56</v>
      </c>
      <c r="L147" s="146">
        <f ca="1">+SUMIF('Pilot Sheet (Suivi)'!AA$9:AA$1136,$I147,'Pilot Sheet (Suivi)'!AC$9:AC$1136)</f>
        <v>0</v>
      </c>
      <c r="M147" s="146">
        <f t="shared" ca="1" si="45"/>
        <v>322.58999999999997</v>
      </c>
      <c r="N147" s="146">
        <f ca="1">+SUMIF('Pilot Sheet (Suivi)'!AB$9:AB$1136,$I147,'Pilot Sheet (Suivi)'!AD$9:AD$1136)</f>
        <v>0</v>
      </c>
      <c r="O147" s="146">
        <f t="shared" ca="1" si="46"/>
        <v>0</v>
      </c>
      <c r="Q147" s="145">
        <f t="shared" si="53"/>
        <v>202838</v>
      </c>
      <c r="R147" s="150">
        <f ca="1">COUNTIF('Pilot Sheet (Suivi)'!AF$9:AF$1139,'Curves datas (Données courbes)'!Q147)</f>
        <v>0</v>
      </c>
      <c r="S147" s="145">
        <f t="shared" ca="1" si="47"/>
        <v>0</v>
      </c>
      <c r="T147" s="150">
        <f ca="1">COUNTIF('Pilot Sheet (Suivi)'!AG$9:AG$1139,'Curves datas (Données courbes)'!Q147)</f>
        <v>0</v>
      </c>
      <c r="U147" s="145">
        <f t="shared" ca="1" si="48"/>
        <v>0</v>
      </c>
      <c r="V147" s="150">
        <f ca="1">COUNTIF('Pilot Sheet (Suivi)'!AH$9:AH$1139,'Curves datas (Données courbes)'!Q147)</f>
        <v>0</v>
      </c>
      <c r="W147" s="145">
        <f t="shared" ca="1" si="49"/>
        <v>0</v>
      </c>
      <c r="X147" s="150">
        <f ca="1">COUNTIF('Pilot Sheet (Suivi)'!AI$9:AI$1139,'Curves datas (Données courbes)'!Q147)</f>
        <v>0</v>
      </c>
      <c r="Y147" s="145">
        <f t="shared" ca="1" si="50"/>
        <v>0</v>
      </c>
      <c r="Z147" s="150">
        <f>COUNTIF('Pilot Sheet (Suivi)'!AJ$9:AJ$1139,'Curves datas (Données courbes)'!Q147)</f>
        <v>0</v>
      </c>
      <c r="AA147" s="145">
        <f t="shared" si="51"/>
        <v>0</v>
      </c>
      <c r="AC147" s="148" t="str">
        <f t="shared" si="52"/>
        <v xml:space="preserve"> </v>
      </c>
      <c r="AD147" s="147"/>
      <c r="AE147" s="147"/>
      <c r="AF147" s="147"/>
      <c r="AG147" s="147"/>
      <c r="AH147" s="145"/>
    </row>
    <row r="148" spans="1:34">
      <c r="A148" s="145">
        <f t="shared" si="39"/>
        <v>202839</v>
      </c>
      <c r="B148" s="145">
        <f ca="1">COUNTIF('Pilot Sheet (Suivi)'!Z$9:Z$1137,$A148)</f>
        <v>0</v>
      </c>
      <c r="C148" s="145">
        <f t="shared" ca="1" si="41"/>
        <v>19</v>
      </c>
      <c r="D148" s="145">
        <f ca="1">COUNTIF('Pilot Sheet (Suivi)'!AA$9:AA$1137,$A148)</f>
        <v>0</v>
      </c>
      <c r="E148" s="145">
        <f t="shared" ca="1" si="42"/>
        <v>8</v>
      </c>
      <c r="F148" s="145">
        <f ca="1">COUNTIF('Pilot Sheet (Suivi)'!AB$9:AB$1137,$A148)</f>
        <v>0</v>
      </c>
      <c r="G148" s="145">
        <f t="shared" ca="1" si="43"/>
        <v>0</v>
      </c>
      <c r="I148" s="145">
        <f t="shared" si="40"/>
        <v>202839</v>
      </c>
      <c r="J148" s="146">
        <f ca="1">+SUMIF('Pilot Sheet (Suivi)'!Z$9:Z$1136,$I148,'Pilot Sheet (Suivi)'!AC$9:AC$1136)</f>
        <v>0</v>
      </c>
      <c r="K148" s="146">
        <f t="shared" ca="1" si="44"/>
        <v>366.56</v>
      </c>
      <c r="L148" s="146">
        <f ca="1">+SUMIF('Pilot Sheet (Suivi)'!AA$9:AA$1136,$I148,'Pilot Sheet (Suivi)'!AC$9:AC$1136)</f>
        <v>0</v>
      </c>
      <c r="M148" s="146">
        <f t="shared" ca="1" si="45"/>
        <v>322.58999999999997</v>
      </c>
      <c r="N148" s="146">
        <f ca="1">+SUMIF('Pilot Sheet (Suivi)'!AB$9:AB$1136,$I148,'Pilot Sheet (Suivi)'!AD$9:AD$1136)</f>
        <v>0</v>
      </c>
      <c r="O148" s="146">
        <f t="shared" ca="1" si="46"/>
        <v>0</v>
      </c>
      <c r="Q148" s="145">
        <f t="shared" si="53"/>
        <v>202839</v>
      </c>
      <c r="R148" s="150">
        <f ca="1">COUNTIF('Pilot Sheet (Suivi)'!AF$9:AF$1139,'Curves datas (Données courbes)'!Q148)</f>
        <v>0</v>
      </c>
      <c r="S148" s="145">
        <f t="shared" ca="1" si="47"/>
        <v>0</v>
      </c>
      <c r="T148" s="150">
        <f ca="1">COUNTIF('Pilot Sheet (Suivi)'!AG$9:AG$1139,'Curves datas (Données courbes)'!Q148)</f>
        <v>0</v>
      </c>
      <c r="U148" s="145">
        <f t="shared" ca="1" si="48"/>
        <v>0</v>
      </c>
      <c r="V148" s="150">
        <f ca="1">COUNTIF('Pilot Sheet (Suivi)'!AH$9:AH$1139,'Curves datas (Données courbes)'!Q148)</f>
        <v>0</v>
      </c>
      <c r="W148" s="145">
        <f t="shared" ca="1" si="49"/>
        <v>0</v>
      </c>
      <c r="X148" s="150">
        <f ca="1">COUNTIF('Pilot Sheet (Suivi)'!AI$9:AI$1139,'Curves datas (Données courbes)'!Q148)</f>
        <v>0</v>
      </c>
      <c r="Y148" s="145">
        <f t="shared" ca="1" si="50"/>
        <v>0</v>
      </c>
      <c r="Z148" s="150">
        <f>COUNTIF('Pilot Sheet (Suivi)'!AJ$9:AJ$1139,'Curves datas (Données courbes)'!Q148)</f>
        <v>0</v>
      </c>
      <c r="AA148" s="145">
        <f t="shared" si="51"/>
        <v>0</v>
      </c>
      <c r="AC148" s="148" t="str">
        <f t="shared" si="52"/>
        <v xml:space="preserve"> </v>
      </c>
      <c r="AD148" s="147"/>
      <c r="AE148" s="147"/>
      <c r="AF148" s="147"/>
      <c r="AG148" s="147"/>
      <c r="AH148" s="145"/>
    </row>
    <row r="149" spans="1:34">
      <c r="A149" s="145">
        <f t="shared" si="39"/>
        <v>202840</v>
      </c>
      <c r="B149" s="145">
        <f ca="1">COUNTIF('Pilot Sheet (Suivi)'!Z$9:Z$1137,$A149)</f>
        <v>0</v>
      </c>
      <c r="C149" s="145">
        <f t="shared" ca="1" si="41"/>
        <v>19</v>
      </c>
      <c r="D149" s="145">
        <f ca="1">COUNTIF('Pilot Sheet (Suivi)'!AA$9:AA$1137,$A149)</f>
        <v>0</v>
      </c>
      <c r="E149" s="145">
        <f t="shared" ca="1" si="42"/>
        <v>8</v>
      </c>
      <c r="F149" s="145">
        <f ca="1">COUNTIF('Pilot Sheet (Suivi)'!AB$9:AB$1137,$A149)</f>
        <v>0</v>
      </c>
      <c r="G149" s="145">
        <f t="shared" ca="1" si="43"/>
        <v>0</v>
      </c>
      <c r="I149" s="145">
        <f t="shared" si="40"/>
        <v>202840</v>
      </c>
      <c r="J149" s="146">
        <f ca="1">+SUMIF('Pilot Sheet (Suivi)'!Z$9:Z$1136,$I149,'Pilot Sheet (Suivi)'!AC$9:AC$1136)</f>
        <v>0</v>
      </c>
      <c r="K149" s="146">
        <f t="shared" ca="1" si="44"/>
        <v>366.56</v>
      </c>
      <c r="L149" s="146">
        <f ca="1">+SUMIF('Pilot Sheet (Suivi)'!AA$9:AA$1136,$I149,'Pilot Sheet (Suivi)'!AC$9:AC$1136)</f>
        <v>0</v>
      </c>
      <c r="M149" s="146">
        <f t="shared" ca="1" si="45"/>
        <v>322.58999999999997</v>
      </c>
      <c r="N149" s="146">
        <f ca="1">+SUMIF('Pilot Sheet (Suivi)'!AB$9:AB$1136,$I149,'Pilot Sheet (Suivi)'!AD$9:AD$1136)</f>
        <v>0</v>
      </c>
      <c r="O149" s="146">
        <f t="shared" ca="1" si="46"/>
        <v>0</v>
      </c>
      <c r="Q149" s="145">
        <f t="shared" si="53"/>
        <v>202840</v>
      </c>
      <c r="R149" s="150">
        <f ca="1">COUNTIF('Pilot Sheet (Suivi)'!AF$9:AF$1139,'Curves datas (Données courbes)'!Q149)</f>
        <v>0</v>
      </c>
      <c r="S149" s="145">
        <f t="shared" ca="1" si="47"/>
        <v>0</v>
      </c>
      <c r="T149" s="150">
        <f ca="1">COUNTIF('Pilot Sheet (Suivi)'!AG$9:AG$1139,'Curves datas (Données courbes)'!Q149)</f>
        <v>0</v>
      </c>
      <c r="U149" s="145">
        <f t="shared" ca="1" si="48"/>
        <v>0</v>
      </c>
      <c r="V149" s="150">
        <f ca="1">COUNTIF('Pilot Sheet (Suivi)'!AH$9:AH$1139,'Curves datas (Données courbes)'!Q149)</f>
        <v>0</v>
      </c>
      <c r="W149" s="145">
        <f t="shared" ca="1" si="49"/>
        <v>0</v>
      </c>
      <c r="X149" s="150">
        <f ca="1">COUNTIF('Pilot Sheet (Suivi)'!AI$9:AI$1139,'Curves datas (Données courbes)'!Q149)</f>
        <v>0</v>
      </c>
      <c r="Y149" s="145">
        <f t="shared" ca="1" si="50"/>
        <v>0</v>
      </c>
      <c r="Z149" s="150">
        <f>COUNTIF('Pilot Sheet (Suivi)'!AJ$9:AJ$1139,'Curves datas (Données courbes)'!Q149)</f>
        <v>0</v>
      </c>
      <c r="AA149" s="145">
        <f t="shared" si="51"/>
        <v>0</v>
      </c>
      <c r="AC149" s="148" t="str">
        <f t="shared" si="52"/>
        <v xml:space="preserve"> </v>
      </c>
      <c r="AD149" s="147"/>
      <c r="AE149" s="147"/>
      <c r="AF149" s="147"/>
      <c r="AG149" s="147"/>
      <c r="AH149" s="145"/>
    </row>
    <row r="150" spans="1:34">
      <c r="A150" s="145">
        <f t="shared" si="39"/>
        <v>202841</v>
      </c>
      <c r="B150" s="145">
        <f ca="1">COUNTIF('Pilot Sheet (Suivi)'!Z$9:Z$1137,$A150)</f>
        <v>0</v>
      </c>
      <c r="C150" s="145">
        <f t="shared" ca="1" si="41"/>
        <v>19</v>
      </c>
      <c r="D150" s="145">
        <f ca="1">COUNTIF('Pilot Sheet (Suivi)'!AA$9:AA$1137,$A150)</f>
        <v>0</v>
      </c>
      <c r="E150" s="145">
        <f t="shared" ca="1" si="42"/>
        <v>8</v>
      </c>
      <c r="F150" s="145">
        <f ca="1">COUNTIF('Pilot Sheet (Suivi)'!AB$9:AB$1137,$A150)</f>
        <v>0</v>
      </c>
      <c r="G150" s="145">
        <f t="shared" ca="1" si="43"/>
        <v>0</v>
      </c>
      <c r="I150" s="145">
        <f t="shared" si="40"/>
        <v>202841</v>
      </c>
      <c r="J150" s="146">
        <f ca="1">+SUMIF('Pilot Sheet (Suivi)'!Z$9:Z$1136,$I150,'Pilot Sheet (Suivi)'!AC$9:AC$1136)</f>
        <v>0</v>
      </c>
      <c r="K150" s="146">
        <f t="shared" ca="1" si="44"/>
        <v>366.56</v>
      </c>
      <c r="L150" s="146">
        <f ca="1">+SUMIF('Pilot Sheet (Suivi)'!AA$9:AA$1136,$I150,'Pilot Sheet (Suivi)'!AC$9:AC$1136)</f>
        <v>0</v>
      </c>
      <c r="M150" s="146">
        <f t="shared" ca="1" si="45"/>
        <v>322.58999999999997</v>
      </c>
      <c r="N150" s="146">
        <f ca="1">+SUMIF('Pilot Sheet (Suivi)'!AB$9:AB$1136,$I150,'Pilot Sheet (Suivi)'!AD$9:AD$1136)</f>
        <v>0</v>
      </c>
      <c r="O150" s="146">
        <f t="shared" ca="1" si="46"/>
        <v>0</v>
      </c>
      <c r="Q150" s="145">
        <f t="shared" si="53"/>
        <v>202841</v>
      </c>
      <c r="R150" s="150">
        <f ca="1">COUNTIF('Pilot Sheet (Suivi)'!AF$9:AF$1139,'Curves datas (Données courbes)'!Q150)</f>
        <v>0</v>
      </c>
      <c r="S150" s="145">
        <f t="shared" ca="1" si="47"/>
        <v>0</v>
      </c>
      <c r="T150" s="150">
        <f ca="1">COUNTIF('Pilot Sheet (Suivi)'!AG$9:AG$1139,'Curves datas (Données courbes)'!Q150)</f>
        <v>0</v>
      </c>
      <c r="U150" s="145">
        <f t="shared" ca="1" si="48"/>
        <v>0</v>
      </c>
      <c r="V150" s="150">
        <f ca="1">COUNTIF('Pilot Sheet (Suivi)'!AH$9:AH$1139,'Curves datas (Données courbes)'!Q150)</f>
        <v>0</v>
      </c>
      <c r="W150" s="145">
        <f t="shared" ca="1" si="49"/>
        <v>0</v>
      </c>
      <c r="X150" s="150">
        <f ca="1">COUNTIF('Pilot Sheet (Suivi)'!AI$9:AI$1139,'Curves datas (Données courbes)'!Q150)</f>
        <v>0</v>
      </c>
      <c r="Y150" s="145">
        <f t="shared" ca="1" si="50"/>
        <v>0</v>
      </c>
      <c r="Z150" s="150">
        <f>COUNTIF('Pilot Sheet (Suivi)'!AJ$9:AJ$1139,'Curves datas (Données courbes)'!Q150)</f>
        <v>0</v>
      </c>
      <c r="AA150" s="145">
        <f t="shared" si="51"/>
        <v>0</v>
      </c>
      <c r="AC150" s="148" t="str">
        <f t="shared" si="52"/>
        <v xml:space="preserve"> </v>
      </c>
      <c r="AD150" s="147"/>
      <c r="AE150" s="147"/>
      <c r="AF150" s="147"/>
      <c r="AG150" s="147"/>
      <c r="AH150" s="145"/>
    </row>
    <row r="151" spans="1:34">
      <c r="A151" s="145">
        <f t="shared" si="39"/>
        <v>202842</v>
      </c>
      <c r="B151" s="145">
        <f ca="1">COUNTIF('Pilot Sheet (Suivi)'!Z$9:Z$1137,$A151)</f>
        <v>0</v>
      </c>
      <c r="C151" s="145">
        <f t="shared" ca="1" si="41"/>
        <v>19</v>
      </c>
      <c r="D151" s="145">
        <f ca="1">COUNTIF('Pilot Sheet (Suivi)'!AA$9:AA$1137,$A151)</f>
        <v>0</v>
      </c>
      <c r="E151" s="145">
        <f t="shared" ca="1" si="42"/>
        <v>8</v>
      </c>
      <c r="F151" s="145">
        <f ca="1">COUNTIF('Pilot Sheet (Suivi)'!AB$9:AB$1137,$A151)</f>
        <v>0</v>
      </c>
      <c r="G151" s="145">
        <f t="shared" ca="1" si="43"/>
        <v>0</v>
      </c>
      <c r="I151" s="145">
        <f t="shared" si="40"/>
        <v>202842</v>
      </c>
      <c r="J151" s="146">
        <f ca="1">+SUMIF('Pilot Sheet (Suivi)'!Z$9:Z$1136,$I151,'Pilot Sheet (Suivi)'!AC$9:AC$1136)</f>
        <v>0</v>
      </c>
      <c r="K151" s="146">
        <f t="shared" ca="1" si="44"/>
        <v>366.56</v>
      </c>
      <c r="L151" s="146">
        <f ca="1">+SUMIF('Pilot Sheet (Suivi)'!AA$9:AA$1136,$I151,'Pilot Sheet (Suivi)'!AC$9:AC$1136)</f>
        <v>0</v>
      </c>
      <c r="M151" s="146">
        <f t="shared" ca="1" si="45"/>
        <v>322.58999999999997</v>
      </c>
      <c r="N151" s="146">
        <f ca="1">+SUMIF('Pilot Sheet (Suivi)'!AB$9:AB$1136,$I151,'Pilot Sheet (Suivi)'!AD$9:AD$1136)</f>
        <v>0</v>
      </c>
      <c r="O151" s="146">
        <f t="shared" ca="1" si="46"/>
        <v>0</v>
      </c>
      <c r="Q151" s="145">
        <f t="shared" si="53"/>
        <v>202842</v>
      </c>
      <c r="R151" s="150">
        <f ca="1">COUNTIF('Pilot Sheet (Suivi)'!AF$9:AF$1139,'Curves datas (Données courbes)'!Q151)</f>
        <v>0</v>
      </c>
      <c r="S151" s="145">
        <f t="shared" ca="1" si="47"/>
        <v>0</v>
      </c>
      <c r="T151" s="150">
        <f ca="1">COUNTIF('Pilot Sheet (Suivi)'!AG$9:AG$1139,'Curves datas (Données courbes)'!Q151)</f>
        <v>0</v>
      </c>
      <c r="U151" s="145">
        <f t="shared" ca="1" si="48"/>
        <v>0</v>
      </c>
      <c r="V151" s="150">
        <f ca="1">COUNTIF('Pilot Sheet (Suivi)'!AH$9:AH$1139,'Curves datas (Données courbes)'!Q151)</f>
        <v>0</v>
      </c>
      <c r="W151" s="145">
        <f t="shared" ca="1" si="49"/>
        <v>0</v>
      </c>
      <c r="X151" s="150">
        <f ca="1">COUNTIF('Pilot Sheet (Suivi)'!AI$9:AI$1139,'Curves datas (Données courbes)'!Q151)</f>
        <v>0</v>
      </c>
      <c r="Y151" s="145">
        <f t="shared" ca="1" si="50"/>
        <v>0</v>
      </c>
      <c r="Z151" s="150">
        <f>COUNTIF('Pilot Sheet (Suivi)'!AJ$9:AJ$1139,'Curves datas (Données courbes)'!Q151)</f>
        <v>0</v>
      </c>
      <c r="AA151" s="145">
        <f t="shared" si="51"/>
        <v>0</v>
      </c>
      <c r="AC151" s="148" t="str">
        <f t="shared" si="52"/>
        <v xml:space="preserve"> </v>
      </c>
      <c r="AD151" s="147"/>
      <c r="AE151" s="147"/>
      <c r="AF151" s="147"/>
      <c r="AG151" s="147"/>
      <c r="AH151" s="145"/>
    </row>
    <row r="152" spans="1:34">
      <c r="A152" s="145">
        <f t="shared" si="39"/>
        <v>202843</v>
      </c>
      <c r="B152" s="145">
        <f ca="1">COUNTIF('Pilot Sheet (Suivi)'!Z$9:Z$1137,$A152)</f>
        <v>0</v>
      </c>
      <c r="C152" s="145">
        <f t="shared" ca="1" si="41"/>
        <v>19</v>
      </c>
      <c r="D152" s="145">
        <f ca="1">COUNTIF('Pilot Sheet (Suivi)'!AA$9:AA$1137,$A152)</f>
        <v>0</v>
      </c>
      <c r="E152" s="145">
        <f t="shared" ca="1" si="42"/>
        <v>8</v>
      </c>
      <c r="F152" s="145">
        <f ca="1">COUNTIF('Pilot Sheet (Suivi)'!AB$9:AB$1137,$A152)</f>
        <v>0</v>
      </c>
      <c r="G152" s="145">
        <f t="shared" ca="1" si="43"/>
        <v>0</v>
      </c>
      <c r="I152" s="145">
        <f t="shared" si="40"/>
        <v>202843</v>
      </c>
      <c r="J152" s="146">
        <f ca="1">+SUMIF('Pilot Sheet (Suivi)'!Z$9:Z$1136,$I152,'Pilot Sheet (Suivi)'!AC$9:AC$1136)</f>
        <v>0</v>
      </c>
      <c r="K152" s="146">
        <f t="shared" ca="1" si="44"/>
        <v>366.56</v>
      </c>
      <c r="L152" s="146">
        <f ca="1">+SUMIF('Pilot Sheet (Suivi)'!AA$9:AA$1136,$I152,'Pilot Sheet (Suivi)'!AC$9:AC$1136)</f>
        <v>0</v>
      </c>
      <c r="M152" s="146">
        <f t="shared" ca="1" si="45"/>
        <v>322.58999999999997</v>
      </c>
      <c r="N152" s="146">
        <f ca="1">+SUMIF('Pilot Sheet (Suivi)'!AB$9:AB$1136,$I152,'Pilot Sheet (Suivi)'!AD$9:AD$1136)</f>
        <v>0</v>
      </c>
      <c r="O152" s="146">
        <f t="shared" ca="1" si="46"/>
        <v>0</v>
      </c>
      <c r="Q152" s="145">
        <f t="shared" si="53"/>
        <v>202843</v>
      </c>
      <c r="R152" s="150">
        <f ca="1">COUNTIF('Pilot Sheet (Suivi)'!AF$9:AF$1139,'Curves datas (Données courbes)'!Q152)</f>
        <v>0</v>
      </c>
      <c r="S152" s="145">
        <f t="shared" ca="1" si="47"/>
        <v>0</v>
      </c>
      <c r="T152" s="150">
        <f ca="1">COUNTIF('Pilot Sheet (Suivi)'!AG$9:AG$1139,'Curves datas (Données courbes)'!Q152)</f>
        <v>0</v>
      </c>
      <c r="U152" s="145">
        <f t="shared" ca="1" si="48"/>
        <v>0</v>
      </c>
      <c r="V152" s="150">
        <f ca="1">COUNTIF('Pilot Sheet (Suivi)'!AH$9:AH$1139,'Curves datas (Données courbes)'!Q152)</f>
        <v>0</v>
      </c>
      <c r="W152" s="145">
        <f t="shared" ca="1" si="49"/>
        <v>0</v>
      </c>
      <c r="X152" s="150">
        <f ca="1">COUNTIF('Pilot Sheet (Suivi)'!AI$9:AI$1139,'Curves datas (Données courbes)'!Q152)</f>
        <v>0</v>
      </c>
      <c r="Y152" s="145">
        <f t="shared" ca="1" si="50"/>
        <v>0</v>
      </c>
      <c r="Z152" s="150">
        <f>COUNTIF('Pilot Sheet (Suivi)'!AJ$9:AJ$1139,'Curves datas (Données courbes)'!Q152)</f>
        <v>0</v>
      </c>
      <c r="AA152" s="145">
        <f t="shared" si="51"/>
        <v>0</v>
      </c>
      <c r="AC152" s="148" t="str">
        <f t="shared" si="52"/>
        <v xml:space="preserve"> </v>
      </c>
      <c r="AD152" s="147"/>
      <c r="AE152" s="147"/>
      <c r="AF152" s="147"/>
      <c r="AG152" s="147"/>
      <c r="AH152" s="145"/>
    </row>
    <row r="153" spans="1:34">
      <c r="A153" s="145">
        <f t="shared" si="39"/>
        <v>202844</v>
      </c>
      <c r="B153" s="145">
        <f ca="1">COUNTIF('Pilot Sheet (Suivi)'!Z$9:Z$1137,$A153)</f>
        <v>0</v>
      </c>
      <c r="C153" s="145">
        <f t="shared" ca="1" si="41"/>
        <v>19</v>
      </c>
      <c r="D153" s="145">
        <f ca="1">COUNTIF('Pilot Sheet (Suivi)'!AA$9:AA$1137,$A153)</f>
        <v>0</v>
      </c>
      <c r="E153" s="145">
        <f t="shared" ca="1" si="42"/>
        <v>8</v>
      </c>
      <c r="F153" s="145">
        <f ca="1">COUNTIF('Pilot Sheet (Suivi)'!AB$9:AB$1137,$A153)</f>
        <v>0</v>
      </c>
      <c r="G153" s="145">
        <f t="shared" ca="1" si="43"/>
        <v>0</v>
      </c>
      <c r="I153" s="145">
        <f t="shared" si="40"/>
        <v>202844</v>
      </c>
      <c r="J153" s="146">
        <f ca="1">+SUMIF('Pilot Sheet (Suivi)'!Z$9:Z$1136,$I153,'Pilot Sheet (Suivi)'!AC$9:AC$1136)</f>
        <v>0</v>
      </c>
      <c r="K153" s="146">
        <f t="shared" ca="1" si="44"/>
        <v>366.56</v>
      </c>
      <c r="L153" s="146">
        <f ca="1">+SUMIF('Pilot Sheet (Suivi)'!AA$9:AA$1136,$I153,'Pilot Sheet (Suivi)'!AC$9:AC$1136)</f>
        <v>0</v>
      </c>
      <c r="M153" s="146">
        <f t="shared" ca="1" si="45"/>
        <v>322.58999999999997</v>
      </c>
      <c r="N153" s="146">
        <f ca="1">+SUMIF('Pilot Sheet (Suivi)'!AB$9:AB$1136,$I153,'Pilot Sheet (Suivi)'!AD$9:AD$1136)</f>
        <v>0</v>
      </c>
      <c r="O153" s="146">
        <f t="shared" ca="1" si="46"/>
        <v>0</v>
      </c>
      <c r="Q153" s="145">
        <f t="shared" si="53"/>
        <v>202844</v>
      </c>
      <c r="R153" s="150">
        <f ca="1">COUNTIF('Pilot Sheet (Suivi)'!AF$9:AF$1139,'Curves datas (Données courbes)'!Q153)</f>
        <v>0</v>
      </c>
      <c r="S153" s="145">
        <f t="shared" ca="1" si="47"/>
        <v>0</v>
      </c>
      <c r="T153" s="150">
        <f ca="1">COUNTIF('Pilot Sheet (Suivi)'!AG$9:AG$1139,'Curves datas (Données courbes)'!Q153)</f>
        <v>0</v>
      </c>
      <c r="U153" s="145">
        <f t="shared" ca="1" si="48"/>
        <v>0</v>
      </c>
      <c r="V153" s="150">
        <f ca="1">COUNTIF('Pilot Sheet (Suivi)'!AH$9:AH$1139,'Curves datas (Données courbes)'!Q153)</f>
        <v>0</v>
      </c>
      <c r="W153" s="145">
        <f t="shared" ca="1" si="49"/>
        <v>0</v>
      </c>
      <c r="X153" s="150">
        <f ca="1">COUNTIF('Pilot Sheet (Suivi)'!AI$9:AI$1139,'Curves datas (Données courbes)'!Q153)</f>
        <v>0</v>
      </c>
      <c r="Y153" s="145">
        <f t="shared" ca="1" si="50"/>
        <v>0</v>
      </c>
      <c r="Z153" s="150">
        <f>COUNTIF('Pilot Sheet (Suivi)'!AJ$9:AJ$1139,'Curves datas (Données courbes)'!Q153)</f>
        <v>0</v>
      </c>
      <c r="AA153" s="145">
        <f t="shared" si="51"/>
        <v>0</v>
      </c>
      <c r="AC153" s="148" t="str">
        <f t="shared" si="52"/>
        <v xml:space="preserve"> </v>
      </c>
      <c r="AD153" s="147"/>
      <c r="AE153" s="147"/>
      <c r="AF153" s="147"/>
      <c r="AG153" s="147"/>
      <c r="AH153" s="145"/>
    </row>
    <row r="154" spans="1:34">
      <c r="A154" s="145">
        <f t="shared" si="39"/>
        <v>202845</v>
      </c>
      <c r="B154" s="145">
        <f ca="1">COUNTIF('Pilot Sheet (Suivi)'!Z$9:Z$1137,$A154)</f>
        <v>0</v>
      </c>
      <c r="C154" s="145">
        <f t="shared" ca="1" si="41"/>
        <v>19</v>
      </c>
      <c r="D154" s="145">
        <f ca="1">COUNTIF('Pilot Sheet (Suivi)'!AA$9:AA$1137,$A154)</f>
        <v>0</v>
      </c>
      <c r="E154" s="145">
        <f t="shared" ca="1" si="42"/>
        <v>8</v>
      </c>
      <c r="F154" s="145">
        <f ca="1">COUNTIF('Pilot Sheet (Suivi)'!AB$9:AB$1137,$A154)</f>
        <v>0</v>
      </c>
      <c r="G154" s="145">
        <f t="shared" ca="1" si="43"/>
        <v>0</v>
      </c>
      <c r="I154" s="145">
        <f t="shared" si="40"/>
        <v>202845</v>
      </c>
      <c r="J154" s="146">
        <f ca="1">+SUMIF('Pilot Sheet (Suivi)'!Z$9:Z$1136,$I154,'Pilot Sheet (Suivi)'!AC$9:AC$1136)</f>
        <v>0</v>
      </c>
      <c r="K154" s="146">
        <f t="shared" ca="1" si="44"/>
        <v>366.56</v>
      </c>
      <c r="L154" s="146">
        <f ca="1">+SUMIF('Pilot Sheet (Suivi)'!AA$9:AA$1136,$I154,'Pilot Sheet (Suivi)'!AC$9:AC$1136)</f>
        <v>0</v>
      </c>
      <c r="M154" s="146">
        <f t="shared" ca="1" si="45"/>
        <v>322.58999999999997</v>
      </c>
      <c r="N154" s="146">
        <f ca="1">+SUMIF('Pilot Sheet (Suivi)'!AB$9:AB$1136,$I154,'Pilot Sheet (Suivi)'!AD$9:AD$1136)</f>
        <v>0</v>
      </c>
      <c r="O154" s="146">
        <f t="shared" ca="1" si="46"/>
        <v>0</v>
      </c>
      <c r="Q154" s="145">
        <f t="shared" si="53"/>
        <v>202845</v>
      </c>
      <c r="R154" s="150">
        <f ca="1">COUNTIF('Pilot Sheet (Suivi)'!AF$9:AF$1139,'Curves datas (Données courbes)'!Q154)</f>
        <v>0</v>
      </c>
      <c r="S154" s="145">
        <f t="shared" ca="1" si="47"/>
        <v>0</v>
      </c>
      <c r="T154" s="150">
        <f ca="1">COUNTIF('Pilot Sheet (Suivi)'!AG$9:AG$1139,'Curves datas (Données courbes)'!Q154)</f>
        <v>0</v>
      </c>
      <c r="U154" s="145">
        <f t="shared" ca="1" si="48"/>
        <v>0</v>
      </c>
      <c r="V154" s="150">
        <f ca="1">COUNTIF('Pilot Sheet (Suivi)'!AH$9:AH$1139,'Curves datas (Données courbes)'!Q154)</f>
        <v>0</v>
      </c>
      <c r="W154" s="145">
        <f t="shared" ca="1" si="49"/>
        <v>0</v>
      </c>
      <c r="X154" s="150">
        <f ca="1">COUNTIF('Pilot Sheet (Suivi)'!AI$9:AI$1139,'Curves datas (Données courbes)'!Q154)</f>
        <v>0</v>
      </c>
      <c r="Y154" s="145">
        <f t="shared" ca="1" si="50"/>
        <v>0</v>
      </c>
      <c r="Z154" s="150">
        <f>COUNTIF('Pilot Sheet (Suivi)'!AJ$9:AJ$1139,'Curves datas (Données courbes)'!Q154)</f>
        <v>0</v>
      </c>
      <c r="AA154" s="145">
        <f t="shared" si="51"/>
        <v>0</v>
      </c>
      <c r="AC154" s="148" t="str">
        <f t="shared" si="52"/>
        <v xml:space="preserve"> </v>
      </c>
      <c r="AD154" s="147"/>
      <c r="AE154" s="147"/>
      <c r="AF154" s="147"/>
      <c r="AG154" s="147"/>
      <c r="AH154" s="145"/>
    </row>
    <row r="155" spans="1:34">
      <c r="A155" s="145">
        <f t="shared" si="39"/>
        <v>202846</v>
      </c>
      <c r="B155" s="145">
        <f ca="1">COUNTIF('Pilot Sheet (Suivi)'!Z$9:Z$1137,$A155)</f>
        <v>0</v>
      </c>
      <c r="C155" s="145">
        <f t="shared" ca="1" si="41"/>
        <v>19</v>
      </c>
      <c r="D155" s="145">
        <f ca="1">COUNTIF('Pilot Sheet (Suivi)'!AA$9:AA$1137,$A155)</f>
        <v>0</v>
      </c>
      <c r="E155" s="145">
        <f t="shared" ca="1" si="42"/>
        <v>8</v>
      </c>
      <c r="F155" s="145">
        <f ca="1">COUNTIF('Pilot Sheet (Suivi)'!AB$9:AB$1137,$A155)</f>
        <v>0</v>
      </c>
      <c r="G155" s="145">
        <f t="shared" ca="1" si="43"/>
        <v>0</v>
      </c>
      <c r="I155" s="145">
        <f t="shared" si="40"/>
        <v>202846</v>
      </c>
      <c r="J155" s="146">
        <f ca="1">+SUMIF('Pilot Sheet (Suivi)'!Z$9:Z$1136,$I155,'Pilot Sheet (Suivi)'!AC$9:AC$1136)</f>
        <v>0</v>
      </c>
      <c r="K155" s="146">
        <f t="shared" ca="1" si="44"/>
        <v>366.56</v>
      </c>
      <c r="L155" s="146">
        <f ca="1">+SUMIF('Pilot Sheet (Suivi)'!AA$9:AA$1136,$I155,'Pilot Sheet (Suivi)'!AC$9:AC$1136)</f>
        <v>0</v>
      </c>
      <c r="M155" s="146">
        <f t="shared" ca="1" si="45"/>
        <v>322.58999999999997</v>
      </c>
      <c r="N155" s="146">
        <f ca="1">+SUMIF('Pilot Sheet (Suivi)'!AB$9:AB$1136,$I155,'Pilot Sheet (Suivi)'!AD$9:AD$1136)</f>
        <v>0</v>
      </c>
      <c r="O155" s="146">
        <f t="shared" ca="1" si="46"/>
        <v>0</v>
      </c>
      <c r="Q155" s="145">
        <f t="shared" si="53"/>
        <v>202846</v>
      </c>
      <c r="R155" s="150">
        <f ca="1">COUNTIF('Pilot Sheet (Suivi)'!AF$9:AF$1139,'Curves datas (Données courbes)'!Q155)</f>
        <v>0</v>
      </c>
      <c r="S155" s="145">
        <f t="shared" ca="1" si="47"/>
        <v>0</v>
      </c>
      <c r="T155" s="150">
        <f ca="1">COUNTIF('Pilot Sheet (Suivi)'!AG$9:AG$1139,'Curves datas (Données courbes)'!Q155)</f>
        <v>0</v>
      </c>
      <c r="U155" s="145">
        <f t="shared" ca="1" si="48"/>
        <v>0</v>
      </c>
      <c r="V155" s="150">
        <f ca="1">COUNTIF('Pilot Sheet (Suivi)'!AH$9:AH$1139,'Curves datas (Données courbes)'!Q155)</f>
        <v>0</v>
      </c>
      <c r="W155" s="145">
        <f t="shared" ca="1" si="49"/>
        <v>0</v>
      </c>
      <c r="X155" s="150">
        <f ca="1">COUNTIF('Pilot Sheet (Suivi)'!AI$9:AI$1139,'Curves datas (Données courbes)'!Q155)</f>
        <v>0</v>
      </c>
      <c r="Y155" s="145">
        <f t="shared" ca="1" si="50"/>
        <v>0</v>
      </c>
      <c r="Z155" s="150">
        <f>COUNTIF('Pilot Sheet (Suivi)'!AJ$9:AJ$1139,'Curves datas (Données courbes)'!Q155)</f>
        <v>0</v>
      </c>
      <c r="AA155" s="145">
        <f t="shared" si="51"/>
        <v>0</v>
      </c>
      <c r="AC155" s="148" t="str">
        <f t="shared" si="52"/>
        <v xml:space="preserve"> </v>
      </c>
      <c r="AD155" s="147"/>
      <c r="AE155" s="147"/>
      <c r="AF155" s="147"/>
      <c r="AG155" s="147"/>
      <c r="AH155" s="145"/>
    </row>
    <row r="156" spans="1:34">
      <c r="A156" s="145">
        <f t="shared" si="39"/>
        <v>202847</v>
      </c>
      <c r="B156" s="145">
        <f ca="1">COUNTIF('Pilot Sheet (Suivi)'!Z$9:Z$1137,$A156)</f>
        <v>0</v>
      </c>
      <c r="C156" s="145">
        <f t="shared" ca="1" si="41"/>
        <v>19</v>
      </c>
      <c r="D156" s="145">
        <f ca="1">COUNTIF('Pilot Sheet (Suivi)'!AA$9:AA$1137,$A156)</f>
        <v>0</v>
      </c>
      <c r="E156" s="145">
        <f t="shared" ca="1" si="42"/>
        <v>8</v>
      </c>
      <c r="F156" s="145">
        <f ca="1">COUNTIF('Pilot Sheet (Suivi)'!AB$9:AB$1137,$A156)</f>
        <v>0</v>
      </c>
      <c r="G156" s="145">
        <f t="shared" ca="1" si="43"/>
        <v>0</v>
      </c>
      <c r="I156" s="145">
        <f t="shared" si="40"/>
        <v>202847</v>
      </c>
      <c r="J156" s="146">
        <f ca="1">+SUMIF('Pilot Sheet (Suivi)'!Z$9:Z$1136,$I156,'Pilot Sheet (Suivi)'!AC$9:AC$1136)</f>
        <v>0</v>
      </c>
      <c r="K156" s="146">
        <f t="shared" ca="1" si="44"/>
        <v>366.56</v>
      </c>
      <c r="L156" s="146">
        <f ca="1">+SUMIF('Pilot Sheet (Suivi)'!AA$9:AA$1136,$I156,'Pilot Sheet (Suivi)'!AC$9:AC$1136)</f>
        <v>0</v>
      </c>
      <c r="M156" s="146">
        <f t="shared" ca="1" si="45"/>
        <v>322.58999999999997</v>
      </c>
      <c r="N156" s="146">
        <f ca="1">+SUMIF('Pilot Sheet (Suivi)'!AB$9:AB$1136,$I156,'Pilot Sheet (Suivi)'!AD$9:AD$1136)</f>
        <v>0</v>
      </c>
      <c r="O156" s="146">
        <f t="shared" ca="1" si="46"/>
        <v>0</v>
      </c>
      <c r="Q156" s="145">
        <f t="shared" si="53"/>
        <v>202847</v>
      </c>
      <c r="R156" s="150">
        <f ca="1">COUNTIF('Pilot Sheet (Suivi)'!AF$9:AF$1139,'Curves datas (Données courbes)'!Q156)</f>
        <v>0</v>
      </c>
      <c r="S156" s="145">
        <f t="shared" ca="1" si="47"/>
        <v>0</v>
      </c>
      <c r="T156" s="150">
        <f ca="1">COUNTIF('Pilot Sheet (Suivi)'!AG$9:AG$1139,'Curves datas (Données courbes)'!Q156)</f>
        <v>0</v>
      </c>
      <c r="U156" s="145">
        <f t="shared" ca="1" si="48"/>
        <v>0</v>
      </c>
      <c r="V156" s="150">
        <f ca="1">COUNTIF('Pilot Sheet (Suivi)'!AH$9:AH$1139,'Curves datas (Données courbes)'!Q156)</f>
        <v>0</v>
      </c>
      <c r="W156" s="145">
        <f t="shared" ca="1" si="49"/>
        <v>0</v>
      </c>
      <c r="X156" s="150">
        <f ca="1">COUNTIF('Pilot Sheet (Suivi)'!AI$9:AI$1139,'Curves datas (Données courbes)'!Q156)</f>
        <v>0</v>
      </c>
      <c r="Y156" s="145">
        <f t="shared" ca="1" si="50"/>
        <v>0</v>
      </c>
      <c r="Z156" s="150">
        <f>COUNTIF('Pilot Sheet (Suivi)'!AJ$9:AJ$1139,'Curves datas (Données courbes)'!Q156)</f>
        <v>0</v>
      </c>
      <c r="AA156" s="145">
        <f t="shared" si="51"/>
        <v>0</v>
      </c>
      <c r="AC156" s="148" t="str">
        <f t="shared" si="52"/>
        <v xml:space="preserve"> </v>
      </c>
      <c r="AD156" s="147"/>
      <c r="AE156" s="147"/>
      <c r="AF156" s="147"/>
      <c r="AG156" s="147"/>
      <c r="AH156" s="145"/>
    </row>
    <row r="157" spans="1:34">
      <c r="A157" s="145">
        <f t="shared" si="39"/>
        <v>202848</v>
      </c>
      <c r="B157" s="145">
        <f ca="1">COUNTIF('Pilot Sheet (Suivi)'!Z$9:Z$1137,$A157)</f>
        <v>0</v>
      </c>
      <c r="C157" s="145">
        <f t="shared" ca="1" si="41"/>
        <v>19</v>
      </c>
      <c r="D157" s="145">
        <f ca="1">COUNTIF('Pilot Sheet (Suivi)'!AA$9:AA$1137,$A157)</f>
        <v>0</v>
      </c>
      <c r="E157" s="145">
        <f t="shared" ca="1" si="42"/>
        <v>8</v>
      </c>
      <c r="F157" s="145">
        <f ca="1">COUNTIF('Pilot Sheet (Suivi)'!AB$9:AB$1137,$A157)</f>
        <v>0</v>
      </c>
      <c r="G157" s="145">
        <f t="shared" ca="1" si="43"/>
        <v>0</v>
      </c>
      <c r="I157" s="145">
        <f t="shared" si="40"/>
        <v>202848</v>
      </c>
      <c r="J157" s="146">
        <f ca="1">+SUMIF('Pilot Sheet (Suivi)'!Z$9:Z$1136,$I157,'Pilot Sheet (Suivi)'!AC$9:AC$1136)</f>
        <v>0</v>
      </c>
      <c r="K157" s="146">
        <f t="shared" ca="1" si="44"/>
        <v>366.56</v>
      </c>
      <c r="L157" s="146">
        <f ca="1">+SUMIF('Pilot Sheet (Suivi)'!AA$9:AA$1136,$I157,'Pilot Sheet (Suivi)'!AC$9:AC$1136)</f>
        <v>0</v>
      </c>
      <c r="M157" s="146">
        <f t="shared" ca="1" si="45"/>
        <v>322.58999999999997</v>
      </c>
      <c r="N157" s="146">
        <f ca="1">+SUMIF('Pilot Sheet (Suivi)'!AB$9:AB$1136,$I157,'Pilot Sheet (Suivi)'!AD$9:AD$1136)</f>
        <v>0</v>
      </c>
      <c r="O157" s="146">
        <f t="shared" ca="1" si="46"/>
        <v>0</v>
      </c>
      <c r="Q157" s="145">
        <f t="shared" si="53"/>
        <v>202848</v>
      </c>
      <c r="R157" s="150">
        <f ca="1">COUNTIF('Pilot Sheet (Suivi)'!AF$9:AF$1139,'Curves datas (Données courbes)'!Q157)</f>
        <v>0</v>
      </c>
      <c r="S157" s="145">
        <f t="shared" ca="1" si="47"/>
        <v>0</v>
      </c>
      <c r="T157" s="150">
        <f ca="1">COUNTIF('Pilot Sheet (Suivi)'!AG$9:AG$1139,'Curves datas (Données courbes)'!Q157)</f>
        <v>0</v>
      </c>
      <c r="U157" s="145">
        <f t="shared" ca="1" si="48"/>
        <v>0</v>
      </c>
      <c r="V157" s="150">
        <f ca="1">COUNTIF('Pilot Sheet (Suivi)'!AH$9:AH$1139,'Curves datas (Données courbes)'!Q157)</f>
        <v>0</v>
      </c>
      <c r="W157" s="145">
        <f t="shared" ca="1" si="49"/>
        <v>0</v>
      </c>
      <c r="X157" s="150">
        <f ca="1">COUNTIF('Pilot Sheet (Suivi)'!AI$9:AI$1139,'Curves datas (Données courbes)'!Q157)</f>
        <v>0</v>
      </c>
      <c r="Y157" s="145">
        <f t="shared" ca="1" si="50"/>
        <v>0</v>
      </c>
      <c r="Z157" s="150">
        <f>COUNTIF('Pilot Sheet (Suivi)'!AJ$9:AJ$1139,'Curves datas (Données courbes)'!Q157)</f>
        <v>0</v>
      </c>
      <c r="AA157" s="145">
        <f t="shared" si="51"/>
        <v>0</v>
      </c>
      <c r="AC157" s="148" t="str">
        <f t="shared" si="52"/>
        <v xml:space="preserve"> </v>
      </c>
      <c r="AD157" s="147"/>
      <c r="AE157" s="147"/>
      <c r="AF157" s="147"/>
      <c r="AG157" s="147"/>
      <c r="AH157" s="145"/>
    </row>
    <row r="158" spans="1:34">
      <c r="A158" s="145">
        <f t="shared" si="39"/>
        <v>202849</v>
      </c>
      <c r="B158" s="145">
        <f ca="1">COUNTIF('Pilot Sheet (Suivi)'!Z$9:Z$1137,$A158)</f>
        <v>0</v>
      </c>
      <c r="C158" s="145">
        <f t="shared" ca="1" si="41"/>
        <v>19</v>
      </c>
      <c r="D158" s="145">
        <f ca="1">COUNTIF('Pilot Sheet (Suivi)'!AA$9:AA$1137,$A158)</f>
        <v>0</v>
      </c>
      <c r="E158" s="145">
        <f t="shared" ca="1" si="42"/>
        <v>8</v>
      </c>
      <c r="F158" s="145">
        <f ca="1">COUNTIF('Pilot Sheet (Suivi)'!AB$9:AB$1137,$A158)</f>
        <v>0</v>
      </c>
      <c r="G158" s="145">
        <f t="shared" ca="1" si="43"/>
        <v>0</v>
      </c>
      <c r="I158" s="145">
        <f t="shared" si="40"/>
        <v>202849</v>
      </c>
      <c r="J158" s="146">
        <f ca="1">+SUMIF('Pilot Sheet (Suivi)'!Z$9:Z$1136,$I158,'Pilot Sheet (Suivi)'!AC$9:AC$1136)</f>
        <v>0</v>
      </c>
      <c r="K158" s="146">
        <f t="shared" ca="1" si="44"/>
        <v>366.56</v>
      </c>
      <c r="L158" s="146">
        <f ca="1">+SUMIF('Pilot Sheet (Suivi)'!AA$9:AA$1136,$I158,'Pilot Sheet (Suivi)'!AC$9:AC$1136)</f>
        <v>0</v>
      </c>
      <c r="M158" s="146">
        <f t="shared" ca="1" si="45"/>
        <v>322.58999999999997</v>
      </c>
      <c r="N158" s="146">
        <f ca="1">+SUMIF('Pilot Sheet (Suivi)'!AB$9:AB$1136,$I158,'Pilot Sheet (Suivi)'!AD$9:AD$1136)</f>
        <v>0</v>
      </c>
      <c r="O158" s="146">
        <f t="shared" ca="1" si="46"/>
        <v>0</v>
      </c>
      <c r="Q158" s="145">
        <f t="shared" si="53"/>
        <v>202849</v>
      </c>
      <c r="R158" s="150">
        <f ca="1">COUNTIF('Pilot Sheet (Suivi)'!AF$9:AF$1139,'Curves datas (Données courbes)'!Q158)</f>
        <v>0</v>
      </c>
      <c r="S158" s="145">
        <f t="shared" ca="1" si="47"/>
        <v>0</v>
      </c>
      <c r="T158" s="150">
        <f ca="1">COUNTIF('Pilot Sheet (Suivi)'!AG$9:AG$1139,'Curves datas (Données courbes)'!Q158)</f>
        <v>0</v>
      </c>
      <c r="U158" s="145">
        <f t="shared" ca="1" si="48"/>
        <v>0</v>
      </c>
      <c r="V158" s="150">
        <f ca="1">COUNTIF('Pilot Sheet (Suivi)'!AH$9:AH$1139,'Curves datas (Données courbes)'!Q158)</f>
        <v>0</v>
      </c>
      <c r="W158" s="145">
        <f t="shared" ca="1" si="49"/>
        <v>0</v>
      </c>
      <c r="X158" s="150">
        <f ca="1">COUNTIF('Pilot Sheet (Suivi)'!AI$9:AI$1139,'Curves datas (Données courbes)'!Q158)</f>
        <v>0</v>
      </c>
      <c r="Y158" s="145">
        <f t="shared" ca="1" si="50"/>
        <v>0</v>
      </c>
      <c r="Z158" s="150">
        <f>COUNTIF('Pilot Sheet (Suivi)'!AJ$9:AJ$1139,'Curves datas (Données courbes)'!Q158)</f>
        <v>0</v>
      </c>
      <c r="AA158" s="145">
        <f t="shared" si="51"/>
        <v>0</v>
      </c>
      <c r="AC158" s="148" t="str">
        <f t="shared" si="52"/>
        <v xml:space="preserve"> </v>
      </c>
      <c r="AD158" s="147"/>
      <c r="AE158" s="147"/>
      <c r="AF158" s="147"/>
      <c r="AG158" s="147"/>
      <c r="AH158" s="145"/>
    </row>
    <row r="159" spans="1:34">
      <c r="A159" s="145">
        <f t="shared" si="39"/>
        <v>202850</v>
      </c>
      <c r="B159" s="145">
        <f ca="1">COUNTIF('Pilot Sheet (Suivi)'!Z$9:Z$1137,$A159)</f>
        <v>0</v>
      </c>
      <c r="C159" s="145">
        <f t="shared" ca="1" si="41"/>
        <v>19</v>
      </c>
      <c r="D159" s="145">
        <f ca="1">COUNTIF('Pilot Sheet (Suivi)'!AA$9:AA$1137,$A159)</f>
        <v>0</v>
      </c>
      <c r="E159" s="145">
        <f t="shared" ca="1" si="42"/>
        <v>8</v>
      </c>
      <c r="F159" s="145">
        <f ca="1">COUNTIF('Pilot Sheet (Suivi)'!AB$9:AB$1137,$A159)</f>
        <v>0</v>
      </c>
      <c r="G159" s="145">
        <f t="shared" ca="1" si="43"/>
        <v>0</v>
      </c>
      <c r="I159" s="145">
        <f t="shared" si="40"/>
        <v>202850</v>
      </c>
      <c r="J159" s="146">
        <f ca="1">+SUMIF('Pilot Sheet (Suivi)'!Z$9:Z$1136,$I159,'Pilot Sheet (Suivi)'!AC$9:AC$1136)</f>
        <v>0</v>
      </c>
      <c r="K159" s="146">
        <f t="shared" ca="1" si="44"/>
        <v>366.56</v>
      </c>
      <c r="L159" s="146">
        <f ca="1">+SUMIF('Pilot Sheet (Suivi)'!AA$9:AA$1136,$I159,'Pilot Sheet (Suivi)'!AC$9:AC$1136)</f>
        <v>0</v>
      </c>
      <c r="M159" s="146">
        <f t="shared" ca="1" si="45"/>
        <v>322.58999999999997</v>
      </c>
      <c r="N159" s="146">
        <f ca="1">+SUMIF('Pilot Sheet (Suivi)'!AB$9:AB$1136,$I159,'Pilot Sheet (Suivi)'!AD$9:AD$1136)</f>
        <v>0</v>
      </c>
      <c r="O159" s="146">
        <f t="shared" ca="1" si="46"/>
        <v>0</v>
      </c>
      <c r="Q159" s="145">
        <f t="shared" si="53"/>
        <v>202850</v>
      </c>
      <c r="R159" s="150">
        <f ca="1">COUNTIF('Pilot Sheet (Suivi)'!AF$9:AF$1139,'Curves datas (Données courbes)'!Q159)</f>
        <v>0</v>
      </c>
      <c r="S159" s="145">
        <f t="shared" ca="1" si="47"/>
        <v>0</v>
      </c>
      <c r="T159" s="150">
        <f ca="1">COUNTIF('Pilot Sheet (Suivi)'!AG$9:AG$1139,'Curves datas (Données courbes)'!Q159)</f>
        <v>0</v>
      </c>
      <c r="U159" s="145">
        <f t="shared" ca="1" si="48"/>
        <v>0</v>
      </c>
      <c r="V159" s="150">
        <f ca="1">COUNTIF('Pilot Sheet (Suivi)'!AH$9:AH$1139,'Curves datas (Données courbes)'!Q159)</f>
        <v>0</v>
      </c>
      <c r="W159" s="145">
        <f t="shared" ca="1" si="49"/>
        <v>0</v>
      </c>
      <c r="X159" s="150">
        <f ca="1">COUNTIF('Pilot Sheet (Suivi)'!AI$9:AI$1139,'Curves datas (Données courbes)'!Q159)</f>
        <v>0</v>
      </c>
      <c r="Y159" s="145">
        <f t="shared" ca="1" si="50"/>
        <v>0</v>
      </c>
      <c r="Z159" s="150">
        <f>COUNTIF('Pilot Sheet (Suivi)'!AJ$9:AJ$1139,'Curves datas (Données courbes)'!Q159)</f>
        <v>0</v>
      </c>
      <c r="AA159" s="145">
        <f t="shared" si="51"/>
        <v>0</v>
      </c>
      <c r="AC159" s="148" t="str">
        <f t="shared" si="52"/>
        <v xml:space="preserve"> </v>
      </c>
      <c r="AD159" s="147"/>
      <c r="AE159" s="147"/>
      <c r="AF159" s="147"/>
      <c r="AG159" s="147"/>
      <c r="AH159" s="145"/>
    </row>
    <row r="160" spans="1:34">
      <c r="A160" s="145">
        <f t="shared" si="39"/>
        <v>202851</v>
      </c>
      <c r="B160" s="145">
        <f ca="1">COUNTIF('Pilot Sheet (Suivi)'!Z$9:Z$1137,$A160)</f>
        <v>0</v>
      </c>
      <c r="C160" s="145">
        <f t="shared" ca="1" si="41"/>
        <v>19</v>
      </c>
      <c r="D160" s="145">
        <f ca="1">COUNTIF('Pilot Sheet (Suivi)'!AA$9:AA$1137,$A160)</f>
        <v>0</v>
      </c>
      <c r="E160" s="145">
        <f t="shared" ca="1" si="42"/>
        <v>8</v>
      </c>
      <c r="F160" s="145">
        <f ca="1">COUNTIF('Pilot Sheet (Suivi)'!AB$9:AB$1137,$A160)</f>
        <v>0</v>
      </c>
      <c r="G160" s="145">
        <f t="shared" ca="1" si="43"/>
        <v>0</v>
      </c>
      <c r="I160" s="145">
        <f t="shared" si="40"/>
        <v>202851</v>
      </c>
      <c r="J160" s="146">
        <f ca="1">+SUMIF('Pilot Sheet (Suivi)'!Z$9:Z$1136,$I160,'Pilot Sheet (Suivi)'!AC$9:AC$1136)</f>
        <v>0</v>
      </c>
      <c r="K160" s="146">
        <f t="shared" ca="1" si="44"/>
        <v>366.56</v>
      </c>
      <c r="L160" s="146">
        <f ca="1">+SUMIF('Pilot Sheet (Suivi)'!AA$9:AA$1136,$I160,'Pilot Sheet (Suivi)'!AC$9:AC$1136)</f>
        <v>0</v>
      </c>
      <c r="M160" s="146">
        <f t="shared" ca="1" si="45"/>
        <v>322.58999999999997</v>
      </c>
      <c r="N160" s="146">
        <f ca="1">+SUMIF('Pilot Sheet (Suivi)'!AB$9:AB$1136,$I160,'Pilot Sheet (Suivi)'!AD$9:AD$1136)</f>
        <v>0</v>
      </c>
      <c r="O160" s="146">
        <f t="shared" ca="1" si="46"/>
        <v>0</v>
      </c>
      <c r="Q160" s="145">
        <f t="shared" si="53"/>
        <v>202851</v>
      </c>
      <c r="R160" s="150">
        <f ca="1">COUNTIF('Pilot Sheet (Suivi)'!AF$9:AF$1139,'Curves datas (Données courbes)'!Q160)</f>
        <v>0</v>
      </c>
      <c r="S160" s="145">
        <f t="shared" ca="1" si="47"/>
        <v>0</v>
      </c>
      <c r="T160" s="150">
        <f ca="1">COUNTIF('Pilot Sheet (Suivi)'!AG$9:AG$1139,'Curves datas (Données courbes)'!Q160)</f>
        <v>0</v>
      </c>
      <c r="U160" s="145">
        <f t="shared" ca="1" si="48"/>
        <v>0</v>
      </c>
      <c r="V160" s="150">
        <f ca="1">COUNTIF('Pilot Sheet (Suivi)'!AH$9:AH$1139,'Curves datas (Données courbes)'!Q160)</f>
        <v>0</v>
      </c>
      <c r="W160" s="145">
        <f t="shared" ca="1" si="49"/>
        <v>0</v>
      </c>
      <c r="X160" s="150">
        <f ca="1">COUNTIF('Pilot Sheet (Suivi)'!AI$9:AI$1139,'Curves datas (Données courbes)'!Q160)</f>
        <v>0</v>
      </c>
      <c r="Y160" s="145">
        <f t="shared" ca="1" si="50"/>
        <v>0</v>
      </c>
      <c r="Z160" s="150">
        <f>COUNTIF('Pilot Sheet (Suivi)'!AJ$9:AJ$1139,'Curves datas (Données courbes)'!Q160)</f>
        <v>0</v>
      </c>
      <c r="AA160" s="145">
        <f t="shared" si="51"/>
        <v>0</v>
      </c>
      <c r="AC160" s="148" t="str">
        <f t="shared" si="52"/>
        <v xml:space="preserve"> </v>
      </c>
      <c r="AD160" s="147"/>
      <c r="AE160" s="147"/>
      <c r="AF160" s="147"/>
      <c r="AG160" s="147"/>
      <c r="AH160" s="145"/>
    </row>
    <row r="161" spans="1:34">
      <c r="A161" s="145">
        <f t="shared" si="39"/>
        <v>202852</v>
      </c>
      <c r="B161" s="145">
        <f ca="1">COUNTIF('Pilot Sheet (Suivi)'!Z$9:Z$1137,$A161)</f>
        <v>0</v>
      </c>
      <c r="C161" s="145">
        <f t="shared" ca="1" si="41"/>
        <v>19</v>
      </c>
      <c r="D161" s="145">
        <f ca="1">COUNTIF('Pilot Sheet (Suivi)'!AA$9:AA$1137,$A161)</f>
        <v>0</v>
      </c>
      <c r="E161" s="145">
        <f t="shared" ca="1" si="42"/>
        <v>8</v>
      </c>
      <c r="F161" s="145">
        <f ca="1">COUNTIF('Pilot Sheet (Suivi)'!AB$9:AB$1137,$A161)</f>
        <v>0</v>
      </c>
      <c r="G161" s="145">
        <f t="shared" ca="1" si="43"/>
        <v>0</v>
      </c>
      <c r="I161" s="145">
        <f t="shared" si="40"/>
        <v>202852</v>
      </c>
      <c r="J161" s="146">
        <f ca="1">+SUMIF('Pilot Sheet (Suivi)'!Z$9:Z$1136,$I161,'Pilot Sheet (Suivi)'!AC$9:AC$1136)</f>
        <v>0</v>
      </c>
      <c r="K161" s="146">
        <f t="shared" ca="1" si="44"/>
        <v>366.56</v>
      </c>
      <c r="L161" s="146">
        <f ca="1">+SUMIF('Pilot Sheet (Suivi)'!AA$9:AA$1136,$I161,'Pilot Sheet (Suivi)'!AC$9:AC$1136)</f>
        <v>0</v>
      </c>
      <c r="M161" s="146">
        <f t="shared" ca="1" si="45"/>
        <v>322.58999999999997</v>
      </c>
      <c r="N161" s="146">
        <f ca="1">+SUMIF('Pilot Sheet (Suivi)'!AB$9:AB$1136,$I161,'Pilot Sheet (Suivi)'!AD$9:AD$1136)</f>
        <v>0</v>
      </c>
      <c r="O161" s="146">
        <f t="shared" ca="1" si="46"/>
        <v>0</v>
      </c>
      <c r="Q161" s="145">
        <f t="shared" si="53"/>
        <v>202852</v>
      </c>
      <c r="R161" s="150">
        <f ca="1">COUNTIF('Pilot Sheet (Suivi)'!AF$9:AF$1139,'Curves datas (Données courbes)'!Q161)</f>
        <v>0</v>
      </c>
      <c r="S161" s="145">
        <f t="shared" ca="1" si="47"/>
        <v>0</v>
      </c>
      <c r="T161" s="150">
        <f ca="1">COUNTIF('Pilot Sheet (Suivi)'!AG$9:AG$1139,'Curves datas (Données courbes)'!Q161)</f>
        <v>0</v>
      </c>
      <c r="U161" s="145">
        <f t="shared" ca="1" si="48"/>
        <v>0</v>
      </c>
      <c r="V161" s="150">
        <f ca="1">COUNTIF('Pilot Sheet (Suivi)'!AH$9:AH$1139,'Curves datas (Données courbes)'!Q161)</f>
        <v>0</v>
      </c>
      <c r="W161" s="145">
        <f t="shared" ca="1" si="49"/>
        <v>0</v>
      </c>
      <c r="X161" s="150">
        <f ca="1">COUNTIF('Pilot Sheet (Suivi)'!AI$9:AI$1139,'Curves datas (Données courbes)'!Q161)</f>
        <v>0</v>
      </c>
      <c r="Y161" s="145">
        <f t="shared" ca="1" si="50"/>
        <v>0</v>
      </c>
      <c r="Z161" s="150">
        <f>COUNTIF('Pilot Sheet (Suivi)'!AJ$9:AJ$1139,'Curves datas (Données courbes)'!Q161)</f>
        <v>0</v>
      </c>
      <c r="AA161" s="145">
        <f t="shared" si="51"/>
        <v>0</v>
      </c>
      <c r="AC161" s="148" t="str">
        <f t="shared" si="52"/>
        <v xml:space="preserve"> </v>
      </c>
      <c r="AD161" s="147"/>
      <c r="AE161" s="147"/>
      <c r="AF161" s="147"/>
      <c r="AG161" s="147"/>
      <c r="AH161" s="145"/>
    </row>
    <row r="162" spans="1:34">
      <c r="A162" s="145">
        <f t="shared" si="39"/>
        <v>202901</v>
      </c>
      <c r="B162" s="145">
        <f ca="1">COUNTIF('Pilot Sheet (Suivi)'!Z$9:Z$1137,$A162)</f>
        <v>0</v>
      </c>
      <c r="C162" s="145">
        <f t="shared" ca="1" si="41"/>
        <v>19</v>
      </c>
      <c r="D162" s="145">
        <f ca="1">COUNTIF('Pilot Sheet (Suivi)'!AA$9:AA$1137,$A162)</f>
        <v>0</v>
      </c>
      <c r="E162" s="145">
        <f t="shared" ca="1" si="42"/>
        <v>8</v>
      </c>
      <c r="F162" s="145">
        <f ca="1">COUNTIF('Pilot Sheet (Suivi)'!AB$9:AB$1137,$A162)</f>
        <v>0</v>
      </c>
      <c r="G162" s="145">
        <f t="shared" ca="1" si="43"/>
        <v>0</v>
      </c>
      <c r="I162" s="145">
        <f t="shared" si="40"/>
        <v>202901</v>
      </c>
      <c r="J162" s="146">
        <f ca="1">+SUMIF('Pilot Sheet (Suivi)'!Z$9:Z$1136,$I162,'Pilot Sheet (Suivi)'!AC$9:AC$1136)</f>
        <v>0</v>
      </c>
      <c r="K162" s="146">
        <f t="shared" ca="1" si="44"/>
        <v>366.56</v>
      </c>
      <c r="L162" s="146">
        <f ca="1">+SUMIF('Pilot Sheet (Suivi)'!AA$9:AA$1136,$I162,'Pilot Sheet (Suivi)'!AC$9:AC$1136)</f>
        <v>0</v>
      </c>
      <c r="M162" s="146">
        <f t="shared" ca="1" si="45"/>
        <v>322.58999999999997</v>
      </c>
      <c r="N162" s="146">
        <f ca="1">+SUMIF('Pilot Sheet (Suivi)'!AB$9:AB$1136,$I162,'Pilot Sheet (Suivi)'!AD$9:AD$1136)</f>
        <v>0</v>
      </c>
      <c r="O162" s="146">
        <f t="shared" ca="1" si="46"/>
        <v>0</v>
      </c>
      <c r="Q162" s="145">
        <f t="shared" si="53"/>
        <v>202901</v>
      </c>
      <c r="R162" s="150">
        <f ca="1">COUNTIF('Pilot Sheet (Suivi)'!AF$9:AF$1139,'Curves datas (Données courbes)'!Q162)</f>
        <v>0</v>
      </c>
      <c r="S162" s="145">
        <f t="shared" ca="1" si="47"/>
        <v>0</v>
      </c>
      <c r="T162" s="150">
        <f ca="1">COUNTIF('Pilot Sheet (Suivi)'!AG$9:AG$1139,'Curves datas (Données courbes)'!Q162)</f>
        <v>0</v>
      </c>
      <c r="U162" s="145">
        <f t="shared" ca="1" si="48"/>
        <v>0</v>
      </c>
      <c r="V162" s="150">
        <f ca="1">COUNTIF('Pilot Sheet (Suivi)'!AH$9:AH$1139,'Curves datas (Données courbes)'!Q162)</f>
        <v>0</v>
      </c>
      <c r="W162" s="145">
        <f t="shared" ca="1" si="49"/>
        <v>0</v>
      </c>
      <c r="X162" s="150">
        <f ca="1">COUNTIF('Pilot Sheet (Suivi)'!AI$9:AI$1139,'Curves datas (Données courbes)'!Q162)</f>
        <v>0</v>
      </c>
      <c r="Y162" s="145">
        <f t="shared" ca="1" si="50"/>
        <v>0</v>
      </c>
      <c r="Z162" s="150">
        <f>COUNTIF('Pilot Sheet (Suivi)'!AJ$9:AJ$1139,'Curves datas (Données courbes)'!Q162)</f>
        <v>0</v>
      </c>
      <c r="AA162" s="145">
        <f t="shared" si="51"/>
        <v>0</v>
      </c>
      <c r="AC162" s="148" t="str">
        <f t="shared" si="52"/>
        <v xml:space="preserve"> </v>
      </c>
      <c r="AD162" s="147"/>
      <c r="AE162" s="147"/>
      <c r="AF162" s="147"/>
      <c r="AG162" s="147"/>
      <c r="AH162" s="145"/>
    </row>
    <row r="163" spans="1:34">
      <c r="A163" s="145">
        <f t="shared" si="39"/>
        <v>202902</v>
      </c>
      <c r="B163" s="145">
        <f ca="1">COUNTIF('Pilot Sheet (Suivi)'!Z$9:Z$1137,$A163)</f>
        <v>0</v>
      </c>
      <c r="C163" s="145">
        <f t="shared" ca="1" si="41"/>
        <v>19</v>
      </c>
      <c r="D163" s="145">
        <f ca="1">COUNTIF('Pilot Sheet (Suivi)'!AA$9:AA$1137,$A163)</f>
        <v>0</v>
      </c>
      <c r="E163" s="145">
        <f t="shared" ca="1" si="42"/>
        <v>8</v>
      </c>
      <c r="F163" s="145">
        <f ca="1">COUNTIF('Pilot Sheet (Suivi)'!AB$9:AB$1137,$A163)</f>
        <v>0</v>
      </c>
      <c r="G163" s="145">
        <f t="shared" ca="1" si="43"/>
        <v>0</v>
      </c>
      <c r="I163" s="145">
        <f t="shared" si="40"/>
        <v>202902</v>
      </c>
      <c r="J163" s="146">
        <f ca="1">+SUMIF('Pilot Sheet (Suivi)'!Z$9:Z$1136,$I163,'Pilot Sheet (Suivi)'!AC$9:AC$1136)</f>
        <v>0</v>
      </c>
      <c r="K163" s="146">
        <f t="shared" ca="1" si="44"/>
        <v>366.56</v>
      </c>
      <c r="L163" s="146">
        <f ca="1">+SUMIF('Pilot Sheet (Suivi)'!AA$9:AA$1136,$I163,'Pilot Sheet (Suivi)'!AC$9:AC$1136)</f>
        <v>0</v>
      </c>
      <c r="M163" s="146">
        <f t="shared" ca="1" si="45"/>
        <v>322.58999999999997</v>
      </c>
      <c r="N163" s="146">
        <f ca="1">+SUMIF('Pilot Sheet (Suivi)'!AB$9:AB$1136,$I163,'Pilot Sheet (Suivi)'!AD$9:AD$1136)</f>
        <v>0</v>
      </c>
      <c r="O163" s="146">
        <f t="shared" ca="1" si="46"/>
        <v>0</v>
      </c>
      <c r="Q163" s="145">
        <f t="shared" si="53"/>
        <v>202902</v>
      </c>
      <c r="R163" s="150">
        <f ca="1">COUNTIF('Pilot Sheet (Suivi)'!AF$9:AF$1139,'Curves datas (Données courbes)'!Q163)</f>
        <v>0</v>
      </c>
      <c r="S163" s="145">
        <f t="shared" ca="1" si="47"/>
        <v>0</v>
      </c>
      <c r="T163" s="150">
        <f ca="1">COUNTIF('Pilot Sheet (Suivi)'!AG$9:AG$1139,'Curves datas (Données courbes)'!Q163)</f>
        <v>0</v>
      </c>
      <c r="U163" s="145">
        <f t="shared" ca="1" si="48"/>
        <v>0</v>
      </c>
      <c r="V163" s="150">
        <f ca="1">COUNTIF('Pilot Sheet (Suivi)'!AH$9:AH$1139,'Curves datas (Données courbes)'!Q163)</f>
        <v>0</v>
      </c>
      <c r="W163" s="145">
        <f t="shared" ca="1" si="49"/>
        <v>0</v>
      </c>
      <c r="X163" s="150">
        <f ca="1">COUNTIF('Pilot Sheet (Suivi)'!AI$9:AI$1139,'Curves datas (Données courbes)'!Q163)</f>
        <v>0</v>
      </c>
      <c r="Y163" s="145">
        <f t="shared" ca="1" si="50"/>
        <v>0</v>
      </c>
      <c r="Z163" s="150">
        <f>COUNTIF('Pilot Sheet (Suivi)'!AJ$9:AJ$1139,'Curves datas (Données courbes)'!Q163)</f>
        <v>0</v>
      </c>
      <c r="AA163" s="145">
        <f t="shared" si="51"/>
        <v>0</v>
      </c>
      <c r="AC163" s="148" t="str">
        <f t="shared" si="52"/>
        <v xml:space="preserve"> </v>
      </c>
      <c r="AD163" s="147"/>
      <c r="AE163" s="147"/>
      <c r="AF163" s="147"/>
      <c r="AG163" s="147"/>
      <c r="AH163" s="145"/>
    </row>
    <row r="164" spans="1:34">
      <c r="A164" s="145">
        <f t="shared" si="39"/>
        <v>202903</v>
      </c>
      <c r="B164" s="145">
        <f ca="1">COUNTIF('Pilot Sheet (Suivi)'!Z$9:Z$1137,$A164)</f>
        <v>0</v>
      </c>
      <c r="C164" s="145">
        <f t="shared" ca="1" si="41"/>
        <v>19</v>
      </c>
      <c r="D164" s="145">
        <f ca="1">COUNTIF('Pilot Sheet (Suivi)'!AA$9:AA$1137,$A164)</f>
        <v>0</v>
      </c>
      <c r="E164" s="145">
        <f t="shared" ca="1" si="42"/>
        <v>8</v>
      </c>
      <c r="F164" s="145">
        <f ca="1">COUNTIF('Pilot Sheet (Suivi)'!AB$9:AB$1137,$A164)</f>
        <v>0</v>
      </c>
      <c r="G164" s="145">
        <f t="shared" ca="1" si="43"/>
        <v>0</v>
      </c>
      <c r="I164" s="145">
        <f t="shared" si="40"/>
        <v>202903</v>
      </c>
      <c r="J164" s="146">
        <f ca="1">+SUMIF('Pilot Sheet (Suivi)'!Z$9:Z$1136,$I164,'Pilot Sheet (Suivi)'!AC$9:AC$1136)</f>
        <v>0</v>
      </c>
      <c r="K164" s="146">
        <f t="shared" ca="1" si="44"/>
        <v>366.56</v>
      </c>
      <c r="L164" s="146">
        <f ca="1">+SUMIF('Pilot Sheet (Suivi)'!AA$9:AA$1136,$I164,'Pilot Sheet (Suivi)'!AC$9:AC$1136)</f>
        <v>0</v>
      </c>
      <c r="M164" s="146">
        <f t="shared" ca="1" si="45"/>
        <v>322.58999999999997</v>
      </c>
      <c r="N164" s="146">
        <f ca="1">+SUMIF('Pilot Sheet (Suivi)'!AB$9:AB$1136,$I164,'Pilot Sheet (Suivi)'!AD$9:AD$1136)</f>
        <v>0</v>
      </c>
      <c r="O164" s="146">
        <f t="shared" ca="1" si="46"/>
        <v>0</v>
      </c>
      <c r="Q164" s="145">
        <f t="shared" si="53"/>
        <v>202903</v>
      </c>
      <c r="R164" s="150">
        <f ca="1">COUNTIF('Pilot Sheet (Suivi)'!AF$9:AF$1139,'Curves datas (Données courbes)'!Q164)</f>
        <v>0</v>
      </c>
      <c r="S164" s="145">
        <f t="shared" ca="1" si="47"/>
        <v>0</v>
      </c>
      <c r="T164" s="150">
        <f ca="1">COUNTIF('Pilot Sheet (Suivi)'!AG$9:AG$1139,'Curves datas (Données courbes)'!Q164)</f>
        <v>0</v>
      </c>
      <c r="U164" s="145">
        <f t="shared" ca="1" si="48"/>
        <v>0</v>
      </c>
      <c r="V164" s="150">
        <f ca="1">COUNTIF('Pilot Sheet (Suivi)'!AH$9:AH$1139,'Curves datas (Données courbes)'!Q164)</f>
        <v>0</v>
      </c>
      <c r="W164" s="145">
        <f t="shared" ca="1" si="49"/>
        <v>0</v>
      </c>
      <c r="X164" s="150">
        <f ca="1">COUNTIF('Pilot Sheet (Suivi)'!AI$9:AI$1139,'Curves datas (Données courbes)'!Q164)</f>
        <v>0</v>
      </c>
      <c r="Y164" s="145">
        <f t="shared" ca="1" si="50"/>
        <v>0</v>
      </c>
      <c r="Z164" s="150">
        <f>COUNTIF('Pilot Sheet (Suivi)'!AJ$9:AJ$1139,'Curves datas (Données courbes)'!Q164)</f>
        <v>0</v>
      </c>
      <c r="AA164" s="145">
        <f t="shared" si="51"/>
        <v>0</v>
      </c>
      <c r="AC164" s="148" t="str">
        <f t="shared" si="52"/>
        <v xml:space="preserve"> </v>
      </c>
      <c r="AD164" s="147"/>
      <c r="AE164" s="147"/>
      <c r="AF164" s="147"/>
      <c r="AG164" s="147"/>
      <c r="AH164" s="145"/>
    </row>
    <row r="165" spans="1:34">
      <c r="A165" s="145">
        <f t="shared" si="39"/>
        <v>202904</v>
      </c>
      <c r="B165" s="145">
        <f ca="1">COUNTIF('Pilot Sheet (Suivi)'!Z$9:Z$1137,$A165)</f>
        <v>0</v>
      </c>
      <c r="C165" s="145">
        <f t="shared" ca="1" si="41"/>
        <v>19</v>
      </c>
      <c r="D165" s="145">
        <f ca="1">COUNTIF('Pilot Sheet (Suivi)'!AA$9:AA$1137,$A165)</f>
        <v>0</v>
      </c>
      <c r="E165" s="145">
        <f t="shared" ca="1" si="42"/>
        <v>8</v>
      </c>
      <c r="F165" s="145">
        <f ca="1">COUNTIF('Pilot Sheet (Suivi)'!AB$9:AB$1137,$A165)</f>
        <v>0</v>
      </c>
      <c r="G165" s="145">
        <f t="shared" ca="1" si="43"/>
        <v>0</v>
      </c>
      <c r="I165" s="145">
        <f t="shared" si="40"/>
        <v>202904</v>
      </c>
      <c r="J165" s="146">
        <f ca="1">+SUMIF('Pilot Sheet (Suivi)'!Z$9:Z$1136,$I165,'Pilot Sheet (Suivi)'!AC$9:AC$1136)</f>
        <v>0</v>
      </c>
      <c r="K165" s="146">
        <f t="shared" ca="1" si="44"/>
        <v>366.56</v>
      </c>
      <c r="L165" s="146">
        <f ca="1">+SUMIF('Pilot Sheet (Suivi)'!AA$9:AA$1136,$I165,'Pilot Sheet (Suivi)'!AC$9:AC$1136)</f>
        <v>0</v>
      </c>
      <c r="M165" s="146">
        <f t="shared" ca="1" si="45"/>
        <v>322.58999999999997</v>
      </c>
      <c r="N165" s="146">
        <f ca="1">+SUMIF('Pilot Sheet (Suivi)'!AB$9:AB$1136,$I165,'Pilot Sheet (Suivi)'!AD$9:AD$1136)</f>
        <v>0</v>
      </c>
      <c r="O165" s="146">
        <f t="shared" ca="1" si="46"/>
        <v>0</v>
      </c>
      <c r="Q165" s="145">
        <f t="shared" si="53"/>
        <v>202904</v>
      </c>
      <c r="R165" s="150">
        <f ca="1">COUNTIF('Pilot Sheet (Suivi)'!AF$9:AF$1139,'Curves datas (Données courbes)'!Q165)</f>
        <v>0</v>
      </c>
      <c r="S165" s="145">
        <f t="shared" ca="1" si="47"/>
        <v>0</v>
      </c>
      <c r="T165" s="150">
        <f ca="1">COUNTIF('Pilot Sheet (Suivi)'!AG$9:AG$1139,'Curves datas (Données courbes)'!Q165)</f>
        <v>0</v>
      </c>
      <c r="U165" s="145">
        <f t="shared" ca="1" si="48"/>
        <v>0</v>
      </c>
      <c r="V165" s="150">
        <f ca="1">COUNTIF('Pilot Sheet (Suivi)'!AH$9:AH$1139,'Curves datas (Données courbes)'!Q165)</f>
        <v>0</v>
      </c>
      <c r="W165" s="145">
        <f t="shared" ca="1" si="49"/>
        <v>0</v>
      </c>
      <c r="X165" s="150">
        <f ca="1">COUNTIF('Pilot Sheet (Suivi)'!AI$9:AI$1139,'Curves datas (Données courbes)'!Q165)</f>
        <v>0</v>
      </c>
      <c r="Y165" s="145">
        <f t="shared" ca="1" si="50"/>
        <v>0</v>
      </c>
      <c r="Z165" s="150">
        <f>COUNTIF('Pilot Sheet (Suivi)'!AJ$9:AJ$1139,'Curves datas (Données courbes)'!Q165)</f>
        <v>0</v>
      </c>
      <c r="AA165" s="145">
        <f t="shared" si="51"/>
        <v>0</v>
      </c>
      <c r="AC165" s="148" t="str">
        <f t="shared" si="52"/>
        <v xml:space="preserve"> </v>
      </c>
      <c r="AD165" s="147"/>
      <c r="AE165" s="147"/>
      <c r="AF165" s="147"/>
      <c r="AG165" s="147"/>
      <c r="AH165" s="145"/>
    </row>
    <row r="166" spans="1:34">
      <c r="A166" s="145">
        <f t="shared" si="39"/>
        <v>202905</v>
      </c>
      <c r="B166" s="145">
        <f ca="1">COUNTIF('Pilot Sheet (Suivi)'!Z$9:Z$1137,$A166)</f>
        <v>0</v>
      </c>
      <c r="C166" s="145">
        <f t="shared" ca="1" si="41"/>
        <v>19</v>
      </c>
      <c r="D166" s="145">
        <f ca="1">COUNTIF('Pilot Sheet (Suivi)'!AA$9:AA$1137,$A166)</f>
        <v>0</v>
      </c>
      <c r="E166" s="145">
        <f t="shared" ca="1" si="42"/>
        <v>8</v>
      </c>
      <c r="F166" s="145">
        <f ca="1">COUNTIF('Pilot Sheet (Suivi)'!AB$9:AB$1137,$A166)</f>
        <v>0</v>
      </c>
      <c r="G166" s="145">
        <f t="shared" ca="1" si="43"/>
        <v>0</v>
      </c>
      <c r="I166" s="145">
        <f t="shared" si="40"/>
        <v>202905</v>
      </c>
      <c r="J166" s="146">
        <f ca="1">+SUMIF('Pilot Sheet (Suivi)'!Z$9:Z$1136,$I166,'Pilot Sheet (Suivi)'!AC$9:AC$1136)</f>
        <v>0</v>
      </c>
      <c r="K166" s="146">
        <f t="shared" ca="1" si="44"/>
        <v>366.56</v>
      </c>
      <c r="L166" s="146">
        <f ca="1">+SUMIF('Pilot Sheet (Suivi)'!AA$9:AA$1136,$I166,'Pilot Sheet (Suivi)'!AC$9:AC$1136)</f>
        <v>0</v>
      </c>
      <c r="M166" s="146">
        <f t="shared" ca="1" si="45"/>
        <v>322.58999999999997</v>
      </c>
      <c r="N166" s="146">
        <f ca="1">+SUMIF('Pilot Sheet (Suivi)'!AB$9:AB$1136,$I166,'Pilot Sheet (Suivi)'!AD$9:AD$1136)</f>
        <v>0</v>
      </c>
      <c r="O166" s="146">
        <f t="shared" ca="1" si="46"/>
        <v>0</v>
      </c>
      <c r="Q166" s="145">
        <f t="shared" si="53"/>
        <v>202905</v>
      </c>
      <c r="R166" s="150">
        <f ca="1">COUNTIF('Pilot Sheet (Suivi)'!AF$9:AF$1139,'Curves datas (Données courbes)'!Q166)</f>
        <v>0</v>
      </c>
      <c r="S166" s="145">
        <f t="shared" ca="1" si="47"/>
        <v>0</v>
      </c>
      <c r="T166" s="150">
        <f ca="1">COUNTIF('Pilot Sheet (Suivi)'!AG$9:AG$1139,'Curves datas (Données courbes)'!Q166)</f>
        <v>0</v>
      </c>
      <c r="U166" s="145">
        <f t="shared" ca="1" si="48"/>
        <v>0</v>
      </c>
      <c r="V166" s="150">
        <f ca="1">COUNTIF('Pilot Sheet (Suivi)'!AH$9:AH$1139,'Curves datas (Données courbes)'!Q166)</f>
        <v>0</v>
      </c>
      <c r="W166" s="145">
        <f t="shared" ca="1" si="49"/>
        <v>0</v>
      </c>
      <c r="X166" s="150">
        <f ca="1">COUNTIF('Pilot Sheet (Suivi)'!AI$9:AI$1139,'Curves datas (Données courbes)'!Q166)</f>
        <v>0</v>
      </c>
      <c r="Y166" s="145">
        <f t="shared" ca="1" si="50"/>
        <v>0</v>
      </c>
      <c r="Z166" s="150">
        <f>COUNTIF('Pilot Sheet (Suivi)'!AJ$9:AJ$1139,'Curves datas (Données courbes)'!Q166)</f>
        <v>0</v>
      </c>
      <c r="AA166" s="145">
        <f t="shared" si="51"/>
        <v>0</v>
      </c>
      <c r="AC166" s="148" t="str">
        <f t="shared" si="52"/>
        <v xml:space="preserve"> </v>
      </c>
      <c r="AD166" s="147"/>
      <c r="AE166" s="147"/>
      <c r="AF166" s="147"/>
      <c r="AG166" s="147"/>
      <c r="AH166" s="145"/>
    </row>
    <row r="167" spans="1:34">
      <c r="A167" s="145">
        <f t="shared" si="39"/>
        <v>202906</v>
      </c>
      <c r="B167" s="145">
        <f ca="1">COUNTIF('Pilot Sheet (Suivi)'!Z$9:Z$1137,$A167)</f>
        <v>0</v>
      </c>
      <c r="C167" s="145">
        <f t="shared" ca="1" si="41"/>
        <v>19</v>
      </c>
      <c r="D167" s="145">
        <f ca="1">COUNTIF('Pilot Sheet (Suivi)'!AA$9:AA$1137,$A167)</f>
        <v>0</v>
      </c>
      <c r="E167" s="145">
        <f t="shared" ca="1" si="42"/>
        <v>8</v>
      </c>
      <c r="F167" s="145">
        <f ca="1">COUNTIF('Pilot Sheet (Suivi)'!AB$9:AB$1137,$A167)</f>
        <v>0</v>
      </c>
      <c r="G167" s="145">
        <f t="shared" ca="1" si="43"/>
        <v>0</v>
      </c>
      <c r="I167" s="145">
        <f t="shared" si="40"/>
        <v>202906</v>
      </c>
      <c r="J167" s="146">
        <f ca="1">+SUMIF('Pilot Sheet (Suivi)'!Z$9:Z$1136,$I167,'Pilot Sheet (Suivi)'!AC$9:AC$1136)</f>
        <v>0</v>
      </c>
      <c r="K167" s="146">
        <f t="shared" ca="1" si="44"/>
        <v>366.56</v>
      </c>
      <c r="L167" s="146">
        <f ca="1">+SUMIF('Pilot Sheet (Suivi)'!AA$9:AA$1136,$I167,'Pilot Sheet (Suivi)'!AC$9:AC$1136)</f>
        <v>0</v>
      </c>
      <c r="M167" s="146">
        <f t="shared" ca="1" si="45"/>
        <v>322.58999999999997</v>
      </c>
      <c r="N167" s="146">
        <f ca="1">+SUMIF('Pilot Sheet (Suivi)'!AB$9:AB$1136,$I167,'Pilot Sheet (Suivi)'!AD$9:AD$1136)</f>
        <v>0</v>
      </c>
      <c r="O167" s="146">
        <f t="shared" ca="1" si="46"/>
        <v>0</v>
      </c>
      <c r="Q167" s="145">
        <f t="shared" si="53"/>
        <v>202906</v>
      </c>
      <c r="R167" s="150">
        <f ca="1">COUNTIF('Pilot Sheet (Suivi)'!AF$9:AF$1139,'Curves datas (Données courbes)'!Q167)</f>
        <v>0</v>
      </c>
      <c r="S167" s="145">
        <f t="shared" ca="1" si="47"/>
        <v>0</v>
      </c>
      <c r="T167" s="150">
        <f ca="1">COUNTIF('Pilot Sheet (Suivi)'!AG$9:AG$1139,'Curves datas (Données courbes)'!Q167)</f>
        <v>0</v>
      </c>
      <c r="U167" s="145">
        <f t="shared" ca="1" si="48"/>
        <v>0</v>
      </c>
      <c r="V167" s="150">
        <f ca="1">COUNTIF('Pilot Sheet (Suivi)'!AH$9:AH$1139,'Curves datas (Données courbes)'!Q167)</f>
        <v>0</v>
      </c>
      <c r="W167" s="145">
        <f t="shared" ca="1" si="49"/>
        <v>0</v>
      </c>
      <c r="X167" s="150">
        <f ca="1">COUNTIF('Pilot Sheet (Suivi)'!AI$9:AI$1139,'Curves datas (Données courbes)'!Q167)</f>
        <v>0</v>
      </c>
      <c r="Y167" s="145">
        <f t="shared" ca="1" si="50"/>
        <v>0</v>
      </c>
      <c r="Z167" s="150">
        <f>COUNTIF('Pilot Sheet (Suivi)'!AJ$9:AJ$1139,'Curves datas (Données courbes)'!Q167)</f>
        <v>0</v>
      </c>
      <c r="AA167" s="145">
        <f t="shared" si="51"/>
        <v>0</v>
      </c>
      <c r="AC167" s="148" t="str">
        <f t="shared" si="52"/>
        <v xml:space="preserve"> </v>
      </c>
      <c r="AD167" s="147"/>
      <c r="AE167" s="147"/>
      <c r="AF167" s="147"/>
      <c r="AG167" s="147"/>
      <c r="AH167" s="145"/>
    </row>
    <row r="168" spans="1:34">
      <c r="A168" s="145">
        <f t="shared" si="39"/>
        <v>202907</v>
      </c>
      <c r="B168" s="145">
        <f ca="1">COUNTIF('Pilot Sheet (Suivi)'!Z$9:Z$1137,$A168)</f>
        <v>0</v>
      </c>
      <c r="C168" s="145">
        <f t="shared" ca="1" si="41"/>
        <v>19</v>
      </c>
      <c r="D168" s="145">
        <f ca="1">COUNTIF('Pilot Sheet (Suivi)'!AA$9:AA$1137,$A168)</f>
        <v>0</v>
      </c>
      <c r="E168" s="145">
        <f t="shared" ca="1" si="42"/>
        <v>8</v>
      </c>
      <c r="F168" s="145">
        <f ca="1">COUNTIF('Pilot Sheet (Suivi)'!AB$9:AB$1137,$A168)</f>
        <v>0</v>
      </c>
      <c r="G168" s="145">
        <f t="shared" ca="1" si="43"/>
        <v>0</v>
      </c>
      <c r="I168" s="145">
        <f t="shared" si="40"/>
        <v>202907</v>
      </c>
      <c r="J168" s="146">
        <f ca="1">+SUMIF('Pilot Sheet (Suivi)'!Z$9:Z$1136,$I168,'Pilot Sheet (Suivi)'!AC$9:AC$1136)</f>
        <v>0</v>
      </c>
      <c r="K168" s="146">
        <f t="shared" ca="1" si="44"/>
        <v>366.56</v>
      </c>
      <c r="L168" s="146">
        <f ca="1">+SUMIF('Pilot Sheet (Suivi)'!AA$9:AA$1136,$I168,'Pilot Sheet (Suivi)'!AC$9:AC$1136)</f>
        <v>0</v>
      </c>
      <c r="M168" s="146">
        <f t="shared" ca="1" si="45"/>
        <v>322.58999999999997</v>
      </c>
      <c r="N168" s="146">
        <f ca="1">+SUMIF('Pilot Sheet (Suivi)'!AB$9:AB$1136,$I168,'Pilot Sheet (Suivi)'!AD$9:AD$1136)</f>
        <v>0</v>
      </c>
      <c r="O168" s="146">
        <f t="shared" ca="1" si="46"/>
        <v>0</v>
      </c>
      <c r="Q168" s="145">
        <f t="shared" si="53"/>
        <v>202907</v>
      </c>
      <c r="R168" s="150">
        <f ca="1">COUNTIF('Pilot Sheet (Suivi)'!AF$9:AF$1139,'Curves datas (Données courbes)'!Q168)</f>
        <v>0</v>
      </c>
      <c r="S168" s="145">
        <f t="shared" ca="1" si="47"/>
        <v>0</v>
      </c>
      <c r="T168" s="150">
        <f ca="1">COUNTIF('Pilot Sheet (Suivi)'!AG$9:AG$1139,'Curves datas (Données courbes)'!Q168)</f>
        <v>0</v>
      </c>
      <c r="U168" s="145">
        <f t="shared" ca="1" si="48"/>
        <v>0</v>
      </c>
      <c r="V168" s="150">
        <f ca="1">COUNTIF('Pilot Sheet (Suivi)'!AH$9:AH$1139,'Curves datas (Données courbes)'!Q168)</f>
        <v>0</v>
      </c>
      <c r="W168" s="145">
        <f t="shared" ca="1" si="49"/>
        <v>0</v>
      </c>
      <c r="X168" s="150">
        <f ca="1">COUNTIF('Pilot Sheet (Suivi)'!AI$9:AI$1139,'Curves datas (Données courbes)'!Q168)</f>
        <v>0</v>
      </c>
      <c r="Y168" s="145">
        <f t="shared" ca="1" si="50"/>
        <v>0</v>
      </c>
      <c r="Z168" s="150">
        <f>COUNTIF('Pilot Sheet (Suivi)'!AJ$9:AJ$1139,'Curves datas (Données courbes)'!Q168)</f>
        <v>0</v>
      </c>
      <c r="AA168" s="145">
        <f t="shared" si="51"/>
        <v>0</v>
      </c>
      <c r="AC168" s="148" t="str">
        <f t="shared" si="52"/>
        <v xml:space="preserve"> </v>
      </c>
      <c r="AD168" s="147"/>
      <c r="AE168" s="147"/>
      <c r="AF168" s="147"/>
      <c r="AG168" s="147"/>
      <c r="AH168" s="145"/>
    </row>
    <row r="169" spans="1:34">
      <c r="A169" s="145">
        <f t="shared" si="39"/>
        <v>202908</v>
      </c>
      <c r="B169" s="145">
        <f ca="1">COUNTIF('Pilot Sheet (Suivi)'!Z$9:Z$1137,$A169)</f>
        <v>0</v>
      </c>
      <c r="C169" s="145">
        <f t="shared" ca="1" si="41"/>
        <v>19</v>
      </c>
      <c r="D169" s="145">
        <f ca="1">COUNTIF('Pilot Sheet (Suivi)'!AA$9:AA$1137,$A169)</f>
        <v>0</v>
      </c>
      <c r="E169" s="145">
        <f t="shared" ca="1" si="42"/>
        <v>8</v>
      </c>
      <c r="F169" s="145">
        <f ca="1">COUNTIF('Pilot Sheet (Suivi)'!AB$9:AB$1137,$A169)</f>
        <v>0</v>
      </c>
      <c r="G169" s="145">
        <f t="shared" ca="1" si="43"/>
        <v>0</v>
      </c>
      <c r="I169" s="145">
        <f t="shared" si="40"/>
        <v>202908</v>
      </c>
      <c r="J169" s="146">
        <f ca="1">+SUMIF('Pilot Sheet (Suivi)'!Z$9:Z$1136,$I169,'Pilot Sheet (Suivi)'!AC$9:AC$1136)</f>
        <v>0</v>
      </c>
      <c r="K169" s="146">
        <f t="shared" ca="1" si="44"/>
        <v>366.56</v>
      </c>
      <c r="L169" s="146">
        <f ca="1">+SUMIF('Pilot Sheet (Suivi)'!AA$9:AA$1136,$I169,'Pilot Sheet (Suivi)'!AC$9:AC$1136)</f>
        <v>0</v>
      </c>
      <c r="M169" s="146">
        <f t="shared" ca="1" si="45"/>
        <v>322.58999999999997</v>
      </c>
      <c r="N169" s="146">
        <f ca="1">+SUMIF('Pilot Sheet (Suivi)'!AB$9:AB$1136,$I169,'Pilot Sheet (Suivi)'!AD$9:AD$1136)</f>
        <v>0</v>
      </c>
      <c r="O169" s="146">
        <f t="shared" ca="1" si="46"/>
        <v>0</v>
      </c>
      <c r="Q169" s="145">
        <f t="shared" si="53"/>
        <v>202908</v>
      </c>
      <c r="R169" s="150">
        <f ca="1">COUNTIF('Pilot Sheet (Suivi)'!AF$9:AF$1139,'Curves datas (Données courbes)'!Q169)</f>
        <v>0</v>
      </c>
      <c r="S169" s="145">
        <f t="shared" ca="1" si="47"/>
        <v>0</v>
      </c>
      <c r="T169" s="150">
        <f ca="1">COUNTIF('Pilot Sheet (Suivi)'!AG$9:AG$1139,'Curves datas (Données courbes)'!Q169)</f>
        <v>0</v>
      </c>
      <c r="U169" s="145">
        <f t="shared" ca="1" si="48"/>
        <v>0</v>
      </c>
      <c r="V169" s="150">
        <f ca="1">COUNTIF('Pilot Sheet (Suivi)'!AH$9:AH$1139,'Curves datas (Données courbes)'!Q169)</f>
        <v>0</v>
      </c>
      <c r="W169" s="145">
        <f t="shared" ca="1" si="49"/>
        <v>0</v>
      </c>
      <c r="X169" s="150">
        <f ca="1">COUNTIF('Pilot Sheet (Suivi)'!AI$9:AI$1139,'Curves datas (Données courbes)'!Q169)</f>
        <v>0</v>
      </c>
      <c r="Y169" s="145">
        <f t="shared" ca="1" si="50"/>
        <v>0</v>
      </c>
      <c r="Z169" s="150">
        <f>COUNTIF('Pilot Sheet (Suivi)'!AJ$9:AJ$1139,'Curves datas (Données courbes)'!Q169)</f>
        <v>0</v>
      </c>
      <c r="AA169" s="145">
        <f t="shared" si="51"/>
        <v>0</v>
      </c>
      <c r="AC169" s="148" t="str">
        <f t="shared" si="52"/>
        <v xml:space="preserve"> </v>
      </c>
      <c r="AD169" s="147"/>
      <c r="AE169" s="147"/>
      <c r="AF169" s="147"/>
      <c r="AG169" s="147"/>
      <c r="AH169" s="145"/>
    </row>
    <row r="170" spans="1:34">
      <c r="A170" s="145">
        <f t="shared" si="39"/>
        <v>202909</v>
      </c>
      <c r="B170" s="145">
        <f ca="1">COUNTIF('Pilot Sheet (Suivi)'!Z$9:Z$1137,$A170)</f>
        <v>0</v>
      </c>
      <c r="C170" s="145">
        <f t="shared" ca="1" si="41"/>
        <v>19</v>
      </c>
      <c r="D170" s="145">
        <f ca="1">COUNTIF('Pilot Sheet (Suivi)'!AA$9:AA$1137,$A170)</f>
        <v>0</v>
      </c>
      <c r="E170" s="145">
        <f t="shared" ca="1" si="42"/>
        <v>8</v>
      </c>
      <c r="F170" s="145">
        <f ca="1">COUNTIF('Pilot Sheet (Suivi)'!AB$9:AB$1137,$A170)</f>
        <v>0</v>
      </c>
      <c r="G170" s="145">
        <f t="shared" ca="1" si="43"/>
        <v>0</v>
      </c>
      <c r="I170" s="145">
        <f t="shared" si="40"/>
        <v>202909</v>
      </c>
      <c r="J170" s="146">
        <f ca="1">+SUMIF('Pilot Sheet (Suivi)'!Z$9:Z$1136,$I170,'Pilot Sheet (Suivi)'!AC$9:AC$1136)</f>
        <v>0</v>
      </c>
      <c r="K170" s="146">
        <f t="shared" ca="1" si="44"/>
        <v>366.56</v>
      </c>
      <c r="L170" s="146">
        <f ca="1">+SUMIF('Pilot Sheet (Suivi)'!AA$9:AA$1136,$I170,'Pilot Sheet (Suivi)'!AC$9:AC$1136)</f>
        <v>0</v>
      </c>
      <c r="M170" s="146">
        <f t="shared" ca="1" si="45"/>
        <v>322.58999999999997</v>
      </c>
      <c r="N170" s="146">
        <f ca="1">+SUMIF('Pilot Sheet (Suivi)'!AB$9:AB$1136,$I170,'Pilot Sheet (Suivi)'!AD$9:AD$1136)</f>
        <v>0</v>
      </c>
      <c r="O170" s="146">
        <f t="shared" ca="1" si="46"/>
        <v>0</v>
      </c>
      <c r="Q170" s="145">
        <f t="shared" si="53"/>
        <v>202909</v>
      </c>
      <c r="R170" s="150">
        <f ca="1">COUNTIF('Pilot Sheet (Suivi)'!AF$9:AF$1139,'Curves datas (Données courbes)'!Q170)</f>
        <v>0</v>
      </c>
      <c r="S170" s="145">
        <f t="shared" ca="1" si="47"/>
        <v>0</v>
      </c>
      <c r="T170" s="150">
        <f ca="1">COUNTIF('Pilot Sheet (Suivi)'!AG$9:AG$1139,'Curves datas (Données courbes)'!Q170)</f>
        <v>0</v>
      </c>
      <c r="U170" s="145">
        <f t="shared" ca="1" si="48"/>
        <v>0</v>
      </c>
      <c r="V170" s="150">
        <f ca="1">COUNTIF('Pilot Sheet (Suivi)'!AH$9:AH$1139,'Curves datas (Données courbes)'!Q170)</f>
        <v>0</v>
      </c>
      <c r="W170" s="145">
        <f t="shared" ca="1" si="49"/>
        <v>0</v>
      </c>
      <c r="X170" s="150">
        <f ca="1">COUNTIF('Pilot Sheet (Suivi)'!AI$9:AI$1139,'Curves datas (Données courbes)'!Q170)</f>
        <v>0</v>
      </c>
      <c r="Y170" s="145">
        <f t="shared" ca="1" si="50"/>
        <v>0</v>
      </c>
      <c r="Z170" s="150">
        <f>COUNTIF('Pilot Sheet (Suivi)'!AJ$9:AJ$1139,'Curves datas (Données courbes)'!Q170)</f>
        <v>0</v>
      </c>
      <c r="AA170" s="145">
        <f t="shared" si="51"/>
        <v>0</v>
      </c>
      <c r="AC170" s="148" t="str">
        <f t="shared" si="52"/>
        <v xml:space="preserve"> </v>
      </c>
      <c r="AD170" s="147"/>
      <c r="AE170" s="147"/>
      <c r="AF170" s="147"/>
      <c r="AG170" s="147"/>
      <c r="AH170" s="145"/>
    </row>
    <row r="171" spans="1:34">
      <c r="A171" s="145">
        <f t="shared" ref="A171:A176" si="54">IF(((RIGHT(A170,2))="52"),(A170+49),(A170+1))</f>
        <v>202910</v>
      </c>
      <c r="B171" s="145">
        <f ca="1">COUNTIF('Pilot Sheet (Suivi)'!Z$9:Z$1137,$A171)</f>
        <v>0</v>
      </c>
      <c r="C171" s="145">
        <f t="shared" ca="1" si="41"/>
        <v>19</v>
      </c>
      <c r="D171" s="145">
        <f ca="1">COUNTIF('Pilot Sheet (Suivi)'!AA$9:AA$1137,$A171)</f>
        <v>0</v>
      </c>
      <c r="E171" s="145">
        <f t="shared" ca="1" si="42"/>
        <v>8</v>
      </c>
      <c r="F171" s="145">
        <f ca="1">COUNTIF('Pilot Sheet (Suivi)'!AB$9:AB$1137,$A171)</f>
        <v>0</v>
      </c>
      <c r="G171" s="145">
        <f t="shared" ca="1" si="43"/>
        <v>0</v>
      </c>
      <c r="I171" s="145">
        <f t="shared" ref="I171:I176" si="55">IF(((RIGHT(I170,2))="52"),(I170+49),(I170+1))</f>
        <v>202910</v>
      </c>
      <c r="J171" s="146">
        <f ca="1">+SUMIF('Pilot Sheet (Suivi)'!Z$9:Z$1136,$I171,'Pilot Sheet (Suivi)'!AC$9:AC$1136)</f>
        <v>0</v>
      </c>
      <c r="K171" s="146">
        <f t="shared" ca="1" si="44"/>
        <v>366.56</v>
      </c>
      <c r="L171" s="146">
        <f ca="1">+SUMIF('Pilot Sheet (Suivi)'!AA$9:AA$1136,$I171,'Pilot Sheet (Suivi)'!AC$9:AC$1136)</f>
        <v>0</v>
      </c>
      <c r="M171" s="146">
        <f t="shared" ca="1" si="45"/>
        <v>322.58999999999997</v>
      </c>
      <c r="N171" s="146">
        <f ca="1">+SUMIF('Pilot Sheet (Suivi)'!AB$9:AB$1136,$I171,'Pilot Sheet (Suivi)'!AD$9:AD$1136)</f>
        <v>0</v>
      </c>
      <c r="O171" s="146">
        <f t="shared" ca="1" si="46"/>
        <v>0</v>
      </c>
      <c r="Q171" s="145">
        <f t="shared" si="53"/>
        <v>202910</v>
      </c>
      <c r="R171" s="150">
        <f ca="1">COUNTIF('Pilot Sheet (Suivi)'!AF$9:AF$1139,'Curves datas (Données courbes)'!Q171)</f>
        <v>0</v>
      </c>
      <c r="S171" s="145">
        <f t="shared" ca="1" si="47"/>
        <v>0</v>
      </c>
      <c r="T171" s="150">
        <f ca="1">COUNTIF('Pilot Sheet (Suivi)'!AG$9:AG$1139,'Curves datas (Données courbes)'!Q171)</f>
        <v>0</v>
      </c>
      <c r="U171" s="145">
        <f t="shared" ca="1" si="48"/>
        <v>0</v>
      </c>
      <c r="V171" s="150">
        <f ca="1">COUNTIF('Pilot Sheet (Suivi)'!AH$9:AH$1139,'Curves datas (Données courbes)'!Q171)</f>
        <v>0</v>
      </c>
      <c r="W171" s="145">
        <f t="shared" ca="1" si="49"/>
        <v>0</v>
      </c>
      <c r="X171" s="150">
        <f ca="1">COUNTIF('Pilot Sheet (Suivi)'!AI$9:AI$1139,'Curves datas (Données courbes)'!Q171)</f>
        <v>0</v>
      </c>
      <c r="Y171" s="145">
        <f t="shared" ca="1" si="50"/>
        <v>0</v>
      </c>
      <c r="Z171" s="150">
        <f>COUNTIF('Pilot Sheet (Suivi)'!AJ$9:AJ$1139,'Curves datas (Données courbes)'!Q171)</f>
        <v>0</v>
      </c>
      <c r="AA171" s="145">
        <f t="shared" si="51"/>
        <v>0</v>
      </c>
      <c r="AC171" s="148" t="str">
        <f t="shared" si="52"/>
        <v xml:space="preserve"> </v>
      </c>
      <c r="AD171" s="147"/>
      <c r="AE171" s="147"/>
      <c r="AF171" s="147"/>
      <c r="AG171" s="147"/>
      <c r="AH171" s="145"/>
    </row>
    <row r="172" spans="1:34">
      <c r="A172" s="145">
        <f t="shared" si="54"/>
        <v>202911</v>
      </c>
      <c r="B172" s="145">
        <f ca="1">COUNTIF('Pilot Sheet (Suivi)'!Z$9:Z$1137,$A172)</f>
        <v>0</v>
      </c>
      <c r="C172" s="145">
        <f t="shared" ca="1" si="41"/>
        <v>19</v>
      </c>
      <c r="D172" s="145">
        <f ca="1">COUNTIF('Pilot Sheet (Suivi)'!AA$9:AA$1137,$A172)</f>
        <v>0</v>
      </c>
      <c r="E172" s="145">
        <f t="shared" ca="1" si="42"/>
        <v>8</v>
      </c>
      <c r="F172" s="145">
        <f ca="1">COUNTIF('Pilot Sheet (Suivi)'!AB$9:AB$1137,$A172)</f>
        <v>0</v>
      </c>
      <c r="G172" s="145">
        <f t="shared" ca="1" si="43"/>
        <v>0</v>
      </c>
      <c r="I172" s="145">
        <f t="shared" si="55"/>
        <v>202911</v>
      </c>
      <c r="J172" s="146">
        <f ca="1">+SUMIF('Pilot Sheet (Suivi)'!Z$9:Z$1136,$I172,'Pilot Sheet (Suivi)'!AC$9:AC$1136)</f>
        <v>0</v>
      </c>
      <c r="K172" s="146">
        <f t="shared" ca="1" si="44"/>
        <v>366.56</v>
      </c>
      <c r="L172" s="146">
        <f ca="1">+SUMIF('Pilot Sheet (Suivi)'!AA$9:AA$1136,$I172,'Pilot Sheet (Suivi)'!AC$9:AC$1136)</f>
        <v>0</v>
      </c>
      <c r="M172" s="146">
        <f t="shared" ca="1" si="45"/>
        <v>322.58999999999997</v>
      </c>
      <c r="N172" s="146">
        <f ca="1">+SUMIF('Pilot Sheet (Suivi)'!AB$9:AB$1136,$I172,'Pilot Sheet (Suivi)'!AD$9:AD$1136)</f>
        <v>0</v>
      </c>
      <c r="O172" s="146">
        <f t="shared" ca="1" si="46"/>
        <v>0</v>
      </c>
      <c r="Q172" s="145">
        <f t="shared" si="53"/>
        <v>202911</v>
      </c>
      <c r="R172" s="150">
        <f ca="1">COUNTIF('Pilot Sheet (Suivi)'!AF$9:AF$1139,'Curves datas (Données courbes)'!Q172)</f>
        <v>0</v>
      </c>
      <c r="S172" s="145">
        <f t="shared" ca="1" si="47"/>
        <v>0</v>
      </c>
      <c r="T172" s="150">
        <f ca="1">COUNTIF('Pilot Sheet (Suivi)'!AG$9:AG$1139,'Curves datas (Données courbes)'!Q172)</f>
        <v>0</v>
      </c>
      <c r="U172" s="145">
        <f t="shared" ca="1" si="48"/>
        <v>0</v>
      </c>
      <c r="V172" s="150">
        <f ca="1">COUNTIF('Pilot Sheet (Suivi)'!AH$9:AH$1139,'Curves datas (Données courbes)'!Q172)</f>
        <v>0</v>
      </c>
      <c r="W172" s="145">
        <f t="shared" ca="1" si="49"/>
        <v>0</v>
      </c>
      <c r="X172" s="150">
        <f ca="1">COUNTIF('Pilot Sheet (Suivi)'!AI$9:AI$1139,'Curves datas (Données courbes)'!Q172)</f>
        <v>0</v>
      </c>
      <c r="Y172" s="145">
        <f t="shared" ca="1" si="50"/>
        <v>0</v>
      </c>
      <c r="Z172" s="150">
        <f>COUNTIF('Pilot Sheet (Suivi)'!AJ$9:AJ$1139,'Curves datas (Données courbes)'!Q172)</f>
        <v>0</v>
      </c>
      <c r="AA172" s="145">
        <f t="shared" si="51"/>
        <v>0</v>
      </c>
      <c r="AC172" s="148" t="str">
        <f t="shared" si="52"/>
        <v xml:space="preserve"> </v>
      </c>
      <c r="AD172" s="147"/>
      <c r="AE172" s="147"/>
      <c r="AF172" s="147"/>
      <c r="AG172" s="147"/>
      <c r="AH172" s="145"/>
    </row>
    <row r="173" spans="1:34">
      <c r="A173" s="145">
        <f t="shared" si="54"/>
        <v>202912</v>
      </c>
      <c r="B173" s="145">
        <f ca="1">COUNTIF('Pilot Sheet (Suivi)'!Z$9:Z$1137,$A173)</f>
        <v>0</v>
      </c>
      <c r="C173" s="145">
        <f ca="1">C172+B173</f>
        <v>19</v>
      </c>
      <c r="D173" s="145">
        <f ca="1">COUNTIF('Pilot Sheet (Suivi)'!AA$9:AA$1137,$A173)</f>
        <v>0</v>
      </c>
      <c r="E173" s="145">
        <f ca="1">E172+D173</f>
        <v>8</v>
      </c>
      <c r="F173" s="145">
        <f ca="1">COUNTIF('Pilot Sheet (Suivi)'!AB$9:AB$1137,$A173)</f>
        <v>0</v>
      </c>
      <c r="G173" s="145">
        <f ca="1">G172+F173</f>
        <v>0</v>
      </c>
      <c r="I173" s="145">
        <f t="shared" si="55"/>
        <v>202912</v>
      </c>
      <c r="J173" s="146">
        <f ca="1">+SUMIF('Pilot Sheet (Suivi)'!Z$9:Z$1136,$I173,'Pilot Sheet (Suivi)'!AC$9:AC$1136)</f>
        <v>0</v>
      </c>
      <c r="K173" s="146">
        <f ca="1">K172+J173</f>
        <v>366.56</v>
      </c>
      <c r="L173" s="146">
        <f ca="1">+SUMIF('Pilot Sheet (Suivi)'!AA$9:AA$1136,$I173,'Pilot Sheet (Suivi)'!AC$9:AC$1136)</f>
        <v>0</v>
      </c>
      <c r="M173" s="146">
        <f ca="1">M172+L173</f>
        <v>322.58999999999997</v>
      </c>
      <c r="N173" s="146">
        <f ca="1">+SUMIF('Pilot Sheet (Suivi)'!AB$9:AB$1136,$I173,'Pilot Sheet (Suivi)'!AD$9:AD$1136)</f>
        <v>0</v>
      </c>
      <c r="O173" s="146">
        <f ca="1">O172+N173</f>
        <v>0</v>
      </c>
      <c r="Q173" s="145">
        <f t="shared" si="53"/>
        <v>202912</v>
      </c>
      <c r="R173" s="150">
        <f ca="1">COUNTIF('Pilot Sheet (Suivi)'!AF$9:AF$1139,'Curves datas (Données courbes)'!Q173)</f>
        <v>0</v>
      </c>
      <c r="S173" s="145">
        <f ca="1">S172-R173</f>
        <v>0</v>
      </c>
      <c r="T173" s="150">
        <f ca="1">COUNTIF('Pilot Sheet (Suivi)'!AG$9:AG$1139,'Curves datas (Données courbes)'!Q173)</f>
        <v>0</v>
      </c>
      <c r="U173" s="145">
        <f ca="1">U172-T173</f>
        <v>0</v>
      </c>
      <c r="V173" s="150">
        <f ca="1">COUNTIF('Pilot Sheet (Suivi)'!AH$9:AH$1139,'Curves datas (Données courbes)'!Q173)</f>
        <v>0</v>
      </c>
      <c r="W173" s="145">
        <f ca="1">W172-V173</f>
        <v>0</v>
      </c>
      <c r="X173" s="150">
        <f ca="1">COUNTIF('Pilot Sheet (Suivi)'!AI$9:AI$1139,'Curves datas (Données courbes)'!Q173)</f>
        <v>0</v>
      </c>
      <c r="Y173" s="145">
        <f ca="1">Y172-X173</f>
        <v>0</v>
      </c>
      <c r="Z173" s="150">
        <f>COUNTIF('Pilot Sheet (Suivi)'!AJ$9:AJ$1139,'Curves datas (Données courbes)'!Q173)</f>
        <v>0</v>
      </c>
      <c r="AA173" s="145">
        <f>AA172-Z173</f>
        <v>0</v>
      </c>
      <c r="AC173" s="148" t="str">
        <f>IF(I173=$AC$3,$AD$3,(IF(I173=$AE$3,$AF$3,IF(I173=$AG$3,$AH$3," "))))</f>
        <v xml:space="preserve"> </v>
      </c>
      <c r="AD173" s="147"/>
      <c r="AE173" s="147"/>
      <c r="AF173" s="147"/>
      <c r="AG173" s="147"/>
      <c r="AH173" s="145"/>
    </row>
    <row r="174" spans="1:34">
      <c r="A174" s="145">
        <f t="shared" si="54"/>
        <v>202913</v>
      </c>
      <c r="B174" s="145">
        <f ca="1">COUNTIF('Pilot Sheet (Suivi)'!Z$9:Z$1137,$A174)</f>
        <v>0</v>
      </c>
      <c r="C174" s="145">
        <f ca="1">C173+B174</f>
        <v>19</v>
      </c>
      <c r="D174" s="145">
        <f ca="1">COUNTIF('Pilot Sheet (Suivi)'!AA$9:AA$1137,$A174)</f>
        <v>0</v>
      </c>
      <c r="E174" s="145">
        <f ca="1">E173+D174</f>
        <v>8</v>
      </c>
      <c r="F174" s="145">
        <f ca="1">COUNTIF('Pilot Sheet (Suivi)'!AB$9:AB$1137,$A174)</f>
        <v>0</v>
      </c>
      <c r="G174" s="145">
        <f ca="1">G173+F174</f>
        <v>0</v>
      </c>
      <c r="I174" s="145">
        <f t="shared" si="55"/>
        <v>202913</v>
      </c>
      <c r="J174" s="146">
        <f ca="1">+SUMIF('Pilot Sheet (Suivi)'!Z$9:Z$1136,$I174,'Pilot Sheet (Suivi)'!AC$9:AC$1136)</f>
        <v>0</v>
      </c>
      <c r="K174" s="146">
        <f ca="1">K173+J174</f>
        <v>366.56</v>
      </c>
      <c r="L174" s="146">
        <f ca="1">+SUMIF('Pilot Sheet (Suivi)'!AA$9:AA$1136,$I174,'Pilot Sheet (Suivi)'!AC$9:AC$1136)</f>
        <v>0</v>
      </c>
      <c r="M174" s="146">
        <f ca="1">M173+L174</f>
        <v>322.58999999999997</v>
      </c>
      <c r="N174" s="146">
        <f ca="1">+SUMIF('Pilot Sheet (Suivi)'!AB$9:AB$1136,$I174,'Pilot Sheet (Suivi)'!AD$9:AD$1136)</f>
        <v>0</v>
      </c>
      <c r="O174" s="146">
        <f ca="1">O173+N174</f>
        <v>0</v>
      </c>
      <c r="Q174" s="145">
        <f t="shared" si="53"/>
        <v>202913</v>
      </c>
      <c r="R174" s="150">
        <f ca="1">COUNTIF('Pilot Sheet (Suivi)'!AF$9:AF$1139,'Curves datas (Données courbes)'!Q174)</f>
        <v>0</v>
      </c>
      <c r="S174" s="145">
        <f ca="1">S173-R174</f>
        <v>0</v>
      </c>
      <c r="T174" s="150">
        <f ca="1">COUNTIF('Pilot Sheet (Suivi)'!AG$9:AG$1139,'Curves datas (Données courbes)'!Q174)</f>
        <v>0</v>
      </c>
      <c r="U174" s="145">
        <f ca="1">U173-T174</f>
        <v>0</v>
      </c>
      <c r="V174" s="150">
        <f ca="1">COUNTIF('Pilot Sheet (Suivi)'!AH$9:AH$1139,'Curves datas (Données courbes)'!Q174)</f>
        <v>0</v>
      </c>
      <c r="W174" s="145">
        <f ca="1">W173-V174</f>
        <v>0</v>
      </c>
      <c r="X174" s="150">
        <f ca="1">COUNTIF('Pilot Sheet (Suivi)'!AI$9:AI$1139,'Curves datas (Données courbes)'!Q174)</f>
        <v>0</v>
      </c>
      <c r="Y174" s="145">
        <f ca="1">Y173-X174</f>
        <v>0</v>
      </c>
      <c r="Z174" s="150">
        <f>COUNTIF('Pilot Sheet (Suivi)'!AJ$9:AJ$1139,'Curves datas (Données courbes)'!Q174)</f>
        <v>0</v>
      </c>
      <c r="AA174" s="145">
        <f>AA173-Z174</f>
        <v>0</v>
      </c>
      <c r="AC174" s="148" t="str">
        <f>IF(I174=$AC$3,$AD$3,(IF(I174=$AE$3,$AF$3,IF(I174=$AG$3,$AH$3," "))))</f>
        <v xml:space="preserve"> </v>
      </c>
      <c r="AD174" s="147"/>
      <c r="AE174" s="147"/>
      <c r="AF174" s="147"/>
      <c r="AG174" s="147"/>
      <c r="AH174" s="145"/>
    </row>
    <row r="175" spans="1:34">
      <c r="A175" s="145">
        <f t="shared" si="54"/>
        <v>202914</v>
      </c>
      <c r="B175" s="145">
        <f ca="1">COUNTIF('Pilot Sheet (Suivi)'!Z$9:Z$1137,$A175)</f>
        <v>0</v>
      </c>
      <c r="C175" s="145">
        <f ca="1">C174+B175</f>
        <v>19</v>
      </c>
      <c r="D175" s="145">
        <f ca="1">COUNTIF('Pilot Sheet (Suivi)'!AA$9:AA$1137,$A175)</f>
        <v>0</v>
      </c>
      <c r="E175" s="145">
        <f ca="1">E174+D175</f>
        <v>8</v>
      </c>
      <c r="F175" s="145">
        <f ca="1">COUNTIF('Pilot Sheet (Suivi)'!AB$9:AB$1137,$A175)</f>
        <v>0</v>
      </c>
      <c r="G175" s="145">
        <f ca="1">G174+F175</f>
        <v>0</v>
      </c>
      <c r="I175" s="145">
        <f t="shared" si="55"/>
        <v>202914</v>
      </c>
      <c r="J175" s="146">
        <f ca="1">+SUMIF('Pilot Sheet (Suivi)'!Z$9:Z$1136,$I175,'Pilot Sheet (Suivi)'!AC$9:AC$1136)</f>
        <v>0</v>
      </c>
      <c r="K175" s="146">
        <f ca="1">K174+J175</f>
        <v>366.56</v>
      </c>
      <c r="L175" s="146">
        <f ca="1">+SUMIF('Pilot Sheet (Suivi)'!AA$9:AA$1136,$I175,'Pilot Sheet (Suivi)'!AC$9:AC$1136)</f>
        <v>0</v>
      </c>
      <c r="M175" s="146">
        <f ca="1">M174+L175</f>
        <v>322.58999999999997</v>
      </c>
      <c r="N175" s="146">
        <f ca="1">+SUMIF('Pilot Sheet (Suivi)'!AB$9:AB$1136,$I175,'Pilot Sheet (Suivi)'!AD$9:AD$1136)</f>
        <v>0</v>
      </c>
      <c r="O175" s="146">
        <f ca="1">O174+N175</f>
        <v>0</v>
      </c>
      <c r="Q175" s="145">
        <f t="shared" si="53"/>
        <v>202914</v>
      </c>
      <c r="R175" s="150">
        <f ca="1">COUNTIF('Pilot Sheet (Suivi)'!AF$9:AF$1139,'Curves datas (Données courbes)'!Q175)</f>
        <v>0</v>
      </c>
      <c r="S175" s="145">
        <f ca="1">S174-R175</f>
        <v>0</v>
      </c>
      <c r="T175" s="150">
        <f ca="1">COUNTIF('Pilot Sheet (Suivi)'!AG$9:AG$1139,'Curves datas (Données courbes)'!Q175)</f>
        <v>0</v>
      </c>
      <c r="U175" s="145">
        <f ca="1">U174-T175</f>
        <v>0</v>
      </c>
      <c r="V175" s="150">
        <f ca="1">COUNTIF('Pilot Sheet (Suivi)'!AH$9:AH$1139,'Curves datas (Données courbes)'!Q175)</f>
        <v>0</v>
      </c>
      <c r="W175" s="145">
        <f ca="1">W174-V175</f>
        <v>0</v>
      </c>
      <c r="X175" s="150">
        <f ca="1">COUNTIF('Pilot Sheet (Suivi)'!AI$9:AI$1139,'Curves datas (Données courbes)'!Q175)</f>
        <v>0</v>
      </c>
      <c r="Y175" s="145">
        <f ca="1">Y174-X175</f>
        <v>0</v>
      </c>
      <c r="Z175" s="150">
        <f>COUNTIF('Pilot Sheet (Suivi)'!AJ$9:AJ$1139,'Curves datas (Données courbes)'!Q175)</f>
        <v>0</v>
      </c>
      <c r="AA175" s="145">
        <f>AA174-Z175</f>
        <v>0</v>
      </c>
      <c r="AC175" s="148" t="str">
        <f>IF(I175=$AC$3,$AD$3,(IF(I175=$AE$3,$AF$3,IF(I175=$AG$3,$AH$3," "))))</f>
        <v xml:space="preserve"> </v>
      </c>
      <c r="AD175" s="147"/>
      <c r="AE175" s="147"/>
      <c r="AF175" s="147"/>
      <c r="AG175" s="147"/>
      <c r="AH175" s="145"/>
    </row>
    <row r="176" spans="1:34">
      <c r="A176" s="145">
        <f t="shared" si="54"/>
        <v>202915</v>
      </c>
      <c r="B176" s="145">
        <f ca="1">COUNTIF('Pilot Sheet (Suivi)'!Z$9:Z$1137,$A176)</f>
        <v>0</v>
      </c>
      <c r="C176" s="145">
        <f ca="1">C175+B176</f>
        <v>19</v>
      </c>
      <c r="D176" s="145">
        <f ca="1">COUNTIF('Pilot Sheet (Suivi)'!AA$9:AA$1137,$A176)</f>
        <v>0</v>
      </c>
      <c r="E176" s="145">
        <f ca="1">E175+D176</f>
        <v>8</v>
      </c>
      <c r="F176" s="145">
        <f ca="1">COUNTIF('Pilot Sheet (Suivi)'!AB$9:AB$1137,$A176)</f>
        <v>0</v>
      </c>
      <c r="G176" s="145">
        <f ca="1">G175+F176</f>
        <v>0</v>
      </c>
      <c r="I176" s="145">
        <f t="shared" si="55"/>
        <v>202915</v>
      </c>
      <c r="J176" s="146">
        <f ca="1">+SUMIF('Pilot Sheet (Suivi)'!Z$9:Z$1136,$I176,'Pilot Sheet (Suivi)'!AC$9:AC$1136)</f>
        <v>0</v>
      </c>
      <c r="K176" s="146">
        <f ca="1">K175+J176</f>
        <v>366.56</v>
      </c>
      <c r="L176" s="146">
        <f ca="1">+SUMIF('Pilot Sheet (Suivi)'!AA$9:AA$1136,$I176,'Pilot Sheet (Suivi)'!AC$9:AC$1136)</f>
        <v>0</v>
      </c>
      <c r="M176" s="146">
        <f ca="1">M175+L176</f>
        <v>322.58999999999997</v>
      </c>
      <c r="N176" s="146">
        <f ca="1">+SUMIF('Pilot Sheet (Suivi)'!AB$9:AB$1136,$I176,'Pilot Sheet (Suivi)'!AD$9:AD$1136)</f>
        <v>0</v>
      </c>
      <c r="O176" s="146">
        <f ca="1">O175+N176</f>
        <v>0</v>
      </c>
      <c r="Q176" s="145">
        <f t="shared" si="53"/>
        <v>202915</v>
      </c>
      <c r="R176" s="150">
        <f ca="1">COUNTIF('Pilot Sheet (Suivi)'!AF$9:AF$1139,'Curves datas (Données courbes)'!Q176)</f>
        <v>0</v>
      </c>
      <c r="S176" s="145">
        <f ca="1">S175-R176</f>
        <v>0</v>
      </c>
      <c r="T176" s="150">
        <f ca="1">COUNTIF('Pilot Sheet (Suivi)'!AG$9:AG$1139,'Curves datas (Données courbes)'!Q176)</f>
        <v>0</v>
      </c>
      <c r="U176" s="145">
        <f ca="1">U175-T176</f>
        <v>0</v>
      </c>
      <c r="V176" s="150">
        <f ca="1">COUNTIF('Pilot Sheet (Suivi)'!AH$9:AH$1139,'Curves datas (Données courbes)'!Q176)</f>
        <v>0</v>
      </c>
      <c r="W176" s="145">
        <f ca="1">W175-V176</f>
        <v>0</v>
      </c>
      <c r="X176" s="150">
        <f ca="1">COUNTIF('Pilot Sheet (Suivi)'!AI$9:AI$1139,'Curves datas (Données courbes)'!Q176)</f>
        <v>0</v>
      </c>
      <c r="Y176" s="145">
        <f ca="1">Y175-X176</f>
        <v>0</v>
      </c>
      <c r="Z176" s="150">
        <f>COUNTIF('Pilot Sheet (Suivi)'!AJ$9:AJ$1139,'Curves datas (Données courbes)'!Q176)</f>
        <v>0</v>
      </c>
      <c r="AA176" s="145">
        <f>AA175-Z176</f>
        <v>0</v>
      </c>
      <c r="AC176" s="148" t="str">
        <f>IF(I176=$AC$3,$AD$3,(IF(I176=$AE$3,$AF$3,IF(I176=$AG$3,$AH$3," "))))</f>
        <v xml:space="preserve"> </v>
      </c>
      <c r="AD176" s="147"/>
      <c r="AE176" s="147"/>
      <c r="AF176" s="147"/>
      <c r="AG176" s="147"/>
      <c r="AH176" s="145"/>
    </row>
  </sheetData>
  <mergeCells count="9">
    <mergeCell ref="Q1:AA1"/>
    <mergeCell ref="AC1:AH1"/>
    <mergeCell ref="B3:B4"/>
    <mergeCell ref="D3:D4"/>
    <mergeCell ref="F3:F4"/>
    <mergeCell ref="I1:O1"/>
    <mergeCell ref="J3:J4"/>
    <mergeCell ref="L3:L4"/>
    <mergeCell ref="N3:N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dimension ref="C5:AD62"/>
  <sheetViews>
    <sheetView zoomScale="80" zoomScaleNormal="80" workbookViewId="0">
      <selection activeCell="M69" sqref="M69"/>
    </sheetView>
  </sheetViews>
  <sheetFormatPr defaultColWidth="11.5546875" defaultRowHeight="13.2"/>
  <cols>
    <col min="1" max="2" width="1.5546875" customWidth="1"/>
    <col min="3" max="3" width="23.5546875" customWidth="1"/>
    <col min="4" max="4" width="15.44140625" customWidth="1"/>
    <col min="5" max="15" width="5.5546875" customWidth="1"/>
    <col min="17" max="18" width="2.5546875" customWidth="1"/>
    <col min="20" max="30" width="5.5546875" customWidth="1"/>
  </cols>
  <sheetData>
    <row r="5" spans="3:30">
      <c r="E5" s="118" t="s">
        <v>45</v>
      </c>
      <c r="F5" s="118" t="s">
        <v>11</v>
      </c>
      <c r="G5" s="118" t="s">
        <v>11</v>
      </c>
      <c r="H5" s="118" t="s">
        <v>44</v>
      </c>
      <c r="I5" s="157" t="s">
        <v>44</v>
      </c>
      <c r="J5" s="118" t="s">
        <v>12</v>
      </c>
      <c r="K5" s="118" t="s">
        <v>12</v>
      </c>
      <c r="L5" s="118" t="s">
        <v>12</v>
      </c>
      <c r="M5" s="118" t="s">
        <v>11</v>
      </c>
      <c r="N5" s="264" t="s">
        <v>13</v>
      </c>
      <c r="O5" s="264" t="s">
        <v>13</v>
      </c>
      <c r="T5" s="118" t="s">
        <v>45</v>
      </c>
      <c r="U5" s="118" t="s">
        <v>11</v>
      </c>
      <c r="V5" s="118" t="s">
        <v>11</v>
      </c>
      <c r="W5" s="118" t="s">
        <v>44</v>
      </c>
      <c r="X5" s="157" t="s">
        <v>44</v>
      </c>
      <c r="Y5" s="118" t="s">
        <v>12</v>
      </c>
      <c r="Z5" s="118" t="s">
        <v>12</v>
      </c>
      <c r="AA5" s="118" t="s">
        <v>12</v>
      </c>
      <c r="AB5" s="118" t="s">
        <v>11</v>
      </c>
      <c r="AC5" s="264" t="s">
        <v>13</v>
      </c>
      <c r="AD5" s="264" t="s">
        <v>13</v>
      </c>
    </row>
    <row r="6" spans="3:30" ht="51.6" customHeight="1">
      <c r="E6" s="330" t="s">
        <v>240</v>
      </c>
      <c r="F6" s="330" t="s">
        <v>242</v>
      </c>
      <c r="G6" s="330" t="s">
        <v>242</v>
      </c>
      <c r="H6" s="330" t="s">
        <v>241</v>
      </c>
      <c r="I6" s="330" t="s">
        <v>243</v>
      </c>
      <c r="J6" s="330" t="s">
        <v>244</v>
      </c>
      <c r="K6" s="330" t="s">
        <v>245</v>
      </c>
      <c r="L6" s="330" t="s">
        <v>248</v>
      </c>
      <c r="M6" s="330" t="s">
        <v>249</v>
      </c>
      <c r="N6" s="330" t="s">
        <v>250</v>
      </c>
      <c r="O6" s="330" t="s">
        <v>252</v>
      </c>
      <c r="T6" s="330" t="s">
        <v>240</v>
      </c>
      <c r="U6" s="330" t="s">
        <v>242</v>
      </c>
      <c r="V6" s="330" t="s">
        <v>242</v>
      </c>
      <c r="W6" s="330" t="s">
        <v>241</v>
      </c>
      <c r="X6" s="330" t="s">
        <v>243</v>
      </c>
      <c r="Y6" s="330" t="s">
        <v>244</v>
      </c>
      <c r="Z6" s="330" t="s">
        <v>245</v>
      </c>
      <c r="AA6" s="330" t="s">
        <v>248</v>
      </c>
      <c r="AB6" s="330" t="s">
        <v>249</v>
      </c>
      <c r="AC6" s="330" t="s">
        <v>250</v>
      </c>
      <c r="AD6" s="330" t="s">
        <v>252</v>
      </c>
    </row>
    <row r="7" spans="3:30" ht="100.8">
      <c r="E7" s="51" t="s">
        <v>87</v>
      </c>
      <c r="F7" s="51" t="s">
        <v>161</v>
      </c>
      <c r="G7" s="51" t="s">
        <v>212</v>
      </c>
      <c r="H7" s="51" t="s">
        <v>88</v>
      </c>
      <c r="I7" s="265" t="s">
        <v>167</v>
      </c>
      <c r="J7" s="51" t="s">
        <v>175</v>
      </c>
      <c r="K7" s="51" t="s">
        <v>246</v>
      </c>
      <c r="L7" s="51" t="s">
        <v>89</v>
      </c>
      <c r="M7" s="51" t="s">
        <v>186</v>
      </c>
      <c r="N7" s="51" t="s">
        <v>202</v>
      </c>
      <c r="O7" s="265" t="s">
        <v>204</v>
      </c>
      <c r="T7" s="51" t="s">
        <v>87</v>
      </c>
      <c r="U7" s="51" t="s">
        <v>161</v>
      </c>
      <c r="V7" s="51" t="s">
        <v>212</v>
      </c>
      <c r="W7" s="51" t="s">
        <v>88</v>
      </c>
      <c r="X7" s="265" t="s">
        <v>167</v>
      </c>
      <c r="Y7" s="51" t="s">
        <v>175</v>
      </c>
      <c r="Z7" s="51" t="s">
        <v>246</v>
      </c>
      <c r="AA7" s="51" t="s">
        <v>89</v>
      </c>
      <c r="AB7" s="51" t="s">
        <v>186</v>
      </c>
      <c r="AC7" s="51" t="s">
        <v>202</v>
      </c>
      <c r="AD7" s="265" t="s">
        <v>204</v>
      </c>
    </row>
    <row r="8" spans="3:30" ht="115.2">
      <c r="E8" s="261" t="s">
        <v>157</v>
      </c>
      <c r="F8" s="261" t="s">
        <v>158</v>
      </c>
      <c r="G8" s="261" t="s">
        <v>213</v>
      </c>
      <c r="H8" s="261" t="s">
        <v>60</v>
      </c>
      <c r="I8" s="266" t="s">
        <v>168</v>
      </c>
      <c r="J8" s="261" t="s">
        <v>253</v>
      </c>
      <c r="K8" s="261" t="s">
        <v>247</v>
      </c>
      <c r="L8" s="261" t="s">
        <v>187</v>
      </c>
      <c r="M8" s="261" t="s">
        <v>61</v>
      </c>
      <c r="N8" s="261" t="s">
        <v>203</v>
      </c>
      <c r="O8" s="267" t="s">
        <v>205</v>
      </c>
      <c r="T8" s="261" t="s">
        <v>157</v>
      </c>
      <c r="U8" s="261" t="s">
        <v>158</v>
      </c>
      <c r="V8" s="261" t="s">
        <v>213</v>
      </c>
      <c r="W8" s="261" t="s">
        <v>60</v>
      </c>
      <c r="X8" s="266" t="s">
        <v>168</v>
      </c>
      <c r="Y8" s="261" t="s">
        <v>253</v>
      </c>
      <c r="Z8" s="261" t="s">
        <v>247</v>
      </c>
      <c r="AA8" s="261" t="s">
        <v>187</v>
      </c>
      <c r="AB8" s="261" t="s">
        <v>61</v>
      </c>
      <c r="AC8" s="261" t="s">
        <v>203</v>
      </c>
      <c r="AD8" s="267" t="s">
        <v>205</v>
      </c>
    </row>
    <row r="9" spans="3:30">
      <c r="D9" t="s">
        <v>230</v>
      </c>
      <c r="E9">
        <f ca="1">'Pilot Sheet (Suivi)'!AK$726</f>
        <v>0</v>
      </c>
      <c r="F9">
        <f ca="1">'Pilot Sheet (Suivi)'!AL$726</f>
        <v>0</v>
      </c>
      <c r="G9">
        <v>26</v>
      </c>
      <c r="H9">
        <f ca="1">'Pilot Sheet (Suivi)'!AN$726</f>
        <v>0</v>
      </c>
      <c r="I9">
        <f ca="1">'Pilot Sheet (Suivi)'!AO$726</f>
        <v>0</v>
      </c>
      <c r="J9">
        <f ca="1">'Pilot Sheet (Suivi)'!AP$726</f>
        <v>0</v>
      </c>
      <c r="K9">
        <f ca="1">'Pilot Sheet (Suivi)'!AQ$726</f>
        <v>0</v>
      </c>
      <c r="L9">
        <f ca="1">'Pilot Sheet (Suivi)'!AR$726</f>
        <v>0</v>
      </c>
      <c r="M9">
        <f ca="1">'Pilot Sheet (Suivi)'!AS$726</f>
        <v>0</v>
      </c>
      <c r="N9">
        <f ca="1">'Pilot Sheet (Suivi)'!AT$726</f>
        <v>0</v>
      </c>
      <c r="O9">
        <f ca="1">'Pilot Sheet (Suivi)'!AU$726</f>
        <v>0</v>
      </c>
    </row>
    <row r="10" spans="3:30">
      <c r="C10" t="str">
        <f>'Pilot Sheet (Suivi)'!H726</f>
        <v>Make Battery (LP)</v>
      </c>
    </row>
    <row r="11" spans="3:30">
      <c r="D11" t="s">
        <v>229</v>
      </c>
      <c r="E11">
        <v>26</v>
      </c>
      <c r="F11">
        <v>26</v>
      </c>
      <c r="G11">
        <v>26</v>
      </c>
      <c r="H11">
        <v>26</v>
      </c>
      <c r="I11">
        <v>26</v>
      </c>
      <c r="J11">
        <v>26</v>
      </c>
      <c r="K11">
        <v>26</v>
      </c>
      <c r="L11">
        <v>26</v>
      </c>
      <c r="M11">
        <v>26</v>
      </c>
      <c r="N11">
        <v>26</v>
      </c>
      <c r="O11">
        <v>26</v>
      </c>
      <c r="S11" t="s">
        <v>231</v>
      </c>
      <c r="T11" s="272">
        <f ca="1">(E9/E11)*100</f>
        <v>0</v>
      </c>
      <c r="U11" s="272">
        <f t="shared" ref="U11:AD11" ca="1" si="0">(F9/F11)*100</f>
        <v>0</v>
      </c>
      <c r="V11" s="272">
        <f t="shared" si="0"/>
        <v>100</v>
      </c>
      <c r="W11" s="272">
        <f t="shared" ca="1" si="0"/>
        <v>0</v>
      </c>
      <c r="X11" s="272">
        <f t="shared" ca="1" si="0"/>
        <v>0</v>
      </c>
      <c r="Y11" s="272">
        <f t="shared" ca="1" si="0"/>
        <v>0</v>
      </c>
      <c r="Z11" s="272">
        <f t="shared" ca="1" si="0"/>
        <v>0</v>
      </c>
      <c r="AA11" s="272">
        <f t="shared" ca="1" si="0"/>
        <v>0</v>
      </c>
      <c r="AB11" s="272">
        <f t="shared" ca="1" si="0"/>
        <v>0</v>
      </c>
      <c r="AC11" s="272">
        <f t="shared" ca="1" si="0"/>
        <v>0</v>
      </c>
      <c r="AD11" s="272">
        <f t="shared" ca="1" si="0"/>
        <v>0</v>
      </c>
    </row>
    <row r="12" spans="3:30">
      <c r="T12" s="272"/>
      <c r="U12" s="272"/>
      <c r="V12" s="272"/>
      <c r="W12" s="272"/>
      <c r="X12" s="272"/>
      <c r="Y12" s="272"/>
      <c r="Z12" s="272"/>
      <c r="AA12" s="272"/>
      <c r="AB12" s="272"/>
      <c r="AC12" s="272"/>
      <c r="AD12" s="272"/>
    </row>
    <row r="13" spans="3:30">
      <c r="T13" s="272"/>
      <c r="U13" s="272"/>
      <c r="V13" s="272"/>
      <c r="W13" s="272"/>
      <c r="X13" s="272"/>
      <c r="Y13" s="272"/>
      <c r="Z13" s="272"/>
      <c r="AA13" s="272"/>
      <c r="AB13" s="272"/>
      <c r="AC13" s="272"/>
      <c r="AD13" s="272"/>
    </row>
    <row r="14" spans="3:30">
      <c r="T14" s="272"/>
      <c r="U14" s="272"/>
      <c r="V14" s="272"/>
      <c r="W14" s="272"/>
      <c r="X14" s="272"/>
      <c r="Y14" s="272"/>
      <c r="Z14" s="272"/>
      <c r="AA14" s="272"/>
      <c r="AB14" s="272"/>
      <c r="AC14" s="272"/>
      <c r="AD14" s="272"/>
    </row>
    <row r="15" spans="3:30">
      <c r="T15" s="272"/>
      <c r="U15" s="272"/>
      <c r="V15" s="272"/>
      <c r="W15" s="272"/>
      <c r="X15" s="272"/>
      <c r="Y15" s="272"/>
      <c r="Z15" s="272"/>
      <c r="AA15" s="272"/>
      <c r="AB15" s="272"/>
      <c r="AC15" s="272"/>
      <c r="AD15" s="272"/>
    </row>
    <row r="16" spans="3:30">
      <c r="T16" s="272"/>
      <c r="U16" s="272"/>
      <c r="V16" s="272"/>
      <c r="W16" s="272"/>
      <c r="X16" s="272"/>
      <c r="Y16" s="272"/>
      <c r="Z16" s="272"/>
      <c r="AA16" s="272"/>
      <c r="AB16" s="272"/>
      <c r="AC16" s="272"/>
      <c r="AD16" s="272"/>
    </row>
    <row r="17" spans="3:30" hidden="1">
      <c r="T17" s="272"/>
      <c r="U17" s="272"/>
      <c r="V17" s="272"/>
      <c r="W17" s="272"/>
      <c r="X17" s="272"/>
      <c r="Y17" s="272"/>
      <c r="Z17" s="272"/>
      <c r="AA17" s="272"/>
      <c r="AB17" s="272"/>
      <c r="AC17" s="272"/>
      <c r="AD17" s="272"/>
    </row>
    <row r="18" spans="3:30" hidden="1">
      <c r="D18" t="s">
        <v>230</v>
      </c>
      <c r="E18">
        <f ca="1">'Pilot Sheet (Suivi)'!AK$727</f>
        <v>0</v>
      </c>
      <c r="F18">
        <f ca="1">'Pilot Sheet (Suivi)'!AL$727</f>
        <v>0</v>
      </c>
      <c r="G18">
        <f ca="1">'Pilot Sheet (Suivi)'!AM$727</f>
        <v>0</v>
      </c>
      <c r="H18">
        <f ca="1">'Pilot Sheet (Suivi)'!AN$727</f>
        <v>0</v>
      </c>
      <c r="I18">
        <f ca="1">'Pilot Sheet (Suivi)'!AO$727</f>
        <v>0</v>
      </c>
      <c r="J18">
        <f ca="1">'Pilot Sheet (Suivi)'!AP$727</f>
        <v>0</v>
      </c>
      <c r="K18">
        <f ca="1">'Pilot Sheet (Suivi)'!AQ$727</f>
        <v>0</v>
      </c>
      <c r="L18">
        <f ca="1">'Pilot Sheet (Suivi)'!AR$727</f>
        <v>0</v>
      </c>
      <c r="M18">
        <f ca="1">'Pilot Sheet (Suivi)'!AS$727</f>
        <v>0</v>
      </c>
      <c r="N18">
        <f ca="1">'Pilot Sheet (Suivi)'!AT$727</f>
        <v>0</v>
      </c>
      <c r="O18">
        <f ca="1">'Pilot Sheet (Suivi)'!AU$727</f>
        <v>0</v>
      </c>
      <c r="T18" s="272"/>
      <c r="U18" s="272"/>
      <c r="V18" s="272"/>
      <c r="W18" s="272"/>
      <c r="X18" s="272"/>
      <c r="Y18" s="272"/>
      <c r="Z18" s="272"/>
      <c r="AA18" s="272"/>
      <c r="AB18" s="272"/>
      <c r="AC18" s="272"/>
      <c r="AD18" s="272"/>
    </row>
    <row r="19" spans="3:30" hidden="1">
      <c r="C19" t="e">
        <f>'Pilot Sheet (Suivi)'!H727</f>
        <v>#REF!</v>
      </c>
      <c r="T19" s="272"/>
      <c r="U19" s="272"/>
      <c r="V19" s="272"/>
      <c r="W19" s="272"/>
      <c r="X19" s="272"/>
      <c r="Y19" s="272"/>
      <c r="Z19" s="272"/>
      <c r="AA19" s="272"/>
      <c r="AB19" s="272"/>
      <c r="AC19" s="272"/>
      <c r="AD19" s="272"/>
    </row>
    <row r="20" spans="3:30" hidden="1">
      <c r="D20" t="s">
        <v>229</v>
      </c>
      <c r="E20">
        <f>'Pilot Sheet (Suivi)'!$I727</f>
        <v>0</v>
      </c>
      <c r="F20">
        <f>'Pilot Sheet (Suivi)'!$I727</f>
        <v>0</v>
      </c>
      <c r="G20">
        <f>'Pilot Sheet (Suivi)'!$I727</f>
        <v>0</v>
      </c>
      <c r="H20">
        <f>'Pilot Sheet (Suivi)'!$I727</f>
        <v>0</v>
      </c>
      <c r="I20">
        <f>'Pilot Sheet (Suivi)'!$I727</f>
        <v>0</v>
      </c>
      <c r="J20">
        <f>'Pilot Sheet (Suivi)'!$I727</f>
        <v>0</v>
      </c>
      <c r="K20">
        <f>'Pilot Sheet (Suivi)'!$I727</f>
        <v>0</v>
      </c>
      <c r="L20">
        <f>'Pilot Sheet (Suivi)'!$I727</f>
        <v>0</v>
      </c>
      <c r="M20">
        <f>'Pilot Sheet (Suivi)'!$I727</f>
        <v>0</v>
      </c>
      <c r="N20">
        <f>'Pilot Sheet (Suivi)'!$I727</f>
        <v>0</v>
      </c>
      <c r="O20">
        <f>'Pilot Sheet (Suivi)'!$I727</f>
        <v>0</v>
      </c>
      <c r="T20" s="272" t="e">
        <f t="shared" ref="T20:AD20" ca="1" si="1">(E18/E20)*100</f>
        <v>#DIV/0!</v>
      </c>
      <c r="U20" s="272" t="e">
        <f t="shared" ca="1" si="1"/>
        <v>#DIV/0!</v>
      </c>
      <c r="V20" s="272" t="e">
        <f t="shared" ca="1" si="1"/>
        <v>#DIV/0!</v>
      </c>
      <c r="W20" s="272" t="e">
        <f t="shared" ca="1" si="1"/>
        <v>#DIV/0!</v>
      </c>
      <c r="X20" s="272" t="e">
        <f t="shared" ca="1" si="1"/>
        <v>#DIV/0!</v>
      </c>
      <c r="Y20" s="272" t="e">
        <f t="shared" ca="1" si="1"/>
        <v>#DIV/0!</v>
      </c>
      <c r="Z20" s="272" t="e">
        <f t="shared" ca="1" si="1"/>
        <v>#DIV/0!</v>
      </c>
      <c r="AA20" s="272" t="e">
        <f t="shared" ca="1" si="1"/>
        <v>#DIV/0!</v>
      </c>
      <c r="AB20" s="272" t="e">
        <f t="shared" ca="1" si="1"/>
        <v>#DIV/0!</v>
      </c>
      <c r="AC20" s="272" t="e">
        <f t="shared" ca="1" si="1"/>
        <v>#DIV/0!</v>
      </c>
      <c r="AD20" s="272" t="e">
        <f t="shared" ca="1" si="1"/>
        <v>#DIV/0!</v>
      </c>
    </row>
    <row r="21" spans="3:30" hidden="1">
      <c r="T21" s="272"/>
      <c r="U21" s="272"/>
      <c r="V21" s="272"/>
      <c r="W21" s="272"/>
      <c r="X21" s="272"/>
      <c r="Y21" s="272"/>
      <c r="Z21" s="272"/>
      <c r="AA21" s="272"/>
      <c r="AB21" s="272"/>
      <c r="AC21" s="272"/>
      <c r="AD21" s="272"/>
    </row>
    <row r="22" spans="3:30" hidden="1">
      <c r="T22" s="272"/>
      <c r="U22" s="272"/>
      <c r="V22" s="272"/>
      <c r="W22" s="272"/>
      <c r="X22" s="272"/>
      <c r="Y22" s="272"/>
      <c r="Z22" s="272"/>
      <c r="AA22" s="272"/>
      <c r="AB22" s="272"/>
      <c r="AC22" s="272"/>
      <c r="AD22" s="272"/>
    </row>
    <row r="23" spans="3:30" hidden="1">
      <c r="T23" s="272"/>
      <c r="U23" s="272"/>
      <c r="V23" s="272"/>
      <c r="W23" s="272"/>
      <c r="X23" s="272"/>
      <c r="Y23" s="272"/>
      <c r="Z23" s="272"/>
      <c r="AA23" s="272"/>
      <c r="AB23" s="272"/>
      <c r="AC23" s="272"/>
      <c r="AD23" s="272"/>
    </row>
    <row r="24" spans="3:30" hidden="1">
      <c r="T24" s="272"/>
      <c r="U24" s="272"/>
      <c r="V24" s="272"/>
      <c r="W24" s="272"/>
      <c r="X24" s="272"/>
      <c r="Y24" s="272"/>
      <c r="Z24" s="272"/>
      <c r="AA24" s="272"/>
      <c r="AB24" s="272"/>
      <c r="AC24" s="272"/>
      <c r="AD24" s="272"/>
    </row>
    <row r="25" spans="3:30" hidden="1">
      <c r="T25" s="272"/>
      <c r="U25" s="272"/>
      <c r="V25" s="272"/>
      <c r="W25" s="272"/>
      <c r="X25" s="272"/>
      <c r="Y25" s="272"/>
      <c r="Z25" s="272"/>
      <c r="AA25" s="272"/>
      <c r="AB25" s="272"/>
      <c r="AC25" s="272"/>
      <c r="AD25" s="272"/>
    </row>
    <row r="26" spans="3:30" hidden="1">
      <c r="T26" s="272"/>
      <c r="U26" s="272"/>
      <c r="V26" s="272"/>
      <c r="W26" s="272"/>
      <c r="X26" s="272"/>
      <c r="Y26" s="272"/>
      <c r="Z26" s="272"/>
      <c r="AA26" s="272"/>
      <c r="AB26" s="272"/>
      <c r="AC26" s="272"/>
      <c r="AD26" s="272"/>
    </row>
    <row r="27" spans="3:30" hidden="1">
      <c r="D27" t="s">
        <v>230</v>
      </c>
      <c r="E27">
        <f ca="1">'Pilot Sheet (Suivi)'!AK$728</f>
        <v>0</v>
      </c>
      <c r="F27">
        <f ca="1">'Pilot Sheet (Suivi)'!AL$728</f>
        <v>0</v>
      </c>
      <c r="G27">
        <f ca="1">'Pilot Sheet (Suivi)'!AM$728</f>
        <v>0</v>
      </c>
      <c r="H27">
        <f ca="1">'Pilot Sheet (Suivi)'!AN$728</f>
        <v>0</v>
      </c>
      <c r="I27">
        <f ca="1">'Pilot Sheet (Suivi)'!AO$728</f>
        <v>0</v>
      </c>
      <c r="J27">
        <f ca="1">'Pilot Sheet (Suivi)'!AP$728</f>
        <v>0</v>
      </c>
      <c r="K27">
        <f ca="1">'Pilot Sheet (Suivi)'!AQ$728</f>
        <v>0</v>
      </c>
      <c r="L27">
        <f ca="1">'Pilot Sheet (Suivi)'!AR$728</f>
        <v>0</v>
      </c>
      <c r="M27">
        <f ca="1">'Pilot Sheet (Suivi)'!AS$728</f>
        <v>0</v>
      </c>
      <c r="N27">
        <f ca="1">'Pilot Sheet (Suivi)'!AT$728</f>
        <v>0</v>
      </c>
      <c r="O27">
        <f ca="1">'Pilot Sheet (Suivi)'!AU$728</f>
        <v>0</v>
      </c>
      <c r="T27" s="272"/>
      <c r="U27" s="272"/>
      <c r="V27" s="272"/>
      <c r="W27" s="272"/>
      <c r="X27" s="272"/>
      <c r="Y27" s="272"/>
      <c r="Z27" s="272"/>
      <c r="AA27" s="272"/>
      <c r="AB27" s="272"/>
      <c r="AC27" s="272"/>
      <c r="AD27" s="272"/>
    </row>
    <row r="28" spans="3:30" hidden="1">
      <c r="C28" t="e">
        <f>'Pilot Sheet (Suivi)'!H728</f>
        <v>#REF!</v>
      </c>
      <c r="T28" s="272"/>
      <c r="U28" s="272"/>
      <c r="V28" s="272"/>
      <c r="W28" s="272"/>
      <c r="X28" s="272"/>
      <c r="Y28" s="272"/>
      <c r="Z28" s="272"/>
      <c r="AA28" s="272"/>
      <c r="AB28" s="272"/>
      <c r="AC28" s="272"/>
      <c r="AD28" s="272"/>
    </row>
    <row r="29" spans="3:30" hidden="1">
      <c r="D29" t="s">
        <v>229</v>
      </c>
      <c r="E29">
        <f>'Pilot Sheet (Suivi)'!$I728</f>
        <v>0</v>
      </c>
      <c r="F29">
        <f>'Pilot Sheet (Suivi)'!$I728</f>
        <v>0</v>
      </c>
      <c r="G29">
        <f>'Pilot Sheet (Suivi)'!$I728</f>
        <v>0</v>
      </c>
      <c r="H29">
        <f>'Pilot Sheet (Suivi)'!$I728</f>
        <v>0</v>
      </c>
      <c r="I29">
        <f>'Pilot Sheet (Suivi)'!$I728</f>
        <v>0</v>
      </c>
      <c r="J29">
        <f>'Pilot Sheet (Suivi)'!$I728</f>
        <v>0</v>
      </c>
      <c r="K29">
        <f>'Pilot Sheet (Suivi)'!$I728</f>
        <v>0</v>
      </c>
      <c r="L29">
        <f>'Pilot Sheet (Suivi)'!$I728</f>
        <v>0</v>
      </c>
      <c r="M29">
        <f>'Pilot Sheet (Suivi)'!$I728</f>
        <v>0</v>
      </c>
      <c r="N29">
        <f>'Pilot Sheet (Suivi)'!$I728</f>
        <v>0</v>
      </c>
      <c r="O29">
        <f>'Pilot Sheet (Suivi)'!$I728</f>
        <v>0</v>
      </c>
      <c r="T29" s="272" t="e">
        <f ca="1">(E27/E29)*100</f>
        <v>#DIV/0!</v>
      </c>
      <c r="U29" s="272" t="e">
        <f t="shared" ref="U29:AD29" ca="1" si="2">(F27/F29)*100</f>
        <v>#DIV/0!</v>
      </c>
      <c r="V29" s="272" t="e">
        <f t="shared" ca="1" si="2"/>
        <v>#DIV/0!</v>
      </c>
      <c r="W29" s="272" t="e">
        <f t="shared" ca="1" si="2"/>
        <v>#DIV/0!</v>
      </c>
      <c r="X29" s="272" t="e">
        <f ca="1">(I27/I29)*100</f>
        <v>#DIV/0!</v>
      </c>
      <c r="Y29" s="272" t="e">
        <f t="shared" ca="1" si="2"/>
        <v>#DIV/0!</v>
      </c>
      <c r="Z29" s="272" t="e">
        <f t="shared" ca="1" si="2"/>
        <v>#DIV/0!</v>
      </c>
      <c r="AA29" s="272" t="e">
        <f t="shared" ca="1" si="2"/>
        <v>#DIV/0!</v>
      </c>
      <c r="AB29" s="272" t="e">
        <f t="shared" ca="1" si="2"/>
        <v>#DIV/0!</v>
      </c>
      <c r="AC29" s="272" t="e">
        <f t="shared" ca="1" si="2"/>
        <v>#DIV/0!</v>
      </c>
      <c r="AD29" s="272" t="e">
        <f t="shared" ca="1" si="2"/>
        <v>#DIV/0!</v>
      </c>
    </row>
    <row r="30" spans="3:30" hidden="1">
      <c r="T30" s="272"/>
      <c r="U30" s="272"/>
      <c r="V30" s="272"/>
      <c r="W30" s="272"/>
      <c r="X30" s="272"/>
      <c r="Y30" s="272"/>
      <c r="Z30" s="272"/>
      <c r="AA30" s="272"/>
      <c r="AB30" s="272"/>
      <c r="AC30" s="272"/>
      <c r="AD30" s="272"/>
    </row>
    <row r="31" spans="3:30" hidden="1">
      <c r="T31" s="272"/>
      <c r="U31" s="272"/>
      <c r="V31" s="272"/>
      <c r="W31" s="272"/>
      <c r="X31" s="272"/>
      <c r="Y31" s="272"/>
      <c r="Z31" s="272"/>
      <c r="AA31" s="272"/>
      <c r="AB31" s="272"/>
      <c r="AC31" s="272"/>
      <c r="AD31" s="272"/>
    </row>
    <row r="32" spans="3:30" hidden="1">
      <c r="T32" s="272"/>
      <c r="U32" s="272"/>
      <c r="V32" s="272"/>
      <c r="W32" s="272"/>
      <c r="X32" s="272"/>
      <c r="Y32" s="272"/>
      <c r="Z32" s="272"/>
      <c r="AA32" s="272"/>
      <c r="AB32" s="272"/>
      <c r="AC32" s="272"/>
      <c r="AD32" s="272"/>
    </row>
    <row r="33" spans="3:30" hidden="1">
      <c r="T33" s="272"/>
      <c r="U33" s="272"/>
      <c r="V33" s="272"/>
      <c r="W33" s="272"/>
      <c r="X33" s="272"/>
      <c r="Y33" s="272"/>
      <c r="Z33" s="272"/>
      <c r="AA33" s="272"/>
      <c r="AB33" s="272"/>
      <c r="AC33" s="272"/>
      <c r="AD33" s="272"/>
    </row>
    <row r="34" spans="3:30" hidden="1">
      <c r="T34" s="272"/>
      <c r="U34" s="272"/>
      <c r="V34" s="272"/>
      <c r="W34" s="272"/>
      <c r="X34" s="272"/>
      <c r="Y34" s="272"/>
      <c r="Z34" s="272"/>
      <c r="AA34" s="272"/>
      <c r="AB34" s="272"/>
      <c r="AC34" s="272"/>
      <c r="AD34" s="272"/>
    </row>
    <row r="35" spans="3:30" hidden="1">
      <c r="T35" s="272"/>
      <c r="U35" s="272"/>
      <c r="V35" s="272"/>
      <c r="W35" s="272"/>
      <c r="X35" s="272"/>
      <c r="Y35" s="272"/>
      <c r="Z35" s="272"/>
      <c r="AA35" s="272"/>
      <c r="AB35" s="272"/>
      <c r="AC35" s="272"/>
      <c r="AD35" s="272"/>
    </row>
    <row r="36" spans="3:30" hidden="1">
      <c r="D36" t="s">
        <v>230</v>
      </c>
      <c r="E36">
        <f ca="1">'Pilot Sheet (Suivi)'!AK$729</f>
        <v>0</v>
      </c>
      <c r="F36">
        <f ca="1">'Pilot Sheet (Suivi)'!AL$729</f>
        <v>0</v>
      </c>
      <c r="G36">
        <f ca="1">'Pilot Sheet (Suivi)'!AM$729</f>
        <v>0</v>
      </c>
      <c r="H36">
        <f ca="1">'Pilot Sheet (Suivi)'!AN$729</f>
        <v>0</v>
      </c>
      <c r="I36">
        <f ca="1">'Pilot Sheet (Suivi)'!AO$729</f>
        <v>0</v>
      </c>
      <c r="J36">
        <f ca="1">'Pilot Sheet (Suivi)'!AP$729</f>
        <v>0</v>
      </c>
      <c r="K36">
        <f ca="1">'Pilot Sheet (Suivi)'!AQ$729</f>
        <v>0</v>
      </c>
      <c r="L36">
        <f ca="1">'Pilot Sheet (Suivi)'!AR$729</f>
        <v>0</v>
      </c>
      <c r="M36">
        <f ca="1">'Pilot Sheet (Suivi)'!AS$729</f>
        <v>0</v>
      </c>
      <c r="N36">
        <f ca="1">'Pilot Sheet (Suivi)'!AT$729</f>
        <v>0</v>
      </c>
      <c r="O36">
        <f ca="1">'Pilot Sheet (Suivi)'!AU$729</f>
        <v>0</v>
      </c>
      <c r="T36" s="272"/>
      <c r="U36" s="272"/>
      <c r="V36" s="272"/>
      <c r="W36" s="272"/>
      <c r="X36" s="272"/>
      <c r="Y36" s="272"/>
      <c r="Z36" s="272"/>
      <c r="AA36" s="272"/>
      <c r="AB36" s="272"/>
      <c r="AC36" s="272"/>
      <c r="AD36" s="272"/>
    </row>
    <row r="37" spans="3:30" hidden="1">
      <c r="C37" t="e">
        <f>'Pilot Sheet (Suivi)'!H729</f>
        <v>#REF!</v>
      </c>
      <c r="T37" s="272"/>
      <c r="U37" s="272"/>
      <c r="V37" s="272"/>
      <c r="W37" s="272"/>
      <c r="X37" s="272"/>
      <c r="Y37" s="272"/>
      <c r="Z37" s="272"/>
      <c r="AA37" s="272"/>
      <c r="AB37" s="272"/>
      <c r="AC37" s="272"/>
      <c r="AD37" s="272"/>
    </row>
    <row r="38" spans="3:30" hidden="1">
      <c r="D38" t="s">
        <v>229</v>
      </c>
      <c r="E38">
        <f>'Pilot Sheet (Suivi)'!$I729</f>
        <v>0</v>
      </c>
      <c r="F38">
        <f>'Pilot Sheet (Suivi)'!$I729</f>
        <v>0</v>
      </c>
      <c r="G38">
        <f>'Pilot Sheet (Suivi)'!$I729</f>
        <v>0</v>
      </c>
      <c r="H38">
        <f>'Pilot Sheet (Suivi)'!$I729</f>
        <v>0</v>
      </c>
      <c r="I38">
        <f>'Pilot Sheet (Suivi)'!$I729</f>
        <v>0</v>
      </c>
      <c r="J38">
        <f>'Pilot Sheet (Suivi)'!$I729</f>
        <v>0</v>
      </c>
      <c r="K38">
        <f>'Pilot Sheet (Suivi)'!$I729</f>
        <v>0</v>
      </c>
      <c r="L38">
        <f>'Pilot Sheet (Suivi)'!$I729</f>
        <v>0</v>
      </c>
      <c r="M38">
        <f>'Pilot Sheet (Suivi)'!$I729</f>
        <v>0</v>
      </c>
      <c r="N38">
        <f>'Pilot Sheet (Suivi)'!$I729</f>
        <v>0</v>
      </c>
      <c r="O38">
        <f>'Pilot Sheet (Suivi)'!$I729</f>
        <v>0</v>
      </c>
      <c r="T38" s="272" t="e">
        <f ca="1">(E36/E38)*100</f>
        <v>#DIV/0!</v>
      </c>
      <c r="U38" s="272" t="e">
        <f t="shared" ref="U38:AD38" ca="1" si="3">(F36/F38)*100</f>
        <v>#DIV/0!</v>
      </c>
      <c r="V38" s="272" t="e">
        <f t="shared" ca="1" si="3"/>
        <v>#DIV/0!</v>
      </c>
      <c r="W38" s="272" t="e">
        <f t="shared" ca="1" si="3"/>
        <v>#DIV/0!</v>
      </c>
      <c r="X38" s="272" t="e">
        <f t="shared" ca="1" si="3"/>
        <v>#DIV/0!</v>
      </c>
      <c r="Y38" s="272" t="e">
        <f t="shared" ca="1" si="3"/>
        <v>#DIV/0!</v>
      </c>
      <c r="Z38" s="272" t="e">
        <f t="shared" ca="1" si="3"/>
        <v>#DIV/0!</v>
      </c>
      <c r="AA38" s="272" t="e">
        <f t="shared" ca="1" si="3"/>
        <v>#DIV/0!</v>
      </c>
      <c r="AB38" s="272" t="e">
        <f t="shared" ca="1" si="3"/>
        <v>#DIV/0!</v>
      </c>
      <c r="AC38" s="272" t="e">
        <f t="shared" ca="1" si="3"/>
        <v>#DIV/0!</v>
      </c>
      <c r="AD38" s="272" t="e">
        <f t="shared" ca="1" si="3"/>
        <v>#DIV/0!</v>
      </c>
    </row>
    <row r="39" spans="3:30" hidden="1">
      <c r="T39" s="272"/>
      <c r="U39" s="272"/>
      <c r="V39" s="272"/>
      <c r="W39" s="272"/>
      <c r="X39" s="272"/>
      <c r="Y39" s="272"/>
      <c r="Z39" s="272"/>
      <c r="AA39" s="272"/>
      <c r="AB39" s="272"/>
      <c r="AC39" s="272"/>
      <c r="AD39" s="272"/>
    </row>
    <row r="40" spans="3:30" hidden="1">
      <c r="T40" s="272"/>
      <c r="U40" s="272"/>
      <c r="V40" s="272"/>
      <c r="W40" s="272"/>
      <c r="X40" s="272"/>
      <c r="Y40" s="272"/>
      <c r="Z40" s="272"/>
      <c r="AA40" s="272"/>
      <c r="AB40" s="272"/>
      <c r="AC40" s="272"/>
      <c r="AD40" s="272"/>
    </row>
    <row r="41" spans="3:30" hidden="1">
      <c r="T41" s="272"/>
      <c r="U41" s="272"/>
      <c r="V41" s="272"/>
      <c r="W41" s="272"/>
      <c r="X41" s="272"/>
      <c r="Y41" s="272"/>
      <c r="Z41" s="272"/>
      <c r="AA41" s="272"/>
      <c r="AB41" s="272"/>
      <c r="AC41" s="272"/>
      <c r="AD41" s="272"/>
    </row>
    <row r="42" spans="3:30" hidden="1">
      <c r="T42" s="272"/>
      <c r="U42" s="272"/>
      <c r="V42" s="272"/>
      <c r="W42" s="272"/>
      <c r="X42" s="272"/>
      <c r="Y42" s="272"/>
      <c r="Z42" s="272"/>
      <c r="AA42" s="272"/>
      <c r="AB42" s="272"/>
      <c r="AC42" s="272"/>
      <c r="AD42" s="272"/>
    </row>
    <row r="43" spans="3:30" hidden="1">
      <c r="T43" s="272"/>
      <c r="U43" s="272"/>
      <c r="V43" s="272"/>
      <c r="W43" s="272"/>
      <c r="X43" s="272"/>
      <c r="Y43" s="272"/>
      <c r="Z43" s="272"/>
      <c r="AA43" s="272"/>
      <c r="AB43" s="272"/>
      <c r="AC43" s="272"/>
      <c r="AD43" s="272"/>
    </row>
    <row r="44" spans="3:30" hidden="1">
      <c r="T44" s="272"/>
      <c r="U44" s="272"/>
      <c r="V44" s="272"/>
      <c r="W44" s="272"/>
      <c r="X44" s="272"/>
      <c r="Y44" s="272"/>
      <c r="Z44" s="272"/>
      <c r="AA44" s="272"/>
      <c r="AB44" s="272"/>
      <c r="AC44" s="272"/>
      <c r="AD44" s="272"/>
    </row>
    <row r="45" spans="3:30" hidden="1">
      <c r="T45" s="272"/>
      <c r="U45" s="272"/>
      <c r="V45" s="272"/>
      <c r="W45" s="272"/>
      <c r="X45" s="272"/>
      <c r="Y45" s="272"/>
      <c r="Z45" s="272"/>
      <c r="AA45" s="272"/>
      <c r="AB45" s="272"/>
      <c r="AC45" s="272"/>
      <c r="AD45" s="272"/>
    </row>
    <row r="46" spans="3:30" hidden="1">
      <c r="D46" t="s">
        <v>230</v>
      </c>
      <c r="E46">
        <f ca="1">'Pilot Sheet (Suivi)'!AK$730</f>
        <v>0</v>
      </c>
      <c r="F46">
        <f ca="1">'Pilot Sheet (Suivi)'!AL$730</f>
        <v>0</v>
      </c>
      <c r="G46">
        <f ca="1">'Pilot Sheet (Suivi)'!AM$730</f>
        <v>0</v>
      </c>
      <c r="H46">
        <f ca="1">'Pilot Sheet (Suivi)'!AN$730</f>
        <v>0</v>
      </c>
      <c r="I46">
        <f ca="1">'Pilot Sheet (Suivi)'!AO$730</f>
        <v>0</v>
      </c>
      <c r="J46">
        <f ca="1">'Pilot Sheet (Suivi)'!AP$730</f>
        <v>0</v>
      </c>
      <c r="K46">
        <f ca="1">'Pilot Sheet (Suivi)'!AQ$730</f>
        <v>0</v>
      </c>
      <c r="L46">
        <f ca="1">'Pilot Sheet (Suivi)'!AR$730</f>
        <v>0</v>
      </c>
      <c r="M46">
        <f ca="1">'Pilot Sheet (Suivi)'!AS$730</f>
        <v>0</v>
      </c>
      <c r="N46">
        <f ca="1">'Pilot Sheet (Suivi)'!AT$730</f>
        <v>0</v>
      </c>
      <c r="O46">
        <f ca="1">'Pilot Sheet (Suivi)'!AU$730</f>
        <v>0</v>
      </c>
      <c r="T46" s="272"/>
      <c r="U46" s="272"/>
      <c r="V46" s="272"/>
      <c r="W46" s="272"/>
      <c r="X46" s="272"/>
      <c r="Y46" s="272"/>
      <c r="Z46" s="272"/>
      <c r="AA46" s="272"/>
      <c r="AB46" s="272"/>
      <c r="AC46" s="272"/>
      <c r="AD46" s="272"/>
    </row>
    <row r="47" spans="3:30" hidden="1">
      <c r="C47" t="e">
        <f>'Pilot Sheet (Suivi)'!H730</f>
        <v>#REF!</v>
      </c>
      <c r="T47" s="272"/>
      <c r="U47" s="272"/>
      <c r="V47" s="272"/>
      <c r="W47" s="272"/>
      <c r="X47" s="272"/>
      <c r="Y47" s="272"/>
      <c r="Z47" s="272"/>
      <c r="AA47" s="272"/>
      <c r="AB47" s="272"/>
      <c r="AC47" s="272"/>
      <c r="AD47" s="272"/>
    </row>
    <row r="48" spans="3:30" hidden="1">
      <c r="D48" t="s">
        <v>229</v>
      </c>
      <c r="E48">
        <f>'Pilot Sheet (Suivi)'!$I730</f>
        <v>0</v>
      </c>
      <c r="F48">
        <f>'Pilot Sheet (Suivi)'!$I730</f>
        <v>0</v>
      </c>
      <c r="G48">
        <f>'Pilot Sheet (Suivi)'!$I730</f>
        <v>0</v>
      </c>
      <c r="H48">
        <f>'Pilot Sheet (Suivi)'!$I730</f>
        <v>0</v>
      </c>
      <c r="I48">
        <f>'Pilot Sheet (Suivi)'!$I730</f>
        <v>0</v>
      </c>
      <c r="J48">
        <f>'Pilot Sheet (Suivi)'!$I730</f>
        <v>0</v>
      </c>
      <c r="K48">
        <f>'Pilot Sheet (Suivi)'!$I730</f>
        <v>0</v>
      </c>
      <c r="L48">
        <f>'Pilot Sheet (Suivi)'!$I730</f>
        <v>0</v>
      </c>
      <c r="M48">
        <f>'Pilot Sheet (Suivi)'!$I730</f>
        <v>0</v>
      </c>
      <c r="N48">
        <f>'Pilot Sheet (Suivi)'!$I730</f>
        <v>0</v>
      </c>
      <c r="O48">
        <f>'Pilot Sheet (Suivi)'!$I730</f>
        <v>0</v>
      </c>
      <c r="T48" s="272" t="e">
        <f ca="1">(E46/E48)*100</f>
        <v>#DIV/0!</v>
      </c>
      <c r="U48" s="272" t="e">
        <f t="shared" ref="U48:AD48" ca="1" si="4">(F46/F48)*100</f>
        <v>#DIV/0!</v>
      </c>
      <c r="V48" s="272" t="e">
        <f t="shared" ca="1" si="4"/>
        <v>#DIV/0!</v>
      </c>
      <c r="W48" s="272" t="e">
        <f t="shared" ca="1" si="4"/>
        <v>#DIV/0!</v>
      </c>
      <c r="X48" s="272" t="e">
        <f t="shared" ca="1" si="4"/>
        <v>#DIV/0!</v>
      </c>
      <c r="Y48" s="272" t="e">
        <f t="shared" ca="1" si="4"/>
        <v>#DIV/0!</v>
      </c>
      <c r="Z48" s="272" t="e">
        <f t="shared" ca="1" si="4"/>
        <v>#DIV/0!</v>
      </c>
      <c r="AA48" s="272" t="e">
        <f t="shared" ca="1" si="4"/>
        <v>#DIV/0!</v>
      </c>
      <c r="AB48" s="272" t="e">
        <f t="shared" ca="1" si="4"/>
        <v>#DIV/0!</v>
      </c>
      <c r="AC48" s="272" t="e">
        <f t="shared" ca="1" si="4"/>
        <v>#DIV/0!</v>
      </c>
      <c r="AD48" s="272" t="e">
        <f t="shared" ca="1" si="4"/>
        <v>#DIV/0!</v>
      </c>
    </row>
    <row r="49" spans="3:30" hidden="1">
      <c r="T49" s="272"/>
      <c r="U49" s="272"/>
      <c r="V49" s="272"/>
      <c r="W49" s="272"/>
      <c r="X49" s="272"/>
      <c r="Y49" s="272"/>
      <c r="Z49" s="272"/>
      <c r="AA49" s="272"/>
      <c r="AB49" s="272"/>
      <c r="AC49" s="272"/>
      <c r="AD49" s="272"/>
    </row>
    <row r="50" spans="3:30" hidden="1">
      <c r="T50" s="272"/>
      <c r="U50" s="272"/>
      <c r="V50" s="272"/>
      <c r="W50" s="272"/>
      <c r="X50" s="272"/>
      <c r="Y50" s="272"/>
      <c r="Z50" s="272"/>
      <c r="AA50" s="272"/>
      <c r="AB50" s="272"/>
      <c r="AC50" s="272"/>
      <c r="AD50" s="272"/>
    </row>
    <row r="51" spans="3:30" hidden="1">
      <c r="T51" s="272"/>
      <c r="U51" s="272"/>
      <c r="V51" s="272"/>
      <c r="W51" s="272"/>
      <c r="X51" s="272"/>
      <c r="Y51" s="272"/>
      <c r="Z51" s="272"/>
      <c r="AA51" s="272"/>
      <c r="AB51" s="272"/>
      <c r="AC51" s="272"/>
      <c r="AD51" s="272"/>
    </row>
    <row r="52" spans="3:30" hidden="1"/>
    <row r="53" spans="3:30" hidden="1"/>
    <row r="54" spans="3:30" hidden="1"/>
    <row r="55" spans="3:30" hidden="1">
      <c r="D55" t="s">
        <v>230</v>
      </c>
    </row>
    <row r="56" spans="3:30" hidden="1">
      <c r="C56" t="str">
        <f>'Pilot Sheet (Suivi)'!H731</f>
        <v>libre</v>
      </c>
    </row>
    <row r="57" spans="3:30" hidden="1">
      <c r="D57" t="s">
        <v>229</v>
      </c>
      <c r="E57">
        <f>'Pilot Sheet (Suivi)'!$I731</f>
        <v>0</v>
      </c>
      <c r="F57">
        <f>'Pilot Sheet (Suivi)'!$I731</f>
        <v>0</v>
      </c>
      <c r="G57">
        <f>'Pilot Sheet (Suivi)'!$I731</f>
        <v>0</v>
      </c>
      <c r="H57">
        <f>'Pilot Sheet (Suivi)'!$I731</f>
        <v>0</v>
      </c>
      <c r="I57">
        <f>'Pilot Sheet (Suivi)'!$I731</f>
        <v>0</v>
      </c>
      <c r="J57">
        <f>'Pilot Sheet (Suivi)'!$I731</f>
        <v>0</v>
      </c>
      <c r="K57">
        <f>'Pilot Sheet (Suivi)'!$I731</f>
        <v>0</v>
      </c>
      <c r="L57">
        <f>'Pilot Sheet (Suivi)'!$I731</f>
        <v>0</v>
      </c>
      <c r="M57">
        <f>'Pilot Sheet (Suivi)'!$I731</f>
        <v>0</v>
      </c>
      <c r="N57">
        <f>'Pilot Sheet (Suivi)'!$I731</f>
        <v>0</v>
      </c>
      <c r="O57">
        <f>'Pilot Sheet (Suivi)'!$I731</f>
        <v>0</v>
      </c>
      <c r="T57" t="e">
        <f>(E55/E57)*100</f>
        <v>#DIV/0!</v>
      </c>
    </row>
    <row r="58" spans="3:30" hidden="1"/>
    <row r="59" spans="3:30" hidden="1"/>
    <row r="60" spans="3:30" hidden="1"/>
    <row r="61" spans="3:30" hidden="1"/>
    <row r="62" spans="3:30" hidden="1"/>
  </sheetData>
  <pageMargins left="0.7" right="0.7" top="0.75" bottom="0.75" header="0.3" footer="0.3"/>
  <pageSetup paperSize="9" orientation="portrait" r:id="rId1"/>
  <drawing r:id="rId2"/>
  <legacyDrawing r:id="rId3"/>
</worksheet>
</file>

<file path=docMetadata/LabelInfo.xml><?xml version="1.0" encoding="utf-8"?>
<clbl:labelList xmlns:clbl="http://schemas.microsoft.com/office/2020/mipLabelMetadata">
  <clbl:label id="{2fd53d93-3f4c-4b90-b511-bd6bdbb4fba9}" enabled="1" method="Standard" siteId="{d852d5cd-724c-4128-8812-ffa5db3f8507}" removed="0"/>
  <clbl:label id="{bb5d96ea-ab39-44a0-a6d6-b6f0aac5958b}"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Tutorial (Tutoriel)</vt:lpstr>
      <vt:lpstr>Criterion (critères)</vt:lpstr>
      <vt:lpstr>Pilot Sheet (Suivi)</vt:lpstr>
      <vt:lpstr>Project data (Données projet)</vt:lpstr>
      <vt:lpstr>Graphics (Graphiques)</vt:lpstr>
      <vt:lpstr>Graphics M4+</vt:lpstr>
      <vt:lpstr>Curves datas (Données courbes)</vt:lpstr>
      <vt:lpstr>Suivi_%_ de réalisation</vt:lpstr>
      <vt:lpstr>'Graphics (Graphiques)'!Print_Area</vt:lpstr>
      <vt:lpstr>'Graphics M4+'!Print_Area</vt:lpstr>
      <vt:lpstr>'Pilot Sheet (Suivi)'!Print_Titles</vt:lpstr>
    </vt:vector>
  </TitlesOfParts>
  <Company>PSA PEUGEOT CITROEN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U037800</dc:creator>
  <cp:lastModifiedBy>MOHAMMED-AMINE MANSSOURI</cp:lastModifiedBy>
  <cp:lastPrinted>2009-07-07T13:46:49Z</cp:lastPrinted>
  <dcterms:created xsi:type="dcterms:W3CDTF">2009-07-07T13:46:49Z</dcterms:created>
  <dcterms:modified xsi:type="dcterms:W3CDTF">2026-07-09T10:42:30Z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-1832752355</vt:i4>
  </property>
  <property fmtid="{D5CDD505-2E9C-101B-9397-08002B2CF9AE}" pid="3" name="_NewReviewCycle">
    <vt:lpwstr/>
  </property>
  <property fmtid="{D5CDD505-2E9C-101B-9397-08002B2CF9AE}" pid="4" name="_EmailSubject">
    <vt:lpwstr>Transferred file</vt:lpwstr>
  </property>
  <property fmtid="{D5CDD505-2E9C-101B-9397-08002B2CF9AE}" pid="5" name="_AuthorEmail">
    <vt:lpwstr>anthony.bar@mpsa.com</vt:lpwstr>
  </property>
  <property fmtid="{D5CDD505-2E9C-101B-9397-08002B2CF9AE}" pid="6" name="_AuthorEmailDisplayName">
    <vt:lpwstr>ANTHONY BAR - U037800</vt:lpwstr>
  </property>
  <property fmtid="{D5CDD505-2E9C-101B-9397-08002B2CF9AE}" pid="7" name="_PreviousAdHocReviewCycleID">
    <vt:i4>511370829</vt:i4>
  </property>
  <property fmtid="{D5CDD505-2E9C-101B-9397-08002B2CF9AE}" pid="8" name="psa_titre">
    <vt:lpwstr>Transfert_File_UM_3W_MakeBattery_KE_2025</vt:lpwstr>
  </property>
  <property fmtid="{D5CDD505-2E9C-101B-9397-08002B2CF9AE}" pid="9" name="psa_reference">
    <vt:lpwstr>01643_25_00219</vt:lpwstr>
  </property>
  <property fmtid="{D5CDD505-2E9C-101B-9397-08002B2CF9AE}" pid="10" name="psa_date_creation">
    <vt:lpwstr>30/01/2025 13:52</vt:lpwstr>
  </property>
  <property fmtid="{D5CDD505-2E9C-101B-9397-08002B2CF9AE}" pid="11" name="psa_date_modification">
    <vt:lpwstr>08/04/2026 22:07</vt:lpwstr>
  </property>
  <property fmtid="{D5CDD505-2E9C-101B-9397-08002B2CF9AE}" pid="12" name="psa_auteur">
    <vt:lpwstr>LAHMER FATIMA ZAHRA - U538867  </vt:lpwstr>
  </property>
  <property fmtid="{D5CDD505-2E9C-101B-9397-08002B2CF9AE}" pid="13" name="psa_emetteur">
    <vt:lpwstr>LAHMER FATIMA ZAHRA - U538867  </vt:lpwstr>
  </property>
  <property fmtid="{D5CDD505-2E9C-101B-9397-08002B2CF9AE}" pid="14" name="psa_version">
    <vt:lpwstr>99.0</vt:lpwstr>
  </property>
  <property fmtid="{D5CDD505-2E9C-101B-9397-08002B2CF9AE}" pid="15" name="psa_commentaire">
    <vt:lpwstr/>
  </property>
  <property fmtid="{D5CDD505-2E9C-101B-9397-08002B2CF9AE}" pid="16" name="psa_langue_principale">
    <vt:lpwstr>Français</vt:lpwstr>
  </property>
  <property fmtid="{D5CDD505-2E9C-101B-9397-08002B2CF9AE}" pid="17" name="psa_status">
    <vt:lpwstr>publie</vt:lpwstr>
  </property>
  <property fmtid="{D5CDD505-2E9C-101B-9397-08002B2CF9AE}" pid="18" name="psa_type_doc">
    <vt:lpwstr/>
  </property>
  <property fmtid="{D5CDD505-2E9C-101B-9397-08002B2CF9AE}" pid="19" name="psa_communaute">
    <vt:lpwstr>Africa Propulsion Systems Engineering</vt:lpwstr>
  </property>
  <property fmtid="{D5CDD505-2E9C-101B-9397-08002B2CF9AE}" pid="20" name="psa_niveau_confidentialite">
    <vt:lpwstr>C1 - Public</vt:lpwstr>
  </property>
  <property fmtid="{D5CDD505-2E9C-101B-9397-08002B2CF9AE}" pid="21" name="psa_lecteurs">
    <vt:lpwstr>BIDDOU LAHCEN - J487307, BISARO ANGELA - U179480, BRUNET MICKAEL - U239599, CAMPI ANTONIA MONICA - U236428, COLLADO SANCHEZ RICARDO - U174278, COLLADO SANCHEZ SUSANA - U212617, DERRIEN STEPHANE - J618180, GORJEU STEPHANE - C003272, LE JEAN LOUIS - U199139</vt:lpwstr>
  </property>
  <property fmtid="{D5CDD505-2E9C-101B-9397-08002B2CF9AE}" pid="22" name="psa_classements">
    <vt:lpwstr>BVH1,Half rear axle,Half front axle,DV Euro5,DW Euro5,EP Euro5,IR: Product quality (QAS 1 year Average number of incidents) JR: Product quality (QAS 1 year breakdown rate) IRYS - Batch 1 - Thermomanagement,PBVH</vt:lpwstr>
  </property>
  <property fmtid="{D5CDD505-2E9C-101B-9397-08002B2CF9AE}" pid="23" name="psa_url_fiche">
    <vt:lpwstr>https://docinfogroupe.inetpsa.com/ead/doc/ref.01643_25_00219/v.99.0</vt:lpwstr>
  </property>
  <property fmtid="{D5CDD505-2E9C-101B-9397-08002B2CF9AE}" pid="24" name="psa_url_modification">
    <vt:lpwstr>https://docinfogroupe.inetpsa.com/ead/doc/modif/ref.01643_25_00219/fiche</vt:lpwstr>
  </property>
  <property fmtid="{D5CDD505-2E9C-101B-9397-08002B2CF9AE}" pid="25" name="psa_date_publication">
    <vt:lpwstr>08/04/2026 22:07</vt:lpwstr>
  </property>
  <property fmtid="{D5CDD505-2E9C-101B-9397-08002B2CF9AE}" pid="26" name="SV_QUERY_LIST_4F35BF76-6C0D-4D9B-82B2-816C12CF3733">
    <vt:lpwstr>empty_477D106A-C0D6-4607-AEBD-E2C9D60EA279</vt:lpwstr>
  </property>
  <property fmtid="{D5CDD505-2E9C-101B-9397-08002B2CF9AE}" pid="27" name="_ReviewingToolsShownOnce">
    <vt:lpwstr/>
  </property>
  <property fmtid="{D5CDD505-2E9C-101B-9397-08002B2CF9AE}" pid="28" name="MSIP_Label_2fd53d93-3f4c-4b90-b511-bd6bdbb4fba9_Enabled">
    <vt:lpwstr>true</vt:lpwstr>
  </property>
  <property fmtid="{D5CDD505-2E9C-101B-9397-08002B2CF9AE}" pid="29" name="MSIP_Label_2fd53d93-3f4c-4b90-b511-bd6bdbb4fba9_SetDate">
    <vt:lpwstr>2021-03-31T09:30:24Z</vt:lpwstr>
  </property>
  <property fmtid="{D5CDD505-2E9C-101B-9397-08002B2CF9AE}" pid="30" name="MSIP_Label_2fd53d93-3f4c-4b90-b511-bd6bdbb4fba9_Method">
    <vt:lpwstr>Standard</vt:lpwstr>
  </property>
  <property fmtid="{D5CDD505-2E9C-101B-9397-08002B2CF9AE}" pid="31" name="MSIP_Label_2fd53d93-3f4c-4b90-b511-bd6bdbb4fba9_Name">
    <vt:lpwstr>2fd53d93-3f4c-4b90-b511-bd6bdbb4fba9</vt:lpwstr>
  </property>
  <property fmtid="{D5CDD505-2E9C-101B-9397-08002B2CF9AE}" pid="32" name="MSIP_Label_2fd53d93-3f4c-4b90-b511-bd6bdbb4fba9_SiteId">
    <vt:lpwstr>d852d5cd-724c-4128-8812-ffa5db3f8507</vt:lpwstr>
  </property>
  <property fmtid="{D5CDD505-2E9C-101B-9397-08002B2CF9AE}" pid="33" name="MSIP_Label_2fd53d93-3f4c-4b90-b511-bd6bdbb4fba9_ActionId">
    <vt:lpwstr/>
  </property>
  <property fmtid="{D5CDD505-2E9C-101B-9397-08002B2CF9AE}" pid="34" name="MSIP_Label_2fd53d93-3f4c-4b90-b511-bd6bdbb4fba9_ContentBits">
    <vt:lpwstr>0</vt:lpwstr>
  </property>
  <property fmtid="{D5CDD505-2E9C-101B-9397-08002B2CF9AE}" pid="35" name="SV_HIDDEN_GRID_QUERY_LIST_4F35BF76-6C0D-4D9B-82B2-816C12CF3733">
    <vt:lpwstr>empty_477D106A-C0D6-4607-AEBD-E2C9D60EA279</vt:lpwstr>
  </property>
</Properties>
</file>