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23neb729\"/>
    </mc:Choice>
  </mc:AlternateContent>
  <bookViews>
    <workbookView xWindow="0" yWindow="0" windowWidth="28800" windowHeight="12435" activeTab="2"/>
  </bookViews>
  <sheets>
    <sheet name="Sheet1" sheetId="1" r:id="rId1"/>
    <sheet name="Sheet4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E19" i="3"/>
  <c r="E8" i="3"/>
  <c r="D17" i="3"/>
  <c r="D16" i="3"/>
  <c r="D15" i="3"/>
  <c r="D14" i="3"/>
  <c r="D13" i="3"/>
  <c r="D12" i="3"/>
  <c r="D11" i="3"/>
  <c r="O4" i="1"/>
  <c r="O5" i="1"/>
  <c r="O6" i="1"/>
  <c r="O7" i="1"/>
  <c r="O8" i="1"/>
  <c r="O9" i="1"/>
  <c r="O3" i="1"/>
  <c r="M4" i="1"/>
  <c r="M5" i="1"/>
  <c r="M6" i="1"/>
  <c r="M7" i="1"/>
  <c r="M8" i="1"/>
  <c r="M9" i="1"/>
  <c r="M3" i="1"/>
  <c r="J3" i="1"/>
  <c r="J9" i="1"/>
  <c r="J8" i="1"/>
  <c r="J7" i="1"/>
  <c r="J6" i="1"/>
  <c r="J5" i="1"/>
  <c r="J4" i="1"/>
  <c r="L4" i="1" l="1"/>
  <c r="N4" i="1" s="1"/>
  <c r="L5" i="1"/>
  <c r="N5" i="1" s="1"/>
  <c r="L6" i="1"/>
  <c r="N6" i="1" s="1"/>
  <c r="L7" i="1"/>
  <c r="N7" i="1" s="1"/>
  <c r="L8" i="1"/>
  <c r="N8" i="1" s="1"/>
  <c r="L9" i="1"/>
  <c r="N9" i="1" s="1"/>
  <c r="L3" i="1"/>
</calcChain>
</file>

<file path=xl/sharedStrings.xml><?xml version="1.0" encoding="utf-8"?>
<sst xmlns="http://schemas.openxmlformats.org/spreadsheetml/2006/main" count="49" uniqueCount="48">
  <si>
    <t>GRADE XI 'G'</t>
  </si>
  <si>
    <t>NAME</t>
  </si>
  <si>
    <t>TOTAL</t>
  </si>
  <si>
    <t>ENG</t>
  </si>
  <si>
    <t>SCI</t>
  </si>
  <si>
    <t>MTHS</t>
  </si>
  <si>
    <t>MAX</t>
  </si>
  <si>
    <t>NEP</t>
  </si>
  <si>
    <t>PERCENTAGE</t>
  </si>
  <si>
    <t>RESULT</t>
  </si>
  <si>
    <t>GRADE</t>
  </si>
  <si>
    <t>RANK</t>
  </si>
  <si>
    <t xml:space="preserve">S. NO. </t>
  </si>
  <si>
    <t>ALEX SAH</t>
  </si>
  <si>
    <t>ADIT KARKI</t>
  </si>
  <si>
    <t>NIRAJ YADAV</t>
  </si>
  <si>
    <t>ANIL K.C</t>
  </si>
  <si>
    <t>ATAL DEVKOTA</t>
  </si>
  <si>
    <t>DEV DHAKAL</t>
  </si>
  <si>
    <t>ALEXA SAHANI</t>
  </si>
  <si>
    <t>Lowest Marks</t>
  </si>
  <si>
    <t>Assigned grade</t>
  </si>
  <si>
    <t>F</t>
  </si>
  <si>
    <t>E</t>
  </si>
  <si>
    <t>D</t>
  </si>
  <si>
    <t>C</t>
  </si>
  <si>
    <t>B</t>
  </si>
  <si>
    <t>A</t>
  </si>
  <si>
    <t>Roll no.</t>
  </si>
  <si>
    <t>Serial no.</t>
  </si>
  <si>
    <t>Subjects</t>
  </si>
  <si>
    <t>Obtained Marks</t>
  </si>
  <si>
    <t>English</t>
  </si>
  <si>
    <t>Maths</t>
  </si>
  <si>
    <t>Science</t>
  </si>
  <si>
    <t>Nepali</t>
  </si>
  <si>
    <t xml:space="preserve">  </t>
  </si>
  <si>
    <t>GPA</t>
  </si>
  <si>
    <t>Percentage</t>
  </si>
  <si>
    <t>S. Studies</t>
  </si>
  <si>
    <t>Computer</t>
  </si>
  <si>
    <t>OPT</t>
  </si>
  <si>
    <t>Name:</t>
  </si>
  <si>
    <t>SOC</t>
  </si>
  <si>
    <t>COM</t>
  </si>
  <si>
    <t>Academic Year. 2023</t>
  </si>
  <si>
    <t>Pass Marks</t>
  </si>
  <si>
    <t>Government of Nepal
St. Xavier's College
Nepal Examination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</si>
</sst>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Bahnschrift Condensed"/>
      <family val="2"/>
    </font>
    <font>
      <sz val="20"/>
      <color theme="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447674</xdr:colOff>
      <xdr:row>0</xdr:row>
      <xdr:rowOff>171450</xdr:rowOff>
    </xdr:from>
    <xdr:to>
      <xdr:col>0</xdr:col>
      <xdr:colOff>1117449</xdr:colOff>
      <xdr:row>3</xdr:row>
      <xdr:rowOff>276225</xdr:rowOff>
    </xdr:to>
    <xdr:pic>
      <xdr:nvPicPr>
        <xdr:cNvPr id="2" name="Picture 1" descr="Colleg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4" y="171450"/>
          <a:ext cx="6697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S6" sqref="S6"/>
    </sheetView>
  </sheetViews>
  <sheetFormatPr defaultRowHeight="15" x14ac:dyDescent="0.25"/>
  <cols>
    <col min="1" max="1" width="6.5703125" customWidth="1"/>
    <col min="2" max="2" width="14.140625" customWidth="1"/>
    <col min="3" max="3" width="6.28515625" customWidth="1"/>
    <col min="4" max="4" width="9.7109375" customWidth="1"/>
    <col min="9" max="9" width="8.5703125" customWidth="1"/>
    <col min="12" max="12" width="14" customWidth="1"/>
    <col min="19" max="19" width="19" customWidth="1"/>
    <col min="20" max="20" width="17.140625" customWidth="1"/>
  </cols>
  <sheetData>
    <row r="1" spans="1:20" ht="36.7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S1" t="s">
        <v>20</v>
      </c>
      <c r="T1" t="s">
        <v>21</v>
      </c>
    </row>
    <row r="2" spans="1:20" s="1" customFormat="1" ht="27" customHeight="1" x14ac:dyDescent="0.25">
      <c r="A2" s="3" t="s">
        <v>12</v>
      </c>
      <c r="B2" s="3" t="s">
        <v>1</v>
      </c>
      <c r="C2" s="3" t="s">
        <v>3</v>
      </c>
      <c r="D2" s="3" t="s">
        <v>4</v>
      </c>
      <c r="E2" s="3" t="s">
        <v>7</v>
      </c>
      <c r="F2" s="3" t="s">
        <v>5</v>
      </c>
      <c r="G2" s="3" t="s">
        <v>43</v>
      </c>
      <c r="H2" s="3" t="s">
        <v>44</v>
      </c>
      <c r="I2" s="3" t="s">
        <v>41</v>
      </c>
      <c r="J2" s="3" t="s">
        <v>2</v>
      </c>
      <c r="K2" s="3" t="s">
        <v>6</v>
      </c>
      <c r="L2" s="3" t="s">
        <v>8</v>
      </c>
      <c r="M2" s="3" t="s">
        <v>9</v>
      </c>
      <c r="N2" s="3" t="s">
        <v>10</v>
      </c>
      <c r="O2" s="3" t="s">
        <v>11</v>
      </c>
      <c r="S2" s="1">
        <v>0</v>
      </c>
      <c r="T2" s="1" t="s">
        <v>22</v>
      </c>
    </row>
    <row r="3" spans="1:20" x14ac:dyDescent="0.25">
      <c r="A3">
        <v>2</v>
      </c>
      <c r="B3" s="2" t="s">
        <v>13</v>
      </c>
      <c r="C3" s="4">
        <v>90</v>
      </c>
      <c r="D3" s="4">
        <v>93</v>
      </c>
      <c r="E3" s="4">
        <v>80</v>
      </c>
      <c r="F3" s="4">
        <v>100</v>
      </c>
      <c r="G3" s="4">
        <v>89</v>
      </c>
      <c r="H3" s="4">
        <v>96</v>
      </c>
      <c r="I3" s="4">
        <v>96</v>
      </c>
      <c r="J3" s="4">
        <f>SUM(C3:I3)</f>
        <v>644</v>
      </c>
      <c r="K3" s="4">
        <v>700</v>
      </c>
      <c r="L3" s="4">
        <f>J3/K3*100</f>
        <v>92</v>
      </c>
      <c r="M3" s="4" t="str">
        <f>IF(AND(C3&gt;30, D3&gt;30, E3&gt;30, F3&gt;30, G3&gt;30, H3&gt;30, I3&gt;30), "PASS", "FAIL")</f>
        <v>PASS</v>
      </c>
      <c r="N3" s="4" t="str">
        <f>VLOOKUP(L3, $S$2:$T$7, 2)</f>
        <v>A</v>
      </c>
      <c r="O3" s="4">
        <f>RANK(L3,($L$3:$L$9),0)</f>
        <v>1</v>
      </c>
      <c r="S3">
        <v>30</v>
      </c>
      <c r="T3" t="s">
        <v>23</v>
      </c>
    </row>
    <row r="4" spans="1:20" x14ac:dyDescent="0.25">
      <c r="A4">
        <v>132</v>
      </c>
      <c r="B4" s="2" t="s">
        <v>14</v>
      </c>
      <c r="C4" s="4">
        <v>81</v>
      </c>
      <c r="D4" s="4">
        <v>84</v>
      </c>
      <c r="E4" s="4">
        <v>56</v>
      </c>
      <c r="F4" s="4">
        <v>90</v>
      </c>
      <c r="G4" s="4">
        <v>61</v>
      </c>
      <c r="H4" s="4">
        <v>91</v>
      </c>
      <c r="I4" s="4">
        <v>71</v>
      </c>
      <c r="J4" s="4">
        <f>SUM(C4:I4)</f>
        <v>534</v>
      </c>
      <c r="K4" s="4">
        <v>700</v>
      </c>
      <c r="L4" s="4">
        <f t="shared" ref="L4:L9" si="0">J4/K4*100</f>
        <v>76.285714285714292</v>
      </c>
      <c r="M4" s="4" t="str">
        <f t="shared" ref="M4:M9" si="1">IF(AND(C4&gt;30, D4&gt;30, E4&gt;30, F4&gt;30, G4&gt;30, H4&gt;30, I4&gt;30), "PASS", "FAIL")</f>
        <v>PASS</v>
      </c>
      <c r="N4" s="4" t="str">
        <f t="shared" ref="N4:N9" si="2">VLOOKUP(L4, $S$2:$T$7, 2)</f>
        <v>C</v>
      </c>
      <c r="O4" s="4">
        <f t="shared" ref="O4:O9" si="3">RANK(L4,($L$3:$L$9),0)</f>
        <v>3</v>
      </c>
      <c r="S4">
        <v>40</v>
      </c>
      <c r="T4" t="s">
        <v>24</v>
      </c>
    </row>
    <row r="5" spans="1:20" x14ac:dyDescent="0.25">
      <c r="A5">
        <v>33</v>
      </c>
      <c r="B5" s="2" t="s">
        <v>15</v>
      </c>
      <c r="C5" s="4">
        <v>41</v>
      </c>
      <c r="D5" s="4">
        <v>56</v>
      </c>
      <c r="E5" s="4">
        <v>89</v>
      </c>
      <c r="F5" s="4">
        <v>71</v>
      </c>
      <c r="G5" s="4">
        <v>7</v>
      </c>
      <c r="H5" s="4">
        <v>92</v>
      </c>
      <c r="I5" s="4">
        <v>54</v>
      </c>
      <c r="J5" s="4">
        <f>SUM(C5:I5)</f>
        <v>410</v>
      </c>
      <c r="K5" s="4">
        <v>700</v>
      </c>
      <c r="L5" s="4">
        <f t="shared" si="0"/>
        <v>58.571428571428577</v>
      </c>
      <c r="M5" s="4" t="str">
        <f t="shared" si="1"/>
        <v>FAIL</v>
      </c>
      <c r="N5" s="4" t="str">
        <f t="shared" si="2"/>
        <v>D</v>
      </c>
      <c r="O5" s="4">
        <f t="shared" si="3"/>
        <v>5</v>
      </c>
      <c r="S5">
        <v>70</v>
      </c>
      <c r="T5" t="s">
        <v>25</v>
      </c>
    </row>
    <row r="6" spans="1:20" x14ac:dyDescent="0.25">
      <c r="A6">
        <v>44</v>
      </c>
      <c r="B6" s="2" t="s">
        <v>16</v>
      </c>
      <c r="C6" s="4">
        <v>78</v>
      </c>
      <c r="D6" s="4">
        <v>99</v>
      </c>
      <c r="E6" s="4">
        <v>80</v>
      </c>
      <c r="F6" s="4">
        <v>76</v>
      </c>
      <c r="G6" s="4">
        <v>81</v>
      </c>
      <c r="H6" s="4">
        <v>83</v>
      </c>
      <c r="I6" s="4">
        <v>89</v>
      </c>
      <c r="J6" s="4">
        <f>SUM(C6:I6)</f>
        <v>586</v>
      </c>
      <c r="K6" s="4">
        <v>700</v>
      </c>
      <c r="L6" s="4">
        <f t="shared" si="0"/>
        <v>83.714285714285722</v>
      </c>
      <c r="M6" s="4" t="str">
        <f t="shared" si="1"/>
        <v>PASS</v>
      </c>
      <c r="N6" s="4" t="str">
        <f t="shared" si="2"/>
        <v>B</v>
      </c>
      <c r="O6" s="4">
        <f t="shared" si="3"/>
        <v>2</v>
      </c>
      <c r="S6">
        <v>80</v>
      </c>
      <c r="T6" t="s">
        <v>26</v>
      </c>
    </row>
    <row r="7" spans="1:20" x14ac:dyDescent="0.25">
      <c r="A7">
        <v>79</v>
      </c>
      <c r="B7" s="2" t="s">
        <v>17</v>
      </c>
      <c r="C7" s="4">
        <v>47</v>
      </c>
      <c r="D7" s="4">
        <v>74</v>
      </c>
      <c r="E7" s="4">
        <v>53</v>
      </c>
      <c r="F7" s="4">
        <v>67</v>
      </c>
      <c r="G7" s="4">
        <v>56</v>
      </c>
      <c r="H7" s="4">
        <v>67</v>
      </c>
      <c r="I7" s="4">
        <v>41</v>
      </c>
      <c r="J7" s="4">
        <f>SUM(C7:I7)</f>
        <v>405</v>
      </c>
      <c r="K7" s="4">
        <v>700</v>
      </c>
      <c r="L7" s="4">
        <f t="shared" si="0"/>
        <v>57.857142857142861</v>
      </c>
      <c r="M7" s="4" t="str">
        <f t="shared" si="1"/>
        <v>PASS</v>
      </c>
      <c r="N7" s="4" t="str">
        <f t="shared" si="2"/>
        <v>D</v>
      </c>
      <c r="O7" s="4">
        <f t="shared" si="3"/>
        <v>6</v>
      </c>
      <c r="S7">
        <v>90</v>
      </c>
      <c r="T7" t="s">
        <v>27</v>
      </c>
    </row>
    <row r="8" spans="1:20" x14ac:dyDescent="0.25">
      <c r="A8">
        <v>90</v>
      </c>
      <c r="B8" s="2" t="s">
        <v>18</v>
      </c>
      <c r="C8" s="4">
        <v>61</v>
      </c>
      <c r="D8" s="4">
        <v>81</v>
      </c>
      <c r="E8" s="4">
        <v>70</v>
      </c>
      <c r="F8" s="4">
        <v>70</v>
      </c>
      <c r="G8" s="4">
        <v>98</v>
      </c>
      <c r="H8" s="4">
        <v>75</v>
      </c>
      <c r="I8" s="4">
        <v>55</v>
      </c>
      <c r="J8" s="4">
        <f>SUM(C8:I8)</f>
        <v>510</v>
      </c>
      <c r="K8" s="4">
        <v>700</v>
      </c>
      <c r="L8" s="4">
        <f t="shared" si="0"/>
        <v>72.857142857142847</v>
      </c>
      <c r="M8" s="4" t="str">
        <f t="shared" si="1"/>
        <v>PASS</v>
      </c>
      <c r="N8" s="4" t="str">
        <f t="shared" si="2"/>
        <v>C</v>
      </c>
      <c r="O8" s="4">
        <f t="shared" si="3"/>
        <v>4</v>
      </c>
    </row>
    <row r="9" spans="1:20" x14ac:dyDescent="0.25">
      <c r="A9">
        <v>51</v>
      </c>
      <c r="B9" s="2" t="s">
        <v>19</v>
      </c>
      <c r="C9" s="4">
        <v>24</v>
      </c>
      <c r="D9" s="4">
        <v>41</v>
      </c>
      <c r="E9" s="4">
        <v>67</v>
      </c>
      <c r="F9" s="4">
        <v>50</v>
      </c>
      <c r="G9" s="4">
        <v>12</v>
      </c>
      <c r="H9" s="4">
        <v>81</v>
      </c>
      <c r="I9" s="4">
        <v>67</v>
      </c>
      <c r="J9" s="4">
        <f>SUM(C9:I9)</f>
        <v>342</v>
      </c>
      <c r="K9" s="4">
        <v>700</v>
      </c>
      <c r="L9" s="4">
        <f t="shared" si="0"/>
        <v>48.857142857142854</v>
      </c>
      <c r="M9" s="4" t="str">
        <f t="shared" si="1"/>
        <v>FAIL</v>
      </c>
      <c r="N9" s="4" t="str">
        <f t="shared" si="2"/>
        <v>D</v>
      </c>
      <c r="O9" s="4">
        <f t="shared" si="3"/>
        <v>7</v>
      </c>
    </row>
    <row r="19" spans="5:5" x14ac:dyDescent="0.25">
      <c r="E19" t="s">
        <v>36</v>
      </c>
    </row>
  </sheetData>
  <mergeCells count="1">
    <mergeCell ref="A1:O1"/>
  </mergeCells>
  <conditionalFormatting sqref="C4:C8 F8 C2 A2:A10">
    <cfRule type="containsText" dxfId="3" priority="5" operator="containsText" text="98">
      <formula>NOT(ISERROR(SEARCH("98",A2)))</formula>
    </cfRule>
  </conditionalFormatting>
  <conditionalFormatting sqref="B2:B9">
    <cfRule type="containsText" dxfId="2" priority="4" operator="containsText" text="98">
      <formula>NOT(ISERROR(SEARCH("98",B2)))</formula>
    </cfRule>
  </conditionalFormatting>
  <conditionalFormatting sqref="M3:M9">
    <cfRule type="containsText" dxfId="1" priority="1" operator="containsText" text="FAIL">
      <formula>NOT(ISERROR(SEARCH("FAIL",M3)))</formula>
    </cfRule>
    <cfRule type="containsText" dxfId="0" priority="2" operator="containsText" text="PASS">
      <formula>NOT(ISERROR(SEARCH("PASS",M3)))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23" sqref="G23"/>
    </sheetView>
  </sheetViews>
  <sheetFormatPr defaultRowHeight="15.75" x14ac:dyDescent="0.25"/>
  <cols>
    <col min="1" max="1" width="23.85546875" style="6" customWidth="1"/>
    <col min="2" max="2" width="13.140625" style="6" customWidth="1"/>
    <col min="3" max="3" width="15" style="6" customWidth="1"/>
    <col min="4" max="4" width="10" style="6" customWidth="1"/>
    <col min="5" max="5" width="11.5703125" style="6" customWidth="1"/>
    <col min="6" max="6" width="15.28515625" style="6" customWidth="1"/>
    <col min="7" max="7" width="13.140625" style="6" customWidth="1"/>
    <col min="8" max="16384" width="9.140625" style="6"/>
  </cols>
  <sheetData>
    <row r="1" spans="1:7" ht="15" customHeight="1" x14ac:dyDescent="0.25">
      <c r="A1" s="17" t="s">
        <v>47</v>
      </c>
      <c r="B1" s="16"/>
      <c r="C1" s="16"/>
      <c r="D1" s="16"/>
      <c r="E1" s="16"/>
      <c r="F1" s="16"/>
    </row>
    <row r="2" spans="1:7" ht="21.75" customHeight="1" x14ac:dyDescent="0.25">
      <c r="A2" s="16"/>
      <c r="B2" s="16"/>
      <c r="C2" s="16"/>
      <c r="D2" s="16"/>
      <c r="E2" s="16"/>
      <c r="F2" s="16"/>
    </row>
    <row r="3" spans="1:7" ht="18.75" customHeight="1" x14ac:dyDescent="0.25">
      <c r="A3" s="16"/>
      <c r="B3" s="16"/>
      <c r="C3" s="16"/>
      <c r="D3" s="16"/>
      <c r="E3" s="16"/>
      <c r="F3" s="16"/>
    </row>
    <row r="4" spans="1:7" ht="25.5" customHeight="1" x14ac:dyDescent="0.25">
      <c r="A4" s="16"/>
      <c r="B4" s="16"/>
      <c r="C4" s="16"/>
      <c r="D4" s="16"/>
      <c r="E4" s="16"/>
      <c r="F4" s="16"/>
    </row>
    <row r="5" spans="1:7" ht="25.5" x14ac:dyDescent="0.35">
      <c r="A5" s="15"/>
      <c r="B5" s="15"/>
      <c r="C5" s="15"/>
      <c r="D5" s="15"/>
      <c r="E5" s="15"/>
      <c r="F5" s="14"/>
    </row>
    <row r="6" spans="1:7" ht="25.5" x14ac:dyDescent="0.35">
      <c r="A6" s="14"/>
      <c r="B6" s="14"/>
      <c r="C6" s="14"/>
      <c r="D6" s="14"/>
      <c r="E6" s="14"/>
      <c r="F6" s="14"/>
    </row>
    <row r="7" spans="1:7" ht="25.5" x14ac:dyDescent="0.35">
      <c r="A7" s="14"/>
      <c r="B7" s="14"/>
      <c r="C7" s="14"/>
      <c r="D7" s="14"/>
      <c r="E7" s="14"/>
      <c r="F7" s="14"/>
    </row>
    <row r="8" spans="1:7" ht="21" x14ac:dyDescent="0.35">
      <c r="A8" s="10" t="s">
        <v>28</v>
      </c>
      <c r="B8" s="8">
        <v>132</v>
      </c>
      <c r="C8" s="9"/>
      <c r="D8" s="10" t="s">
        <v>42</v>
      </c>
      <c r="E8" s="9" t="str">
        <f>VLOOKUP(B8,Sheet1!A2:O9,2,FALSE)</f>
        <v>ADIT KARKI</v>
      </c>
      <c r="F8" s="9"/>
      <c r="G8" s="9"/>
    </row>
    <row r="9" spans="1:7" ht="21" x14ac:dyDescent="0.35">
      <c r="A9" s="7" t="s">
        <v>45</v>
      </c>
      <c r="B9" s="8"/>
      <c r="C9" s="9"/>
      <c r="D9" s="9"/>
      <c r="E9" s="9"/>
      <c r="F9" s="9"/>
      <c r="G9" s="9"/>
    </row>
    <row r="10" spans="1:7" ht="21" x14ac:dyDescent="0.35">
      <c r="A10" s="11" t="s">
        <v>29</v>
      </c>
      <c r="B10" s="11" t="s">
        <v>30</v>
      </c>
      <c r="C10" s="12" t="s">
        <v>46</v>
      </c>
      <c r="D10" s="12" t="s">
        <v>31</v>
      </c>
      <c r="E10" s="9"/>
      <c r="F10" s="9"/>
      <c r="G10" s="9"/>
    </row>
    <row r="11" spans="1:7" ht="21" x14ac:dyDescent="0.35">
      <c r="A11" s="9">
        <v>1</v>
      </c>
      <c r="B11" s="9" t="s">
        <v>32</v>
      </c>
      <c r="C11" s="9">
        <v>30</v>
      </c>
      <c r="D11" s="9">
        <f>VLOOKUP(B8,Sheet1!A2:O9,3,FALSE)</f>
        <v>81</v>
      </c>
      <c r="E11" s="9"/>
      <c r="F11" s="9"/>
      <c r="G11" s="9"/>
    </row>
    <row r="12" spans="1:7" ht="21" x14ac:dyDescent="0.35">
      <c r="A12" s="9">
        <v>2</v>
      </c>
      <c r="B12" s="9" t="s">
        <v>34</v>
      </c>
      <c r="C12" s="9">
        <v>30</v>
      </c>
      <c r="D12" s="9">
        <f>VLOOKUP(B8,Sheet1!A2:O9,4,FALSE)</f>
        <v>84</v>
      </c>
      <c r="E12" s="9"/>
      <c r="F12" s="9"/>
      <c r="G12" s="9"/>
    </row>
    <row r="13" spans="1:7" ht="21" x14ac:dyDescent="0.35">
      <c r="A13" s="9">
        <v>3</v>
      </c>
      <c r="B13" s="9" t="s">
        <v>35</v>
      </c>
      <c r="C13" s="9">
        <v>30</v>
      </c>
      <c r="D13" s="9">
        <f>VLOOKUP(B8,Sheet1!A2:O9,5,FALSE)</f>
        <v>56</v>
      </c>
      <c r="E13" s="9"/>
      <c r="F13" s="9"/>
      <c r="G13" s="9"/>
    </row>
    <row r="14" spans="1:7" ht="21" x14ac:dyDescent="0.35">
      <c r="A14" s="9">
        <v>4</v>
      </c>
      <c r="B14" s="9" t="s">
        <v>33</v>
      </c>
      <c r="C14" s="9">
        <v>30</v>
      </c>
      <c r="D14" s="9">
        <f>VLOOKUP(B8,Sheet1!A2:O9,6,FALSE)</f>
        <v>90</v>
      </c>
      <c r="E14" s="9"/>
      <c r="F14" s="9"/>
      <c r="G14" s="9"/>
    </row>
    <row r="15" spans="1:7" ht="21" x14ac:dyDescent="0.35">
      <c r="A15" s="9">
        <v>5</v>
      </c>
      <c r="B15" s="9" t="s">
        <v>39</v>
      </c>
      <c r="C15" s="9">
        <v>30</v>
      </c>
      <c r="D15" s="9">
        <f>VLOOKUP(B8,Sheet1!A2:O9,7,FALSE)</f>
        <v>61</v>
      </c>
      <c r="E15" s="9"/>
      <c r="F15" s="9"/>
      <c r="G15" s="9"/>
    </row>
    <row r="16" spans="1:7" ht="21" x14ac:dyDescent="0.35">
      <c r="A16" s="9">
        <v>6</v>
      </c>
      <c r="B16" s="9" t="s">
        <v>40</v>
      </c>
      <c r="C16" s="9">
        <v>30</v>
      </c>
      <c r="D16" s="9">
        <f>VLOOKUP(B8,Sheet1!A2:O9,8,FALSE)</f>
        <v>91</v>
      </c>
      <c r="E16" s="9"/>
      <c r="F16" s="9"/>
      <c r="G16" s="9"/>
    </row>
    <row r="17" spans="1:7" ht="21" x14ac:dyDescent="0.35">
      <c r="A17" s="9">
        <v>7</v>
      </c>
      <c r="B17" s="9" t="s">
        <v>41</v>
      </c>
      <c r="C17" s="9">
        <v>30</v>
      </c>
      <c r="D17" s="9">
        <f>VLOOKUP(B8,Sheet1!A2:O9,9,FALSE)</f>
        <v>71</v>
      </c>
      <c r="E17" s="9"/>
      <c r="F17" s="9"/>
      <c r="G17" s="9"/>
    </row>
    <row r="18" spans="1:7" ht="21" x14ac:dyDescent="0.35">
      <c r="A18" s="9"/>
      <c r="B18" s="9"/>
      <c r="C18" s="9"/>
      <c r="D18" s="9"/>
      <c r="E18" s="9"/>
      <c r="F18" s="9"/>
      <c r="G18" s="9"/>
    </row>
    <row r="19" spans="1:7" ht="21" x14ac:dyDescent="0.35">
      <c r="A19" s="9"/>
      <c r="B19" s="12" t="s">
        <v>37</v>
      </c>
      <c r="C19" s="9"/>
      <c r="D19" s="13" t="s">
        <v>38</v>
      </c>
      <c r="E19" s="9">
        <f>VLOOKUP(B8,Sheet1!A2:O9,12,FALSE)</f>
        <v>76.285714285714292</v>
      </c>
      <c r="F19" s="9"/>
      <c r="G19" s="9"/>
    </row>
    <row r="20" spans="1:7" ht="21" x14ac:dyDescent="0.35">
      <c r="A20" s="9"/>
      <c r="B20" s="9"/>
      <c r="C20" s="9"/>
      <c r="D20" s="9"/>
      <c r="E20" s="9"/>
      <c r="F20" s="9"/>
      <c r="G20" s="9"/>
    </row>
    <row r="21" spans="1:7" ht="21" x14ac:dyDescent="0.35">
      <c r="A21" s="9"/>
      <c r="B21" s="9"/>
      <c r="C21" s="9"/>
      <c r="D21" s="9"/>
      <c r="E21" s="9"/>
      <c r="F21" s="9"/>
      <c r="G21" s="9"/>
    </row>
    <row r="22" spans="1:7" ht="21" x14ac:dyDescent="0.35">
      <c r="A22" s="9"/>
      <c r="B22" s="9"/>
      <c r="C22" s="9"/>
      <c r="D22" s="9"/>
      <c r="E22" s="9"/>
      <c r="F22" s="9"/>
      <c r="G22" s="9"/>
    </row>
    <row r="23" spans="1:7" ht="21" x14ac:dyDescent="0.35">
      <c r="A23" s="9"/>
      <c r="B23" s="9"/>
      <c r="C23" s="9"/>
      <c r="D23" s="9"/>
      <c r="E23" s="9"/>
      <c r="F23" s="9"/>
      <c r="G23" s="9"/>
    </row>
    <row r="24" spans="1:7" ht="21" x14ac:dyDescent="0.35">
      <c r="A24" s="9"/>
      <c r="B24" s="9"/>
      <c r="C24" s="9"/>
      <c r="D24" s="9"/>
      <c r="E24" s="9"/>
      <c r="F24" s="9"/>
      <c r="G24" s="9"/>
    </row>
    <row r="25" spans="1:7" ht="21" x14ac:dyDescent="0.35">
      <c r="A25" s="9"/>
      <c r="B25" s="9"/>
      <c r="C25" s="9"/>
      <c r="D25" s="9"/>
      <c r="E25" s="9"/>
      <c r="F25" s="9"/>
      <c r="G25" s="9"/>
    </row>
    <row r="26" spans="1:7" ht="21" x14ac:dyDescent="0.35">
      <c r="A26" s="9"/>
      <c r="B26" s="9"/>
      <c r="C26" s="9"/>
      <c r="D26" s="9"/>
      <c r="E26" s="9"/>
      <c r="F26" s="9"/>
      <c r="G26" s="9"/>
    </row>
    <row r="27" spans="1:7" ht="21" x14ac:dyDescent="0.35">
      <c r="A27" s="9"/>
      <c r="B27" s="9"/>
      <c r="C27" s="9"/>
      <c r="D27" s="9"/>
      <c r="E27" s="9"/>
      <c r="F27" s="9"/>
      <c r="G27" s="9"/>
    </row>
    <row r="28" spans="1:7" ht="21" x14ac:dyDescent="0.35">
      <c r="A28" s="9"/>
      <c r="B28" s="9"/>
      <c r="C28" s="9"/>
      <c r="D28" s="9"/>
      <c r="E28" s="9"/>
      <c r="F28" s="9"/>
      <c r="G28" s="9"/>
    </row>
    <row r="29" spans="1:7" ht="21" x14ac:dyDescent="0.35">
      <c r="A29" s="9"/>
      <c r="B29" s="9"/>
      <c r="C29" s="9"/>
      <c r="D29" s="9"/>
      <c r="E29" s="9"/>
      <c r="F29" s="9"/>
      <c r="G29" s="9"/>
    </row>
    <row r="30" spans="1:7" ht="21" x14ac:dyDescent="0.35">
      <c r="A30" s="9"/>
      <c r="B30" s="9"/>
      <c r="C30" s="9"/>
      <c r="D30" s="9"/>
      <c r="E30" s="9"/>
      <c r="F30" s="9"/>
      <c r="G30" s="9"/>
    </row>
    <row r="31" spans="1:7" ht="21" x14ac:dyDescent="0.35">
      <c r="A31" s="9"/>
      <c r="B31" s="9"/>
      <c r="C31" s="9"/>
      <c r="D31" s="9"/>
      <c r="E31" s="9"/>
      <c r="F31" s="9"/>
      <c r="G31" s="9"/>
    </row>
    <row r="32" spans="1:7" ht="21" x14ac:dyDescent="0.35">
      <c r="A32" s="9"/>
      <c r="B32" s="9"/>
      <c r="C32" s="9"/>
      <c r="D32" s="9"/>
      <c r="E32" s="9"/>
      <c r="F32" s="9"/>
      <c r="G32" s="9"/>
    </row>
    <row r="33" spans="1:7" ht="21" x14ac:dyDescent="0.35">
      <c r="A33" s="9"/>
      <c r="B33" s="9"/>
      <c r="C33" s="9"/>
      <c r="D33" s="9"/>
      <c r="E33" s="9"/>
      <c r="F33" s="9"/>
      <c r="G33" s="9"/>
    </row>
    <row r="34" spans="1:7" ht="21" x14ac:dyDescent="0.35">
      <c r="A34" s="9"/>
      <c r="B34" s="9"/>
      <c r="C34" s="9"/>
      <c r="D34" s="9"/>
      <c r="E34" s="9"/>
      <c r="F34" s="9"/>
      <c r="G34" s="9"/>
    </row>
    <row r="35" spans="1:7" ht="21" x14ac:dyDescent="0.35">
      <c r="A35" s="9"/>
      <c r="B35" s="9"/>
      <c r="C35" s="9"/>
      <c r="D35" s="9"/>
      <c r="E35" s="9"/>
      <c r="F35" s="9"/>
      <c r="G35" s="9"/>
    </row>
    <row r="36" spans="1:7" ht="21" x14ac:dyDescent="0.35">
      <c r="A36" s="9"/>
      <c r="B36" s="9"/>
      <c r="C36" s="9"/>
      <c r="D36" s="9"/>
      <c r="E36" s="9"/>
      <c r="F36" s="9"/>
      <c r="G36" s="9"/>
    </row>
    <row r="37" spans="1:7" ht="21" x14ac:dyDescent="0.35">
      <c r="A37" s="9"/>
      <c r="B37" s="9"/>
      <c r="C37" s="9"/>
      <c r="D37" s="9"/>
      <c r="E37" s="9"/>
      <c r="F37" s="9"/>
      <c r="G37" s="9"/>
    </row>
    <row r="38" spans="1:7" ht="21" x14ac:dyDescent="0.35">
      <c r="A38" s="9"/>
      <c r="B38" s="9"/>
      <c r="C38" s="9"/>
      <c r="D38" s="9"/>
      <c r="E38" s="9"/>
      <c r="F38" s="9"/>
      <c r="G38" s="9"/>
    </row>
    <row r="39" spans="1:7" ht="21" x14ac:dyDescent="0.35">
      <c r="A39" s="9"/>
      <c r="B39" s="9"/>
      <c r="C39" s="9"/>
      <c r="D39" s="9"/>
      <c r="E39" s="9"/>
      <c r="F39" s="9"/>
      <c r="G39" s="9"/>
    </row>
    <row r="40" spans="1:7" ht="21" x14ac:dyDescent="0.35">
      <c r="A40" s="9"/>
      <c r="B40" s="9"/>
      <c r="C40" s="9"/>
      <c r="D40" s="9"/>
      <c r="E40" s="9"/>
      <c r="F40" s="9"/>
      <c r="G40" s="9"/>
    </row>
    <row r="41" spans="1:7" ht="21" x14ac:dyDescent="0.35">
      <c r="A41" s="9"/>
      <c r="B41" s="9"/>
      <c r="C41" s="9"/>
      <c r="D41" s="9"/>
      <c r="E41" s="9"/>
      <c r="F41" s="9"/>
      <c r="G41" s="9"/>
    </row>
    <row r="42" spans="1:7" ht="21" x14ac:dyDescent="0.35">
      <c r="A42" s="9"/>
      <c r="B42" s="9"/>
      <c r="C42" s="9"/>
      <c r="D42" s="9"/>
      <c r="E42" s="9"/>
      <c r="F42" s="9"/>
      <c r="G42" s="9"/>
    </row>
    <row r="43" spans="1:7" ht="21" x14ac:dyDescent="0.35">
      <c r="A43" s="9"/>
      <c r="B43" s="9"/>
      <c r="C43" s="9"/>
      <c r="D43" s="9"/>
      <c r="E43" s="9"/>
      <c r="F43" s="9"/>
      <c r="G43" s="9"/>
    </row>
    <row r="44" spans="1:7" ht="21" x14ac:dyDescent="0.35">
      <c r="A44" s="9"/>
      <c r="B44" s="9"/>
      <c r="C44" s="9"/>
      <c r="D44" s="9"/>
      <c r="E44" s="9"/>
      <c r="F44" s="9"/>
      <c r="G44" s="9"/>
    </row>
  </sheetData>
  <mergeCells count="1">
    <mergeCell ref="A1:F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Sheet1!$A$3:$A$9</xm:f>
          </x14:formula1>
          <xm:sqref>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STUSENTS</dc:creator>
  <cp:lastModifiedBy>STUSENTS</cp:lastModifiedBy>
  <cp:lastPrinted>2023-09-06T08:49:48Z</cp:lastPrinted>
  <dcterms:created xsi:type="dcterms:W3CDTF">2023-08-23T08:19:24Z</dcterms:created>
  <dcterms:modified xsi:type="dcterms:W3CDTF">2023-09-06T09:01:58Z</dcterms:modified>
</cp:coreProperties>
</file>