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TESIS MIW\Memoria\PUBLICACIÓN DEL ARTÍCULO\RESULTS\"/>
    </mc:Choice>
  </mc:AlternateContent>
  <xr:revisionPtr revIDLastSave="0" documentId="13_ncr:1_{080F8199-CF83-4E8D-949C-4893F7796546}" xr6:coauthVersionLast="32" xr6:coauthVersionMax="32" xr10:uidLastSave="{00000000-0000-0000-0000-000000000000}"/>
  <bookViews>
    <workbookView xWindow="0" yWindow="0" windowWidth="15345" windowHeight="5880" firstSheet="2" activeTab="2" xr2:uid="{00000000-000D-0000-FFFF-FFFF00000000}"/>
  </bookViews>
  <sheets>
    <sheet name="Accessibility Dimensions" sheetId="1" r:id="rId1"/>
    <sheet name="Intrinsic Dimensions" sheetId="2" r:id="rId2"/>
    <sheet name="Contextual Dimensions" sheetId="3" r:id="rId3"/>
    <sheet name="Representative Dimensions" sheetId="4" r:id="rId4"/>
    <sheet name="Assessment Result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B20" i="3"/>
  <c r="B21" i="3"/>
  <c r="C21" i="3"/>
  <c r="B19" i="2"/>
  <c r="B18" i="2"/>
  <c r="C18" i="2"/>
  <c r="C19" i="2"/>
  <c r="D24" i="1"/>
  <c r="E24" i="1" s="1"/>
  <c r="D23" i="1"/>
  <c r="C24" i="1"/>
  <c r="C23" i="1"/>
  <c r="E23" i="1" l="1"/>
  <c r="C6" i="4"/>
  <c r="D20" i="3" l="1"/>
  <c r="D19" i="2"/>
  <c r="D21" i="3"/>
  <c r="C24" i="3" l="1"/>
  <c r="B1" i="5" s="1"/>
  <c r="D27" i="1"/>
  <c r="D18" i="2"/>
  <c r="C22" i="2" s="1"/>
</calcChain>
</file>

<file path=xl/sharedStrings.xml><?xml version="1.0" encoding="utf-8"?>
<sst xmlns="http://schemas.openxmlformats.org/spreadsheetml/2006/main" count="253" uniqueCount="122">
  <si>
    <t>1.1</t>
  </si>
  <si>
    <t>1.2</t>
  </si>
  <si>
    <t>1.3</t>
  </si>
  <si>
    <t>1.4</t>
  </si>
  <si>
    <t>2.1</t>
  </si>
  <si>
    <t>2.2</t>
  </si>
  <si>
    <t>3.1</t>
  </si>
  <si>
    <t>3.2</t>
  </si>
  <si>
    <t>3.3</t>
  </si>
  <si>
    <t>5.1</t>
  </si>
  <si>
    <t>5.2</t>
  </si>
  <si>
    <t>5.3</t>
  </si>
  <si>
    <t>6.1</t>
  </si>
  <si>
    <t>7.1</t>
  </si>
  <si>
    <t>7.2</t>
  </si>
  <si>
    <t>8.1</t>
  </si>
  <si>
    <t>8.2</t>
  </si>
  <si>
    <t>10.1</t>
  </si>
  <si>
    <t>11.1</t>
  </si>
  <si>
    <t>11.2</t>
  </si>
  <si>
    <t>12.1</t>
  </si>
  <si>
    <t>12.2</t>
  </si>
  <si>
    <t>12.3</t>
  </si>
  <si>
    <t>12.4</t>
  </si>
  <si>
    <t>13.1</t>
  </si>
  <si>
    <t>13.4</t>
  </si>
  <si>
    <t>14.1</t>
  </si>
  <si>
    <t>7.3</t>
  </si>
  <si>
    <t>1.5</t>
  </si>
  <si>
    <t>4.1</t>
  </si>
  <si>
    <t>6.2</t>
  </si>
  <si>
    <t>-</t>
  </si>
  <si>
    <t>Resultado de Evaluación</t>
  </si>
  <si>
    <t>9.1</t>
  </si>
  <si>
    <t>9.2</t>
  </si>
  <si>
    <t>9.3</t>
  </si>
  <si>
    <t>13.Actualidad</t>
  </si>
  <si>
    <t>10.2</t>
  </si>
  <si>
    <t>11.3</t>
  </si>
  <si>
    <t>11.4</t>
  </si>
  <si>
    <t>11.5</t>
  </si>
  <si>
    <t>15.1</t>
  </si>
  <si>
    <t>Name</t>
  </si>
  <si>
    <t>1.Availability</t>
  </si>
  <si>
    <t>Check download  of data</t>
  </si>
  <si>
    <t>Check obtainin of all data</t>
  </si>
  <si>
    <t>Check of format</t>
  </si>
  <si>
    <t>Check required of type formats requeridos</t>
  </si>
  <si>
    <t>Check restriction of formats</t>
  </si>
  <si>
    <t>Manual verification of licenses</t>
  </si>
  <si>
    <t>Manual verification of the correct use of licenses</t>
  </si>
  <si>
    <t>Degree of interconnection</t>
  </si>
  <si>
    <t>Clustering  coefficient</t>
  </si>
  <si>
    <t>Grade of centrality</t>
  </si>
  <si>
    <t>Digital signatures in documents or files</t>
  </si>
  <si>
    <t>Checking the use of the HTTP protocol</t>
  </si>
  <si>
    <t>Calculation of latency</t>
  </si>
  <si>
    <t>Calculation of performance</t>
  </si>
  <si>
    <t>Grade of scalability</t>
  </si>
  <si>
    <t>2.Licencing</t>
  </si>
  <si>
    <t>3.Interconnection</t>
  </si>
  <si>
    <t>4.Security</t>
  </si>
  <si>
    <t>5.Performance</t>
  </si>
  <si>
    <t>Result</t>
  </si>
  <si>
    <t>Values</t>
  </si>
  <si>
    <t>Average</t>
  </si>
  <si>
    <t>Total Basic</t>
  </si>
  <si>
    <t>Total Advisable</t>
  </si>
  <si>
    <t>Code</t>
  </si>
  <si>
    <t>Priority</t>
  </si>
  <si>
    <t>Assessment Result</t>
  </si>
  <si>
    <t>Assessment Result of the data source</t>
  </si>
  <si>
    <t>Improvement Trigger</t>
  </si>
  <si>
    <t>Schema</t>
  </si>
  <si>
    <t>Technical aspects</t>
  </si>
  <si>
    <t>Information Quality</t>
  </si>
  <si>
    <t>Presentation errors</t>
  </si>
  <si>
    <t>Structure errors</t>
  </si>
  <si>
    <t>Denomination errors: Attributes</t>
  </si>
  <si>
    <t>Implementation errors: improve functionalities</t>
  </si>
  <si>
    <t>Implantation errors</t>
  </si>
  <si>
    <t>Implementation errors: Missing functionalities</t>
  </si>
  <si>
    <t>Mistakes in capture</t>
  </si>
  <si>
    <t>Trustworthiness errors</t>
  </si>
  <si>
    <t>6.Syntactic Accuracy</t>
  </si>
  <si>
    <t>Use of validators</t>
  </si>
  <si>
    <t>Syntactically precise values</t>
  </si>
  <si>
    <t>7.Semantic Accuracy</t>
  </si>
  <si>
    <t>Detection of outliers</t>
  </si>
  <si>
    <t xml:space="preserve">Comparing data with a domain that is known to be correct </t>
  </si>
  <si>
    <t xml:space="preserve">Use of functional dependencies </t>
  </si>
  <si>
    <t>8.Consistency</t>
  </si>
  <si>
    <t>Use of the properties and values of the source to validate the coherence of the domain</t>
  </si>
  <si>
    <t>Detection of valid rules</t>
  </si>
  <si>
    <t>9.Completeness</t>
  </si>
  <si>
    <t>Completeness of the schema</t>
  </si>
  <si>
    <t>Completeness of the population</t>
  </si>
  <si>
    <t>Instance completeness</t>
  </si>
  <si>
    <t>Calculation of relevance based on expert opinion</t>
  </si>
  <si>
    <t>Calculation of the relevance value based on the popularity of the site</t>
  </si>
  <si>
    <t>10.Relevancy</t>
  </si>
  <si>
    <t>11.Trustworthiness</t>
  </si>
  <si>
    <t>Identification of the author</t>
  </si>
  <si>
    <t xml:space="preserve">Calculation of the value of trustworthiness based on user opinion </t>
  </si>
  <si>
    <t>Calculation of the trust value based on provenance information</t>
  </si>
  <si>
    <t>Reputation of the source based on the author's reputation</t>
  </si>
  <si>
    <t>12.Understandability</t>
  </si>
  <si>
    <t>Detection of human-readable metadata</t>
  </si>
  <si>
    <t>Detect examples of how to consult information</t>
  </si>
  <si>
    <t>Detect list of vocabularies</t>
  </si>
  <si>
    <t>Check other ways to ask for help</t>
  </si>
  <si>
    <t>Calculation of the timeliness of the data</t>
  </si>
  <si>
    <t>14.Interoperability</t>
  </si>
  <si>
    <t>Use of relevant vocabularies for that particular domain</t>
  </si>
  <si>
    <t>15.Interpretability</t>
  </si>
  <si>
    <t>Degree of interpretability of the data according to the type of format</t>
  </si>
  <si>
    <t>Basic</t>
  </si>
  <si>
    <t>Advisable</t>
  </si>
  <si>
    <t>non-applicable dimension</t>
  </si>
  <si>
    <r>
      <rPr>
        <i/>
        <sz val="12"/>
        <color theme="1"/>
        <rFont val="Calibri"/>
        <family val="2"/>
        <scheme val="minor"/>
      </rPr>
      <t>non-applicable dimension</t>
    </r>
    <r>
      <rPr>
        <sz val="12"/>
        <color theme="1"/>
        <rFont val="Calibri"/>
        <family val="2"/>
        <scheme val="minor"/>
      </rPr>
      <t xml:space="preserve"> (Domain experts did not participate)</t>
    </r>
  </si>
  <si>
    <t>Reputation of the source based on the expert opinion</t>
  </si>
  <si>
    <t>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</si>
</sst>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justify" vertical="center"/>
    </xf>
    <xf numFmtId="0" fontId="2" fillId="3" borderId="0" xfId="0" applyFont="1" applyFill="1" applyAlignment="1">
      <alignment horizontal="center" textRotation="90"/>
    </xf>
    <xf numFmtId="0" fontId="0" fillId="0" borderId="0" xfId="0" applyFont="1" applyAlignment="1">
      <alignment vertical="top"/>
    </xf>
    <xf numFmtId="0" fontId="2" fillId="4" borderId="0" xfId="0" applyFont="1" applyFill="1"/>
    <xf numFmtId="164" fontId="2" fillId="4" borderId="0" xfId="0" applyNumberFormat="1" applyFont="1" applyFill="1"/>
    <xf numFmtId="1" fontId="2" fillId="4" borderId="0" xfId="0" applyNumberFormat="1" applyFont="1" applyFill="1"/>
    <xf numFmtId="0" fontId="0" fillId="5" borderId="0" xfId="0" applyFill="1"/>
    <xf numFmtId="0" fontId="3" fillId="5" borderId="0" xfId="0" applyFont="1" applyFill="1"/>
    <xf numFmtId="164" fontId="0" fillId="5" borderId="0" xfId="0" applyNumberFormat="1" applyFill="1"/>
    <xf numFmtId="0" fontId="5" fillId="0" borderId="0" xfId="0" applyFont="1"/>
    <xf numFmtId="0" fontId="4" fillId="0" borderId="0" xfId="0" applyFont="1"/>
    <xf numFmtId="0" fontId="6" fillId="6" borderId="0" xfId="0" applyFont="1" applyFill="1"/>
    <xf numFmtId="0" fontId="7" fillId="6" borderId="0" xfId="0" applyFont="1" applyFill="1"/>
    <xf numFmtId="0" fontId="2" fillId="5" borderId="0" xfId="0" applyFont="1" applyFill="1"/>
    <xf numFmtId="0" fontId="2" fillId="7" borderId="0" xfId="0" applyFont="1" applyFill="1"/>
    <xf numFmtId="0" fontId="0" fillId="7" borderId="0" xfId="0" applyFill="1"/>
    <xf numFmtId="0" fontId="2" fillId="3" borderId="0" xfId="0" applyFont="1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C16" sqref="C16"/>
    </sheetView>
  </sheetViews>
  <sheetFormatPr defaultRowHeight="15" x14ac:dyDescent="0.25"/>
  <cols>
    <col min="1" max="1" width="4.42578125" customWidth="1"/>
    <col min="3" max="3" width="63.85546875" bestFit="1" customWidth="1"/>
    <col min="4" max="4" width="13.7109375" customWidth="1"/>
    <col min="5" max="5" width="14.42578125" customWidth="1"/>
  </cols>
  <sheetData>
    <row r="1" spans="1:6" x14ac:dyDescent="0.25">
      <c r="A1" s="1"/>
      <c r="B1" s="1" t="s">
        <v>68</v>
      </c>
      <c r="C1" s="1" t="s">
        <v>42</v>
      </c>
      <c r="D1" s="1" t="s">
        <v>69</v>
      </c>
      <c r="E1" s="1" t="s">
        <v>63</v>
      </c>
      <c r="F1" s="1"/>
    </row>
    <row r="2" spans="1:6" ht="15" customHeight="1" x14ac:dyDescent="0.25">
      <c r="A2" s="18" t="s">
        <v>43</v>
      </c>
      <c r="B2" t="s">
        <v>0</v>
      </c>
      <c r="C2" t="s">
        <v>44</v>
      </c>
      <c r="D2" t="s">
        <v>116</v>
      </c>
      <c r="E2">
        <v>9</v>
      </c>
    </row>
    <row r="3" spans="1:6" x14ac:dyDescent="0.25">
      <c r="A3" s="19"/>
      <c r="B3" t="s">
        <v>1</v>
      </c>
      <c r="C3" t="s">
        <v>45</v>
      </c>
      <c r="D3" t="s">
        <v>116</v>
      </c>
      <c r="E3">
        <v>0</v>
      </c>
    </row>
    <row r="4" spans="1:6" x14ac:dyDescent="0.25">
      <c r="A4" s="19"/>
      <c r="B4" t="s">
        <v>2</v>
      </c>
      <c r="C4" t="s">
        <v>46</v>
      </c>
      <c r="D4" t="s">
        <v>117</v>
      </c>
      <c r="E4">
        <v>10</v>
      </c>
    </row>
    <row r="5" spans="1:6" x14ac:dyDescent="0.25">
      <c r="A5" s="19"/>
      <c r="B5" t="s">
        <v>3</v>
      </c>
      <c r="C5" t="s">
        <v>47</v>
      </c>
      <c r="D5" t="s">
        <v>117</v>
      </c>
      <c r="E5">
        <v>10</v>
      </c>
    </row>
    <row r="6" spans="1:6" x14ac:dyDescent="0.25">
      <c r="A6" s="19"/>
      <c r="B6" t="s">
        <v>28</v>
      </c>
      <c r="C6" t="s">
        <v>48</v>
      </c>
      <c r="D6" t="s">
        <v>116</v>
      </c>
      <c r="E6">
        <v>10</v>
      </c>
    </row>
    <row r="7" spans="1:6" x14ac:dyDescent="0.25">
      <c r="A7" s="1"/>
      <c r="B7" s="1" t="s">
        <v>68</v>
      </c>
      <c r="C7" s="1" t="s">
        <v>42</v>
      </c>
      <c r="D7" s="1" t="s">
        <v>69</v>
      </c>
      <c r="E7" s="1" t="s">
        <v>63</v>
      </c>
    </row>
    <row r="8" spans="1:6" x14ac:dyDescent="0.25">
      <c r="A8" s="18" t="s">
        <v>59</v>
      </c>
      <c r="B8" t="s">
        <v>4</v>
      </c>
      <c r="C8" t="s">
        <v>49</v>
      </c>
      <c r="D8" t="s">
        <v>116</v>
      </c>
      <c r="E8">
        <v>10</v>
      </c>
    </row>
    <row r="9" spans="1:6" x14ac:dyDescent="0.25">
      <c r="A9" s="19"/>
      <c r="B9" t="s">
        <v>5</v>
      </c>
      <c r="C9" t="s">
        <v>50</v>
      </c>
      <c r="D9" t="s">
        <v>116</v>
      </c>
      <c r="E9">
        <v>10</v>
      </c>
    </row>
    <row r="10" spans="1:6" x14ac:dyDescent="0.25">
      <c r="A10" s="1"/>
      <c r="B10" s="1" t="s">
        <v>68</v>
      </c>
      <c r="C10" s="1" t="s">
        <v>42</v>
      </c>
      <c r="D10" s="1" t="s">
        <v>69</v>
      </c>
      <c r="E10" s="1" t="s">
        <v>63</v>
      </c>
    </row>
    <row r="11" spans="1:6" x14ac:dyDescent="0.25">
      <c r="A11" s="18" t="s">
        <v>60</v>
      </c>
      <c r="B11" t="s">
        <v>6</v>
      </c>
      <c r="C11" t="s">
        <v>51</v>
      </c>
      <c r="D11" t="s">
        <v>116</v>
      </c>
      <c r="E11">
        <v>8</v>
      </c>
    </row>
    <row r="12" spans="1:6" x14ac:dyDescent="0.25">
      <c r="A12" s="19"/>
      <c r="B12" t="s">
        <v>7</v>
      </c>
      <c r="C12" t="s">
        <v>52</v>
      </c>
      <c r="D12" t="s">
        <v>116</v>
      </c>
      <c r="E12">
        <v>7</v>
      </c>
    </row>
    <row r="13" spans="1:6" x14ac:dyDescent="0.25">
      <c r="A13" s="19"/>
      <c r="B13" t="s">
        <v>8</v>
      </c>
      <c r="C13" t="s">
        <v>53</v>
      </c>
      <c r="D13" t="s">
        <v>117</v>
      </c>
      <c r="E13">
        <v>5.7</v>
      </c>
    </row>
    <row r="14" spans="1:6" x14ac:dyDescent="0.25">
      <c r="A14" s="1"/>
      <c r="B14" s="1" t="s">
        <v>68</v>
      </c>
      <c r="C14" s="1" t="s">
        <v>42</v>
      </c>
      <c r="D14" s="1" t="s">
        <v>69</v>
      </c>
      <c r="E14" s="1" t="s">
        <v>63</v>
      </c>
    </row>
    <row r="15" spans="1:6" x14ac:dyDescent="0.25">
      <c r="A15" s="18" t="s">
        <v>61</v>
      </c>
      <c r="B15" t="s">
        <v>29</v>
      </c>
      <c r="C15" t="s">
        <v>55</v>
      </c>
      <c r="D15" t="s">
        <v>116</v>
      </c>
      <c r="E15">
        <v>0</v>
      </c>
    </row>
    <row r="16" spans="1:6" x14ac:dyDescent="0.25">
      <c r="A16" s="19"/>
      <c r="B16" t="s">
        <v>121</v>
      </c>
      <c r="C16" t="s">
        <v>54</v>
      </c>
      <c r="D16" t="s">
        <v>117</v>
      </c>
      <c r="E16" t="s">
        <v>31</v>
      </c>
    </row>
    <row r="17" spans="1:5" x14ac:dyDescent="0.25">
      <c r="A17" s="1"/>
      <c r="B17" s="1" t="s">
        <v>68</v>
      </c>
      <c r="C17" s="1" t="s">
        <v>42</v>
      </c>
      <c r="D17" s="1" t="s">
        <v>69</v>
      </c>
      <c r="E17" s="1" t="s">
        <v>63</v>
      </c>
    </row>
    <row r="18" spans="1:5" x14ac:dyDescent="0.25">
      <c r="A18" s="18" t="s">
        <v>62</v>
      </c>
      <c r="B18" t="s">
        <v>9</v>
      </c>
      <c r="C18" t="s">
        <v>56</v>
      </c>
      <c r="D18" t="s">
        <v>116</v>
      </c>
      <c r="E18">
        <v>1</v>
      </c>
    </row>
    <row r="19" spans="1:5" x14ac:dyDescent="0.25">
      <c r="A19" s="19"/>
      <c r="B19" t="s">
        <v>10</v>
      </c>
      <c r="C19" t="s">
        <v>57</v>
      </c>
      <c r="D19" t="s">
        <v>116</v>
      </c>
      <c r="E19">
        <v>9.4</v>
      </c>
    </row>
    <row r="20" spans="1:5" x14ac:dyDescent="0.25">
      <c r="A20" s="19"/>
      <c r="B20" t="s">
        <v>11</v>
      </c>
      <c r="C20" t="s">
        <v>58</v>
      </c>
      <c r="D20" t="s">
        <v>116</v>
      </c>
      <c r="E20">
        <v>10</v>
      </c>
    </row>
    <row r="22" spans="1:5" x14ac:dyDescent="0.25">
      <c r="B22" s="1"/>
      <c r="C22" s="1" t="s">
        <v>63</v>
      </c>
      <c r="D22" s="1" t="s">
        <v>64</v>
      </c>
      <c r="E22" s="1" t="s">
        <v>65</v>
      </c>
    </row>
    <row r="23" spans="1:5" ht="15" customHeight="1" x14ac:dyDescent="0.25">
      <c r="B23" s="9" t="s">
        <v>66</v>
      </c>
      <c r="C23" s="8">
        <f>SUMIF(D2:D20,"Basic",E2:E20)</f>
        <v>74.400000000000006</v>
      </c>
      <c r="D23" s="8">
        <f>COUNTIFS(D2:D20,"Basic",E2:E20,"&gt;=0")</f>
        <v>11</v>
      </c>
      <c r="E23" s="8">
        <f>C23/D23</f>
        <v>6.7636363636363646</v>
      </c>
    </row>
    <row r="24" spans="1:5" ht="15" customHeight="1" x14ac:dyDescent="0.25">
      <c r="B24" s="9" t="s">
        <v>67</v>
      </c>
      <c r="C24" s="8">
        <f>SUMIF(D2:D20,"Advisable",E2:E20)</f>
        <v>25.7</v>
      </c>
      <c r="D24" s="8">
        <f>COUNTIFS(D2:D20,"Advisable",E2:E20,"&gt;=0")</f>
        <v>3</v>
      </c>
      <c r="E24" s="8">
        <f>C24/D24</f>
        <v>8.5666666666666664</v>
      </c>
    </row>
    <row r="27" spans="1:5" ht="23.25" customHeight="1" x14ac:dyDescent="0.25">
      <c r="C27" s="5" t="s">
        <v>70</v>
      </c>
      <c r="D27" s="6">
        <f>E23*0.75+E24*0.25</f>
        <v>7.2143939393939398</v>
      </c>
    </row>
    <row r="33" ht="63.75" customHeight="1" x14ac:dyDescent="0.25"/>
  </sheetData>
  <mergeCells count="5">
    <mergeCell ref="A11:A13"/>
    <mergeCell ref="A8:A9"/>
    <mergeCell ref="A2:A6"/>
    <mergeCell ref="A15:A16"/>
    <mergeCell ref="A18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D14" sqref="D14"/>
    </sheetView>
  </sheetViews>
  <sheetFormatPr defaultRowHeight="15" x14ac:dyDescent="0.25"/>
  <cols>
    <col min="1" max="1" width="9.28515625" customWidth="1"/>
    <col min="2" max="2" width="13" customWidth="1"/>
    <col min="3" max="3" width="49.85546875" customWidth="1"/>
    <col min="4" max="4" width="18.7109375" customWidth="1"/>
    <col min="6" max="6" width="59.5703125" customWidth="1"/>
  </cols>
  <sheetData>
    <row r="1" spans="1:6" x14ac:dyDescent="0.25">
      <c r="A1" s="1"/>
      <c r="B1" s="1" t="s">
        <v>68</v>
      </c>
      <c r="C1" s="1" t="s">
        <v>42</v>
      </c>
      <c r="D1" s="1" t="s">
        <v>69</v>
      </c>
      <c r="E1" s="1" t="s">
        <v>63</v>
      </c>
    </row>
    <row r="2" spans="1:6" x14ac:dyDescent="0.25">
      <c r="A2" s="18" t="s">
        <v>84</v>
      </c>
      <c r="B2" t="s">
        <v>12</v>
      </c>
      <c r="C2" t="s">
        <v>85</v>
      </c>
      <c r="D2" t="s">
        <v>116</v>
      </c>
      <c r="E2">
        <v>0</v>
      </c>
    </row>
    <row r="3" spans="1:6" x14ac:dyDescent="0.25">
      <c r="A3" s="18"/>
      <c r="B3" t="s">
        <v>30</v>
      </c>
      <c r="C3" t="s">
        <v>86</v>
      </c>
      <c r="D3" t="s">
        <v>116</v>
      </c>
      <c r="E3">
        <v>9</v>
      </c>
    </row>
    <row r="4" spans="1:6" x14ac:dyDescent="0.25">
      <c r="A4" s="1"/>
      <c r="B4" s="1" t="s">
        <v>68</v>
      </c>
      <c r="C4" s="1" t="s">
        <v>42</v>
      </c>
      <c r="D4" s="1" t="s">
        <v>69</v>
      </c>
      <c r="E4" s="1" t="s">
        <v>63</v>
      </c>
    </row>
    <row r="5" spans="1:6" x14ac:dyDescent="0.25">
      <c r="A5" s="18" t="s">
        <v>87</v>
      </c>
      <c r="B5" t="s">
        <v>13</v>
      </c>
      <c r="C5" t="s">
        <v>88</v>
      </c>
      <c r="D5" t="s">
        <v>116</v>
      </c>
      <c r="E5">
        <v>10</v>
      </c>
    </row>
    <row r="6" spans="1:6" ht="15.75" x14ac:dyDescent="0.25">
      <c r="A6" s="19"/>
      <c r="B6" t="s">
        <v>14</v>
      </c>
      <c r="C6" t="s">
        <v>89</v>
      </c>
      <c r="D6" t="s">
        <v>116</v>
      </c>
      <c r="E6" t="s">
        <v>31</v>
      </c>
      <c r="F6" s="14" t="s">
        <v>118</v>
      </c>
    </row>
    <row r="7" spans="1:6" x14ac:dyDescent="0.25">
      <c r="A7" s="19"/>
      <c r="B7" t="s">
        <v>27</v>
      </c>
      <c r="C7" t="s">
        <v>90</v>
      </c>
      <c r="D7" t="s">
        <v>117</v>
      </c>
      <c r="E7">
        <v>1.7</v>
      </c>
    </row>
    <row r="8" spans="1:6" x14ac:dyDescent="0.25">
      <c r="A8" s="1"/>
      <c r="B8" s="1" t="s">
        <v>68</v>
      </c>
      <c r="C8" s="1" t="s">
        <v>42</v>
      </c>
      <c r="D8" s="1" t="s">
        <v>69</v>
      </c>
      <c r="E8" s="1" t="s">
        <v>63</v>
      </c>
    </row>
    <row r="9" spans="1:6" x14ac:dyDescent="0.25">
      <c r="A9" s="18" t="s">
        <v>91</v>
      </c>
      <c r="B9" t="s">
        <v>15</v>
      </c>
      <c r="C9" t="s">
        <v>92</v>
      </c>
      <c r="D9" t="s">
        <v>116</v>
      </c>
      <c r="E9">
        <v>8</v>
      </c>
    </row>
    <row r="10" spans="1:6" ht="48.75" customHeight="1" x14ac:dyDescent="0.25">
      <c r="A10" s="19"/>
      <c r="B10" t="s">
        <v>16</v>
      </c>
      <c r="C10" t="s">
        <v>93</v>
      </c>
      <c r="D10" t="s">
        <v>116</v>
      </c>
      <c r="E10">
        <v>7.7</v>
      </c>
    </row>
    <row r="11" spans="1:6" x14ac:dyDescent="0.25">
      <c r="A11" s="1"/>
      <c r="B11" s="1" t="s">
        <v>68</v>
      </c>
      <c r="C11" s="1" t="s">
        <v>42</v>
      </c>
      <c r="D11" s="1" t="s">
        <v>69</v>
      </c>
      <c r="E11" s="1" t="s">
        <v>63</v>
      </c>
    </row>
    <row r="12" spans="1:6" x14ac:dyDescent="0.25">
      <c r="A12" s="18" t="s">
        <v>94</v>
      </c>
      <c r="B12" t="s">
        <v>33</v>
      </c>
      <c r="C12" t="s">
        <v>95</v>
      </c>
      <c r="D12" t="s">
        <v>116</v>
      </c>
      <c r="E12">
        <v>6</v>
      </c>
    </row>
    <row r="13" spans="1:6" x14ac:dyDescent="0.25">
      <c r="A13" s="19"/>
      <c r="B13" t="s">
        <v>34</v>
      </c>
      <c r="C13" t="s">
        <v>96</v>
      </c>
      <c r="D13" t="s">
        <v>116</v>
      </c>
      <c r="E13">
        <v>2.9</v>
      </c>
    </row>
    <row r="14" spans="1:6" x14ac:dyDescent="0.25">
      <c r="A14" s="19"/>
      <c r="B14" t="s">
        <v>35</v>
      </c>
      <c r="C14" t="s">
        <v>97</v>
      </c>
      <c r="D14" t="s">
        <v>117</v>
      </c>
      <c r="E14">
        <v>9.3000000000000007</v>
      </c>
    </row>
    <row r="17" spans="1:4" x14ac:dyDescent="0.25">
      <c r="A17" s="1"/>
      <c r="B17" s="1" t="s">
        <v>63</v>
      </c>
      <c r="C17" s="1" t="s">
        <v>64</v>
      </c>
      <c r="D17" s="1" t="s">
        <v>65</v>
      </c>
    </row>
    <row r="18" spans="1:4" x14ac:dyDescent="0.25">
      <c r="A18" s="9" t="s">
        <v>66</v>
      </c>
      <c r="B18" s="8">
        <f>SUMIF(D2:D14,"Basic",E2:E14)</f>
        <v>43.6</v>
      </c>
      <c r="C18" s="8">
        <f>COUNTIFS(D2:D14,"Basic",E2:E14,"&gt;=0")</f>
        <v>7</v>
      </c>
      <c r="D18" s="10">
        <f>B18/C18</f>
        <v>6.2285714285714286</v>
      </c>
    </row>
    <row r="19" spans="1:4" x14ac:dyDescent="0.25">
      <c r="A19" s="9" t="s">
        <v>67</v>
      </c>
      <c r="B19" s="8">
        <f>SUMIF(D2:D15,"Advisable",E2:E15)</f>
        <v>11</v>
      </c>
      <c r="C19" s="8">
        <f>COUNTIFS(D2:D15,"Advisable",E2:E15,"&gt;=0")</f>
        <v>2</v>
      </c>
      <c r="D19" s="10">
        <f>B19/C19</f>
        <v>5.5</v>
      </c>
    </row>
    <row r="22" spans="1:4" x14ac:dyDescent="0.25">
      <c r="B22" s="5" t="s">
        <v>70</v>
      </c>
      <c r="C22" s="6">
        <f>D18*0.75+D19*0.25</f>
        <v>6.0464285714285717</v>
      </c>
    </row>
  </sheetData>
  <mergeCells count="4">
    <mergeCell ref="A2:A3"/>
    <mergeCell ref="A5:A7"/>
    <mergeCell ref="A12:A14"/>
    <mergeCell ref="A9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topLeftCell="C1" workbookViewId="0">
      <selection activeCell="C17" sqref="C17"/>
    </sheetView>
  </sheetViews>
  <sheetFormatPr defaultRowHeight="15" x14ac:dyDescent="0.25"/>
  <cols>
    <col min="3" max="3" width="64.28515625" customWidth="1"/>
    <col min="4" max="4" width="12.42578125" customWidth="1"/>
    <col min="5" max="5" width="10.85546875" customWidth="1"/>
    <col min="6" max="6" width="61.42578125" customWidth="1"/>
  </cols>
  <sheetData>
    <row r="1" spans="1:6" x14ac:dyDescent="0.25">
      <c r="A1" s="1"/>
      <c r="B1" s="1" t="s">
        <v>68</v>
      </c>
      <c r="C1" s="1" t="s">
        <v>42</v>
      </c>
      <c r="D1" s="1" t="s">
        <v>69</v>
      </c>
      <c r="E1" s="1" t="s">
        <v>63</v>
      </c>
    </row>
    <row r="2" spans="1:6" ht="15" customHeight="1" x14ac:dyDescent="0.25">
      <c r="A2" s="18" t="s">
        <v>100</v>
      </c>
      <c r="B2" t="s">
        <v>17</v>
      </c>
      <c r="C2" t="s">
        <v>98</v>
      </c>
      <c r="D2" t="s">
        <v>117</v>
      </c>
      <c r="E2" t="s">
        <v>31</v>
      </c>
      <c r="F2" s="13" t="s">
        <v>119</v>
      </c>
    </row>
    <row r="3" spans="1:6" x14ac:dyDescent="0.25">
      <c r="A3" s="18"/>
      <c r="B3" t="s">
        <v>37</v>
      </c>
      <c r="C3" s="4" t="s">
        <v>99</v>
      </c>
      <c r="D3" t="s">
        <v>117</v>
      </c>
      <c r="E3">
        <v>5</v>
      </c>
    </row>
    <row r="4" spans="1:6" x14ac:dyDescent="0.25">
      <c r="A4" s="1"/>
      <c r="B4" s="1" t="s">
        <v>68</v>
      </c>
      <c r="C4" s="1" t="s">
        <v>42</v>
      </c>
      <c r="D4" s="1" t="s">
        <v>69</v>
      </c>
      <c r="E4" s="1" t="s">
        <v>63</v>
      </c>
    </row>
    <row r="5" spans="1:6" x14ac:dyDescent="0.25">
      <c r="A5" s="18" t="s">
        <v>101</v>
      </c>
      <c r="B5" t="s">
        <v>18</v>
      </c>
      <c r="C5" t="s">
        <v>102</v>
      </c>
      <c r="D5" t="s">
        <v>116</v>
      </c>
      <c r="E5">
        <v>10</v>
      </c>
    </row>
    <row r="6" spans="1:6" x14ac:dyDescent="0.25">
      <c r="A6" s="19"/>
      <c r="B6" t="s">
        <v>19</v>
      </c>
      <c r="C6" t="s">
        <v>103</v>
      </c>
      <c r="D6" t="s">
        <v>116</v>
      </c>
      <c r="E6">
        <v>5</v>
      </c>
    </row>
    <row r="7" spans="1:6" x14ac:dyDescent="0.25">
      <c r="A7" s="19"/>
      <c r="B7" t="s">
        <v>38</v>
      </c>
      <c r="C7" t="s">
        <v>104</v>
      </c>
      <c r="D7" t="s">
        <v>117</v>
      </c>
      <c r="E7">
        <v>10</v>
      </c>
    </row>
    <row r="8" spans="1:6" ht="15.75" x14ac:dyDescent="0.25">
      <c r="A8" s="19"/>
      <c r="B8" t="s">
        <v>39</v>
      </c>
      <c r="C8" t="s">
        <v>120</v>
      </c>
      <c r="D8" t="s">
        <v>116</v>
      </c>
      <c r="E8" t="s">
        <v>31</v>
      </c>
      <c r="F8" s="13" t="s">
        <v>119</v>
      </c>
    </row>
    <row r="9" spans="1:6" x14ac:dyDescent="0.25">
      <c r="A9" s="19"/>
      <c r="B9" t="s">
        <v>40</v>
      </c>
      <c r="C9" s="2" t="s">
        <v>105</v>
      </c>
      <c r="D9" t="s">
        <v>116</v>
      </c>
      <c r="E9">
        <v>10</v>
      </c>
    </row>
    <row r="10" spans="1:6" x14ac:dyDescent="0.25">
      <c r="A10" s="1"/>
      <c r="B10" s="1" t="s">
        <v>68</v>
      </c>
      <c r="C10" s="1" t="s">
        <v>42</v>
      </c>
      <c r="D10" s="1" t="s">
        <v>69</v>
      </c>
      <c r="E10" s="1" t="s">
        <v>63</v>
      </c>
    </row>
    <row r="11" spans="1:6" x14ac:dyDescent="0.25">
      <c r="A11" s="18" t="s">
        <v>106</v>
      </c>
      <c r="B11" t="s">
        <v>20</v>
      </c>
      <c r="C11" t="s">
        <v>107</v>
      </c>
      <c r="D11" t="s">
        <v>116</v>
      </c>
      <c r="E11">
        <v>5</v>
      </c>
    </row>
    <row r="12" spans="1:6" x14ac:dyDescent="0.25">
      <c r="A12" s="18"/>
      <c r="B12" t="s">
        <v>21</v>
      </c>
      <c r="C12" t="s">
        <v>108</v>
      </c>
      <c r="D12" t="s">
        <v>116</v>
      </c>
      <c r="E12">
        <v>10</v>
      </c>
    </row>
    <row r="13" spans="1:6" x14ac:dyDescent="0.25">
      <c r="A13" s="18"/>
      <c r="B13" t="s">
        <v>22</v>
      </c>
      <c r="C13" t="s">
        <v>109</v>
      </c>
      <c r="D13" t="s">
        <v>117</v>
      </c>
      <c r="E13">
        <v>0</v>
      </c>
    </row>
    <row r="14" spans="1:6" x14ac:dyDescent="0.25">
      <c r="A14" s="18"/>
      <c r="B14" t="s">
        <v>23</v>
      </c>
      <c r="C14" t="s">
        <v>110</v>
      </c>
      <c r="D14" t="s">
        <v>117</v>
      </c>
      <c r="E14">
        <v>10</v>
      </c>
    </row>
    <row r="15" spans="1:6" x14ac:dyDescent="0.25">
      <c r="A15" s="1"/>
      <c r="B15" s="1" t="s">
        <v>68</v>
      </c>
      <c r="C15" s="1" t="s">
        <v>42</v>
      </c>
      <c r="D15" s="1" t="s">
        <v>69</v>
      </c>
      <c r="E15" s="1" t="s">
        <v>63</v>
      </c>
    </row>
    <row r="16" spans="1:6" ht="15" customHeight="1" x14ac:dyDescent="0.25">
      <c r="A16" s="3" t="s">
        <v>36</v>
      </c>
      <c r="B16" t="s">
        <v>24</v>
      </c>
      <c r="C16" t="s">
        <v>111</v>
      </c>
      <c r="D16" t="s">
        <v>116</v>
      </c>
      <c r="E16">
        <v>10</v>
      </c>
    </row>
    <row r="19" spans="1:4" x14ac:dyDescent="0.25">
      <c r="A19" s="1"/>
      <c r="B19" s="1" t="s">
        <v>63</v>
      </c>
      <c r="C19" s="1" t="s">
        <v>64</v>
      </c>
      <c r="D19" s="1" t="s">
        <v>65</v>
      </c>
    </row>
    <row r="20" spans="1:4" x14ac:dyDescent="0.25">
      <c r="A20" s="9" t="s">
        <v>66</v>
      </c>
      <c r="B20" s="8">
        <f>SUMIF(D4:D16,"Basic",E4:E16)</f>
        <v>50</v>
      </c>
      <c r="C20" s="8">
        <f>COUNTIFS(D4:D16,"Basic",E4:E16,"&gt;=0")</f>
        <v>6</v>
      </c>
      <c r="D20" s="10">
        <f>B20/C20</f>
        <v>8.3333333333333339</v>
      </c>
    </row>
    <row r="21" spans="1:4" x14ac:dyDescent="0.25">
      <c r="A21" s="9" t="s">
        <v>67</v>
      </c>
      <c r="B21" s="8">
        <f>SUMIF(D4:D16,"Advisable",E4:E16)</f>
        <v>20</v>
      </c>
      <c r="C21" s="8">
        <f>COUNTIFS(D4:D16,"Advisable",E4:E16,"&gt;=0")</f>
        <v>3</v>
      </c>
      <c r="D21" s="10">
        <f>B21/C21</f>
        <v>6.666666666666667</v>
      </c>
    </row>
    <row r="24" spans="1:4" x14ac:dyDescent="0.25">
      <c r="B24" s="5" t="s">
        <v>32</v>
      </c>
      <c r="C24" s="6">
        <f>D20*0.75+D21*0.25</f>
        <v>7.916666666666667</v>
      </c>
    </row>
  </sheetData>
  <mergeCells count="3">
    <mergeCell ref="A2:A3"/>
    <mergeCell ref="A5:A9"/>
    <mergeCell ref="A11:A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E4" sqref="E4"/>
    </sheetView>
  </sheetViews>
  <sheetFormatPr defaultRowHeight="15" x14ac:dyDescent="0.25"/>
  <cols>
    <col min="2" max="2" width="12.28515625" customWidth="1"/>
    <col min="3" max="3" width="65" customWidth="1"/>
    <col min="4" max="4" width="14.5703125" customWidth="1"/>
    <col min="5" max="5" width="11.7109375" customWidth="1"/>
  </cols>
  <sheetData>
    <row r="1" spans="1:5" x14ac:dyDescent="0.25">
      <c r="A1" s="1"/>
      <c r="B1" s="1" t="s">
        <v>68</v>
      </c>
      <c r="C1" s="1" t="s">
        <v>42</v>
      </c>
      <c r="D1" s="1" t="s">
        <v>69</v>
      </c>
      <c r="E1" s="1" t="s">
        <v>63</v>
      </c>
    </row>
    <row r="2" spans="1:5" ht="60.75" customHeight="1" x14ac:dyDescent="0.25">
      <c r="A2" s="3" t="s">
        <v>112</v>
      </c>
      <c r="B2" t="s">
        <v>26</v>
      </c>
      <c r="C2" t="s">
        <v>113</v>
      </c>
      <c r="D2" t="s">
        <v>116</v>
      </c>
      <c r="E2">
        <v>7</v>
      </c>
    </row>
    <row r="3" spans="1:5" x14ac:dyDescent="0.25">
      <c r="A3" s="1"/>
      <c r="B3" s="1" t="s">
        <v>68</v>
      </c>
      <c r="C3" s="1" t="s">
        <v>42</v>
      </c>
      <c r="D3" s="1" t="s">
        <v>69</v>
      </c>
      <c r="E3" s="1" t="s">
        <v>63</v>
      </c>
    </row>
    <row r="4" spans="1:5" ht="28.5" customHeight="1" x14ac:dyDescent="0.25">
      <c r="A4" s="3" t="s">
        <v>114</v>
      </c>
      <c r="B4" t="s">
        <v>41</v>
      </c>
      <c r="C4" t="s">
        <v>115</v>
      </c>
      <c r="D4" t="s">
        <v>116</v>
      </c>
      <c r="E4">
        <v>0</v>
      </c>
    </row>
    <row r="6" spans="1:5" x14ac:dyDescent="0.25">
      <c r="B6" s="5" t="s">
        <v>70</v>
      </c>
      <c r="C6" s="6">
        <f>AVERAGE(E2,E4)</f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5D33-6990-40F9-83E9-9BF4466C98EB}">
  <dimension ref="A1:G11"/>
  <sheetViews>
    <sheetView workbookViewId="0">
      <selection activeCell="A15" sqref="A15"/>
    </sheetView>
  </sheetViews>
  <sheetFormatPr defaultRowHeight="15" x14ac:dyDescent="0.25"/>
  <cols>
    <col min="1" max="1" width="31.42578125" customWidth="1"/>
    <col min="2" max="2" width="50.5703125" customWidth="1"/>
  </cols>
  <sheetData>
    <row r="1" spans="1:7" x14ac:dyDescent="0.25">
      <c r="A1" s="5" t="s">
        <v>71</v>
      </c>
      <c r="B1" s="7">
        <f>AVERAGE('Representative Dimensions'!C6,'Contextual Dimensions'!C24,'Intrinsic Dimensions'!C22,'Accessibility Dimensions'!D27)</f>
        <v>6.1693722943722946</v>
      </c>
    </row>
    <row r="3" spans="1:7" x14ac:dyDescent="0.25">
      <c r="A3" s="20" t="s">
        <v>72</v>
      </c>
      <c r="B3" s="20"/>
    </row>
    <row r="4" spans="1:7" ht="15.75" x14ac:dyDescent="0.25">
      <c r="A4" s="15" t="s">
        <v>73</v>
      </c>
      <c r="B4" s="11" t="s">
        <v>76</v>
      </c>
      <c r="C4" t="s">
        <v>25</v>
      </c>
    </row>
    <row r="5" spans="1:7" ht="15.75" x14ac:dyDescent="0.25">
      <c r="A5" s="8"/>
      <c r="B5" s="11" t="s">
        <v>77</v>
      </c>
      <c r="C5" t="s">
        <v>24</v>
      </c>
      <c r="D5" t="s">
        <v>17</v>
      </c>
      <c r="E5" t="s">
        <v>8</v>
      </c>
      <c r="F5" t="s">
        <v>7</v>
      </c>
      <c r="G5" t="s">
        <v>6</v>
      </c>
    </row>
    <row r="6" spans="1:7" ht="15.75" x14ac:dyDescent="0.25">
      <c r="A6" s="8"/>
      <c r="B6" s="11" t="s">
        <v>78</v>
      </c>
      <c r="C6" t="s">
        <v>26</v>
      </c>
      <c r="D6" t="s">
        <v>35</v>
      </c>
      <c r="E6" t="s">
        <v>41</v>
      </c>
    </row>
    <row r="7" spans="1:7" ht="15.75" x14ac:dyDescent="0.25">
      <c r="A7" s="16" t="s">
        <v>74</v>
      </c>
      <c r="B7" s="11" t="s">
        <v>79</v>
      </c>
      <c r="C7" t="s">
        <v>9</v>
      </c>
      <c r="D7" t="s">
        <v>12</v>
      </c>
    </row>
    <row r="8" spans="1:7" ht="15.75" x14ac:dyDescent="0.25">
      <c r="A8" s="17"/>
      <c r="B8" s="11" t="s">
        <v>80</v>
      </c>
      <c r="C8" t="s">
        <v>29</v>
      </c>
      <c r="D8" t="s">
        <v>10</v>
      </c>
      <c r="E8" t="s">
        <v>11</v>
      </c>
    </row>
    <row r="9" spans="1:7" ht="15.75" x14ac:dyDescent="0.25">
      <c r="A9" s="17"/>
      <c r="B9" s="11" t="s">
        <v>81</v>
      </c>
      <c r="C9" t="s">
        <v>0</v>
      </c>
      <c r="D9" t="s">
        <v>1</v>
      </c>
    </row>
    <row r="10" spans="1:7" x14ac:dyDescent="0.25">
      <c r="A10" s="15" t="s">
        <v>75</v>
      </c>
      <c r="B10" s="12" t="s">
        <v>82</v>
      </c>
      <c r="C10" t="s">
        <v>27</v>
      </c>
      <c r="D10" t="s">
        <v>34</v>
      </c>
      <c r="E10" t="s">
        <v>15</v>
      </c>
      <c r="F10" t="s">
        <v>16</v>
      </c>
    </row>
    <row r="11" spans="1:7" ht="15.75" x14ac:dyDescent="0.25">
      <c r="A11" s="8"/>
      <c r="B11" s="11" t="s">
        <v>83</v>
      </c>
      <c r="C11" t="s">
        <v>19</v>
      </c>
      <c r="D11" t="s">
        <v>121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Accessibility Dimensions</vt:lpstr>
      <vt:lpstr>Intrinsic Dimensions</vt:lpstr>
      <vt:lpstr>Contextual Dimensions</vt:lpstr>
      <vt:lpstr>Representative Dimensions</vt:lpstr>
      <vt:lpstr>Assessment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</dc:creator>
  <cp:lastModifiedBy>Any</cp:lastModifiedBy>
  <dcterms:created xsi:type="dcterms:W3CDTF">2017-07-03T08:20:18Z</dcterms:created>
  <dcterms:modified xsi:type="dcterms:W3CDTF">2018-05-16T14:20:16Z</dcterms:modified>
</cp:coreProperties>
</file>