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y Avila\Downloads\Seminario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F13" i="1"/>
  <c r="E13" i="1"/>
  <c r="D13" i="1"/>
  <c r="C13" i="1"/>
  <c r="B13" i="1"/>
  <c r="H12" i="1"/>
  <c r="F12" i="1"/>
  <c r="E12" i="1"/>
  <c r="D12" i="1"/>
  <c r="B12" i="1"/>
  <c r="H11" i="1"/>
  <c r="F11" i="1"/>
  <c r="E11" i="1"/>
  <c r="C11" i="1"/>
  <c r="B11" i="1"/>
  <c r="H10" i="1"/>
  <c r="F10" i="1"/>
  <c r="E10" i="1"/>
  <c r="C10" i="1"/>
  <c r="B10" i="1"/>
  <c r="H9" i="1"/>
  <c r="F9" i="1"/>
  <c r="E9" i="1"/>
  <c r="D9" i="1"/>
  <c r="C9" i="1"/>
  <c r="B9" i="1"/>
  <c r="H8" i="1"/>
  <c r="F8" i="1"/>
  <c r="E8" i="1"/>
  <c r="D8" i="1"/>
  <c r="B8" i="1"/>
  <c r="H7" i="1"/>
  <c r="F7" i="1"/>
  <c r="E7" i="1"/>
  <c r="C7" i="1"/>
  <c r="B7" i="1"/>
  <c r="H6" i="1"/>
  <c r="F6" i="1"/>
  <c r="E6" i="1"/>
  <c r="D6" i="1"/>
  <c r="C6" i="1"/>
  <c r="B6" i="1"/>
  <c r="H5" i="1"/>
  <c r="F5" i="1"/>
  <c r="E5" i="1"/>
  <c r="D5" i="1"/>
  <c r="B5" i="1"/>
  <c r="H4" i="1"/>
  <c r="F4" i="1"/>
  <c r="E4" i="1"/>
  <c r="D4" i="1"/>
  <c r="C4" i="1"/>
  <c r="B4" i="1"/>
  <c r="H3" i="1"/>
  <c r="F3" i="1"/>
  <c r="E3" i="1"/>
  <c r="D3" i="1"/>
  <c r="B3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<sst xmlns="http://schemas.openxmlformats.org/spreadsheetml/2006/main" count="21" uniqueCount="21">
  <si>
    <t>Mes \ Producto</t>
  </si>
  <si>
    <t>Varilla 3/8 Leg</t>
  </si>
  <si>
    <t>Varilla 1/4</t>
  </si>
  <si>
    <t xml:space="preserve">Varilla 3/8 </t>
  </si>
  <si>
    <t xml:space="preserve">Cemento </t>
  </si>
  <si>
    <t>Clavos de 3pulg</t>
  </si>
  <si>
    <t>Grampas Cajas</t>
  </si>
  <si>
    <t>Clavos Zink</t>
  </si>
  <si>
    <t>Aluzin</t>
  </si>
  <si>
    <t>Enero</t>
  </si>
  <si>
    <t>Febrero</t>
  </si>
  <si>
    <t>Marzo</t>
  </si>
  <si>
    <t xml:space="preserve">Abril </t>
  </si>
  <si>
    <t>Mayo</t>
  </si>
  <si>
    <t xml:space="preserve">Junio </t>
  </si>
  <si>
    <t xml:space="preserve">Julio </t>
  </si>
  <si>
    <t xml:space="preserve">Agosto </t>
  </si>
  <si>
    <t>Septiembre</t>
  </si>
  <si>
    <t>Octubre</t>
  </si>
  <si>
    <t xml:space="preserve">Noviembre 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</si>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</sst>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13" totalsRowShown="0">
  <autoFilter ref="A1:I13"/>
  <tableColumns count="9">
    <tableColumn id="1" name="Mes \ Producto"/>
    <tableColumn id="2" name="Varilla 3/8 Leg" dataDxfId="7">
      <calculatedColumnFormula>50*27</calculatedColumnFormula>
    </tableColumn>
    <tableColumn id="3" name="Varilla 1/4" dataDxfId="6">
      <calculatedColumnFormula>60*27</calculatedColumnFormula>
    </tableColumn>
    <tableColumn id="4" name="Varilla 3/8 " dataDxfId="5">
      <calculatedColumnFormula>80*27</calculatedColumnFormula>
    </tableColumn>
    <tableColumn id="5" name="Cemento " dataDxfId="4">
      <calculatedColumnFormula>50*27</calculatedColumnFormula>
    </tableColumn>
    <tableColumn id="6" name="Clavos de 3pulg" dataDxfId="3">
      <calculatedColumnFormula>30*27</calculatedColumnFormula>
    </tableColumn>
    <tableColumn id="7" name="Grampas Cajas" dataDxfId="2">
      <calculatedColumnFormula>27</calculatedColumnFormula>
    </tableColumn>
    <tableColumn id="8" name="Clavos Zink" dataDxfId="1">
      <calculatedColumnFormula>20*27</calculatedColumnFormula>
    </tableColumn>
    <tableColumn id="9" name="Aluzi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7" sqref="H1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f>50*27</f>
        <v>1350</v>
      </c>
      <c r="C2">
        <f>60*27</f>
        <v>1620</v>
      </c>
      <c r="D2">
        <f>80*27</f>
        <v>2160</v>
      </c>
      <c r="E2">
        <f>50*27</f>
        <v>1350</v>
      </c>
      <c r="F2">
        <f>30*27</f>
        <v>810</v>
      </c>
      <c r="G2">
        <f>27</f>
        <v>27</v>
      </c>
      <c r="H2">
        <f>20*27</f>
        <v>540</v>
      </c>
      <c r="I2">
        <v>860</v>
      </c>
    </row>
    <row r="3" spans="1:9" x14ac:dyDescent="0.3">
      <c r="A3" t="s">
        <v>10</v>
      </c>
      <c r="B3">
        <f>35*24</f>
        <v>840</v>
      </c>
      <c r="C3">
        <v>1120</v>
      </c>
      <c r="D3">
        <f>60*24</f>
        <v>1440</v>
      </c>
      <c r="E3">
        <f>48*24</f>
        <v>1152</v>
      </c>
      <c r="F3">
        <f>25*24</f>
        <v>600</v>
      </c>
      <c r="G3">
        <v>20</v>
      </c>
      <c r="H3">
        <f>18*24</f>
        <v>432</v>
      </c>
      <c r="I3">
        <v>720</v>
      </c>
    </row>
    <row r="4" spans="1:9" x14ac:dyDescent="0.3">
      <c r="A4" t="s">
        <v>11</v>
      </c>
      <c r="B4">
        <f>40*27</f>
        <v>1080</v>
      </c>
      <c r="C4">
        <f>50*27</f>
        <v>1350</v>
      </c>
      <c r="D4">
        <f>70*27</f>
        <v>1890</v>
      </c>
      <c r="E4">
        <f>60*27</f>
        <v>1620</v>
      </c>
      <c r="F4">
        <f>28*27</f>
        <v>756</v>
      </c>
      <c r="G4">
        <v>25</v>
      </c>
      <c r="H4">
        <f>20*27</f>
        <v>540</v>
      </c>
      <c r="I4">
        <v>1160</v>
      </c>
    </row>
    <row r="5" spans="1:9" x14ac:dyDescent="0.3">
      <c r="A5" t="s">
        <v>12</v>
      </c>
      <c r="B5">
        <f>55*26</f>
        <v>1430</v>
      </c>
      <c r="C5">
        <v>1590</v>
      </c>
      <c r="D5">
        <f>90*26</f>
        <v>2340</v>
      </c>
      <c r="E5">
        <f>80*26</f>
        <v>2080</v>
      </c>
      <c r="F5">
        <f>35*26</f>
        <v>910</v>
      </c>
      <c r="G5">
        <v>24</v>
      </c>
      <c r="H5">
        <f>22*26</f>
        <v>572</v>
      </c>
      <c r="I5">
        <v>1300</v>
      </c>
    </row>
    <row r="6" spans="1:9" x14ac:dyDescent="0.3">
      <c r="A6" t="s">
        <v>13</v>
      </c>
      <c r="B6">
        <f>27*45</f>
        <v>1215</v>
      </c>
      <c r="C6">
        <f>56*27</f>
        <v>1512</v>
      </c>
      <c r="D6">
        <f>27*74</f>
        <v>1998</v>
      </c>
      <c r="E6">
        <f>100*27</f>
        <v>2700</v>
      </c>
      <c r="F6">
        <f>27*27</f>
        <v>729</v>
      </c>
      <c r="G6">
        <v>28</v>
      </c>
      <c r="H6">
        <f>18*27</f>
        <v>486</v>
      </c>
      <c r="I6">
        <v>1680</v>
      </c>
    </row>
    <row r="7" spans="1:9" x14ac:dyDescent="0.3">
      <c r="A7" t="s">
        <v>14</v>
      </c>
      <c r="B7">
        <f>26*60</f>
        <v>1560</v>
      </c>
      <c r="C7">
        <f>72*26</f>
        <v>1872</v>
      </c>
      <c r="D7">
        <v>1690</v>
      </c>
      <c r="E7">
        <f>90*26</f>
        <v>2340</v>
      </c>
      <c r="F7">
        <f>38*26</f>
        <v>988</v>
      </c>
      <c r="G7">
        <v>30</v>
      </c>
      <c r="H7">
        <f>25*26</f>
        <v>650</v>
      </c>
      <c r="I7">
        <v>1300</v>
      </c>
    </row>
    <row r="8" spans="1:9" x14ac:dyDescent="0.3">
      <c r="A8" t="s">
        <v>15</v>
      </c>
      <c r="B8">
        <f>27*50</f>
        <v>1350</v>
      </c>
      <c r="C8">
        <v>1420</v>
      </c>
      <c r="D8">
        <f>80*27</f>
        <v>2160</v>
      </c>
      <c r="E8">
        <f>52*27</f>
        <v>1404</v>
      </c>
      <c r="F8">
        <f>30*27</f>
        <v>810</v>
      </c>
      <c r="G8">
        <v>27</v>
      </c>
      <c r="H8">
        <f>20*27</f>
        <v>540</v>
      </c>
      <c r="I8">
        <v>1130</v>
      </c>
    </row>
    <row r="9" spans="1:9" x14ac:dyDescent="0.3">
      <c r="A9" t="s">
        <v>16</v>
      </c>
      <c r="B9">
        <f>27*45</f>
        <v>1215</v>
      </c>
      <c r="C9">
        <f>50*27</f>
        <v>1350</v>
      </c>
      <c r="D9">
        <f>72*27</f>
        <v>1944</v>
      </c>
      <c r="E9">
        <f>65*27</f>
        <v>1755</v>
      </c>
      <c r="F9">
        <f>27*27</f>
        <v>729</v>
      </c>
      <c r="G9">
        <v>28</v>
      </c>
      <c r="H9">
        <f>19*27</f>
        <v>513</v>
      </c>
      <c r="I9">
        <v>1465</v>
      </c>
    </row>
    <row r="10" spans="1:9" x14ac:dyDescent="0.3">
      <c r="A10" t="s">
        <v>17</v>
      </c>
      <c r="B10">
        <f>65*26</f>
        <v>1690</v>
      </c>
      <c r="C10">
        <f>26*65</f>
        <v>1690</v>
      </c>
      <c r="D10">
        <v>1785</v>
      </c>
      <c r="E10">
        <f>78*26</f>
        <v>2028</v>
      </c>
      <c r="F10">
        <f>31*26</f>
        <v>806</v>
      </c>
      <c r="G10">
        <v>22</v>
      </c>
      <c r="H10">
        <f>28*26</f>
        <v>728</v>
      </c>
      <c r="I10">
        <v>1560</v>
      </c>
    </row>
    <row r="11" spans="1:9" x14ac:dyDescent="0.3">
      <c r="A11" t="s">
        <v>18</v>
      </c>
      <c r="B11">
        <f>50*27</f>
        <v>1350</v>
      </c>
      <c r="C11">
        <f>1690</f>
        <v>1690</v>
      </c>
      <c r="D11">
        <v>1780</v>
      </c>
      <c r="E11">
        <f>85*27</f>
        <v>2295</v>
      </c>
      <c r="F11">
        <f>30*27</f>
        <v>810</v>
      </c>
      <c r="G11">
        <v>26</v>
      </c>
      <c r="H11">
        <f>20*27</f>
        <v>540</v>
      </c>
      <c r="I11">
        <v>1080</v>
      </c>
    </row>
    <row r="12" spans="1:9" x14ac:dyDescent="0.3">
      <c r="A12" t="s">
        <v>19</v>
      </c>
      <c r="B12">
        <f>26*55</f>
        <v>1430</v>
      </c>
      <c r="C12">
        <v>1560</v>
      </c>
      <c r="D12">
        <f>84*26</f>
        <v>2184</v>
      </c>
      <c r="E12">
        <f>66*26</f>
        <v>1716</v>
      </c>
      <c r="F12">
        <f>31*26</f>
        <v>806</v>
      </c>
      <c r="G12">
        <v>20</v>
      </c>
      <c r="H12">
        <f>22*26</f>
        <v>572</v>
      </c>
      <c r="I12">
        <v>1300</v>
      </c>
    </row>
    <row r="13" spans="1:9" x14ac:dyDescent="0.3">
      <c r="A13" t="s">
        <v>20</v>
      </c>
      <c r="B13">
        <f>27*40</f>
        <v>1080</v>
      </c>
      <c r="C13">
        <f>27*51</f>
        <v>1377</v>
      </c>
      <c r="D13">
        <f>70*27</f>
        <v>1890</v>
      </c>
      <c r="E13">
        <f>56*27</f>
        <v>1512</v>
      </c>
      <c r="F13">
        <f>28*27</f>
        <v>756</v>
      </c>
      <c r="G13">
        <v>21</v>
      </c>
      <c r="H13">
        <f>15*27</f>
        <v>405</v>
      </c>
      <c r="I13">
        <v>810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Avila</dc:creator>
  <cp:lastModifiedBy>Any Avila</cp:lastModifiedBy>
  <dcterms:created xsi:type="dcterms:W3CDTF">2022-03-31T01:17:26Z</dcterms:created>
  <dcterms:modified xsi:type="dcterms:W3CDTF">2022-03-31T01:18:02Z</dcterms:modified>
</cp:coreProperties>
</file>