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minimized="1" xWindow="0" yWindow="0" windowWidth="22260" windowHeight="9084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G4" i="1"/>
  <c r="J10" i="1" l="1"/>
  <c r="J9" i="1"/>
  <c r="J8" i="1"/>
  <c r="J7" i="1"/>
  <c r="J6" i="1"/>
  <c r="J5" i="1"/>
  <c r="J4" i="1"/>
  <c r="J2" i="1"/>
  <c r="I2" i="1"/>
  <c r="I10" i="1"/>
  <c r="I9" i="1"/>
  <c r="I8" i="1"/>
  <c r="I7" i="1"/>
  <c r="I6" i="1"/>
  <c r="I5" i="1"/>
  <c r="I4" i="1"/>
  <c r="H10" i="1"/>
  <c r="H9" i="1"/>
  <c r="H8" i="1"/>
  <c r="H7" i="1"/>
  <c r="H6" i="1"/>
  <c r="H5" i="1"/>
  <c r="H4" i="1"/>
  <c r="H2" i="1"/>
  <c r="G2" i="1"/>
  <c r="G5" i="1"/>
  <c r="G7" i="1"/>
  <c r="G10" i="1"/>
  <c r="G9" i="1"/>
  <c r="G8" i="1"/>
  <c r="G6" i="1"/>
  <c r="D10" i="1" l="1"/>
  <c r="D9" i="1"/>
  <c r="D8" i="1"/>
  <c r="D7" i="1"/>
  <c r="D5" i="1"/>
  <c r="D4" i="1"/>
  <c r="D3" i="1"/>
  <c r="D2" i="1"/>
  <c r="D6" i="1"/>
  <c r="F10" i="1"/>
  <c r="F9" i="1"/>
  <c r="F8" i="1"/>
  <c r="F7" i="1"/>
  <c r="F4" i="1"/>
  <c r="F3" i="1"/>
  <c r="F2" i="1"/>
  <c r="F5" i="1"/>
  <c r="F6" i="1"/>
</calcChain>
</file>

<file path=xl/sharedStrings.xml><?xml version="1.0" encoding="utf-8"?>
<sst xmlns="http://schemas.openxmlformats.org/spreadsheetml/2006/main" count="31" uniqueCount="31">
  <si>
    <t>Lying on back</t>
  </si>
  <si>
    <t>seating flexed no support</t>
  </si>
  <si>
    <t>seating relaxed</t>
  </si>
  <si>
    <t>Seating strait no support</t>
  </si>
  <si>
    <t>AMS [N]</t>
  </si>
  <si>
    <t>AMS %</t>
  </si>
  <si>
    <t>Wilke [Mpa]</t>
  </si>
  <si>
    <t>Wilke %</t>
  </si>
  <si>
    <t>standing</t>
  </si>
  <si>
    <t>standing flexed</t>
  </si>
  <si>
    <t>standing lift close</t>
  </si>
  <si>
    <t>standing lift flexed</t>
  </si>
  <si>
    <t>standing lift stretched arms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</si>
  <si>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</si>
  <si>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</si>
  <si>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</si>
  <si>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</si>
  <si>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</si>
  <si>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</si>
  <si>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</si>
  <si>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</si>
  <si>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</si>
  <si>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</si>
  <si>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percent error min</t>
  </si>
  <si>
    <t>percent error max</t>
  </si>
  <si>
    <t>Flexed actively foward?</t>
  </si>
  <si>
    <t>% min error</t>
  </si>
  <si>
    <t>% max error</t>
  </si>
  <si>
    <t>optimal % min error</t>
  </si>
  <si>
    <t>optimal % max error</t>
  </si>
  <si>
    <t>The photo shows that the elbows are resting on the legs, which is unknown forces.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</si>
</sst>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1" applyNumberFormat="1" applyFont="1"/>
    <xf numFmtId="1" fontId="0" fillId="0" borderId="0" xfId="0" applyNumberFormat="1" applyFill="1"/>
    <xf numFmtId="1" fontId="0" fillId="0" borderId="0" xfId="1" applyNumberFormat="1" applyFont="1"/>
    <xf numFmtId="1" fontId="0" fillId="2" borderId="0" xfId="0" applyNumberFormat="1" applyFill="1"/>
    <xf numFmtId="2" fontId="0" fillId="0" borderId="0" xfId="0" applyNumberFormat="1"/>
    <xf numFmtId="1" fontId="0" fillId="0" borderId="0" xfId="1" applyNumberFormat="1" applyFont="1" applyFill="1"/>
    <xf numFmtId="1" fontId="0" fillId="0" borderId="0" xfId="0" applyNumberFormat="1"/>
    <xf numFmtId="0" fontId="0" fillId="0" borderId="0" xfId="0" applyFill="1" applyAlignment="1">
      <alignment wrapText="1"/>
    </xf>
    <xf numFmtId="9" fontId="0" fillId="0" borderId="0" xfId="1" applyFont="1" applyFill="1"/>
    <xf numFmtId="1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'Ark1'!$B$2:$B$10</c15:sqref>
                  </c15:fullRef>
                </c:ext>
              </c:extLst>
              <c:f>('Ark1'!$B$2,'Ark1'!$B$4:$B$10)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'Ark1'!$D$2:$D$10</c15:sqref>
                  </c15:fullRef>
                </c:ext>
              </c:extLst>
              <c:f>('Ark1'!$D$2,'Ark1'!$D$4:$D$10)</c:f>
              <c:numCache>
                <c:formatCode>0%</c:formatCode>
                <c:ptCount val="8"/>
                <c:pt idx="0">
                  <c:v>0.24546952224052718</c:v>
                </c:pt>
                <c:pt idx="1">
                  <c:v>0.64415156507413507</c:v>
                </c:pt>
                <c:pt idx="2">
                  <c:v>1.1976935749588138</c:v>
                </c:pt>
                <c:pt idx="3">
                  <c:v>1</c:v>
                </c:pt>
                <c:pt idx="4">
                  <c:v>2.1054365733113674</c:v>
                </c:pt>
                <c:pt idx="5">
                  <c:v>2.0955518945634268</c:v>
                </c:pt>
                <c:pt idx="6">
                  <c:v>4.6457990115321248</c:v>
                </c:pt>
                <c:pt idx="7">
                  <c:v>3.4514003294892914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'Ark1'!$B$2:$B$10</c15:sqref>
                  </c15:fullRef>
                </c:ext>
              </c:extLst>
              <c:f>('Ark1'!$B$2,'Ark1'!$B$4:$B$10)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'Ark1'!$F$2:$F$10</c15:sqref>
                  </c15:fullRef>
                </c:ext>
              </c:extLst>
              <c:f>('Ark1'!$F$2,'Ark1'!$F$4:$F$10)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12</xdr:row>
      <xdr:rowOff>76200</xdr:rowOff>
    </xdr:from>
    <xdr:to>
      <xdr:col>11</xdr:col>
      <xdr:colOff>548640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J5" sqref="J5"/>
    </sheetView>
  </sheetViews>
  <sheetFormatPr defaultRowHeight="14.4" x14ac:dyDescent="0.3"/>
  <cols>
    <col min="1" max="1" width="37.21875" customWidth="1"/>
    <col min="2" max="2" width="23.44140625" customWidth="1"/>
    <col min="3" max="3" width="10" customWidth="1"/>
    <col min="4" max="4" width="9.33203125" style="3" customWidth="1"/>
    <col min="5" max="5" width="12.21875" customWidth="1"/>
    <col min="6" max="6" width="8.88671875" style="3"/>
    <col min="7" max="7" width="13.77734375" customWidth="1"/>
    <col min="8" max="8" width="16.6640625" customWidth="1"/>
    <col min="9" max="9" width="18.33203125" customWidth="1"/>
    <col min="10" max="10" width="19.21875" customWidth="1"/>
  </cols>
  <sheetData>
    <row r="1" spans="1:11" s="1" customFormat="1" x14ac:dyDescent="0.3">
      <c r="A1" s="1" t="s">
        <v>16</v>
      </c>
      <c r="B1" s="1" t="s">
        <v>13</v>
      </c>
      <c r="C1" s="1" t="s">
        <v>4</v>
      </c>
      <c r="D1" s="2" t="s">
        <v>5</v>
      </c>
      <c r="E1" s="1" t="s">
        <v>6</v>
      </c>
      <c r="F1" s="2" t="s">
        <v>7</v>
      </c>
      <c r="G1" s="1" t="s">
        <v>26</v>
      </c>
      <c r="H1" s="2" t="s">
        <v>27</v>
      </c>
      <c r="I1" s="1" t="s">
        <v>28</v>
      </c>
      <c r="J1" s="1" t="s">
        <v>29</v>
      </c>
    </row>
    <row r="2" spans="1:11" x14ac:dyDescent="0.3">
      <c r="A2" t="s">
        <v>15</v>
      </c>
      <c r="B2" t="s">
        <v>0</v>
      </c>
      <c r="C2">
        <v>149</v>
      </c>
      <c r="D2" s="3">
        <f>C2/C6</f>
        <v>0.24546952224052718</v>
      </c>
      <c r="E2">
        <v>0.1</v>
      </c>
      <c r="F2" s="3">
        <f>E2/E6</f>
        <v>0.2</v>
      </c>
      <c r="G2" s="9">
        <f>C2*C31</f>
        <v>141.54999999999998</v>
      </c>
      <c r="H2" s="10">
        <f>C2*C32</f>
        <v>156.45000000000002</v>
      </c>
      <c r="I2" s="14">
        <f>(C6*F2)*C31</f>
        <v>115.33</v>
      </c>
      <c r="J2" s="14">
        <f>(D6*G2)*C32</f>
        <v>148.6275</v>
      </c>
    </row>
    <row r="3" spans="1:11" x14ac:dyDescent="0.3">
      <c r="A3" s="4" t="s">
        <v>25</v>
      </c>
      <c r="B3" s="4" t="s">
        <v>1</v>
      </c>
      <c r="C3" s="4">
        <v>0</v>
      </c>
      <c r="D3" s="5">
        <f>C3/C6</f>
        <v>0</v>
      </c>
      <c r="E3" s="4">
        <v>0.9</v>
      </c>
      <c r="F3" s="5">
        <f>E3/E6</f>
        <v>1.8</v>
      </c>
      <c r="G3" s="11">
        <f>C3*C31</f>
        <v>0</v>
      </c>
      <c r="H3" s="17">
        <f>C3*C32</f>
        <v>0</v>
      </c>
      <c r="I3" s="11">
        <f>(C6*F3)*C31</f>
        <v>1037.97</v>
      </c>
      <c r="J3" s="11">
        <f>(C6*F3)*C32</f>
        <v>1147.2300000000002</v>
      </c>
      <c r="K3" t="s">
        <v>30</v>
      </c>
    </row>
    <row r="4" spans="1:11" x14ac:dyDescent="0.3">
      <c r="A4" t="s">
        <v>14</v>
      </c>
      <c r="B4" t="s">
        <v>2</v>
      </c>
      <c r="C4">
        <v>391</v>
      </c>
      <c r="D4" s="3">
        <f>C4/C6</f>
        <v>0.64415156507413507</v>
      </c>
      <c r="E4">
        <v>0.27</v>
      </c>
      <c r="F4" s="3">
        <f>E4/E6</f>
        <v>0.54</v>
      </c>
      <c r="G4" s="9">
        <f>C4*C31</f>
        <v>371.45</v>
      </c>
      <c r="H4" s="10">
        <f>C4*C32</f>
        <v>410.55</v>
      </c>
      <c r="I4" s="14">
        <f>(C6*F4)*C31</f>
        <v>311.39100000000002</v>
      </c>
      <c r="J4" s="14">
        <f>(C6*F4)*C32</f>
        <v>344.16900000000004</v>
      </c>
    </row>
    <row r="5" spans="1:11" x14ac:dyDescent="0.3">
      <c r="A5" t="s">
        <v>18</v>
      </c>
      <c r="B5" t="s">
        <v>3</v>
      </c>
      <c r="C5" s="7">
        <v>727</v>
      </c>
      <c r="D5" s="3">
        <f>C5/C6</f>
        <v>1.1976935749588138</v>
      </c>
      <c r="E5">
        <v>0.45</v>
      </c>
      <c r="F5" s="3">
        <f>E5/E6</f>
        <v>0.9</v>
      </c>
      <c r="G5" s="9">
        <f>C5*C31</f>
        <v>690.65</v>
      </c>
      <c r="H5" s="10">
        <f>C5*C32</f>
        <v>763.35</v>
      </c>
      <c r="I5" s="14">
        <f>(C6*F5)*C31</f>
        <v>518.98500000000001</v>
      </c>
      <c r="J5" s="14">
        <f>(C6*F5)*C32</f>
        <v>573.61500000000012</v>
      </c>
    </row>
    <row r="6" spans="1:11" x14ac:dyDescent="0.3">
      <c r="A6" t="s">
        <v>17</v>
      </c>
      <c r="B6" t="s">
        <v>8</v>
      </c>
      <c r="C6">
        <v>607</v>
      </c>
      <c r="D6" s="3">
        <f>C6/C6</f>
        <v>1</v>
      </c>
      <c r="E6">
        <v>0.5</v>
      </c>
      <c r="F6" s="3">
        <f>E6/E6</f>
        <v>1</v>
      </c>
      <c r="G6" s="9">
        <f>C6*C31</f>
        <v>576.65</v>
      </c>
      <c r="H6" s="10">
        <f>C6*C32</f>
        <v>637.35</v>
      </c>
      <c r="I6" s="14">
        <f>(C6*F6)*C31</f>
        <v>576.65</v>
      </c>
      <c r="J6" s="14">
        <f>(C6*F6)*C32</f>
        <v>637.35</v>
      </c>
    </row>
    <row r="7" spans="1:11" x14ac:dyDescent="0.3">
      <c r="A7" t="s">
        <v>19</v>
      </c>
      <c r="B7" t="s">
        <v>9</v>
      </c>
      <c r="C7" s="7">
        <v>1278</v>
      </c>
      <c r="D7" s="3">
        <f>C7/C6</f>
        <v>2.1054365733113674</v>
      </c>
      <c r="E7">
        <v>1.1000000000000001</v>
      </c>
      <c r="F7" s="3">
        <f>E7/E6</f>
        <v>2.2000000000000002</v>
      </c>
      <c r="G7" s="9">
        <f>C7*C31</f>
        <v>1214.0999999999999</v>
      </c>
      <c r="H7" s="10">
        <f>C7*C32</f>
        <v>1341.9</v>
      </c>
      <c r="I7" s="14">
        <f>(C6*F7)*C31</f>
        <v>1268.6300000000001</v>
      </c>
      <c r="J7" s="14">
        <f>(C6*F7)*C32</f>
        <v>1402.17</v>
      </c>
    </row>
    <row r="8" spans="1:11" s="6" customFormat="1" x14ac:dyDescent="0.3">
      <c r="A8" s="6" t="s">
        <v>20</v>
      </c>
      <c r="B8" s="6" t="s">
        <v>10</v>
      </c>
      <c r="C8" s="15">
        <v>1272</v>
      </c>
      <c r="D8" s="16">
        <f>C8/C6</f>
        <v>2.0955518945634268</v>
      </c>
      <c r="E8" s="6">
        <v>1</v>
      </c>
      <c r="F8" s="16">
        <f>E8/E6</f>
        <v>2</v>
      </c>
      <c r="G8" s="9">
        <f>C8*C31</f>
        <v>1208.3999999999999</v>
      </c>
      <c r="H8" s="13">
        <f>C8*C32</f>
        <v>1335.6000000000001</v>
      </c>
      <c r="I8" s="14">
        <f>(C6*F8)*C31</f>
        <v>1153.3</v>
      </c>
      <c r="J8" s="9">
        <f>(C6*F8)*C32</f>
        <v>1274.7</v>
      </c>
    </row>
    <row r="9" spans="1:11" s="6" customFormat="1" x14ac:dyDescent="0.3">
      <c r="A9" s="6" t="s">
        <v>21</v>
      </c>
      <c r="B9" s="6" t="s">
        <v>11</v>
      </c>
      <c r="C9" s="15">
        <v>2820</v>
      </c>
      <c r="D9" s="16">
        <f>C9/C6</f>
        <v>4.6457990115321248</v>
      </c>
      <c r="E9" s="6">
        <v>2.2999999999999998</v>
      </c>
      <c r="F9" s="16">
        <f>E9/E6</f>
        <v>4.5999999999999996</v>
      </c>
      <c r="G9" s="9">
        <f>C9*C31</f>
        <v>2679</v>
      </c>
      <c r="H9" s="13">
        <f>C9*C32</f>
        <v>2961</v>
      </c>
      <c r="I9" s="14">
        <f>(C6*F9)*C31</f>
        <v>2652.5899999999997</v>
      </c>
      <c r="J9" s="9">
        <f>(C6*F9)*C32</f>
        <v>2931.81</v>
      </c>
    </row>
    <row r="10" spans="1:11" s="6" customFormat="1" x14ac:dyDescent="0.3">
      <c r="A10" s="6" t="s">
        <v>22</v>
      </c>
      <c r="B10" s="6" t="s">
        <v>12</v>
      </c>
      <c r="C10" s="15">
        <v>2095</v>
      </c>
      <c r="D10" s="16">
        <f>C10/C6</f>
        <v>3.4514003294892914</v>
      </c>
      <c r="E10" s="6">
        <v>1.8</v>
      </c>
      <c r="F10" s="16">
        <f>E10/E6</f>
        <v>3.6</v>
      </c>
      <c r="G10" s="9">
        <f>C10*C31</f>
        <v>1990.25</v>
      </c>
      <c r="H10" s="13">
        <f>C10*C32</f>
        <v>2199.75</v>
      </c>
      <c r="I10" s="14">
        <f>(C6*F10)*C31</f>
        <v>2075.94</v>
      </c>
      <c r="J10" s="9">
        <f>(C6*F10)*C32</f>
        <v>2294.4600000000005</v>
      </c>
    </row>
    <row r="19" spans="1:3" x14ac:dyDescent="0.3">
      <c r="A19" s="12"/>
    </row>
    <row r="31" spans="1:3" x14ac:dyDescent="0.3">
      <c r="B31" t="s">
        <v>23</v>
      </c>
      <c r="C31" s="8">
        <v>0.95</v>
      </c>
    </row>
    <row r="32" spans="1:3" x14ac:dyDescent="0.3">
      <c r="B32" t="s">
        <v>24</v>
      </c>
      <c r="C32">
        <v>1.05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2017-08-03T16:27:05Z</dcterms:modified>
</cp:coreProperties>
</file>