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be\Documents\Repos\Learning\STT212\"/>
    </mc:Choice>
  </mc:AlternateContent>
  <xr:revisionPtr revIDLastSave="0" documentId="13_ncr:1_{6B55840E-226B-490B-9CB6-A841DE2F33E0}" xr6:coauthVersionLast="45" xr6:coauthVersionMax="45" xr10:uidLastSave="{00000000-0000-0000-0000-000000000000}"/>
  <bookViews>
    <workbookView xWindow="-110" yWindow="350" windowWidth="27580" windowHeight="18000" activeTab="1" xr2:uid="{00000000-000D-0000-FFFF-FFFF00000000}"/>
  </bookViews>
  <sheets>
    <sheet name="All Data" sheetId="1" r:id="rId1"/>
    <sheet name="School of Arts and Sciences" sheetId="4" r:id="rId2"/>
    <sheet name="Eastman" sheetId="5" r:id="rId3"/>
    <sheet name="Hajim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4" i="6" l="1"/>
  <c r="T145" i="1" s="1"/>
  <c r="O34" i="6"/>
  <c r="O145" i="1" s="1"/>
  <c r="M34" i="6"/>
  <c r="M145" i="1" s="1"/>
  <c r="G34" i="6"/>
  <c r="G145" i="1" s="1"/>
  <c r="V33" i="6"/>
  <c r="U144" i="1" s="1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V32" i="6"/>
  <c r="V34" i="6" s="1"/>
  <c r="U145" i="1" s="1"/>
  <c r="U32" i="6"/>
  <c r="T32" i="6"/>
  <c r="T34" i="6" s="1"/>
  <c r="S145" i="1" s="1"/>
  <c r="S32" i="6"/>
  <c r="S34" i="6" s="1"/>
  <c r="R145" i="1" s="1"/>
  <c r="R32" i="6"/>
  <c r="R34" i="6" s="1"/>
  <c r="Q145" i="1" s="1"/>
  <c r="Q32" i="6"/>
  <c r="Q34" i="6" s="1"/>
  <c r="P145" i="1" s="1"/>
  <c r="P32" i="6"/>
  <c r="P34" i="6" s="1"/>
  <c r="O32" i="6"/>
  <c r="O143" i="1" s="1"/>
  <c r="T13" i="1" s="1"/>
  <c r="N32" i="6"/>
  <c r="N34" i="6" s="1"/>
  <c r="N145" i="1" s="1"/>
  <c r="M32" i="6"/>
  <c r="M143" i="1" s="1"/>
  <c r="T11" i="1" s="1"/>
  <c r="T26" i="1" s="1"/>
  <c r="X26" i="1" s="1"/>
  <c r="L32" i="6"/>
  <c r="L34" i="6" s="1"/>
  <c r="L145" i="1" s="1"/>
  <c r="K32" i="6"/>
  <c r="K34" i="6" s="1"/>
  <c r="J32" i="6"/>
  <c r="J34" i="6" s="1"/>
  <c r="J145" i="1" s="1"/>
  <c r="I32" i="6"/>
  <c r="I34" i="6" s="1"/>
  <c r="I145" i="1" s="1"/>
  <c r="H32" i="6"/>
  <c r="H34" i="6" s="1"/>
  <c r="H145" i="1" s="1"/>
  <c r="G32" i="6"/>
  <c r="G143" i="1" s="1"/>
  <c r="T5" i="1" s="1"/>
  <c r="F32" i="6"/>
  <c r="F34" i="6" s="1"/>
  <c r="F145" i="1" s="1"/>
  <c r="Q27" i="6"/>
  <c r="P138" i="1" s="1"/>
  <c r="P27" i="6"/>
  <c r="O27" i="6"/>
  <c r="N27" i="6"/>
  <c r="M27" i="6"/>
  <c r="M138" i="1" s="1"/>
  <c r="L27" i="6"/>
  <c r="K27" i="6"/>
  <c r="J27" i="6"/>
  <c r="I27" i="6"/>
  <c r="H27" i="6"/>
  <c r="G27" i="6"/>
  <c r="F27" i="6"/>
  <c r="Q26" i="6"/>
  <c r="P137" i="1" s="1"/>
  <c r="P26" i="6"/>
  <c r="O26" i="6"/>
  <c r="O137" i="1" s="1"/>
  <c r="N26" i="6"/>
  <c r="M26" i="6"/>
  <c r="M137" i="1" s="1"/>
  <c r="L26" i="6"/>
  <c r="K26" i="6"/>
  <c r="J26" i="6"/>
  <c r="I26" i="6"/>
  <c r="H26" i="6"/>
  <c r="G26" i="6"/>
  <c r="G137" i="1" s="1"/>
  <c r="F26" i="6"/>
  <c r="Q25" i="6"/>
  <c r="P136" i="1" s="1"/>
  <c r="P25" i="6"/>
  <c r="O25" i="6"/>
  <c r="N25" i="6"/>
  <c r="M25" i="6"/>
  <c r="M136" i="1" s="1"/>
  <c r="L25" i="6"/>
  <c r="K25" i="6"/>
  <c r="K136" i="1" s="1"/>
  <c r="J25" i="6"/>
  <c r="I25" i="6"/>
  <c r="H25" i="6"/>
  <c r="G25" i="6"/>
  <c r="F25" i="6"/>
  <c r="Q24" i="6"/>
  <c r="P135" i="1" s="1"/>
  <c r="P24" i="6"/>
  <c r="O24" i="6"/>
  <c r="N24" i="6"/>
  <c r="M24" i="6"/>
  <c r="M135" i="1" s="1"/>
  <c r="L24" i="6"/>
  <c r="K24" i="6"/>
  <c r="J24" i="6"/>
  <c r="I24" i="6"/>
  <c r="I135" i="1" s="1"/>
  <c r="H24" i="6"/>
  <c r="G24" i="6"/>
  <c r="F24" i="6"/>
  <c r="Q23" i="6"/>
  <c r="P134" i="1" s="1"/>
  <c r="P23" i="6"/>
  <c r="O23" i="6"/>
  <c r="N23" i="6"/>
  <c r="M23" i="6"/>
  <c r="M134" i="1" s="1"/>
  <c r="L23" i="6"/>
  <c r="K23" i="6"/>
  <c r="J23" i="6"/>
  <c r="I23" i="6"/>
  <c r="I134" i="1" s="1"/>
  <c r="H23" i="6"/>
  <c r="G23" i="6"/>
  <c r="F23" i="6"/>
  <c r="V42" i="5"/>
  <c r="U132" i="1" s="1"/>
  <c r="R42" i="5"/>
  <c r="Q132" i="1" s="1"/>
  <c r="N42" i="5"/>
  <c r="N132" i="1" s="1"/>
  <c r="J42" i="5"/>
  <c r="F42" i="5"/>
  <c r="F132" i="1" s="1"/>
  <c r="V41" i="5"/>
  <c r="U41" i="5"/>
  <c r="T131" i="1" s="1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V40" i="5"/>
  <c r="U40" i="5"/>
  <c r="U42" i="5" s="1"/>
  <c r="T132" i="1" s="1"/>
  <c r="T40" i="5"/>
  <c r="T42" i="5" s="1"/>
  <c r="S132" i="1" s="1"/>
  <c r="S40" i="5"/>
  <c r="S42" i="5" s="1"/>
  <c r="R40" i="5"/>
  <c r="Q40" i="5"/>
  <c r="Q42" i="5" s="1"/>
  <c r="P132" i="1" s="1"/>
  <c r="P40" i="5"/>
  <c r="P42" i="5" s="1"/>
  <c r="O40" i="5"/>
  <c r="O42" i="5" s="1"/>
  <c r="O132" i="1" s="1"/>
  <c r="N40" i="5"/>
  <c r="N130" i="1" s="1"/>
  <c r="S12" i="1" s="1"/>
  <c r="M40" i="5"/>
  <c r="M42" i="5" s="1"/>
  <c r="M132" i="1" s="1"/>
  <c r="L40" i="5"/>
  <c r="L42" i="5" s="1"/>
  <c r="L132" i="1" s="1"/>
  <c r="K40" i="5"/>
  <c r="K42" i="5" s="1"/>
  <c r="K132" i="1" s="1"/>
  <c r="J40" i="5"/>
  <c r="I40" i="5"/>
  <c r="I42" i="5" s="1"/>
  <c r="I132" i="1" s="1"/>
  <c r="H40" i="5"/>
  <c r="H42" i="5" s="1"/>
  <c r="H132" i="1" s="1"/>
  <c r="G40" i="5"/>
  <c r="G42" i="5" s="1"/>
  <c r="G132" i="1" s="1"/>
  <c r="F40" i="5"/>
  <c r="F130" i="1" s="1"/>
  <c r="S4" i="1" s="1"/>
  <c r="Q35" i="5"/>
  <c r="P35" i="5"/>
  <c r="O35" i="5"/>
  <c r="N35" i="5"/>
  <c r="M35" i="5"/>
  <c r="L35" i="5"/>
  <c r="L125" i="1" s="1"/>
  <c r="K35" i="5"/>
  <c r="J35" i="5"/>
  <c r="I35" i="5"/>
  <c r="H35" i="5"/>
  <c r="G35" i="5"/>
  <c r="F35" i="5"/>
  <c r="Q34" i="5"/>
  <c r="P34" i="5"/>
  <c r="O34" i="5"/>
  <c r="N34" i="5"/>
  <c r="N124" i="1" s="1"/>
  <c r="M34" i="5"/>
  <c r="L34" i="5"/>
  <c r="L124" i="1" s="1"/>
  <c r="K34" i="5"/>
  <c r="K124" i="1" s="1"/>
  <c r="J34" i="5"/>
  <c r="I34" i="5"/>
  <c r="H34" i="5"/>
  <c r="G34" i="5"/>
  <c r="F34" i="5"/>
  <c r="F124" i="1" s="1"/>
  <c r="Q33" i="5"/>
  <c r="P33" i="5"/>
  <c r="O33" i="5"/>
  <c r="O123" i="1" s="1"/>
  <c r="N33" i="5"/>
  <c r="M33" i="5"/>
  <c r="L33" i="5"/>
  <c r="L123" i="1" s="1"/>
  <c r="K33" i="5"/>
  <c r="J33" i="5"/>
  <c r="J123" i="1" s="1"/>
  <c r="I33" i="5"/>
  <c r="H33" i="5"/>
  <c r="G33" i="5"/>
  <c r="G123" i="1" s="1"/>
  <c r="F33" i="5"/>
  <c r="Q32" i="5"/>
  <c r="P32" i="5"/>
  <c r="O32" i="5"/>
  <c r="N32" i="5"/>
  <c r="M32" i="5"/>
  <c r="L32" i="5"/>
  <c r="L122" i="1" s="1"/>
  <c r="K32" i="5"/>
  <c r="J32" i="5"/>
  <c r="I32" i="5"/>
  <c r="H32" i="5"/>
  <c r="H122" i="1" s="1"/>
  <c r="G32" i="5"/>
  <c r="F32" i="5"/>
  <c r="Q31" i="5"/>
  <c r="P31" i="5"/>
  <c r="O31" i="5"/>
  <c r="O121" i="1" s="1"/>
  <c r="N31" i="5"/>
  <c r="M31" i="5"/>
  <c r="L31" i="5"/>
  <c r="L121" i="1" s="1"/>
  <c r="K31" i="5"/>
  <c r="J31" i="5"/>
  <c r="I31" i="5"/>
  <c r="H31" i="5"/>
  <c r="H121" i="1" s="1"/>
  <c r="G31" i="5"/>
  <c r="G121" i="1" s="1"/>
  <c r="F31" i="5"/>
  <c r="R58" i="4"/>
  <c r="P58" i="4"/>
  <c r="M58" i="4"/>
  <c r="M119" i="1" s="1"/>
  <c r="J58" i="4"/>
  <c r="J119" i="1" s="1"/>
  <c r="H58" i="4"/>
  <c r="H119" i="1" s="1"/>
  <c r="V57" i="4"/>
  <c r="U118" i="1" s="1"/>
  <c r="U146" i="1" s="1"/>
  <c r="U57" i="4"/>
  <c r="T57" i="4"/>
  <c r="S57" i="4"/>
  <c r="R118" i="1" s="1"/>
  <c r="R146" i="1" s="1"/>
  <c r="R57" i="4"/>
  <c r="Q57" i="4"/>
  <c r="P118" i="1" s="1"/>
  <c r="P146" i="1" s="1"/>
  <c r="P57" i="4"/>
  <c r="O57" i="4"/>
  <c r="O118" i="1" s="1"/>
  <c r="N57" i="4"/>
  <c r="N58" i="4" s="1"/>
  <c r="M57" i="4"/>
  <c r="L57" i="4"/>
  <c r="K57" i="4"/>
  <c r="K118" i="1" s="1"/>
  <c r="J57" i="4"/>
  <c r="I57" i="4"/>
  <c r="H57" i="4"/>
  <c r="G57" i="4"/>
  <c r="G118" i="1" s="1"/>
  <c r="F57" i="4"/>
  <c r="F58" i="4" s="1"/>
  <c r="V56" i="4"/>
  <c r="U56" i="4"/>
  <c r="T56" i="4"/>
  <c r="S117" i="1" s="1"/>
  <c r="S56" i="4"/>
  <c r="S58" i="4" s="1"/>
  <c r="R119" i="1" s="1"/>
  <c r="R56" i="4"/>
  <c r="Q56" i="4"/>
  <c r="Q58" i="4" s="1"/>
  <c r="P119" i="1" s="1"/>
  <c r="P56" i="4"/>
  <c r="O56" i="4"/>
  <c r="O58" i="4" s="1"/>
  <c r="O119" i="1" s="1"/>
  <c r="N56" i="4"/>
  <c r="M56" i="4"/>
  <c r="L56" i="4"/>
  <c r="L117" i="1" s="1"/>
  <c r="R10" i="1" s="1"/>
  <c r="K56" i="4"/>
  <c r="K58" i="4" s="1"/>
  <c r="K119" i="1" s="1"/>
  <c r="J56" i="4"/>
  <c r="I56" i="4"/>
  <c r="I58" i="4" s="1"/>
  <c r="H56" i="4"/>
  <c r="H117" i="1" s="1"/>
  <c r="R6" i="1" s="1"/>
  <c r="G56" i="4"/>
  <c r="G58" i="4" s="1"/>
  <c r="G119" i="1" s="1"/>
  <c r="F56" i="4"/>
  <c r="Q51" i="4"/>
  <c r="P51" i="4"/>
  <c r="O51" i="4"/>
  <c r="N51" i="4"/>
  <c r="N112" i="1" s="1"/>
  <c r="M51" i="4"/>
  <c r="L51" i="4"/>
  <c r="K51" i="4"/>
  <c r="K112" i="1" s="1"/>
  <c r="J51" i="4"/>
  <c r="I51" i="4"/>
  <c r="H51" i="4"/>
  <c r="H112" i="1" s="1"/>
  <c r="G51" i="4"/>
  <c r="F51" i="4"/>
  <c r="F112" i="1" s="1"/>
  <c r="Q50" i="4"/>
  <c r="P50" i="4"/>
  <c r="O50" i="4"/>
  <c r="N50" i="4"/>
  <c r="M50" i="4"/>
  <c r="L50" i="4"/>
  <c r="K50" i="4"/>
  <c r="J50" i="4"/>
  <c r="I50" i="4"/>
  <c r="H50" i="4"/>
  <c r="G50" i="4"/>
  <c r="G111" i="1" s="1"/>
  <c r="F50" i="4"/>
  <c r="Q49" i="4"/>
  <c r="P49" i="4"/>
  <c r="O49" i="4"/>
  <c r="N49" i="4"/>
  <c r="N110" i="1" s="1"/>
  <c r="M49" i="4"/>
  <c r="L49" i="4"/>
  <c r="L110" i="1" s="1"/>
  <c r="K49" i="4"/>
  <c r="K110" i="1" s="1"/>
  <c r="J49" i="4"/>
  <c r="I49" i="4"/>
  <c r="H49" i="4"/>
  <c r="H110" i="1" s="1"/>
  <c r="G49" i="4"/>
  <c r="F49" i="4"/>
  <c r="F110" i="1" s="1"/>
  <c r="Q48" i="4"/>
  <c r="P48" i="4"/>
  <c r="O48" i="4"/>
  <c r="O109" i="1" s="1"/>
  <c r="N48" i="4"/>
  <c r="M48" i="4"/>
  <c r="L48" i="4"/>
  <c r="L109" i="1" s="1"/>
  <c r="K48" i="4"/>
  <c r="J48" i="4"/>
  <c r="I48" i="4"/>
  <c r="H48" i="4"/>
  <c r="G48" i="4"/>
  <c r="G109" i="1" s="1"/>
  <c r="F48" i="4"/>
  <c r="Q47" i="4"/>
  <c r="P47" i="4"/>
  <c r="O47" i="4"/>
  <c r="N47" i="4"/>
  <c r="N108" i="1" s="1"/>
  <c r="M47" i="4"/>
  <c r="L47" i="4"/>
  <c r="L108" i="1" s="1"/>
  <c r="K47" i="4"/>
  <c r="K108" i="1" s="1"/>
  <c r="J47" i="4"/>
  <c r="I47" i="4"/>
  <c r="H47" i="4"/>
  <c r="G47" i="4"/>
  <c r="F47" i="4"/>
  <c r="F108" i="1" s="1"/>
  <c r="K145" i="1"/>
  <c r="T144" i="1"/>
  <c r="S144" i="1"/>
  <c r="S146" i="1" s="1"/>
  <c r="R144" i="1"/>
  <c r="Q144" i="1"/>
  <c r="P144" i="1"/>
  <c r="O144" i="1"/>
  <c r="N144" i="1"/>
  <c r="M144" i="1"/>
  <c r="L144" i="1"/>
  <c r="K144" i="1"/>
  <c r="J144" i="1"/>
  <c r="I144" i="1"/>
  <c r="H144" i="1"/>
  <c r="H146" i="1" s="1"/>
  <c r="G144" i="1"/>
  <c r="F144" i="1"/>
  <c r="U143" i="1"/>
  <c r="T143" i="1"/>
  <c r="S143" i="1"/>
  <c r="R143" i="1"/>
  <c r="Q143" i="1"/>
  <c r="P143" i="1"/>
  <c r="T14" i="1" s="1"/>
  <c r="N143" i="1"/>
  <c r="L143" i="1"/>
  <c r="T10" i="1" s="1"/>
  <c r="T25" i="1" s="1"/>
  <c r="X25" i="1" s="1"/>
  <c r="K143" i="1"/>
  <c r="T9" i="1" s="1"/>
  <c r="J143" i="1"/>
  <c r="H143" i="1"/>
  <c r="T6" i="1" s="1"/>
  <c r="F143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O138" i="1"/>
  <c r="N138" i="1"/>
  <c r="L138" i="1"/>
  <c r="K138" i="1"/>
  <c r="J138" i="1"/>
  <c r="I138" i="1"/>
  <c r="H138" i="1"/>
  <c r="G138" i="1"/>
  <c r="F138" i="1"/>
  <c r="N137" i="1"/>
  <c r="L137" i="1"/>
  <c r="K137" i="1"/>
  <c r="J137" i="1"/>
  <c r="I137" i="1"/>
  <c r="H137" i="1"/>
  <c r="F137" i="1"/>
  <c r="O136" i="1"/>
  <c r="N136" i="1"/>
  <c r="L136" i="1"/>
  <c r="J136" i="1"/>
  <c r="I136" i="1"/>
  <c r="H136" i="1"/>
  <c r="G136" i="1"/>
  <c r="F136" i="1"/>
  <c r="O135" i="1"/>
  <c r="N135" i="1"/>
  <c r="L135" i="1"/>
  <c r="K135" i="1"/>
  <c r="J135" i="1"/>
  <c r="H135" i="1"/>
  <c r="G135" i="1"/>
  <c r="F135" i="1"/>
  <c r="O134" i="1"/>
  <c r="N134" i="1"/>
  <c r="L134" i="1"/>
  <c r="K134" i="1"/>
  <c r="J134" i="1"/>
  <c r="H134" i="1"/>
  <c r="G134" i="1"/>
  <c r="F134" i="1"/>
  <c r="R132" i="1"/>
  <c r="J132" i="1"/>
  <c r="U131" i="1"/>
  <c r="S131" i="1"/>
  <c r="R131" i="1"/>
  <c r="Q131" i="1"/>
  <c r="P131" i="1"/>
  <c r="O131" i="1"/>
  <c r="N131" i="1"/>
  <c r="M131" i="1"/>
  <c r="L131" i="1"/>
  <c r="K131" i="1"/>
  <c r="J131" i="1"/>
  <c r="U8" i="1" s="1"/>
  <c r="I131" i="1"/>
  <c r="H131" i="1"/>
  <c r="G131" i="1"/>
  <c r="F131" i="1"/>
  <c r="U130" i="1"/>
  <c r="T130" i="1"/>
  <c r="S130" i="1"/>
  <c r="R130" i="1"/>
  <c r="Q130" i="1"/>
  <c r="P130" i="1"/>
  <c r="O130" i="1"/>
  <c r="M130" i="1"/>
  <c r="K130" i="1"/>
  <c r="J130" i="1"/>
  <c r="S8" i="1" s="1"/>
  <c r="S23" i="1" s="1"/>
  <c r="W23" i="1" s="1"/>
  <c r="I130" i="1"/>
  <c r="G130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P125" i="1"/>
  <c r="O125" i="1"/>
  <c r="N125" i="1"/>
  <c r="M125" i="1"/>
  <c r="K125" i="1"/>
  <c r="J125" i="1"/>
  <c r="I125" i="1"/>
  <c r="H125" i="1"/>
  <c r="G125" i="1"/>
  <c r="F125" i="1"/>
  <c r="P124" i="1"/>
  <c r="O124" i="1"/>
  <c r="M124" i="1"/>
  <c r="J124" i="1"/>
  <c r="I124" i="1"/>
  <c r="H124" i="1"/>
  <c r="G124" i="1"/>
  <c r="P123" i="1"/>
  <c r="N123" i="1"/>
  <c r="M123" i="1"/>
  <c r="K123" i="1"/>
  <c r="I123" i="1"/>
  <c r="H123" i="1"/>
  <c r="F123" i="1"/>
  <c r="P122" i="1"/>
  <c r="O122" i="1"/>
  <c r="N122" i="1"/>
  <c r="M122" i="1"/>
  <c r="K122" i="1"/>
  <c r="J122" i="1"/>
  <c r="I122" i="1"/>
  <c r="G122" i="1"/>
  <c r="F122" i="1"/>
  <c r="P121" i="1"/>
  <c r="N121" i="1"/>
  <c r="M121" i="1"/>
  <c r="K121" i="1"/>
  <c r="J121" i="1"/>
  <c r="I121" i="1"/>
  <c r="F121" i="1"/>
  <c r="U119" i="1"/>
  <c r="T119" i="1"/>
  <c r="S119" i="1"/>
  <c r="Q119" i="1"/>
  <c r="N119" i="1"/>
  <c r="I119" i="1"/>
  <c r="F119" i="1"/>
  <c r="T118" i="1"/>
  <c r="T146" i="1" s="1"/>
  <c r="S118" i="1"/>
  <c r="Q118" i="1"/>
  <c r="Q146" i="1" s="1"/>
  <c r="N118" i="1"/>
  <c r="M118" i="1"/>
  <c r="M146" i="1" s="1"/>
  <c r="L118" i="1"/>
  <c r="L146" i="1" s="1"/>
  <c r="J118" i="1"/>
  <c r="J146" i="1" s="1"/>
  <c r="I118" i="1"/>
  <c r="I146" i="1" s="1"/>
  <c r="H118" i="1"/>
  <c r="F118" i="1"/>
  <c r="U117" i="1"/>
  <c r="T117" i="1"/>
  <c r="R117" i="1"/>
  <c r="Q117" i="1"/>
  <c r="P117" i="1"/>
  <c r="N117" i="1"/>
  <c r="R12" i="1" s="1"/>
  <c r="M117" i="1"/>
  <c r="K117" i="1"/>
  <c r="J117" i="1"/>
  <c r="R8" i="1" s="1"/>
  <c r="I117" i="1"/>
  <c r="R7" i="1" s="1"/>
  <c r="R22" i="1" s="1"/>
  <c r="V22" i="1" s="1"/>
  <c r="F117" i="1"/>
  <c r="R4" i="1" s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P112" i="1"/>
  <c r="O112" i="1"/>
  <c r="M112" i="1"/>
  <c r="L112" i="1"/>
  <c r="J112" i="1"/>
  <c r="I112" i="1"/>
  <c r="G112" i="1"/>
  <c r="P111" i="1"/>
  <c r="O111" i="1"/>
  <c r="N111" i="1"/>
  <c r="M111" i="1"/>
  <c r="L111" i="1"/>
  <c r="K111" i="1"/>
  <c r="J111" i="1"/>
  <c r="I111" i="1"/>
  <c r="H111" i="1"/>
  <c r="F111" i="1"/>
  <c r="P110" i="1"/>
  <c r="O110" i="1"/>
  <c r="M110" i="1"/>
  <c r="J110" i="1"/>
  <c r="I110" i="1"/>
  <c r="G110" i="1"/>
  <c r="P109" i="1"/>
  <c r="N109" i="1"/>
  <c r="M109" i="1"/>
  <c r="K109" i="1"/>
  <c r="J109" i="1"/>
  <c r="I109" i="1"/>
  <c r="H109" i="1"/>
  <c r="F109" i="1"/>
  <c r="P108" i="1"/>
  <c r="O108" i="1"/>
  <c r="M108" i="1"/>
  <c r="J108" i="1"/>
  <c r="I108" i="1"/>
  <c r="H108" i="1"/>
  <c r="G108" i="1"/>
  <c r="U106" i="1"/>
  <c r="M106" i="1"/>
  <c r="H106" i="1"/>
  <c r="U105" i="1"/>
  <c r="T105" i="1"/>
  <c r="S105" i="1"/>
  <c r="R105" i="1"/>
  <c r="Q105" i="1"/>
  <c r="P105" i="1"/>
  <c r="P106" i="1" s="1"/>
  <c r="O105" i="1"/>
  <c r="N105" i="1"/>
  <c r="L105" i="1"/>
  <c r="K105" i="1"/>
  <c r="J105" i="1"/>
  <c r="I105" i="1"/>
  <c r="G105" i="1"/>
  <c r="F105" i="1"/>
  <c r="U104" i="1"/>
  <c r="T104" i="1"/>
  <c r="T106" i="1" s="1"/>
  <c r="S104" i="1"/>
  <c r="S106" i="1" s="1"/>
  <c r="R104" i="1"/>
  <c r="R106" i="1" s="1"/>
  <c r="Q104" i="1"/>
  <c r="Q106" i="1" s="1"/>
  <c r="P104" i="1"/>
  <c r="O104" i="1"/>
  <c r="O106" i="1" s="1"/>
  <c r="N104" i="1"/>
  <c r="N106" i="1" s="1"/>
  <c r="M104" i="1"/>
  <c r="L104" i="1"/>
  <c r="L106" i="1" s="1"/>
  <c r="K104" i="1"/>
  <c r="K106" i="1" s="1"/>
  <c r="J104" i="1"/>
  <c r="J106" i="1" s="1"/>
  <c r="I104" i="1"/>
  <c r="I106" i="1" s="1"/>
  <c r="H104" i="1"/>
  <c r="G104" i="1"/>
  <c r="G106" i="1" s="1"/>
  <c r="F104" i="1"/>
  <c r="F106" i="1" s="1"/>
  <c r="P99" i="1"/>
  <c r="O99" i="1"/>
  <c r="N99" i="1"/>
  <c r="M99" i="1"/>
  <c r="L99" i="1"/>
  <c r="K99" i="1"/>
  <c r="J99" i="1"/>
  <c r="I99" i="1"/>
  <c r="H99" i="1"/>
  <c r="G99" i="1"/>
  <c r="F99" i="1"/>
  <c r="P98" i="1"/>
  <c r="O98" i="1"/>
  <c r="N98" i="1"/>
  <c r="M98" i="1"/>
  <c r="L98" i="1"/>
  <c r="K98" i="1"/>
  <c r="J98" i="1"/>
  <c r="I98" i="1"/>
  <c r="H98" i="1"/>
  <c r="G98" i="1"/>
  <c r="F98" i="1"/>
  <c r="P97" i="1"/>
  <c r="O97" i="1"/>
  <c r="N97" i="1"/>
  <c r="M97" i="1"/>
  <c r="L97" i="1"/>
  <c r="K97" i="1"/>
  <c r="J97" i="1"/>
  <c r="I97" i="1"/>
  <c r="H97" i="1"/>
  <c r="G97" i="1"/>
  <c r="F97" i="1"/>
  <c r="P96" i="1"/>
  <c r="O96" i="1"/>
  <c r="N96" i="1"/>
  <c r="M96" i="1"/>
  <c r="L96" i="1"/>
  <c r="K96" i="1"/>
  <c r="J96" i="1"/>
  <c r="I96" i="1"/>
  <c r="H96" i="1"/>
  <c r="G96" i="1"/>
  <c r="F96" i="1"/>
  <c r="P95" i="1"/>
  <c r="O95" i="1"/>
  <c r="N95" i="1"/>
  <c r="M95" i="1"/>
  <c r="L95" i="1"/>
  <c r="K95" i="1"/>
  <c r="J95" i="1"/>
  <c r="I95" i="1"/>
  <c r="H95" i="1"/>
  <c r="G95" i="1"/>
  <c r="F95" i="1"/>
  <c r="R95" i="1" s="1"/>
  <c r="R88" i="1"/>
  <c r="R87" i="1"/>
  <c r="R86" i="1"/>
  <c r="R85" i="1"/>
  <c r="R84" i="1"/>
  <c r="R83" i="1"/>
  <c r="R82" i="1"/>
  <c r="R81" i="1"/>
  <c r="R80" i="1"/>
  <c r="R79" i="1"/>
  <c r="R78" i="1"/>
  <c r="X23" i="1"/>
  <c r="R23" i="1"/>
  <c r="V23" i="1" s="1"/>
  <c r="U14" i="1"/>
  <c r="S29" i="1" s="1"/>
  <c r="W29" i="1" s="1"/>
  <c r="S14" i="1"/>
  <c r="R14" i="1"/>
  <c r="S13" i="1"/>
  <c r="T12" i="1"/>
  <c r="U11" i="1"/>
  <c r="S26" i="1" s="1"/>
  <c r="W26" i="1" s="1"/>
  <c r="S11" i="1"/>
  <c r="R11" i="1"/>
  <c r="R26" i="1" s="1"/>
  <c r="V26" i="1" s="1"/>
  <c r="W11" i="1" s="1"/>
  <c r="X11" i="1" s="1"/>
  <c r="U10" i="1"/>
  <c r="S9" i="1"/>
  <c r="R9" i="1"/>
  <c r="T8" i="1"/>
  <c r="T23" i="1" s="1"/>
  <c r="U7" i="1"/>
  <c r="S22" i="1" s="1"/>
  <c r="W22" i="1" s="1"/>
  <c r="S7" i="1"/>
  <c r="U6" i="1"/>
  <c r="S5" i="1"/>
  <c r="T4" i="1"/>
  <c r="T21" i="1" l="1"/>
  <c r="X21" i="1" s="1"/>
  <c r="R25" i="1"/>
  <c r="V25" i="1" s="1"/>
  <c r="U9" i="1"/>
  <c r="S24" i="1" s="1"/>
  <c r="W24" i="1" s="1"/>
  <c r="N146" i="1"/>
  <c r="U12" i="1"/>
  <c r="R27" i="1" s="1"/>
  <c r="V27" i="1" s="1"/>
  <c r="T86" i="1"/>
  <c r="U86" i="1" s="1"/>
  <c r="F146" i="1"/>
  <c r="U4" i="1"/>
  <c r="R19" i="1" s="1"/>
  <c r="V19" i="1" s="1"/>
  <c r="S88" i="1"/>
  <c r="S86" i="1"/>
  <c r="S84" i="1"/>
  <c r="S82" i="1"/>
  <c r="T82" i="1" s="1"/>
  <c r="U82" i="1" s="1"/>
  <c r="S80" i="1"/>
  <c r="S78" i="1"/>
  <c r="T78" i="1" s="1"/>
  <c r="U78" i="1" s="1"/>
  <c r="R89" i="1" s="1"/>
  <c r="R90" i="1" s="1"/>
  <c r="S87" i="1"/>
  <c r="T87" i="1" s="1"/>
  <c r="U87" i="1" s="1"/>
  <c r="S85" i="1"/>
  <c r="T85" i="1" s="1"/>
  <c r="U85" i="1" s="1"/>
  <c r="S83" i="1"/>
  <c r="T83" i="1" s="1"/>
  <c r="U83" i="1" s="1"/>
  <c r="S81" i="1"/>
  <c r="T81" i="1" s="1"/>
  <c r="U81" i="1" s="1"/>
  <c r="S79" i="1"/>
  <c r="T79" i="1" s="1"/>
  <c r="U79" i="1" s="1"/>
  <c r="R29" i="1"/>
  <c r="V29" i="1" s="1"/>
  <c r="T80" i="1"/>
  <c r="U80" i="1" s="1"/>
  <c r="T84" i="1"/>
  <c r="U84" i="1" s="1"/>
  <c r="T88" i="1"/>
  <c r="U88" i="1" s="1"/>
  <c r="K146" i="1"/>
  <c r="R21" i="1"/>
  <c r="V21" i="1" s="1"/>
  <c r="G146" i="1"/>
  <c r="U5" i="1"/>
  <c r="T20" i="1" s="1"/>
  <c r="X20" i="1" s="1"/>
  <c r="O146" i="1"/>
  <c r="U13" i="1"/>
  <c r="T28" i="1" s="1"/>
  <c r="X28" i="1" s="1"/>
  <c r="W8" i="1"/>
  <c r="X8" i="1" s="1"/>
  <c r="T29" i="1"/>
  <c r="X29" i="1" s="1"/>
  <c r="G117" i="1"/>
  <c r="R5" i="1" s="1"/>
  <c r="O117" i="1"/>
  <c r="R13" i="1" s="1"/>
  <c r="H130" i="1"/>
  <c r="S6" i="1" s="1"/>
  <c r="S21" i="1" s="1"/>
  <c r="W21" i="1" s="1"/>
  <c r="I143" i="1"/>
  <c r="T7" i="1" s="1"/>
  <c r="T22" i="1" s="1"/>
  <c r="X22" i="1" s="1"/>
  <c r="W7" i="1" s="1"/>
  <c r="X7" i="1" s="1"/>
  <c r="L58" i="4"/>
  <c r="L119" i="1" s="1"/>
  <c r="L130" i="1"/>
  <c r="S10" i="1" s="1"/>
  <c r="S25" i="1" s="1"/>
  <c r="W25" i="1" s="1"/>
  <c r="T19" i="1" l="1"/>
  <c r="X19" i="1" s="1"/>
  <c r="W10" i="1"/>
  <c r="X10" i="1" s="1"/>
  <c r="T27" i="1"/>
  <c r="X27" i="1" s="1"/>
  <c r="R28" i="1"/>
  <c r="V28" i="1" s="1"/>
  <c r="W13" i="1" s="1"/>
  <c r="X13" i="1" s="1"/>
  <c r="W6" i="1"/>
  <c r="X6" i="1" s="1"/>
  <c r="R24" i="1"/>
  <c r="V24" i="1" s="1"/>
  <c r="W9" i="1" s="1"/>
  <c r="X9" i="1" s="1"/>
  <c r="T24" i="1"/>
  <c r="X24" i="1" s="1"/>
  <c r="W14" i="1"/>
  <c r="X14" i="1" s="1"/>
  <c r="R20" i="1"/>
  <c r="V20" i="1" s="1"/>
  <c r="S28" i="1"/>
  <c r="W28" i="1" s="1"/>
  <c r="S27" i="1"/>
  <c r="W27" i="1" s="1"/>
  <c r="W12" i="1" s="1"/>
  <c r="X12" i="1" s="1"/>
  <c r="S19" i="1"/>
  <c r="W19" i="1" s="1"/>
  <c r="W4" i="1" s="1"/>
  <c r="X4" i="1" s="1"/>
  <c r="S20" i="1"/>
  <c r="W20" i="1" s="1"/>
  <c r="W5" i="1" l="1"/>
  <c r="X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</rPr>
          <t>1 - Alternative/ Indie
2 - Classical
3 - Country
4 - Dance/ Electronic
5 - Hip-Hop/ Rap
6 - Jazz
7 - K-pop
8 - Metal/ Rock 
9 - Pop
10 - RnB/ Soul
11 - Trap
12 - Other
	-Anya Greenberg</t>
        </r>
      </text>
    </comment>
  </commentList>
</comments>
</file>

<file path=xl/sharedStrings.xml><?xml version="1.0" encoding="utf-8"?>
<sst xmlns="http://schemas.openxmlformats.org/spreadsheetml/2006/main" count="1174" uniqueCount="68">
  <si>
    <t>Genre</t>
  </si>
  <si>
    <t>Alternative</t>
  </si>
  <si>
    <t>Classical</t>
  </si>
  <si>
    <t>Favorite Genre</t>
  </si>
  <si>
    <t>Money Willing to Spend on Concert</t>
  </si>
  <si>
    <t>Ethnicity</t>
  </si>
  <si>
    <t>School</t>
  </si>
  <si>
    <t>First</t>
  </si>
  <si>
    <t xml:space="preserve">Second </t>
  </si>
  <si>
    <t>Third</t>
  </si>
  <si>
    <t>Country</t>
  </si>
  <si>
    <t>Dance/Electronic</t>
  </si>
  <si>
    <t>Hip-Hop/Rap</t>
  </si>
  <si>
    <t>Jazz</t>
  </si>
  <si>
    <t>K-pop</t>
  </si>
  <si>
    <t>Metal/Rock</t>
  </si>
  <si>
    <t>Pop</t>
  </si>
  <si>
    <t>RnB/Soul</t>
  </si>
  <si>
    <t>Other</t>
  </si>
  <si>
    <t>Used Weighted Totals</t>
  </si>
  <si>
    <t>Asian/ Pacific Islander</t>
  </si>
  <si>
    <t>Arts and Sciences</t>
  </si>
  <si>
    <t>Genre/School</t>
  </si>
  <si>
    <t>Eastman</t>
  </si>
  <si>
    <t>Hajim</t>
  </si>
  <si>
    <t>Expected</t>
  </si>
  <si>
    <t>ChiSq</t>
  </si>
  <si>
    <t>p-value</t>
  </si>
  <si>
    <t>Caucasian</t>
  </si>
  <si>
    <t>Trap</t>
  </si>
  <si>
    <t>Mixed</t>
  </si>
  <si>
    <t>Alternative/Indie</t>
  </si>
  <si>
    <t>Middle Eastern</t>
  </si>
  <si>
    <t>Fusion</t>
  </si>
  <si>
    <t>Punk</t>
  </si>
  <si>
    <t>African American</t>
  </si>
  <si>
    <t>RnB /Soul</t>
  </si>
  <si>
    <t>Soundtrack</t>
  </si>
  <si>
    <t>K-Pop</t>
  </si>
  <si>
    <t>Sountrack</t>
  </si>
  <si>
    <t>Coutnry</t>
  </si>
  <si>
    <t>Hispanic or Latino</t>
  </si>
  <si>
    <t>Jazz-Pop</t>
  </si>
  <si>
    <t>Average</t>
  </si>
  <si>
    <t>Standard Deviation</t>
  </si>
  <si>
    <t>Max</t>
  </si>
  <si>
    <t>Median</t>
  </si>
  <si>
    <t>Min</t>
  </si>
  <si>
    <t>Music Preferences</t>
  </si>
  <si>
    <t>Latin</t>
  </si>
  <si>
    <t>Seggae</t>
  </si>
  <si>
    <t>Folk</t>
  </si>
  <si>
    <t>Second</t>
  </si>
  <si>
    <t>Weighted Total</t>
  </si>
  <si>
    <t>n</t>
  </si>
  <si>
    <t>Mixed - Hispanic, Black</t>
  </si>
  <si>
    <t>(O-E)^2</t>
  </si>
  <si>
    <t>(O-E)^2/E</t>
  </si>
  <si>
    <t>American Folk</t>
  </si>
  <si>
    <t>-</t>
  </si>
  <si>
    <t>Puerto Rican</t>
  </si>
  <si>
    <t>Old Time</t>
  </si>
  <si>
    <t>Averages(Row95)</t>
  </si>
  <si>
    <t>Average of Averages</t>
  </si>
  <si>
    <t>ChiSq (p-value):</t>
  </si>
  <si>
    <t>Overall</t>
  </si>
  <si>
    <t>Expected: avg. of 
all categories</t>
  </si>
  <si>
    <t>School of Arts and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</si>
</sst>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Times New Roman"/>
    </font>
    <font>
      <b/>
      <sz val="10"/>
      <color rgb="FFFFFFFF"/>
      <name val="Times New Roman"/>
    </font>
    <font>
      <sz val="10"/>
      <color rgb="FF000000"/>
      <name val="Times New Roman"/>
    </font>
    <font>
      <sz val="10"/>
      <color rgb="FFFFFFFF"/>
      <name val="Times New Roman"/>
    </font>
    <font>
      <sz val="11"/>
      <color rgb="FFFFFFFF"/>
      <name val="Times New Roman"/>
    </font>
    <font>
      <i/>
      <sz val="10"/>
      <color rgb="FFFFFFFF"/>
      <name val="Times New Roman"/>
    </font>
    <font>
      <b/>
      <sz val="10"/>
      <color rgb="FF000000"/>
      <name val="Times New Roman"/>
    </font>
    <font>
      <sz val="10"/>
      <color rgb="FFFF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opLeftCell="A19" workbookViewId="0"/>
  </sheetViews>
  <sheetFormatPr defaultColWidth="14.453125" defaultRowHeight="15" customHeight="1" x14ac:dyDescent="0.25"/>
  <cols>
    <col min="1" max="1" width="19.08984375" customWidth="1"/>
    <col min="2" max="6" width="14.453125" customWidth="1"/>
    <col min="17" max="17" width="17.26953125" customWidth="1"/>
    <col min="18" max="19" width="17.08984375" customWidth="1"/>
    <col min="23" max="23" width="16.7265625" customWidth="1"/>
    <col min="24" max="24" width="17.08984375" customWidth="1"/>
  </cols>
  <sheetData>
    <row r="1" spans="1:24" ht="15.75" customHeight="1" x14ac:dyDescent="0.25">
      <c r="A1" s="1"/>
      <c r="B1" s="1"/>
      <c r="C1" s="26" t="s">
        <v>3</v>
      </c>
      <c r="D1" s="25"/>
      <c r="E1" s="25"/>
      <c r="F1" s="26" t="s">
        <v>4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1"/>
      <c r="R1" s="1"/>
      <c r="S1" s="1"/>
      <c r="T1" s="1"/>
      <c r="U1" s="1"/>
      <c r="V1" s="1"/>
      <c r="W1" s="1"/>
      <c r="X1" s="2"/>
    </row>
    <row r="2" spans="1:24" ht="15.75" customHeight="1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</v>
      </c>
      <c r="G2" s="2" t="s">
        <v>2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/>
      <c r="S2" s="2"/>
      <c r="T2" s="2"/>
      <c r="U2" s="2"/>
      <c r="V2" s="2"/>
      <c r="W2" s="2"/>
      <c r="X2" s="2"/>
    </row>
    <row r="3" spans="1:24" ht="15.75" customHeight="1" x14ac:dyDescent="0.25">
      <c r="A3" s="3" t="s">
        <v>20</v>
      </c>
      <c r="B3" s="3" t="s">
        <v>21</v>
      </c>
      <c r="C3" s="3" t="s">
        <v>14</v>
      </c>
      <c r="D3" s="3" t="s">
        <v>16</v>
      </c>
      <c r="E3" s="3" t="s">
        <v>2</v>
      </c>
      <c r="F3" s="3">
        <v>0</v>
      </c>
      <c r="G3" s="3">
        <v>75</v>
      </c>
      <c r="H3" s="3">
        <v>0</v>
      </c>
      <c r="I3" s="3">
        <v>25</v>
      </c>
      <c r="J3" s="3">
        <v>25</v>
      </c>
      <c r="K3" s="3">
        <v>0</v>
      </c>
      <c r="L3" s="3">
        <v>100</v>
      </c>
      <c r="M3" s="3">
        <v>0</v>
      </c>
      <c r="N3" s="3">
        <v>100</v>
      </c>
      <c r="O3" s="3">
        <v>0</v>
      </c>
      <c r="P3" s="3">
        <v>0</v>
      </c>
      <c r="Q3" s="2" t="s">
        <v>22</v>
      </c>
      <c r="R3" s="2" t="s">
        <v>21</v>
      </c>
      <c r="S3" s="2" t="s">
        <v>23</v>
      </c>
      <c r="T3" s="2" t="s">
        <v>24</v>
      </c>
      <c r="U3" s="2" t="s">
        <v>25</v>
      </c>
      <c r="V3" s="2"/>
      <c r="W3" s="2" t="s">
        <v>26</v>
      </c>
      <c r="X3" s="2" t="s">
        <v>27</v>
      </c>
    </row>
    <row r="4" spans="1:24" ht="15.75" customHeight="1" x14ac:dyDescent="0.25">
      <c r="A4" s="3" t="s">
        <v>28</v>
      </c>
      <c r="B4" s="3" t="s">
        <v>23</v>
      </c>
      <c r="C4" s="3" t="s">
        <v>2</v>
      </c>
      <c r="D4" s="3" t="s">
        <v>14</v>
      </c>
      <c r="E4" s="3" t="s">
        <v>13</v>
      </c>
      <c r="F4" s="3">
        <v>25</v>
      </c>
      <c r="G4" s="3">
        <v>100</v>
      </c>
      <c r="H4" s="3">
        <v>25</v>
      </c>
      <c r="I4" s="3">
        <v>25</v>
      </c>
      <c r="J4" s="3">
        <v>50</v>
      </c>
      <c r="K4" s="3">
        <v>50</v>
      </c>
      <c r="L4" s="3">
        <v>75</v>
      </c>
      <c r="M4" s="3">
        <v>25</v>
      </c>
      <c r="N4" s="3">
        <v>50</v>
      </c>
      <c r="O4" s="3">
        <v>25</v>
      </c>
      <c r="P4" s="4">
        <v>25</v>
      </c>
      <c r="Q4" s="2" t="s">
        <v>1</v>
      </c>
      <c r="R4" s="2">
        <f>F117</f>
        <v>56</v>
      </c>
      <c r="S4" s="2">
        <f>F130</f>
        <v>14</v>
      </c>
      <c r="T4" s="2">
        <f>F143</f>
        <v>25</v>
      </c>
      <c r="U4" s="2">
        <f>(F118*2+F131*2+F144*2)/3</f>
        <v>29.333333333333332</v>
      </c>
      <c r="V4" s="2"/>
      <c r="W4" s="2">
        <f t="shared" ref="W4:W14" si="0">SUM(V19:X19)</f>
        <v>32.897727272727273</v>
      </c>
      <c r="X4" s="2">
        <f t="shared" ref="X4:X14" si="1">CHIDIST(W4,2)</f>
        <v>7.183718224540291E-8</v>
      </c>
    </row>
    <row r="5" spans="1:24" ht="15.75" customHeight="1" x14ac:dyDescent="0.3">
      <c r="A5" s="3" t="s">
        <v>28</v>
      </c>
      <c r="B5" s="3" t="s">
        <v>23</v>
      </c>
      <c r="C5" s="3" t="s">
        <v>15</v>
      </c>
      <c r="D5" s="3" t="s">
        <v>2</v>
      </c>
      <c r="E5" s="3" t="s">
        <v>13</v>
      </c>
      <c r="F5" s="3">
        <v>0</v>
      </c>
      <c r="G5" s="3">
        <v>150</v>
      </c>
      <c r="H5" s="3">
        <v>0</v>
      </c>
      <c r="I5" s="3">
        <v>0</v>
      </c>
      <c r="J5" s="3">
        <v>0</v>
      </c>
      <c r="K5" s="3">
        <v>75</v>
      </c>
      <c r="L5" s="3">
        <v>0</v>
      </c>
      <c r="M5" s="3">
        <v>125</v>
      </c>
      <c r="N5" s="3">
        <v>0</v>
      </c>
      <c r="O5" s="3">
        <v>0</v>
      </c>
      <c r="P5" s="3">
        <v>0</v>
      </c>
      <c r="Q5" s="2" t="s">
        <v>2</v>
      </c>
      <c r="R5" s="2">
        <f>G117</f>
        <v>23</v>
      </c>
      <c r="S5" s="2">
        <f>G130</f>
        <v>64</v>
      </c>
      <c r="T5" s="2">
        <f>G143</f>
        <v>12</v>
      </c>
      <c r="U5" s="5">
        <f>(G118*2+G131*2+G144*2)/3</f>
        <v>30</v>
      </c>
      <c r="V5" s="2"/>
      <c r="W5" s="2">
        <f t="shared" si="0"/>
        <v>50.966666666666669</v>
      </c>
      <c r="X5" s="2">
        <f t="shared" si="1"/>
        <v>8.5650312693229345E-12</v>
      </c>
    </row>
    <row r="6" spans="1:24" ht="15.75" customHeight="1" x14ac:dyDescent="0.3">
      <c r="A6" s="3" t="s">
        <v>30</v>
      </c>
      <c r="B6" s="3" t="s">
        <v>21</v>
      </c>
      <c r="C6" s="3" t="s">
        <v>31</v>
      </c>
      <c r="D6" s="3" t="s">
        <v>16</v>
      </c>
      <c r="E6" s="3" t="s">
        <v>15</v>
      </c>
      <c r="F6" s="3">
        <v>75</v>
      </c>
      <c r="G6" s="3">
        <v>75</v>
      </c>
      <c r="H6" s="3">
        <v>25</v>
      </c>
      <c r="I6" s="3">
        <v>25</v>
      </c>
      <c r="J6" s="3">
        <v>25</v>
      </c>
      <c r="K6" s="3">
        <v>75</v>
      </c>
      <c r="L6" s="3">
        <v>0</v>
      </c>
      <c r="M6" s="3">
        <v>75</v>
      </c>
      <c r="N6" s="3">
        <v>75</v>
      </c>
      <c r="O6" s="3">
        <v>50</v>
      </c>
      <c r="P6" s="3">
        <v>0</v>
      </c>
      <c r="Q6" s="2" t="s">
        <v>10</v>
      </c>
      <c r="R6" s="2">
        <f>H117</f>
        <v>13</v>
      </c>
      <c r="S6" s="8">
        <f>H130</f>
        <v>5</v>
      </c>
      <c r="T6" s="8">
        <f>H143</f>
        <v>1</v>
      </c>
      <c r="U6" s="5">
        <f>(H118*2+H131*2+H144*2)/3</f>
        <v>6</v>
      </c>
      <c r="V6" s="2"/>
      <c r="W6" s="2">
        <f t="shared" si="0"/>
        <v>12.5</v>
      </c>
      <c r="X6" s="2">
        <f t="shared" si="1"/>
        <v>1.9304541362277093E-3</v>
      </c>
    </row>
    <row r="7" spans="1:24" ht="15.75" customHeight="1" x14ac:dyDescent="0.3">
      <c r="A7" s="3" t="s">
        <v>20</v>
      </c>
      <c r="B7" s="3" t="s">
        <v>23</v>
      </c>
      <c r="C7" s="3" t="s">
        <v>2</v>
      </c>
      <c r="D7" s="3" t="s">
        <v>16</v>
      </c>
      <c r="E7" s="3" t="s">
        <v>13</v>
      </c>
      <c r="F7" s="3">
        <v>0</v>
      </c>
      <c r="G7" s="3">
        <v>125</v>
      </c>
      <c r="H7" s="3">
        <v>25</v>
      </c>
      <c r="I7" s="3">
        <v>0</v>
      </c>
      <c r="J7" s="3">
        <v>0</v>
      </c>
      <c r="K7" s="3">
        <v>50</v>
      </c>
      <c r="L7" s="3">
        <v>100</v>
      </c>
      <c r="M7" s="3">
        <v>0</v>
      </c>
      <c r="N7" s="3">
        <v>100</v>
      </c>
      <c r="O7" s="3">
        <v>0</v>
      </c>
      <c r="P7" s="3">
        <v>0</v>
      </c>
      <c r="Q7" s="2" t="s">
        <v>11</v>
      </c>
      <c r="R7" s="2">
        <f>I117</f>
        <v>15</v>
      </c>
      <c r="S7" s="2">
        <f>I130</f>
        <v>9</v>
      </c>
      <c r="T7" s="2">
        <f>I143</f>
        <v>9</v>
      </c>
      <c r="U7" s="5">
        <f>(I118*2+I131*2+I144*2)/3</f>
        <v>12.666666666666666</v>
      </c>
      <c r="V7" s="10"/>
      <c r="W7" s="2">
        <f t="shared" si="0"/>
        <v>2.5526315789473681</v>
      </c>
      <c r="X7" s="2">
        <f t="shared" si="1"/>
        <v>0.27906353767843173</v>
      </c>
    </row>
    <row r="8" spans="1:24" ht="15.75" customHeight="1" x14ac:dyDescent="0.3">
      <c r="A8" s="3" t="s">
        <v>32</v>
      </c>
      <c r="B8" s="3" t="s">
        <v>21</v>
      </c>
      <c r="C8" s="3" t="s">
        <v>12</v>
      </c>
      <c r="D8" s="3" t="s">
        <v>31</v>
      </c>
      <c r="E8" s="3" t="s">
        <v>17</v>
      </c>
      <c r="F8" s="3">
        <v>100</v>
      </c>
      <c r="G8" s="3">
        <v>0</v>
      </c>
      <c r="H8" s="3">
        <v>0</v>
      </c>
      <c r="I8" s="3">
        <v>75</v>
      </c>
      <c r="J8" s="3">
        <v>0</v>
      </c>
      <c r="K8" s="3">
        <v>75</v>
      </c>
      <c r="L8" s="3">
        <v>0</v>
      </c>
      <c r="M8" s="3">
        <v>50</v>
      </c>
      <c r="N8" s="3">
        <v>125</v>
      </c>
      <c r="O8" s="3">
        <v>125</v>
      </c>
      <c r="P8" s="4">
        <v>100</v>
      </c>
      <c r="Q8" s="2" t="s">
        <v>12</v>
      </c>
      <c r="R8" s="2">
        <f>J117</f>
        <v>20</v>
      </c>
      <c r="S8" s="2">
        <f>J130</f>
        <v>7</v>
      </c>
      <c r="T8" s="2">
        <f>J143</f>
        <v>17</v>
      </c>
      <c r="U8" s="5">
        <f>(J118*2+J131*2+J144*2)/3</f>
        <v>14.666666666666666</v>
      </c>
      <c r="V8" s="10"/>
      <c r="W8" s="2">
        <f t="shared" si="0"/>
        <v>6.3181818181818183</v>
      </c>
      <c r="X8" s="2">
        <f t="shared" si="1"/>
        <v>4.246432747265081E-2</v>
      </c>
    </row>
    <row r="9" spans="1:24" ht="15.75" customHeight="1" x14ac:dyDescent="0.3">
      <c r="A9" s="3" t="s">
        <v>20</v>
      </c>
      <c r="B9" s="3" t="s">
        <v>21</v>
      </c>
      <c r="C9" s="3" t="s">
        <v>31</v>
      </c>
      <c r="D9" s="3" t="s">
        <v>14</v>
      </c>
      <c r="E9" s="3" t="s">
        <v>16</v>
      </c>
      <c r="F9" s="3">
        <v>25</v>
      </c>
      <c r="G9" s="3">
        <v>50</v>
      </c>
      <c r="H9" s="3">
        <v>0</v>
      </c>
      <c r="I9" s="3">
        <v>0</v>
      </c>
      <c r="J9" s="3">
        <v>0</v>
      </c>
      <c r="K9" s="3">
        <v>25</v>
      </c>
      <c r="L9" s="3">
        <v>50</v>
      </c>
      <c r="M9" s="3">
        <v>25</v>
      </c>
      <c r="N9" s="3">
        <v>25</v>
      </c>
      <c r="O9" s="3">
        <v>25</v>
      </c>
      <c r="P9" s="3">
        <v>0</v>
      </c>
      <c r="Q9" s="2" t="s">
        <v>13</v>
      </c>
      <c r="R9" s="2">
        <f>K117</f>
        <v>11.5</v>
      </c>
      <c r="S9" s="11">
        <f>K130</f>
        <v>15</v>
      </c>
      <c r="T9" s="11">
        <f>K143</f>
        <v>8</v>
      </c>
      <c r="U9" s="5">
        <f>(K118*2+K131*2+K144*2)/3</f>
        <v>15</v>
      </c>
      <c r="V9" s="10"/>
      <c r="W9" s="2">
        <f t="shared" si="0"/>
        <v>4.083333333333333</v>
      </c>
      <c r="X9" s="2">
        <f t="shared" si="1"/>
        <v>0.129812176855438</v>
      </c>
    </row>
    <row r="10" spans="1:24" ht="15.75" customHeight="1" x14ac:dyDescent="0.3">
      <c r="A10" s="3" t="s">
        <v>20</v>
      </c>
      <c r="B10" s="3" t="s">
        <v>23</v>
      </c>
      <c r="C10" s="3" t="s">
        <v>2</v>
      </c>
      <c r="D10" s="3" t="s">
        <v>12</v>
      </c>
      <c r="E10" s="3" t="s">
        <v>16</v>
      </c>
      <c r="F10" s="3">
        <v>0</v>
      </c>
      <c r="G10" s="3">
        <v>100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2" t="s">
        <v>14</v>
      </c>
      <c r="R10" s="2">
        <f>L117</f>
        <v>9</v>
      </c>
      <c r="S10" s="2">
        <f>L130</f>
        <v>6</v>
      </c>
      <c r="T10" s="2">
        <f>L143</f>
        <v>6</v>
      </c>
      <c r="U10" s="5">
        <f>(L118*2+L131*2+L144*2)/3</f>
        <v>6.666666666666667</v>
      </c>
      <c r="V10" s="10"/>
      <c r="W10" s="2">
        <f t="shared" si="0"/>
        <v>0.95</v>
      </c>
      <c r="X10" s="2">
        <f t="shared" si="1"/>
        <v>0.62188505646502013</v>
      </c>
    </row>
    <row r="11" spans="1:24" ht="15.75" customHeight="1" x14ac:dyDescent="0.3">
      <c r="A11" s="3" t="s">
        <v>28</v>
      </c>
      <c r="B11" s="3" t="s">
        <v>23</v>
      </c>
      <c r="C11" s="3" t="s">
        <v>11</v>
      </c>
      <c r="D11" s="3" t="s">
        <v>2</v>
      </c>
      <c r="E11" s="3" t="s">
        <v>13</v>
      </c>
      <c r="F11" s="3">
        <v>0</v>
      </c>
      <c r="G11" s="3">
        <v>0</v>
      </c>
      <c r="H11" s="3">
        <v>75</v>
      </c>
      <c r="I11" s="3">
        <v>75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2" t="s">
        <v>15</v>
      </c>
      <c r="R11" s="2">
        <f>M117</f>
        <v>28</v>
      </c>
      <c r="S11" s="2">
        <f>M130</f>
        <v>11</v>
      </c>
      <c r="T11" s="2">
        <f>M143</f>
        <v>3</v>
      </c>
      <c r="U11" s="5">
        <f>(M118*2+M131*2+M144*2)/3</f>
        <v>14</v>
      </c>
      <c r="V11" s="10"/>
      <c r="W11" s="2">
        <f t="shared" si="0"/>
        <v>23.285714285714285</v>
      </c>
      <c r="X11" s="2">
        <f t="shared" si="1"/>
        <v>8.7815542630537541E-6</v>
      </c>
    </row>
    <row r="12" spans="1:24" ht="15.75" customHeight="1" x14ac:dyDescent="0.3">
      <c r="A12" s="3" t="s">
        <v>20</v>
      </c>
      <c r="B12" s="3" t="s">
        <v>23</v>
      </c>
      <c r="C12" s="3" t="s">
        <v>14</v>
      </c>
      <c r="D12" s="3" t="s">
        <v>16</v>
      </c>
      <c r="E12" s="3" t="s">
        <v>2</v>
      </c>
      <c r="F12" s="3">
        <v>0</v>
      </c>
      <c r="G12" s="3">
        <v>100</v>
      </c>
      <c r="H12" s="3">
        <v>0</v>
      </c>
      <c r="I12" s="3">
        <v>50</v>
      </c>
      <c r="J12" s="3">
        <v>50</v>
      </c>
      <c r="K12" s="3">
        <v>25</v>
      </c>
      <c r="L12" s="3">
        <v>150</v>
      </c>
      <c r="M12" s="3">
        <v>0</v>
      </c>
      <c r="N12" s="3">
        <v>125</v>
      </c>
      <c r="O12" s="3">
        <v>125</v>
      </c>
      <c r="P12" s="3">
        <v>75</v>
      </c>
      <c r="Q12" s="2" t="s">
        <v>16</v>
      </c>
      <c r="R12" s="2">
        <f>N117</f>
        <v>55.5</v>
      </c>
      <c r="S12" s="2">
        <f>N130</f>
        <v>22</v>
      </c>
      <c r="T12" s="2">
        <f>N143</f>
        <v>20</v>
      </c>
      <c r="U12" s="5">
        <f>(N118*2+N131*2+N144*2)/3</f>
        <v>34.333333333333336</v>
      </c>
      <c r="V12" s="10"/>
      <c r="W12" s="2">
        <f t="shared" si="0"/>
        <v>23.463592233009706</v>
      </c>
      <c r="X12" s="2">
        <f t="shared" si="1"/>
        <v>8.0342563330556028E-6</v>
      </c>
    </row>
    <row r="13" spans="1:24" ht="15.75" customHeight="1" x14ac:dyDescent="0.3">
      <c r="A13" s="3" t="s">
        <v>20</v>
      </c>
      <c r="B13" s="3" t="s">
        <v>21</v>
      </c>
      <c r="C13" s="3" t="s">
        <v>31</v>
      </c>
      <c r="D13" s="3" t="s">
        <v>16</v>
      </c>
      <c r="E13" s="3" t="s">
        <v>2</v>
      </c>
      <c r="F13" s="3">
        <v>75</v>
      </c>
      <c r="G13" s="3">
        <v>25</v>
      </c>
      <c r="H13" s="3">
        <v>0</v>
      </c>
      <c r="I13" s="3">
        <v>0</v>
      </c>
      <c r="J13" s="3">
        <v>50</v>
      </c>
      <c r="K13" s="3">
        <v>0</v>
      </c>
      <c r="L13" s="3">
        <v>0</v>
      </c>
      <c r="M13" s="3">
        <v>50</v>
      </c>
      <c r="N13" s="3">
        <v>75</v>
      </c>
      <c r="O13" s="3">
        <v>75</v>
      </c>
      <c r="P13" s="3">
        <v>0</v>
      </c>
      <c r="Q13" s="2" t="s">
        <v>17</v>
      </c>
      <c r="R13" s="2">
        <f>O117</f>
        <v>11</v>
      </c>
      <c r="S13" s="2">
        <f>O130</f>
        <v>2</v>
      </c>
      <c r="T13" s="2">
        <f>O143</f>
        <v>4</v>
      </c>
      <c r="U13" s="5">
        <f>(O118*2+O131*2+O144*2)/3</f>
        <v>7.333333333333333</v>
      </c>
      <c r="V13" s="10"/>
      <c r="W13" s="2">
        <f t="shared" si="0"/>
        <v>7.2272727272727275</v>
      </c>
      <c r="X13" s="2">
        <f t="shared" si="1"/>
        <v>2.6953655152697806E-2</v>
      </c>
    </row>
    <row r="14" spans="1:24" ht="15.75" customHeight="1" x14ac:dyDescent="0.3">
      <c r="A14" s="3" t="s">
        <v>55</v>
      </c>
      <c r="B14" s="3" t="s">
        <v>24</v>
      </c>
      <c r="C14" s="3" t="s">
        <v>37</v>
      </c>
      <c r="D14" s="3" t="s">
        <v>16</v>
      </c>
      <c r="E14" s="3" t="s">
        <v>12</v>
      </c>
      <c r="F14" s="3">
        <v>25</v>
      </c>
      <c r="G14" s="3">
        <v>50</v>
      </c>
      <c r="H14" s="3">
        <v>0</v>
      </c>
      <c r="I14" s="3">
        <v>0</v>
      </c>
      <c r="J14" s="3">
        <v>50</v>
      </c>
      <c r="K14" s="3">
        <v>0</v>
      </c>
      <c r="L14" s="3">
        <v>25</v>
      </c>
      <c r="M14" s="3">
        <v>0</v>
      </c>
      <c r="N14" s="3">
        <v>50</v>
      </c>
      <c r="O14" s="3">
        <v>0</v>
      </c>
      <c r="P14" s="3">
        <v>25</v>
      </c>
      <c r="Q14" s="2" t="s">
        <v>18</v>
      </c>
      <c r="R14" s="2">
        <f>P117</f>
        <v>15</v>
      </c>
      <c r="S14" s="2">
        <f>P130</f>
        <v>8</v>
      </c>
      <c r="T14" s="2">
        <f>P143</f>
        <v>9</v>
      </c>
      <c r="U14" s="5">
        <f>(P118*2+P131*2+P144*2)/3</f>
        <v>9.3333333333333339</v>
      </c>
      <c r="V14" s="10"/>
      <c r="W14" s="2">
        <f t="shared" si="0"/>
        <v>3.6428571428571423</v>
      </c>
      <c r="X14" s="2">
        <f t="shared" si="1"/>
        <v>0.16179445082910116</v>
      </c>
    </row>
    <row r="15" spans="1:24" ht="15.75" customHeight="1" x14ac:dyDescent="0.25">
      <c r="A15" s="3" t="s">
        <v>28</v>
      </c>
      <c r="B15" s="3" t="s">
        <v>23</v>
      </c>
      <c r="C15" s="3" t="s">
        <v>2</v>
      </c>
      <c r="D15" s="3" t="s">
        <v>13</v>
      </c>
      <c r="E15" s="3" t="s">
        <v>15</v>
      </c>
      <c r="F15" s="3">
        <v>0</v>
      </c>
      <c r="G15" s="3">
        <v>50</v>
      </c>
      <c r="H15" s="3">
        <v>0</v>
      </c>
      <c r="I15" s="3">
        <v>0</v>
      </c>
      <c r="J15" s="3">
        <v>0</v>
      </c>
      <c r="K15" s="3">
        <v>50</v>
      </c>
      <c r="L15" s="3">
        <v>0</v>
      </c>
      <c r="M15" s="3">
        <v>50</v>
      </c>
      <c r="N15" s="3">
        <v>0</v>
      </c>
      <c r="O15" s="3">
        <v>25</v>
      </c>
      <c r="P15" s="3">
        <v>0</v>
      </c>
      <c r="Q15" s="2"/>
      <c r="R15" s="24"/>
      <c r="S15" s="25"/>
      <c r="T15" s="25"/>
      <c r="U15" s="25"/>
      <c r="V15" s="25"/>
      <c r="W15" s="25"/>
      <c r="X15" s="2"/>
    </row>
    <row r="16" spans="1:24" ht="15.75" customHeight="1" x14ac:dyDescent="0.25">
      <c r="A16" s="3" t="s">
        <v>35</v>
      </c>
      <c r="B16" s="3" t="s">
        <v>23</v>
      </c>
      <c r="C16" s="3" t="s">
        <v>2</v>
      </c>
      <c r="D16" s="3" t="s">
        <v>36</v>
      </c>
      <c r="E16" s="3" t="s">
        <v>16</v>
      </c>
      <c r="F16" s="3">
        <v>0</v>
      </c>
      <c r="G16" s="3">
        <v>100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150</v>
      </c>
      <c r="O16" s="3">
        <v>200</v>
      </c>
      <c r="P16" s="3">
        <v>0</v>
      </c>
      <c r="Q16" s="2"/>
      <c r="R16" s="24"/>
      <c r="S16" s="25"/>
      <c r="T16" s="25"/>
      <c r="U16" s="25"/>
      <c r="V16" s="25"/>
      <c r="W16" s="25"/>
      <c r="X16" s="2"/>
    </row>
    <row r="17" spans="1:24" ht="15.75" customHeight="1" x14ac:dyDescent="0.25">
      <c r="A17" s="3" t="s">
        <v>28</v>
      </c>
      <c r="B17" s="3" t="s">
        <v>21</v>
      </c>
      <c r="C17" s="3" t="s">
        <v>15</v>
      </c>
      <c r="D17" s="3" t="s">
        <v>13</v>
      </c>
      <c r="E17" s="3" t="s">
        <v>33</v>
      </c>
      <c r="F17" s="3">
        <v>75</v>
      </c>
      <c r="G17" s="3">
        <v>125</v>
      </c>
      <c r="H17" s="3">
        <v>0</v>
      </c>
      <c r="I17" s="3">
        <v>0</v>
      </c>
      <c r="J17" s="3">
        <v>0</v>
      </c>
      <c r="K17" s="3">
        <v>125</v>
      </c>
      <c r="L17" s="3">
        <v>0</v>
      </c>
      <c r="M17" s="3">
        <v>150</v>
      </c>
      <c r="N17" s="3">
        <v>0</v>
      </c>
      <c r="O17" s="3">
        <v>0</v>
      </c>
      <c r="P17" s="3">
        <v>150</v>
      </c>
      <c r="Q17" s="2"/>
      <c r="R17" s="24" t="s">
        <v>56</v>
      </c>
      <c r="S17" s="25"/>
      <c r="T17" s="25"/>
      <c r="U17" s="2"/>
      <c r="V17" s="24" t="s">
        <v>57</v>
      </c>
      <c r="W17" s="25"/>
      <c r="X17" s="25"/>
    </row>
    <row r="18" spans="1:24" ht="15.75" customHeight="1" x14ac:dyDescent="0.25">
      <c r="A18" s="3" t="s">
        <v>28</v>
      </c>
      <c r="B18" s="3" t="s">
        <v>23</v>
      </c>
      <c r="C18" s="3" t="s">
        <v>58</v>
      </c>
      <c r="D18" s="3" t="s">
        <v>2</v>
      </c>
      <c r="E18" s="3" t="s">
        <v>31</v>
      </c>
      <c r="F18" s="3">
        <v>0</v>
      </c>
      <c r="G18" s="3">
        <v>75</v>
      </c>
      <c r="H18" s="3">
        <v>0</v>
      </c>
      <c r="I18" s="3">
        <v>0</v>
      </c>
      <c r="J18" s="3">
        <v>0</v>
      </c>
      <c r="K18" s="3">
        <v>25</v>
      </c>
      <c r="L18" s="3">
        <v>0</v>
      </c>
      <c r="M18" s="3">
        <v>50</v>
      </c>
      <c r="N18" s="3">
        <v>0</v>
      </c>
      <c r="O18" s="3">
        <v>0</v>
      </c>
      <c r="P18" s="3">
        <v>50</v>
      </c>
      <c r="Q18" s="2" t="s">
        <v>22</v>
      </c>
      <c r="R18" s="2" t="s">
        <v>21</v>
      </c>
      <c r="S18" s="2" t="s">
        <v>23</v>
      </c>
      <c r="T18" s="2" t="s">
        <v>24</v>
      </c>
      <c r="U18" s="2"/>
      <c r="V18" s="2" t="s">
        <v>21</v>
      </c>
      <c r="W18" s="2" t="s">
        <v>23</v>
      </c>
      <c r="X18" s="2" t="s">
        <v>24</v>
      </c>
    </row>
    <row r="19" spans="1:24" ht="15.75" customHeight="1" x14ac:dyDescent="0.25">
      <c r="A19" s="3" t="s">
        <v>28</v>
      </c>
      <c r="B19" s="3" t="s">
        <v>23</v>
      </c>
      <c r="C19" s="3" t="s">
        <v>2</v>
      </c>
      <c r="D19" s="3" t="s">
        <v>16</v>
      </c>
      <c r="E19" s="3" t="s">
        <v>11</v>
      </c>
      <c r="F19" s="3">
        <v>25</v>
      </c>
      <c r="G19" s="3">
        <v>50</v>
      </c>
      <c r="H19" s="3">
        <v>0</v>
      </c>
      <c r="I19" s="3">
        <v>25</v>
      </c>
      <c r="J19" s="3">
        <v>0</v>
      </c>
      <c r="K19" s="3">
        <v>25</v>
      </c>
      <c r="L19" s="3">
        <v>0</v>
      </c>
      <c r="M19" s="3">
        <v>0</v>
      </c>
      <c r="N19" s="3">
        <v>50</v>
      </c>
      <c r="O19" s="3">
        <v>25</v>
      </c>
      <c r="P19" s="3">
        <v>0</v>
      </c>
      <c r="Q19" s="2" t="s">
        <v>1</v>
      </c>
      <c r="R19" s="2">
        <f t="shared" ref="R19:R29" si="2">(R4-U4)^2</f>
        <v>711.1111111111112</v>
      </c>
      <c r="S19" s="2">
        <f t="shared" ref="S19:S29" si="3">(S4-U4)^2</f>
        <v>235.11111111111109</v>
      </c>
      <c r="T19" s="2">
        <f t="shared" ref="T19:T29" si="4">(T4-U4)^2</f>
        <v>18.777777777777768</v>
      </c>
      <c r="U19" s="2"/>
      <c r="V19" s="2">
        <f t="shared" ref="V19:V29" si="5">R19/U4</f>
        <v>24.242424242424246</v>
      </c>
      <c r="W19" s="2">
        <f t="shared" ref="W19:W29" si="6">S19/U4</f>
        <v>8.0151515151515138</v>
      </c>
      <c r="X19" s="2">
        <f t="shared" ref="X19:X29" si="7">T19/U4</f>
        <v>0.6401515151515148</v>
      </c>
    </row>
    <row r="20" spans="1:24" ht="15.75" customHeight="1" x14ac:dyDescent="0.25">
      <c r="A20" s="3" t="s">
        <v>20</v>
      </c>
      <c r="B20" s="3" t="s">
        <v>23</v>
      </c>
      <c r="C20" s="3" t="s">
        <v>31</v>
      </c>
      <c r="D20" s="3" t="s">
        <v>2</v>
      </c>
      <c r="E20" s="3" t="s">
        <v>16</v>
      </c>
      <c r="F20" s="3">
        <v>25</v>
      </c>
      <c r="G20" s="3">
        <v>50</v>
      </c>
      <c r="H20" s="3">
        <v>0</v>
      </c>
      <c r="I20" s="3">
        <v>25</v>
      </c>
      <c r="J20" s="3">
        <v>25</v>
      </c>
      <c r="K20" s="3">
        <v>25</v>
      </c>
      <c r="L20" s="3">
        <v>25</v>
      </c>
      <c r="M20" s="3">
        <v>25</v>
      </c>
      <c r="N20" s="3">
        <v>25</v>
      </c>
      <c r="O20" s="3">
        <v>25</v>
      </c>
      <c r="P20" s="4">
        <v>25</v>
      </c>
      <c r="Q20" s="2" t="s">
        <v>2</v>
      </c>
      <c r="R20" s="2">
        <f t="shared" si="2"/>
        <v>49</v>
      </c>
      <c r="S20" s="2">
        <f t="shared" si="3"/>
        <v>1156</v>
      </c>
      <c r="T20" s="2">
        <f t="shared" si="4"/>
        <v>324</v>
      </c>
      <c r="U20" s="2"/>
      <c r="V20" s="2">
        <f t="shared" si="5"/>
        <v>1.6333333333333333</v>
      </c>
      <c r="W20" s="2">
        <f t="shared" si="6"/>
        <v>38.533333333333331</v>
      </c>
      <c r="X20" s="2">
        <f t="shared" si="7"/>
        <v>10.8</v>
      </c>
    </row>
    <row r="21" spans="1:24" ht="15.75" customHeight="1" x14ac:dyDescent="0.25">
      <c r="A21" s="3" t="s">
        <v>28</v>
      </c>
      <c r="B21" s="3" t="s">
        <v>24</v>
      </c>
      <c r="C21" s="3" t="s">
        <v>31</v>
      </c>
      <c r="D21" s="3" t="s">
        <v>16</v>
      </c>
      <c r="E21" s="3" t="s">
        <v>2</v>
      </c>
      <c r="F21" s="3">
        <v>0</v>
      </c>
      <c r="G21" s="3">
        <v>50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2" t="s">
        <v>10</v>
      </c>
      <c r="R21" s="2">
        <f t="shared" si="2"/>
        <v>49</v>
      </c>
      <c r="S21" s="2">
        <f t="shared" si="3"/>
        <v>1</v>
      </c>
      <c r="T21" s="2">
        <f t="shared" si="4"/>
        <v>25</v>
      </c>
      <c r="U21" s="8"/>
      <c r="V21" s="2">
        <f t="shared" si="5"/>
        <v>8.1666666666666661</v>
      </c>
      <c r="W21" s="2">
        <f t="shared" si="6"/>
        <v>0.16666666666666666</v>
      </c>
      <c r="X21" s="2">
        <f t="shared" si="7"/>
        <v>4.166666666666667</v>
      </c>
    </row>
    <row r="22" spans="1:24" ht="15.75" customHeight="1" x14ac:dyDescent="0.25">
      <c r="A22" s="3" t="s">
        <v>41</v>
      </c>
      <c r="B22" s="3" t="s">
        <v>24</v>
      </c>
      <c r="C22" s="3" t="s">
        <v>49</v>
      </c>
      <c r="D22" s="3" t="s">
        <v>12</v>
      </c>
      <c r="E22" s="3" t="s">
        <v>13</v>
      </c>
      <c r="F22" s="3">
        <v>25</v>
      </c>
      <c r="G22" s="3">
        <v>25</v>
      </c>
      <c r="H22" s="3">
        <v>0</v>
      </c>
      <c r="I22" s="3">
        <v>0</v>
      </c>
      <c r="J22" s="3">
        <v>50</v>
      </c>
      <c r="K22" s="3">
        <v>50</v>
      </c>
      <c r="L22" s="3">
        <v>0</v>
      </c>
      <c r="M22" s="3">
        <v>0</v>
      </c>
      <c r="N22" s="3">
        <v>50</v>
      </c>
      <c r="O22" s="3">
        <v>75</v>
      </c>
      <c r="P22" s="3">
        <v>75</v>
      </c>
      <c r="Q22" s="2" t="s">
        <v>11</v>
      </c>
      <c r="R22" s="2">
        <f t="shared" si="2"/>
        <v>5.4444444444444473</v>
      </c>
      <c r="S22" s="2">
        <f t="shared" si="3"/>
        <v>13.444444444444439</v>
      </c>
      <c r="T22" s="2">
        <f t="shared" si="4"/>
        <v>13.444444444444439</v>
      </c>
      <c r="U22" s="2"/>
      <c r="V22" s="2">
        <f t="shared" si="5"/>
        <v>0.429824561403509</v>
      </c>
      <c r="W22" s="2">
        <f t="shared" si="6"/>
        <v>1.0614035087719296</v>
      </c>
      <c r="X22" s="2">
        <f t="shared" si="7"/>
        <v>1.0614035087719296</v>
      </c>
    </row>
    <row r="23" spans="1:24" ht="15.75" customHeight="1" x14ac:dyDescent="0.25">
      <c r="A23" s="3" t="s">
        <v>28</v>
      </c>
      <c r="B23" s="3" t="s">
        <v>23</v>
      </c>
      <c r="C23" s="3" t="s">
        <v>2</v>
      </c>
      <c r="D23" s="3" t="s">
        <v>31</v>
      </c>
      <c r="E23" s="3" t="s">
        <v>16</v>
      </c>
      <c r="F23" s="3">
        <v>25</v>
      </c>
      <c r="G23" s="3">
        <v>100</v>
      </c>
      <c r="H23" s="3">
        <v>0</v>
      </c>
      <c r="I23" s="3">
        <v>0</v>
      </c>
      <c r="J23" s="3">
        <v>0</v>
      </c>
      <c r="K23" s="3">
        <v>25</v>
      </c>
      <c r="L23" s="3">
        <v>0</v>
      </c>
      <c r="M23" s="3">
        <v>0</v>
      </c>
      <c r="N23" s="3">
        <v>25</v>
      </c>
      <c r="O23" s="3">
        <v>0</v>
      </c>
      <c r="P23" s="3">
        <v>0</v>
      </c>
      <c r="Q23" s="2" t="s">
        <v>12</v>
      </c>
      <c r="R23" s="2">
        <f t="shared" si="2"/>
        <v>28.44444444444445</v>
      </c>
      <c r="S23" s="2">
        <f t="shared" si="3"/>
        <v>58.777777777777771</v>
      </c>
      <c r="T23" s="2">
        <f t="shared" si="4"/>
        <v>5.4444444444444473</v>
      </c>
      <c r="U23" s="2"/>
      <c r="V23" s="2">
        <f t="shared" si="5"/>
        <v>1.9393939393939399</v>
      </c>
      <c r="W23" s="2">
        <f t="shared" si="6"/>
        <v>4.0075757575757569</v>
      </c>
      <c r="X23" s="2">
        <f t="shared" si="7"/>
        <v>0.37121212121212144</v>
      </c>
    </row>
    <row r="24" spans="1:24" ht="15.75" customHeight="1" x14ac:dyDescent="0.25">
      <c r="A24" s="3" t="s">
        <v>20</v>
      </c>
      <c r="B24" s="3" t="s">
        <v>24</v>
      </c>
      <c r="C24" s="3" t="s">
        <v>12</v>
      </c>
      <c r="D24" s="3" t="s">
        <v>11</v>
      </c>
      <c r="E24" s="3" t="s">
        <v>17</v>
      </c>
      <c r="F24" s="3">
        <v>0</v>
      </c>
      <c r="G24" s="3">
        <v>0</v>
      </c>
      <c r="H24" s="3">
        <v>0</v>
      </c>
      <c r="I24" s="3">
        <v>175</v>
      </c>
      <c r="J24" s="3">
        <v>175</v>
      </c>
      <c r="K24" s="3">
        <v>0</v>
      </c>
      <c r="L24" s="3">
        <v>0</v>
      </c>
      <c r="M24" s="3">
        <v>0</v>
      </c>
      <c r="N24" s="3">
        <v>0</v>
      </c>
      <c r="O24" s="3">
        <v>175</v>
      </c>
      <c r="P24" s="3">
        <v>0</v>
      </c>
      <c r="Q24" s="2" t="s">
        <v>13</v>
      </c>
      <c r="R24" s="2">
        <f t="shared" si="2"/>
        <v>12.25</v>
      </c>
      <c r="S24" s="2">
        <f t="shared" si="3"/>
        <v>0</v>
      </c>
      <c r="T24" s="2">
        <f t="shared" si="4"/>
        <v>49</v>
      </c>
      <c r="U24" s="2"/>
      <c r="V24" s="2">
        <f t="shared" si="5"/>
        <v>0.81666666666666665</v>
      </c>
      <c r="W24" s="2">
        <f t="shared" si="6"/>
        <v>0</v>
      </c>
      <c r="X24" s="2">
        <f t="shared" si="7"/>
        <v>3.2666666666666666</v>
      </c>
    </row>
    <row r="25" spans="1:24" ht="15.75" customHeight="1" x14ac:dyDescent="0.25">
      <c r="A25" s="3" t="s">
        <v>20</v>
      </c>
      <c r="B25" s="3" t="s">
        <v>23</v>
      </c>
      <c r="C25" s="3" t="s">
        <v>2</v>
      </c>
      <c r="D25" s="3" t="s">
        <v>31</v>
      </c>
      <c r="E25" s="3" t="s">
        <v>13</v>
      </c>
      <c r="F25" s="3">
        <v>100</v>
      </c>
      <c r="G25" s="3">
        <v>50</v>
      </c>
      <c r="H25" s="3">
        <v>0</v>
      </c>
      <c r="I25" s="3">
        <v>0</v>
      </c>
      <c r="J25" s="3">
        <v>0</v>
      </c>
      <c r="K25" s="3">
        <v>25</v>
      </c>
      <c r="L25" s="3">
        <v>25</v>
      </c>
      <c r="M25" s="3">
        <v>0</v>
      </c>
      <c r="N25" s="3">
        <v>25</v>
      </c>
      <c r="O25" s="3">
        <v>0</v>
      </c>
      <c r="P25" s="3">
        <v>0</v>
      </c>
      <c r="Q25" s="2" t="s">
        <v>14</v>
      </c>
      <c r="R25" s="2">
        <f t="shared" si="2"/>
        <v>5.4444444444444429</v>
      </c>
      <c r="S25" s="2">
        <f t="shared" si="3"/>
        <v>0.44444444444444486</v>
      </c>
      <c r="T25" s="2">
        <f t="shared" si="4"/>
        <v>0.44444444444444486</v>
      </c>
      <c r="U25" s="11"/>
      <c r="V25" s="2">
        <f t="shared" si="5"/>
        <v>0.81666666666666643</v>
      </c>
      <c r="W25" s="2">
        <f t="shared" si="6"/>
        <v>6.6666666666666721E-2</v>
      </c>
      <c r="X25" s="2">
        <f t="shared" si="7"/>
        <v>6.6666666666666721E-2</v>
      </c>
    </row>
    <row r="26" spans="1:24" ht="15.75" customHeight="1" x14ac:dyDescent="0.25">
      <c r="A26" s="3" t="s">
        <v>28</v>
      </c>
      <c r="B26" s="3" t="s">
        <v>23</v>
      </c>
      <c r="C26" s="3" t="s">
        <v>2</v>
      </c>
      <c r="D26" s="3" t="s">
        <v>15</v>
      </c>
      <c r="E26" s="3" t="s">
        <v>10</v>
      </c>
      <c r="F26" s="3">
        <v>25</v>
      </c>
      <c r="G26" s="3">
        <v>50</v>
      </c>
      <c r="H26" s="3">
        <v>25</v>
      </c>
      <c r="I26" s="3">
        <v>0</v>
      </c>
      <c r="J26" s="3">
        <v>0</v>
      </c>
      <c r="K26" s="3">
        <v>50</v>
      </c>
      <c r="L26" s="3">
        <v>25</v>
      </c>
      <c r="M26" s="3">
        <v>25</v>
      </c>
      <c r="N26" s="3">
        <v>0</v>
      </c>
      <c r="O26" s="3">
        <v>0</v>
      </c>
      <c r="P26" s="3">
        <v>0</v>
      </c>
      <c r="Q26" s="2" t="s">
        <v>15</v>
      </c>
      <c r="R26" s="2">
        <f t="shared" si="2"/>
        <v>196</v>
      </c>
      <c r="S26" s="2">
        <f t="shared" si="3"/>
        <v>9</v>
      </c>
      <c r="T26" s="2">
        <f t="shared" si="4"/>
        <v>121</v>
      </c>
      <c r="U26" s="2"/>
      <c r="V26" s="2">
        <f t="shared" si="5"/>
        <v>14</v>
      </c>
      <c r="W26" s="2">
        <f t="shared" si="6"/>
        <v>0.6428571428571429</v>
      </c>
      <c r="X26" s="2">
        <f t="shared" si="7"/>
        <v>8.6428571428571423</v>
      </c>
    </row>
    <row r="27" spans="1:24" ht="15.75" customHeight="1" x14ac:dyDescent="0.25">
      <c r="A27" s="3" t="s">
        <v>20</v>
      </c>
      <c r="B27" s="3" t="s">
        <v>23</v>
      </c>
      <c r="C27" s="3" t="s">
        <v>14</v>
      </c>
      <c r="D27" s="3" t="s">
        <v>2</v>
      </c>
      <c r="E27" s="3" t="s">
        <v>16</v>
      </c>
      <c r="F27" s="3">
        <v>0</v>
      </c>
      <c r="G27" s="3">
        <v>150</v>
      </c>
      <c r="H27" s="3">
        <v>0</v>
      </c>
      <c r="I27" s="3">
        <v>0</v>
      </c>
      <c r="J27" s="3">
        <v>0</v>
      </c>
      <c r="K27" s="3">
        <v>0</v>
      </c>
      <c r="L27" s="3">
        <v>75</v>
      </c>
      <c r="M27" s="3">
        <v>0</v>
      </c>
      <c r="N27" s="3">
        <v>25</v>
      </c>
      <c r="O27" s="3">
        <v>0</v>
      </c>
      <c r="P27" s="3">
        <v>0</v>
      </c>
      <c r="Q27" s="2" t="s">
        <v>16</v>
      </c>
      <c r="R27" s="2">
        <f t="shared" si="2"/>
        <v>448.02777777777766</v>
      </c>
      <c r="S27" s="2">
        <f t="shared" si="3"/>
        <v>152.11111111111117</v>
      </c>
      <c r="T27" s="2">
        <f t="shared" si="4"/>
        <v>205.44444444444451</v>
      </c>
      <c r="U27" s="2"/>
      <c r="V27" s="2">
        <f t="shared" si="5"/>
        <v>13.049352750809057</v>
      </c>
      <c r="W27" s="2">
        <f t="shared" si="6"/>
        <v>4.4304207119741115</v>
      </c>
      <c r="X27" s="2">
        <f t="shared" si="7"/>
        <v>5.9838187702265389</v>
      </c>
    </row>
    <row r="28" spans="1:24" ht="15.75" customHeight="1" x14ac:dyDescent="0.25">
      <c r="A28" s="3" t="s">
        <v>20</v>
      </c>
      <c r="B28" s="3" t="s">
        <v>24</v>
      </c>
      <c r="C28" s="3" t="s">
        <v>14</v>
      </c>
      <c r="D28" s="3" t="s">
        <v>31</v>
      </c>
      <c r="E28" s="3" t="s">
        <v>2</v>
      </c>
      <c r="F28" s="3">
        <v>25</v>
      </c>
      <c r="G28" s="3">
        <v>50</v>
      </c>
      <c r="H28" s="3">
        <v>0</v>
      </c>
      <c r="I28" s="3">
        <v>0</v>
      </c>
      <c r="J28" s="3">
        <v>0</v>
      </c>
      <c r="K28" s="3">
        <v>25</v>
      </c>
      <c r="L28" s="3">
        <v>50</v>
      </c>
      <c r="M28" s="3">
        <v>0</v>
      </c>
      <c r="N28" s="3">
        <v>0</v>
      </c>
      <c r="O28" s="3">
        <v>25</v>
      </c>
      <c r="P28" s="3">
        <v>0</v>
      </c>
      <c r="Q28" s="2" t="s">
        <v>17</v>
      </c>
      <c r="R28" s="2">
        <f t="shared" si="2"/>
        <v>13.444444444444446</v>
      </c>
      <c r="S28" s="2">
        <f t="shared" si="3"/>
        <v>28.444444444444443</v>
      </c>
      <c r="T28" s="2">
        <f t="shared" si="4"/>
        <v>11.111111111111109</v>
      </c>
      <c r="U28" s="2"/>
      <c r="V28" s="2">
        <f t="shared" si="5"/>
        <v>1.8333333333333337</v>
      </c>
      <c r="W28" s="2">
        <f t="shared" si="6"/>
        <v>3.8787878787878789</v>
      </c>
      <c r="X28" s="2">
        <f t="shared" si="7"/>
        <v>1.5151515151515149</v>
      </c>
    </row>
    <row r="29" spans="1:24" ht="15.75" customHeight="1" x14ac:dyDescent="0.25">
      <c r="A29" s="3" t="s">
        <v>41</v>
      </c>
      <c r="B29" s="3" t="s">
        <v>24</v>
      </c>
      <c r="C29" s="3" t="s">
        <v>12</v>
      </c>
      <c r="D29" s="3" t="s">
        <v>16</v>
      </c>
      <c r="E29" s="3" t="s">
        <v>11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2" t="s">
        <v>18</v>
      </c>
      <c r="R29" s="2">
        <f t="shared" si="2"/>
        <v>32.111111111111107</v>
      </c>
      <c r="S29" s="2">
        <f t="shared" si="3"/>
        <v>1.7777777777777795</v>
      </c>
      <c r="T29" s="2">
        <f t="shared" si="4"/>
        <v>0.11111111111111151</v>
      </c>
      <c r="U29" s="2"/>
      <c r="V29" s="2">
        <f t="shared" si="5"/>
        <v>3.4404761904761898</v>
      </c>
      <c r="W29" s="2">
        <f t="shared" si="6"/>
        <v>0.19047619047619063</v>
      </c>
      <c r="X29" s="2">
        <f t="shared" si="7"/>
        <v>1.1904761904761946E-2</v>
      </c>
    </row>
    <row r="30" spans="1:24" ht="15.75" customHeight="1" x14ac:dyDescent="0.25">
      <c r="A30" s="3" t="s">
        <v>20</v>
      </c>
      <c r="B30" s="3" t="s">
        <v>23</v>
      </c>
      <c r="C30" s="3" t="s">
        <v>11</v>
      </c>
      <c r="D30" s="3" t="s">
        <v>29</v>
      </c>
      <c r="E30" s="3" t="s">
        <v>12</v>
      </c>
      <c r="F30" s="3">
        <v>25</v>
      </c>
      <c r="G30" s="3">
        <v>50</v>
      </c>
      <c r="H30" s="3">
        <v>0</v>
      </c>
      <c r="I30" s="3">
        <v>50</v>
      </c>
      <c r="J30" s="3">
        <v>50</v>
      </c>
      <c r="K30" s="3">
        <v>25</v>
      </c>
      <c r="L30" s="3">
        <v>25</v>
      </c>
      <c r="M30" s="3">
        <v>0</v>
      </c>
      <c r="N30" s="3">
        <v>0</v>
      </c>
      <c r="O30" s="3">
        <v>0</v>
      </c>
      <c r="P30" s="4">
        <v>25</v>
      </c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5">
      <c r="A31" s="3" t="s">
        <v>20</v>
      </c>
      <c r="B31" s="3" t="s">
        <v>23</v>
      </c>
      <c r="C31" s="3" t="s">
        <v>2</v>
      </c>
      <c r="D31" s="3" t="s">
        <v>14</v>
      </c>
      <c r="E31" s="3" t="s">
        <v>13</v>
      </c>
      <c r="F31" s="3">
        <v>0</v>
      </c>
      <c r="G31" s="3">
        <v>200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5">
      <c r="A32" s="3" t="s">
        <v>28</v>
      </c>
      <c r="B32" s="3" t="s">
        <v>23</v>
      </c>
      <c r="C32" s="3" t="s">
        <v>2</v>
      </c>
      <c r="D32" s="3" t="s">
        <v>16</v>
      </c>
      <c r="E32" s="3" t="s">
        <v>11</v>
      </c>
      <c r="F32" s="3">
        <v>25</v>
      </c>
      <c r="G32" s="3">
        <v>50</v>
      </c>
      <c r="H32" s="3">
        <v>0</v>
      </c>
      <c r="I32" s="3">
        <v>25</v>
      </c>
      <c r="J32" s="3">
        <v>0</v>
      </c>
      <c r="K32" s="3">
        <v>25</v>
      </c>
      <c r="L32" s="3">
        <v>0</v>
      </c>
      <c r="M32" s="3">
        <v>0</v>
      </c>
      <c r="N32" s="3">
        <v>50</v>
      </c>
      <c r="O32" s="3">
        <v>0</v>
      </c>
      <c r="P32" s="3">
        <v>0</v>
      </c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5">
      <c r="A33" s="3" t="s">
        <v>28</v>
      </c>
      <c r="B33" s="3" t="s">
        <v>21</v>
      </c>
      <c r="C33" s="3" t="s">
        <v>16</v>
      </c>
      <c r="D33" s="3" t="s">
        <v>31</v>
      </c>
      <c r="E33" s="3" t="s">
        <v>15</v>
      </c>
      <c r="F33" s="3">
        <v>100</v>
      </c>
      <c r="G33" s="3">
        <v>50</v>
      </c>
      <c r="H33" s="3">
        <v>75</v>
      </c>
      <c r="I33" s="3">
        <v>50</v>
      </c>
      <c r="J33" s="3">
        <v>50</v>
      </c>
      <c r="K33" s="3">
        <v>50</v>
      </c>
      <c r="L33" s="3">
        <v>0</v>
      </c>
      <c r="M33" s="3">
        <v>75</v>
      </c>
      <c r="N33" s="3">
        <v>125</v>
      </c>
      <c r="O33" s="3">
        <v>50</v>
      </c>
      <c r="P33" s="3">
        <v>0</v>
      </c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5">
      <c r="A34" s="3" t="s">
        <v>28</v>
      </c>
      <c r="B34" s="3" t="s">
        <v>21</v>
      </c>
      <c r="C34" s="3" t="s">
        <v>16</v>
      </c>
      <c r="D34" s="3" t="s">
        <v>2</v>
      </c>
      <c r="E34" s="3" t="s">
        <v>15</v>
      </c>
      <c r="F34" s="3">
        <v>75</v>
      </c>
      <c r="G34" s="3">
        <v>125</v>
      </c>
      <c r="H34" s="3">
        <v>75</v>
      </c>
      <c r="I34" s="3">
        <v>25</v>
      </c>
      <c r="J34" s="3">
        <v>25</v>
      </c>
      <c r="K34" s="3">
        <v>50</v>
      </c>
      <c r="L34" s="3">
        <v>50</v>
      </c>
      <c r="M34" s="3">
        <v>125</v>
      </c>
      <c r="N34" s="3">
        <v>125</v>
      </c>
      <c r="O34" s="3">
        <v>25</v>
      </c>
      <c r="P34" s="3">
        <v>0</v>
      </c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5">
      <c r="A35" s="3" t="s">
        <v>20</v>
      </c>
      <c r="B35" s="3" t="s">
        <v>21</v>
      </c>
      <c r="C35" s="3" t="s">
        <v>34</v>
      </c>
      <c r="D35" s="3" t="s">
        <v>15</v>
      </c>
      <c r="E35" s="3" t="s">
        <v>31</v>
      </c>
      <c r="F35" s="3">
        <v>50</v>
      </c>
      <c r="G35" s="3">
        <v>50</v>
      </c>
      <c r="H35" s="3">
        <v>0</v>
      </c>
      <c r="I35" s="3">
        <v>0</v>
      </c>
      <c r="J35" s="3">
        <v>50</v>
      </c>
      <c r="K35" s="3">
        <v>50</v>
      </c>
      <c r="L35" s="3">
        <v>0</v>
      </c>
      <c r="M35" s="3">
        <v>50</v>
      </c>
      <c r="N35" s="3">
        <v>0</v>
      </c>
      <c r="O35" s="3">
        <v>50</v>
      </c>
      <c r="P35" s="3">
        <v>50</v>
      </c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5">
      <c r="A36" s="3" t="s">
        <v>20</v>
      </c>
      <c r="B36" s="3" t="s">
        <v>21</v>
      </c>
      <c r="C36" s="3" t="s">
        <v>10</v>
      </c>
      <c r="D36" s="3" t="s">
        <v>16</v>
      </c>
      <c r="E36" s="3" t="s">
        <v>2</v>
      </c>
      <c r="F36" s="3">
        <v>0</v>
      </c>
      <c r="G36" s="3">
        <v>25</v>
      </c>
      <c r="H36" s="3">
        <v>50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5">
      <c r="A37" s="3" t="s">
        <v>20</v>
      </c>
      <c r="B37" s="3" t="s">
        <v>23</v>
      </c>
      <c r="C37" s="3" t="s">
        <v>2</v>
      </c>
      <c r="D37" s="3" t="s">
        <v>13</v>
      </c>
      <c r="E37" s="3" t="s">
        <v>39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25</v>
      </c>
      <c r="L37" s="3">
        <v>0</v>
      </c>
      <c r="M37" s="3">
        <v>0</v>
      </c>
      <c r="N37" s="3">
        <v>0</v>
      </c>
      <c r="O37" s="3">
        <v>0</v>
      </c>
      <c r="P37" s="3">
        <v>50</v>
      </c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5">
      <c r="A38" s="3" t="s">
        <v>28</v>
      </c>
      <c r="B38" s="3" t="s">
        <v>21</v>
      </c>
      <c r="C38" s="3" t="s">
        <v>31</v>
      </c>
      <c r="D38" s="3" t="s">
        <v>11</v>
      </c>
      <c r="E38" s="3" t="s">
        <v>16</v>
      </c>
      <c r="F38" s="3">
        <v>50</v>
      </c>
      <c r="G38" s="3">
        <v>25</v>
      </c>
      <c r="H38" s="3">
        <v>0</v>
      </c>
      <c r="I38" s="3">
        <v>50</v>
      </c>
      <c r="J38" s="3">
        <v>25</v>
      </c>
      <c r="K38" s="3">
        <v>0</v>
      </c>
      <c r="L38" s="3">
        <v>25</v>
      </c>
      <c r="M38" s="3">
        <v>25</v>
      </c>
      <c r="N38" s="3">
        <v>25</v>
      </c>
      <c r="O38" s="3">
        <v>25</v>
      </c>
      <c r="P38" s="3">
        <v>0</v>
      </c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5">
      <c r="A39" s="3" t="s">
        <v>28</v>
      </c>
      <c r="B39" s="3" t="s">
        <v>24</v>
      </c>
      <c r="C39" s="3" t="s">
        <v>31</v>
      </c>
      <c r="D39" s="3" t="s">
        <v>16</v>
      </c>
      <c r="E39" s="3" t="s">
        <v>11</v>
      </c>
      <c r="F39" s="3">
        <v>125</v>
      </c>
      <c r="G39" s="3">
        <v>50</v>
      </c>
      <c r="H39" s="3">
        <v>25</v>
      </c>
      <c r="I39" s="3">
        <v>25</v>
      </c>
      <c r="J39" s="3">
        <v>0</v>
      </c>
      <c r="K39" s="3">
        <v>25</v>
      </c>
      <c r="L39" s="3">
        <v>0</v>
      </c>
      <c r="M39" s="3">
        <v>75</v>
      </c>
      <c r="N39" s="3">
        <v>75</v>
      </c>
      <c r="O39" s="3">
        <v>25</v>
      </c>
      <c r="P39" s="3">
        <v>0</v>
      </c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5">
      <c r="A40" s="3" t="s">
        <v>28</v>
      </c>
      <c r="B40" s="3" t="s">
        <v>21</v>
      </c>
      <c r="C40" s="3" t="s">
        <v>31</v>
      </c>
      <c r="D40" s="3" t="s">
        <v>11</v>
      </c>
      <c r="E40" s="3" t="s">
        <v>16</v>
      </c>
      <c r="F40" s="3">
        <v>75</v>
      </c>
      <c r="G40" s="3">
        <v>0</v>
      </c>
      <c r="H40" s="3">
        <v>0</v>
      </c>
      <c r="I40" s="3">
        <v>100</v>
      </c>
      <c r="J40" s="3">
        <v>100</v>
      </c>
      <c r="K40" s="3">
        <v>0</v>
      </c>
      <c r="L40" s="3">
        <v>0</v>
      </c>
      <c r="M40" s="3">
        <v>0</v>
      </c>
      <c r="N40" s="3">
        <v>75</v>
      </c>
      <c r="O40" s="3">
        <v>50</v>
      </c>
      <c r="P40" s="4">
        <v>75</v>
      </c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5">
      <c r="A41" s="3" t="s">
        <v>20</v>
      </c>
      <c r="B41" s="3" t="s">
        <v>24</v>
      </c>
      <c r="C41" s="3" t="s">
        <v>12</v>
      </c>
      <c r="D41" s="3" t="s">
        <v>50</v>
      </c>
      <c r="E41" s="3" t="s">
        <v>17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5">
      <c r="A42" s="3" t="s">
        <v>20</v>
      </c>
      <c r="B42" s="3" t="s">
        <v>21</v>
      </c>
      <c r="C42" s="3" t="s">
        <v>10</v>
      </c>
      <c r="D42" s="3" t="s">
        <v>16</v>
      </c>
      <c r="E42" s="3" t="s">
        <v>2</v>
      </c>
      <c r="F42" s="3">
        <v>0</v>
      </c>
      <c r="G42" s="3">
        <v>25</v>
      </c>
      <c r="H42" s="3">
        <v>50</v>
      </c>
      <c r="I42" s="3">
        <v>0</v>
      </c>
      <c r="J42" s="3">
        <v>0</v>
      </c>
      <c r="K42" s="3">
        <v>25</v>
      </c>
      <c r="L42" s="3">
        <v>0</v>
      </c>
      <c r="M42" s="3">
        <v>0</v>
      </c>
      <c r="N42" s="3">
        <v>25</v>
      </c>
      <c r="O42" s="3">
        <v>25</v>
      </c>
      <c r="P42" s="3">
        <v>0</v>
      </c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5">
      <c r="A43" s="3" t="s">
        <v>35</v>
      </c>
      <c r="B43" s="3" t="s">
        <v>21</v>
      </c>
      <c r="C43" s="3" t="s">
        <v>12</v>
      </c>
      <c r="D43" s="3" t="s">
        <v>36</v>
      </c>
      <c r="E43" s="3" t="s">
        <v>16</v>
      </c>
      <c r="F43" s="3">
        <v>75</v>
      </c>
      <c r="G43" s="3">
        <v>75</v>
      </c>
      <c r="H43" s="3">
        <v>0</v>
      </c>
      <c r="I43" s="3">
        <v>75</v>
      </c>
      <c r="J43" s="3">
        <v>100</v>
      </c>
      <c r="K43" s="3">
        <v>75</v>
      </c>
      <c r="L43" s="3">
        <v>25</v>
      </c>
      <c r="M43" s="3">
        <v>25</v>
      </c>
      <c r="N43" s="3">
        <v>75</v>
      </c>
      <c r="O43" s="3">
        <v>75</v>
      </c>
      <c r="P43" s="4">
        <v>100</v>
      </c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5">
      <c r="A44" s="3" t="s">
        <v>28</v>
      </c>
      <c r="B44" s="3" t="s">
        <v>23</v>
      </c>
      <c r="C44" s="3" t="s">
        <v>2</v>
      </c>
      <c r="D44" s="3" t="s">
        <v>15</v>
      </c>
      <c r="E44" s="3" t="s">
        <v>13</v>
      </c>
      <c r="F44" s="3">
        <v>0</v>
      </c>
      <c r="G44" s="3">
        <v>50</v>
      </c>
      <c r="H44" s="3">
        <v>0</v>
      </c>
      <c r="I44" s="3">
        <v>0</v>
      </c>
      <c r="J44" s="3">
        <v>0</v>
      </c>
      <c r="K44" s="3">
        <v>25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5">
      <c r="A45" s="3" t="s">
        <v>28</v>
      </c>
      <c r="B45" s="3" t="s">
        <v>23</v>
      </c>
      <c r="C45" s="3" t="s">
        <v>2</v>
      </c>
      <c r="D45" s="3" t="s">
        <v>12</v>
      </c>
      <c r="E45" s="3" t="s">
        <v>15</v>
      </c>
      <c r="F45" s="3">
        <v>50</v>
      </c>
      <c r="G45" s="3">
        <v>75</v>
      </c>
      <c r="H45" s="3">
        <v>25</v>
      </c>
      <c r="I45" s="3">
        <v>50</v>
      </c>
      <c r="J45" s="3">
        <v>75</v>
      </c>
      <c r="K45" s="3">
        <v>25</v>
      </c>
      <c r="L45" s="3">
        <v>0</v>
      </c>
      <c r="M45" s="3">
        <v>50</v>
      </c>
      <c r="N45" s="3">
        <v>0</v>
      </c>
      <c r="O45" s="3">
        <v>0</v>
      </c>
      <c r="P45" s="4">
        <v>50</v>
      </c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5">
      <c r="A46" s="3" t="s">
        <v>28</v>
      </c>
      <c r="B46" s="3" t="s">
        <v>21</v>
      </c>
      <c r="C46" s="3" t="s">
        <v>31</v>
      </c>
      <c r="D46" s="3" t="s">
        <v>12</v>
      </c>
      <c r="E46" s="3" t="s">
        <v>11</v>
      </c>
      <c r="F46" s="3">
        <v>75</v>
      </c>
      <c r="G46" s="3">
        <v>0</v>
      </c>
      <c r="H46" s="3">
        <v>0</v>
      </c>
      <c r="I46" s="3">
        <v>25</v>
      </c>
      <c r="J46" s="3">
        <v>75</v>
      </c>
      <c r="K46" s="3">
        <v>0</v>
      </c>
      <c r="L46" s="3">
        <v>0</v>
      </c>
      <c r="M46" s="3">
        <v>50</v>
      </c>
      <c r="N46" s="3">
        <v>0</v>
      </c>
      <c r="O46" s="3">
        <v>0</v>
      </c>
      <c r="P46" s="3">
        <v>50</v>
      </c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5">
      <c r="A47" s="3" t="s">
        <v>28</v>
      </c>
      <c r="B47" s="3" t="s">
        <v>21</v>
      </c>
      <c r="C47" s="3" t="s">
        <v>2</v>
      </c>
      <c r="D47" s="3" t="s">
        <v>13</v>
      </c>
      <c r="E47" s="3" t="s">
        <v>31</v>
      </c>
      <c r="F47" s="3">
        <v>75</v>
      </c>
      <c r="G47" s="3">
        <v>100</v>
      </c>
      <c r="H47" s="3">
        <v>0</v>
      </c>
      <c r="I47" s="3">
        <v>25</v>
      </c>
      <c r="J47" s="3">
        <v>25</v>
      </c>
      <c r="K47" s="3">
        <v>75</v>
      </c>
      <c r="L47" s="3">
        <v>0</v>
      </c>
      <c r="M47" s="3">
        <v>25</v>
      </c>
      <c r="N47" s="3">
        <v>50</v>
      </c>
      <c r="O47" s="3">
        <v>25</v>
      </c>
      <c r="P47" s="3">
        <v>100</v>
      </c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5">
      <c r="A48" s="3" t="s">
        <v>28</v>
      </c>
      <c r="B48" s="3" t="s">
        <v>21</v>
      </c>
      <c r="C48" s="3" t="s">
        <v>10</v>
      </c>
      <c r="D48" s="3" t="s">
        <v>16</v>
      </c>
      <c r="E48" s="3" t="s">
        <v>12</v>
      </c>
      <c r="F48" s="3">
        <v>0</v>
      </c>
      <c r="G48" s="3">
        <v>0</v>
      </c>
      <c r="H48" s="3">
        <v>25</v>
      </c>
      <c r="I48" s="3">
        <v>0</v>
      </c>
      <c r="J48" s="3">
        <v>25</v>
      </c>
      <c r="K48" s="3">
        <v>0</v>
      </c>
      <c r="L48" s="3">
        <v>0</v>
      </c>
      <c r="M48" s="3">
        <v>0</v>
      </c>
      <c r="N48" s="3">
        <v>25</v>
      </c>
      <c r="O48" s="3">
        <v>0</v>
      </c>
      <c r="P48" s="3">
        <v>0</v>
      </c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5">
      <c r="A49" s="3" t="s">
        <v>28</v>
      </c>
      <c r="B49" s="3" t="s">
        <v>21</v>
      </c>
      <c r="C49" s="3" t="s">
        <v>15</v>
      </c>
      <c r="D49" s="3" t="s">
        <v>12</v>
      </c>
      <c r="E49" s="3" t="s">
        <v>2</v>
      </c>
      <c r="F49" s="3">
        <v>50</v>
      </c>
      <c r="G49" s="3">
        <v>125</v>
      </c>
      <c r="H49" s="3">
        <v>25</v>
      </c>
      <c r="I49" s="3">
        <v>50</v>
      </c>
      <c r="J49" s="3">
        <v>50</v>
      </c>
      <c r="K49" s="3">
        <v>25</v>
      </c>
      <c r="L49" s="3">
        <v>25</v>
      </c>
      <c r="M49" s="3">
        <v>75</v>
      </c>
      <c r="N49" s="3">
        <v>25</v>
      </c>
      <c r="O49" s="3">
        <v>25</v>
      </c>
      <c r="P49" s="4">
        <v>25</v>
      </c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5">
      <c r="A50" s="3" t="s">
        <v>41</v>
      </c>
      <c r="B50" s="3" t="s">
        <v>23</v>
      </c>
      <c r="C50" s="3" t="s">
        <v>2</v>
      </c>
      <c r="D50" s="3" t="s">
        <v>16</v>
      </c>
      <c r="E50" s="3" t="s">
        <v>31</v>
      </c>
      <c r="F50" s="3">
        <v>125</v>
      </c>
      <c r="G50" s="3">
        <v>125</v>
      </c>
      <c r="H50" s="3">
        <v>0</v>
      </c>
      <c r="I50" s="3">
        <v>75</v>
      </c>
      <c r="J50" s="3">
        <v>0</v>
      </c>
      <c r="K50" s="3">
        <v>25</v>
      </c>
      <c r="L50" s="3">
        <v>0</v>
      </c>
      <c r="M50" s="3">
        <v>0</v>
      </c>
      <c r="N50" s="3">
        <v>125</v>
      </c>
      <c r="O50" s="3">
        <v>0</v>
      </c>
      <c r="P50" s="3">
        <v>0</v>
      </c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5">
      <c r="A51" s="3" t="s">
        <v>20</v>
      </c>
      <c r="B51" s="3" t="s">
        <v>24</v>
      </c>
      <c r="C51" s="3" t="s">
        <v>2</v>
      </c>
      <c r="D51" s="3"/>
      <c r="E51" s="3"/>
      <c r="F51" s="3">
        <v>0</v>
      </c>
      <c r="G51" s="3">
        <v>50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5">
      <c r="A52" s="3" t="s">
        <v>28</v>
      </c>
      <c r="B52" s="3" t="s">
        <v>23</v>
      </c>
      <c r="C52" s="3" t="s">
        <v>2</v>
      </c>
      <c r="D52" s="3" t="s">
        <v>13</v>
      </c>
      <c r="E52" s="3" t="s">
        <v>10</v>
      </c>
      <c r="F52" s="3">
        <v>0</v>
      </c>
      <c r="G52" s="3">
        <v>50</v>
      </c>
      <c r="H52" s="3">
        <v>25</v>
      </c>
      <c r="I52" s="3">
        <v>0</v>
      </c>
      <c r="J52" s="3">
        <v>0</v>
      </c>
      <c r="K52" s="3">
        <v>50</v>
      </c>
      <c r="L52" s="3">
        <v>0</v>
      </c>
      <c r="M52" s="3">
        <v>0</v>
      </c>
      <c r="N52" s="3">
        <v>25</v>
      </c>
      <c r="O52" s="3">
        <v>0</v>
      </c>
      <c r="P52" s="3">
        <v>0</v>
      </c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5">
      <c r="A53" s="3" t="s">
        <v>20</v>
      </c>
      <c r="B53" s="3" t="s">
        <v>21</v>
      </c>
      <c r="C53" s="3" t="s">
        <v>16</v>
      </c>
      <c r="D53" s="3" t="s">
        <v>31</v>
      </c>
      <c r="E53" s="3" t="s">
        <v>12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25</v>
      </c>
      <c r="O53" s="3">
        <v>0</v>
      </c>
      <c r="P53" s="3">
        <v>0</v>
      </c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5">
      <c r="A54" s="3" t="s">
        <v>20</v>
      </c>
      <c r="B54" s="3" t="s">
        <v>24</v>
      </c>
      <c r="C54" s="3" t="s">
        <v>16</v>
      </c>
      <c r="D54" s="3" t="s">
        <v>31</v>
      </c>
      <c r="E54" s="3" t="s">
        <v>10</v>
      </c>
      <c r="F54" s="3">
        <v>75</v>
      </c>
      <c r="G54" s="3">
        <v>0</v>
      </c>
      <c r="H54" s="3">
        <v>100</v>
      </c>
      <c r="I54" s="3">
        <v>0</v>
      </c>
      <c r="J54" s="3">
        <v>50</v>
      </c>
      <c r="K54" s="3">
        <v>0</v>
      </c>
      <c r="L54" s="3">
        <v>0</v>
      </c>
      <c r="M54" s="3">
        <v>0</v>
      </c>
      <c r="N54" s="3">
        <v>175</v>
      </c>
      <c r="O54" s="3">
        <v>25</v>
      </c>
      <c r="P54" s="3">
        <v>25</v>
      </c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5">
      <c r="A55" s="3" t="s">
        <v>28</v>
      </c>
      <c r="B55" s="3" t="s">
        <v>21</v>
      </c>
      <c r="C55" s="3" t="s">
        <v>16</v>
      </c>
      <c r="D55" s="3" t="s">
        <v>12</v>
      </c>
      <c r="E55" s="3" t="s">
        <v>31</v>
      </c>
      <c r="F55" s="3">
        <v>100</v>
      </c>
      <c r="G55" s="3">
        <v>0</v>
      </c>
      <c r="H55" s="3">
        <v>0</v>
      </c>
      <c r="I55" s="3">
        <v>0</v>
      </c>
      <c r="J55" s="3">
        <v>75</v>
      </c>
      <c r="K55" s="3">
        <v>0</v>
      </c>
      <c r="L55" s="3">
        <v>0</v>
      </c>
      <c r="M55" s="3">
        <v>0</v>
      </c>
      <c r="N55" s="3">
        <v>100</v>
      </c>
      <c r="O55" s="3">
        <v>0</v>
      </c>
      <c r="P55" s="3">
        <v>0</v>
      </c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5">
      <c r="A56" s="3" t="s">
        <v>28</v>
      </c>
      <c r="B56" s="3" t="s">
        <v>21</v>
      </c>
      <c r="C56" s="3" t="s">
        <v>37</v>
      </c>
      <c r="D56" s="3" t="s">
        <v>36</v>
      </c>
      <c r="E56" s="3" t="s">
        <v>10</v>
      </c>
      <c r="F56" s="3">
        <v>0</v>
      </c>
      <c r="G56" s="3">
        <v>50</v>
      </c>
      <c r="H56" s="3">
        <v>75</v>
      </c>
      <c r="I56" s="3">
        <v>0</v>
      </c>
      <c r="J56" s="3">
        <v>0</v>
      </c>
      <c r="K56" s="3">
        <v>25</v>
      </c>
      <c r="L56" s="3">
        <v>0</v>
      </c>
      <c r="M56" s="3">
        <v>50</v>
      </c>
      <c r="N56" s="3">
        <v>50</v>
      </c>
      <c r="O56" s="3">
        <v>0</v>
      </c>
      <c r="P56" s="3">
        <v>50</v>
      </c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5">
      <c r="A57" s="3" t="s">
        <v>20</v>
      </c>
      <c r="B57" s="3" t="s">
        <v>21</v>
      </c>
      <c r="C57" s="3" t="s">
        <v>2</v>
      </c>
      <c r="D57" s="3" t="s">
        <v>38</v>
      </c>
      <c r="E57" s="3" t="s">
        <v>16</v>
      </c>
      <c r="F57" s="3">
        <v>0</v>
      </c>
      <c r="G57" s="3">
        <v>100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5">
      <c r="A58" s="3" t="s">
        <v>28</v>
      </c>
      <c r="B58" s="3" t="s">
        <v>21</v>
      </c>
      <c r="C58" s="3" t="s">
        <v>15</v>
      </c>
      <c r="D58" s="3" t="s">
        <v>16</v>
      </c>
      <c r="E58" s="3" t="s">
        <v>37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5">
      <c r="A59" s="3" t="s">
        <v>28</v>
      </c>
      <c r="B59" s="3" t="s">
        <v>23</v>
      </c>
      <c r="C59" s="3" t="s">
        <v>10</v>
      </c>
      <c r="D59" s="3" t="s">
        <v>2</v>
      </c>
      <c r="E59" s="3" t="s">
        <v>16</v>
      </c>
      <c r="F59" s="3">
        <v>0</v>
      </c>
      <c r="G59" s="3">
        <v>75</v>
      </c>
      <c r="H59" s="3">
        <v>75</v>
      </c>
      <c r="I59" s="3">
        <v>0</v>
      </c>
      <c r="J59" s="3">
        <v>0</v>
      </c>
      <c r="K59" s="3">
        <v>50</v>
      </c>
      <c r="L59" s="3">
        <v>0</v>
      </c>
      <c r="M59" s="3">
        <v>25</v>
      </c>
      <c r="N59" s="3">
        <v>25</v>
      </c>
      <c r="O59" s="3">
        <v>0</v>
      </c>
      <c r="P59" s="3">
        <v>0</v>
      </c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5">
      <c r="A60" s="3" t="s">
        <v>28</v>
      </c>
      <c r="B60" s="3" t="s">
        <v>24</v>
      </c>
      <c r="C60" s="3" t="s">
        <v>31</v>
      </c>
      <c r="D60" s="3" t="s">
        <v>2</v>
      </c>
      <c r="E60" s="3" t="s">
        <v>16</v>
      </c>
      <c r="F60" s="3">
        <v>25</v>
      </c>
      <c r="G60" s="3">
        <v>25</v>
      </c>
      <c r="H60" s="3">
        <v>25</v>
      </c>
      <c r="I60" s="3">
        <v>25</v>
      </c>
      <c r="J60" s="3">
        <v>25</v>
      </c>
      <c r="K60" s="3">
        <v>25</v>
      </c>
      <c r="L60" s="3">
        <v>25</v>
      </c>
      <c r="M60" s="3">
        <v>25</v>
      </c>
      <c r="N60" s="3">
        <v>25</v>
      </c>
      <c r="O60" s="3">
        <v>25</v>
      </c>
      <c r="P60" s="3">
        <v>25</v>
      </c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5">
      <c r="A61" s="3" t="s">
        <v>20</v>
      </c>
      <c r="B61" s="3" t="s">
        <v>21</v>
      </c>
      <c r="C61" s="3" t="s">
        <v>11</v>
      </c>
      <c r="D61" s="3" t="s">
        <v>2</v>
      </c>
      <c r="E61" s="3" t="s">
        <v>13</v>
      </c>
      <c r="F61" s="3">
        <v>25</v>
      </c>
      <c r="G61" s="3">
        <v>175</v>
      </c>
      <c r="H61" s="3">
        <v>25</v>
      </c>
      <c r="I61" s="3">
        <v>100</v>
      </c>
      <c r="J61" s="3">
        <v>25</v>
      </c>
      <c r="K61" s="3">
        <v>150</v>
      </c>
      <c r="L61" s="3">
        <v>75</v>
      </c>
      <c r="M61" s="3">
        <v>25</v>
      </c>
      <c r="N61" s="3">
        <v>25</v>
      </c>
      <c r="O61" s="3">
        <v>25</v>
      </c>
      <c r="P61" s="4">
        <v>25</v>
      </c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5">
      <c r="A62" s="3" t="s">
        <v>28</v>
      </c>
      <c r="B62" s="3" t="s">
        <v>21</v>
      </c>
      <c r="C62" s="3" t="s">
        <v>39</v>
      </c>
      <c r="D62" s="3" t="s">
        <v>16</v>
      </c>
      <c r="E62" s="3" t="s">
        <v>2</v>
      </c>
      <c r="F62" s="3">
        <v>0</v>
      </c>
      <c r="G62" s="3">
        <v>25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25</v>
      </c>
      <c r="N62" s="3">
        <v>50</v>
      </c>
      <c r="O62" s="3">
        <v>0</v>
      </c>
      <c r="P62" s="3">
        <v>50</v>
      </c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5">
      <c r="A63" s="3" t="s">
        <v>28</v>
      </c>
      <c r="B63" s="3" t="s">
        <v>23</v>
      </c>
      <c r="C63" s="3" t="s">
        <v>31</v>
      </c>
      <c r="D63" s="3" t="s">
        <v>12</v>
      </c>
      <c r="E63" s="3" t="s">
        <v>16</v>
      </c>
      <c r="F63" s="3">
        <v>75</v>
      </c>
      <c r="G63" s="3">
        <v>50</v>
      </c>
      <c r="H63" s="3">
        <v>75</v>
      </c>
      <c r="I63" s="3">
        <v>75</v>
      </c>
      <c r="J63" s="3">
        <v>0</v>
      </c>
      <c r="K63" s="3">
        <v>25</v>
      </c>
      <c r="L63" s="3">
        <v>0</v>
      </c>
      <c r="M63" s="3">
        <v>75</v>
      </c>
      <c r="N63" s="3">
        <v>75</v>
      </c>
      <c r="O63" s="3">
        <v>75</v>
      </c>
      <c r="P63" s="3">
        <v>0</v>
      </c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5">
      <c r="A64" s="3" t="s">
        <v>28</v>
      </c>
      <c r="B64" s="3" t="s">
        <v>21</v>
      </c>
      <c r="C64" s="3" t="s">
        <v>31</v>
      </c>
      <c r="D64" s="3" t="s">
        <v>15</v>
      </c>
      <c r="E64" s="3" t="s">
        <v>16</v>
      </c>
      <c r="F64" s="3">
        <v>50</v>
      </c>
      <c r="G64" s="3">
        <v>50</v>
      </c>
      <c r="H64" s="3">
        <v>0</v>
      </c>
      <c r="I64" s="3">
        <v>25</v>
      </c>
      <c r="J64" s="3">
        <v>50</v>
      </c>
      <c r="K64" s="3">
        <v>25</v>
      </c>
      <c r="L64" s="3">
        <v>0</v>
      </c>
      <c r="M64" s="3">
        <v>50</v>
      </c>
      <c r="N64" s="3">
        <v>75</v>
      </c>
      <c r="O64" s="3">
        <v>0</v>
      </c>
      <c r="P64" s="3">
        <v>0</v>
      </c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5">
      <c r="A65" s="3" t="s">
        <v>28</v>
      </c>
      <c r="B65" s="3" t="s">
        <v>21</v>
      </c>
      <c r="C65" s="3" t="s">
        <v>31</v>
      </c>
      <c r="D65" s="3" t="s">
        <v>12</v>
      </c>
      <c r="E65" s="3" t="s">
        <v>29</v>
      </c>
      <c r="F65" s="3">
        <v>100</v>
      </c>
      <c r="G65" s="3">
        <v>0</v>
      </c>
      <c r="H65" s="3">
        <v>25</v>
      </c>
      <c r="I65" s="3">
        <v>50</v>
      </c>
      <c r="J65" s="3">
        <v>100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4">
        <v>75</v>
      </c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5">
      <c r="A66" s="3" t="s">
        <v>20</v>
      </c>
      <c r="B66" s="3" t="s">
        <v>21</v>
      </c>
      <c r="C66" s="3" t="s">
        <v>16</v>
      </c>
      <c r="D66" s="3" t="s">
        <v>11</v>
      </c>
      <c r="E66" s="3" t="s">
        <v>31</v>
      </c>
      <c r="F66" s="3">
        <v>75</v>
      </c>
      <c r="G66" s="3">
        <v>75</v>
      </c>
      <c r="H66" s="3">
        <v>0</v>
      </c>
      <c r="I66" s="3">
        <v>75</v>
      </c>
      <c r="J66" s="3">
        <v>75</v>
      </c>
      <c r="K66" s="3">
        <v>50</v>
      </c>
      <c r="L66" s="3">
        <v>50</v>
      </c>
      <c r="M66" s="3">
        <v>50</v>
      </c>
      <c r="N66" s="3">
        <v>150</v>
      </c>
      <c r="O66" s="3">
        <v>100</v>
      </c>
      <c r="P66" s="3">
        <v>0</v>
      </c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5">
      <c r="A67" s="3" t="s">
        <v>28</v>
      </c>
      <c r="B67" s="3" t="s">
        <v>21</v>
      </c>
      <c r="C67" s="3" t="s">
        <v>15</v>
      </c>
      <c r="D67" s="3" t="s">
        <v>31</v>
      </c>
      <c r="E67" s="3" t="s">
        <v>16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5">
      <c r="A68" s="3" t="s">
        <v>28</v>
      </c>
      <c r="B68" s="3" t="s">
        <v>21</v>
      </c>
      <c r="C68" s="3" t="s">
        <v>31</v>
      </c>
      <c r="D68" s="3" t="s">
        <v>13</v>
      </c>
      <c r="E68" s="3" t="s">
        <v>15</v>
      </c>
      <c r="F68" s="3">
        <v>50</v>
      </c>
      <c r="G68" s="3">
        <v>0</v>
      </c>
      <c r="H68" s="3">
        <v>0</v>
      </c>
      <c r="I68" s="3">
        <v>0</v>
      </c>
      <c r="J68" s="3">
        <v>0</v>
      </c>
      <c r="K68" s="3">
        <v>50</v>
      </c>
      <c r="L68" s="3">
        <v>0</v>
      </c>
      <c r="M68" s="3">
        <v>50</v>
      </c>
      <c r="N68" s="3">
        <v>0</v>
      </c>
      <c r="O68" s="3">
        <v>0</v>
      </c>
      <c r="P68" s="3">
        <v>0</v>
      </c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5">
      <c r="A69" s="3" t="s">
        <v>28</v>
      </c>
      <c r="B69" s="3" t="s">
        <v>21</v>
      </c>
      <c r="C69" s="3" t="s">
        <v>37</v>
      </c>
      <c r="D69" s="3" t="s">
        <v>36</v>
      </c>
      <c r="E69" s="3" t="s">
        <v>12</v>
      </c>
      <c r="F69" s="3">
        <v>25</v>
      </c>
      <c r="G69" s="3">
        <v>25</v>
      </c>
      <c r="H69" s="3">
        <v>0</v>
      </c>
      <c r="I69" s="3">
        <v>0</v>
      </c>
      <c r="J69" s="3">
        <v>50</v>
      </c>
      <c r="K69" s="3">
        <v>25</v>
      </c>
      <c r="L69" s="3">
        <v>0</v>
      </c>
      <c r="M69" s="3">
        <v>0</v>
      </c>
      <c r="N69" s="3">
        <v>25</v>
      </c>
      <c r="O69" s="3">
        <v>25</v>
      </c>
      <c r="P69" s="3">
        <v>100</v>
      </c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5">
      <c r="A70" s="3" t="s">
        <v>28</v>
      </c>
      <c r="B70" s="3" t="s">
        <v>21</v>
      </c>
      <c r="C70" s="3" t="s">
        <v>2</v>
      </c>
      <c r="D70" s="3" t="s">
        <v>31</v>
      </c>
      <c r="E70" s="3" t="s">
        <v>13</v>
      </c>
      <c r="F70" s="3">
        <v>50</v>
      </c>
      <c r="G70" s="3">
        <v>100</v>
      </c>
      <c r="H70" s="3">
        <v>0</v>
      </c>
      <c r="I70" s="3">
        <v>0</v>
      </c>
      <c r="J70" s="3">
        <v>0</v>
      </c>
      <c r="K70" s="3">
        <v>50</v>
      </c>
      <c r="L70" s="3">
        <v>0</v>
      </c>
      <c r="M70" s="3">
        <v>50</v>
      </c>
      <c r="N70" s="3">
        <v>50</v>
      </c>
      <c r="O70" s="3">
        <v>0</v>
      </c>
      <c r="P70" s="3">
        <v>0</v>
      </c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5">
      <c r="A71" s="3" t="s">
        <v>28</v>
      </c>
      <c r="B71" s="3" t="s">
        <v>21</v>
      </c>
      <c r="C71" s="3" t="s">
        <v>40</v>
      </c>
      <c r="D71" s="3" t="s">
        <v>16</v>
      </c>
      <c r="E71" s="3" t="s">
        <v>31</v>
      </c>
      <c r="F71" s="3">
        <v>25</v>
      </c>
      <c r="G71" s="3">
        <v>0</v>
      </c>
      <c r="H71" s="3">
        <v>75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50</v>
      </c>
      <c r="O71" s="3">
        <v>0</v>
      </c>
      <c r="P71" s="3">
        <v>0</v>
      </c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5">
      <c r="A72" s="3" t="s">
        <v>60</v>
      </c>
      <c r="B72" s="3" t="s">
        <v>24</v>
      </c>
      <c r="C72" s="3" t="s">
        <v>31</v>
      </c>
      <c r="D72" s="3" t="s">
        <v>13</v>
      </c>
      <c r="E72" s="3" t="s">
        <v>2</v>
      </c>
      <c r="F72" s="3">
        <v>75</v>
      </c>
      <c r="G72" s="3">
        <v>175</v>
      </c>
      <c r="H72" s="3">
        <v>0</v>
      </c>
      <c r="I72" s="3">
        <v>25</v>
      </c>
      <c r="J72" s="3">
        <v>0</v>
      </c>
      <c r="K72" s="3">
        <v>125</v>
      </c>
      <c r="L72" s="3">
        <v>0</v>
      </c>
      <c r="M72" s="3">
        <v>100</v>
      </c>
      <c r="N72" s="3">
        <v>0</v>
      </c>
      <c r="O72" s="3">
        <v>75</v>
      </c>
      <c r="P72" s="4">
        <v>25</v>
      </c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5">
      <c r="A73" s="3" t="s">
        <v>20</v>
      </c>
      <c r="B73" s="3" t="s">
        <v>21</v>
      </c>
      <c r="C73" s="3" t="s">
        <v>37</v>
      </c>
      <c r="D73" s="3" t="s">
        <v>13</v>
      </c>
      <c r="E73" s="3" t="s">
        <v>31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75</v>
      </c>
      <c r="L73" s="3">
        <v>0</v>
      </c>
      <c r="M73" s="3">
        <v>0</v>
      </c>
      <c r="N73" s="3">
        <v>0</v>
      </c>
      <c r="O73" s="3">
        <v>0</v>
      </c>
      <c r="P73" s="3">
        <v>175</v>
      </c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5">
      <c r="A74" s="3" t="s">
        <v>28</v>
      </c>
      <c r="B74" s="3" t="s">
        <v>24</v>
      </c>
      <c r="C74" s="3" t="s">
        <v>11</v>
      </c>
      <c r="D74" s="3" t="s">
        <v>12</v>
      </c>
      <c r="E74" s="3" t="s">
        <v>2</v>
      </c>
      <c r="F74" s="3">
        <v>0</v>
      </c>
      <c r="G74" s="3">
        <v>50</v>
      </c>
      <c r="H74" s="3">
        <v>0</v>
      </c>
      <c r="I74" s="3">
        <v>100</v>
      </c>
      <c r="J74" s="3">
        <v>50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5">
      <c r="A75" s="3" t="s">
        <v>28</v>
      </c>
      <c r="B75" s="3" t="s">
        <v>24</v>
      </c>
      <c r="C75" s="3" t="s">
        <v>15</v>
      </c>
      <c r="D75" s="3" t="s">
        <v>31</v>
      </c>
      <c r="E75" s="3" t="s">
        <v>2</v>
      </c>
      <c r="F75" s="3">
        <v>25</v>
      </c>
      <c r="G75" s="3">
        <v>25</v>
      </c>
      <c r="H75" s="3">
        <v>0</v>
      </c>
      <c r="I75" s="3">
        <v>0</v>
      </c>
      <c r="J75" s="3">
        <v>0</v>
      </c>
      <c r="K75" s="3">
        <v>25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5">
      <c r="A76" s="3" t="s">
        <v>28</v>
      </c>
      <c r="B76" s="3" t="s">
        <v>24</v>
      </c>
      <c r="C76" s="3" t="s">
        <v>31</v>
      </c>
      <c r="D76" s="3" t="s">
        <v>13</v>
      </c>
      <c r="E76" s="3" t="s">
        <v>11</v>
      </c>
      <c r="F76" s="3">
        <v>125</v>
      </c>
      <c r="G76" s="3">
        <v>0</v>
      </c>
      <c r="H76" s="3">
        <v>0</v>
      </c>
      <c r="I76" s="3">
        <v>75</v>
      </c>
      <c r="J76" s="3">
        <v>0</v>
      </c>
      <c r="K76" s="3">
        <v>50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5">
      <c r="A77" s="3" t="s">
        <v>41</v>
      </c>
      <c r="B77" s="3" t="s">
        <v>21</v>
      </c>
      <c r="C77" s="3" t="s">
        <v>31</v>
      </c>
      <c r="D77" s="3" t="s">
        <v>38</v>
      </c>
      <c r="E77" s="3" t="s">
        <v>16</v>
      </c>
      <c r="F77" s="3">
        <v>100</v>
      </c>
      <c r="G77" s="3">
        <v>75</v>
      </c>
      <c r="H77" s="3">
        <v>0</v>
      </c>
      <c r="I77" s="3">
        <v>0</v>
      </c>
      <c r="J77" s="3">
        <v>100</v>
      </c>
      <c r="K77" s="3">
        <v>50</v>
      </c>
      <c r="L77" s="3">
        <v>100</v>
      </c>
      <c r="M77" s="3">
        <v>0</v>
      </c>
      <c r="N77" s="3">
        <v>50</v>
      </c>
      <c r="O77" s="3">
        <v>75</v>
      </c>
      <c r="P77" s="3">
        <v>0</v>
      </c>
      <c r="Q77" s="2" t="s">
        <v>0</v>
      </c>
      <c r="R77" s="2" t="s">
        <v>62</v>
      </c>
      <c r="S77" s="2" t="s">
        <v>63</v>
      </c>
      <c r="T77" s="2" t="s">
        <v>56</v>
      </c>
      <c r="U77" s="2" t="s">
        <v>57</v>
      </c>
      <c r="V77" s="2"/>
      <c r="W77" s="2"/>
      <c r="X77" s="2"/>
    </row>
    <row r="78" spans="1:24" ht="15.75" customHeight="1" x14ac:dyDescent="0.25">
      <c r="A78" s="3" t="s">
        <v>28</v>
      </c>
      <c r="B78" s="3" t="s">
        <v>24</v>
      </c>
      <c r="C78" s="3" t="s">
        <v>16</v>
      </c>
      <c r="D78" s="3" t="s">
        <v>31</v>
      </c>
      <c r="E78" s="3" t="s">
        <v>37</v>
      </c>
      <c r="F78" s="3">
        <v>100</v>
      </c>
      <c r="G78" s="3">
        <v>50</v>
      </c>
      <c r="H78" s="3">
        <v>25</v>
      </c>
      <c r="I78" s="3">
        <v>25</v>
      </c>
      <c r="J78" s="3">
        <v>25</v>
      </c>
      <c r="K78" s="3">
        <v>25</v>
      </c>
      <c r="L78" s="3">
        <v>25</v>
      </c>
      <c r="M78" s="3">
        <v>25</v>
      </c>
      <c r="N78" s="3">
        <v>125</v>
      </c>
      <c r="O78" s="3">
        <v>25</v>
      </c>
      <c r="P78" s="3">
        <v>200</v>
      </c>
      <c r="Q78" s="2" t="s">
        <v>1</v>
      </c>
      <c r="R78" s="2">
        <f>AVERAGE(F3:F94)</f>
        <v>35.326086956521742</v>
      </c>
      <c r="S78" s="2">
        <f>R95</f>
        <v>28.112648221343875</v>
      </c>
      <c r="T78" s="2">
        <f t="shared" ref="T78:T88" si="8">(R78-S78)^2</f>
        <v>52.033698386164467</v>
      </c>
      <c r="U78" s="2">
        <f t="shared" ref="U78:U88" si="9">T78/S78</f>
        <v>1.8508999215043387</v>
      </c>
      <c r="V78" s="2"/>
      <c r="W78" s="2"/>
      <c r="X78" s="2"/>
    </row>
    <row r="79" spans="1:24" ht="15.75" customHeight="1" x14ac:dyDescent="0.25">
      <c r="A79" s="3" t="s">
        <v>28</v>
      </c>
      <c r="B79" s="3" t="s">
        <v>21</v>
      </c>
      <c r="C79" s="3" t="s">
        <v>10</v>
      </c>
      <c r="D79" s="3" t="s">
        <v>16</v>
      </c>
      <c r="E79" s="3" t="s">
        <v>12</v>
      </c>
      <c r="F79" s="3">
        <v>0</v>
      </c>
      <c r="G79" s="3">
        <v>75</v>
      </c>
      <c r="H79" s="3">
        <v>125</v>
      </c>
      <c r="I79" s="3">
        <v>75</v>
      </c>
      <c r="J79" s="3">
        <v>100</v>
      </c>
      <c r="K79" s="3">
        <v>50</v>
      </c>
      <c r="L79" s="3">
        <v>0</v>
      </c>
      <c r="M79" s="3">
        <v>0</v>
      </c>
      <c r="N79" s="3">
        <v>125</v>
      </c>
      <c r="O79" s="3">
        <v>50</v>
      </c>
      <c r="P79" s="3">
        <v>0</v>
      </c>
      <c r="Q79" s="2" t="s">
        <v>2</v>
      </c>
      <c r="R79" s="2">
        <f>AVERAGE(G3:G94)</f>
        <v>53.260869565217391</v>
      </c>
      <c r="S79" s="2">
        <f>R95</f>
        <v>28.112648221343875</v>
      </c>
      <c r="T79" s="2">
        <f t="shared" si="8"/>
        <v>632.43303676045548</v>
      </c>
      <c r="U79" s="2">
        <f t="shared" si="9"/>
        <v>22.496387810248891</v>
      </c>
      <c r="V79" s="2"/>
      <c r="W79" s="2"/>
      <c r="X79" s="2"/>
    </row>
    <row r="80" spans="1:24" ht="15.75" customHeight="1" x14ac:dyDescent="0.25">
      <c r="A80" s="3" t="s">
        <v>28</v>
      </c>
      <c r="B80" s="3" t="s">
        <v>21</v>
      </c>
      <c r="C80" s="3" t="s">
        <v>16</v>
      </c>
      <c r="D80" s="3" t="s">
        <v>12</v>
      </c>
      <c r="E80" s="3" t="s">
        <v>11</v>
      </c>
      <c r="F80" s="3">
        <v>25</v>
      </c>
      <c r="G80" s="3">
        <v>0</v>
      </c>
      <c r="H80" s="3">
        <v>0</v>
      </c>
      <c r="I80" s="3">
        <v>50</v>
      </c>
      <c r="J80" s="3">
        <v>100</v>
      </c>
      <c r="K80" s="3">
        <v>0</v>
      </c>
      <c r="L80" s="3">
        <v>0</v>
      </c>
      <c r="M80" s="3">
        <v>0</v>
      </c>
      <c r="N80" s="3">
        <v>200</v>
      </c>
      <c r="O80" s="3">
        <v>0</v>
      </c>
      <c r="P80" s="3">
        <v>0</v>
      </c>
      <c r="Q80" s="2" t="s">
        <v>10</v>
      </c>
      <c r="R80" s="2">
        <f>AVERAGE(H3:H94)</f>
        <v>13.586956521739131</v>
      </c>
      <c r="S80" s="2">
        <f>R95</f>
        <v>28.112648221343875</v>
      </c>
      <c r="T80" s="2">
        <f t="shared" si="8"/>
        <v>210.99571935196616</v>
      </c>
      <c r="U80" s="2">
        <f t="shared" si="9"/>
        <v>7.505366185736019</v>
      </c>
      <c r="V80" s="2"/>
      <c r="W80" s="2"/>
      <c r="X80" s="2"/>
    </row>
    <row r="81" spans="1:24" ht="15.75" customHeight="1" x14ac:dyDescent="0.25">
      <c r="A81" s="3" t="s">
        <v>41</v>
      </c>
      <c r="B81" s="3" t="s">
        <v>21</v>
      </c>
      <c r="C81" s="3" t="s">
        <v>17</v>
      </c>
      <c r="D81" s="3" t="s">
        <v>16</v>
      </c>
      <c r="E81" s="3" t="s">
        <v>11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2" t="s">
        <v>11</v>
      </c>
      <c r="R81" s="2">
        <f>AVERAGE(I3:I94)</f>
        <v>23.913043478260871</v>
      </c>
      <c r="S81" s="2">
        <f>R95</f>
        <v>28.112648221343875</v>
      </c>
      <c r="T81" s="2">
        <f t="shared" si="8"/>
        <v>17.636679998125263</v>
      </c>
      <c r="U81" s="2">
        <f t="shared" si="9"/>
        <v>0.62735747480150317</v>
      </c>
      <c r="V81" s="2"/>
      <c r="W81" s="2"/>
      <c r="X81" s="2"/>
    </row>
    <row r="82" spans="1:24" ht="15.75" customHeight="1" x14ac:dyDescent="0.25">
      <c r="A82" s="3" t="s">
        <v>28</v>
      </c>
      <c r="B82" s="3" t="s">
        <v>21</v>
      </c>
      <c r="C82" s="3" t="s">
        <v>2</v>
      </c>
      <c r="D82" s="3" t="s">
        <v>31</v>
      </c>
      <c r="E82" s="3" t="s">
        <v>15</v>
      </c>
      <c r="F82" s="3">
        <v>50</v>
      </c>
      <c r="G82" s="3">
        <v>125</v>
      </c>
      <c r="H82" s="3">
        <v>25</v>
      </c>
      <c r="I82" s="3">
        <v>50</v>
      </c>
      <c r="J82" s="3">
        <v>50</v>
      </c>
      <c r="K82" s="3">
        <v>25</v>
      </c>
      <c r="L82" s="3">
        <v>0</v>
      </c>
      <c r="M82" s="3">
        <v>75</v>
      </c>
      <c r="N82" s="3">
        <v>100</v>
      </c>
      <c r="O82" s="3">
        <v>25</v>
      </c>
      <c r="P82" s="3">
        <v>0</v>
      </c>
      <c r="Q82" s="2" t="s">
        <v>12</v>
      </c>
      <c r="R82" s="2">
        <f>AVERAGE(J3:J94)</f>
        <v>23.913043478260871</v>
      </c>
      <c r="S82" s="2">
        <f>R95</f>
        <v>28.112648221343875</v>
      </c>
      <c r="T82" s="2">
        <f t="shared" si="8"/>
        <v>17.636679998125263</v>
      </c>
      <c r="U82" s="2">
        <f t="shared" si="9"/>
        <v>0.62735747480150317</v>
      </c>
      <c r="V82" s="2"/>
      <c r="W82" s="2"/>
      <c r="X82" s="2"/>
    </row>
    <row r="83" spans="1:24" ht="15.75" customHeight="1" x14ac:dyDescent="0.25">
      <c r="A83" s="3" t="s">
        <v>30</v>
      </c>
      <c r="B83" s="3" t="s">
        <v>21</v>
      </c>
      <c r="C83" s="3" t="s">
        <v>15</v>
      </c>
      <c r="D83" s="3" t="s">
        <v>31</v>
      </c>
      <c r="E83" s="3" t="s">
        <v>17</v>
      </c>
      <c r="F83" s="3">
        <v>50</v>
      </c>
      <c r="G83" s="3">
        <v>25</v>
      </c>
      <c r="H83" s="3">
        <v>0</v>
      </c>
      <c r="I83" s="3">
        <v>25</v>
      </c>
      <c r="J83" s="3">
        <v>0</v>
      </c>
      <c r="K83" s="3">
        <v>0</v>
      </c>
      <c r="L83" s="3">
        <v>0</v>
      </c>
      <c r="M83" s="3">
        <v>200</v>
      </c>
      <c r="N83" s="3">
        <v>25</v>
      </c>
      <c r="O83" s="3">
        <v>25</v>
      </c>
      <c r="P83" s="3">
        <v>0</v>
      </c>
      <c r="Q83" s="2" t="s">
        <v>13</v>
      </c>
      <c r="R83" s="2">
        <f>AVERAGE(K3:K94)</f>
        <v>27.717391304347824</v>
      </c>
      <c r="S83" s="2">
        <f>R95</f>
        <v>28.112648221343875</v>
      </c>
      <c r="T83" s="2">
        <f t="shared" si="8"/>
        <v>0.15622803043322273</v>
      </c>
      <c r="U83" s="2">
        <f t="shared" si="9"/>
        <v>5.5572150017019822E-3</v>
      </c>
      <c r="V83" s="2"/>
      <c r="W83" s="2"/>
      <c r="X83" s="2"/>
    </row>
    <row r="84" spans="1:24" ht="15.75" customHeight="1" x14ac:dyDescent="0.25">
      <c r="A84" s="3" t="s">
        <v>28</v>
      </c>
      <c r="B84" s="3" t="s">
        <v>23</v>
      </c>
      <c r="C84" s="3" t="s">
        <v>16</v>
      </c>
      <c r="D84" s="3" t="s">
        <v>13</v>
      </c>
      <c r="E84" s="3" t="s">
        <v>11</v>
      </c>
      <c r="F84" s="3">
        <v>50</v>
      </c>
      <c r="G84" s="3">
        <v>50</v>
      </c>
      <c r="H84" s="3">
        <v>25</v>
      </c>
      <c r="I84" s="3">
        <v>75</v>
      </c>
      <c r="J84" s="3">
        <v>75</v>
      </c>
      <c r="K84" s="3">
        <v>75</v>
      </c>
      <c r="L84" s="3">
        <v>75</v>
      </c>
      <c r="M84" s="3">
        <v>25</v>
      </c>
      <c r="N84" s="3">
        <v>100</v>
      </c>
      <c r="O84" s="3">
        <v>100</v>
      </c>
      <c r="P84" s="3">
        <v>25</v>
      </c>
      <c r="Q84" s="2" t="s">
        <v>14</v>
      </c>
      <c r="R84" s="2">
        <f>AVERAGE(L3:L94)</f>
        <v>15.217391304347826</v>
      </c>
      <c r="S84" s="2">
        <f>R95</f>
        <v>28.112648221343875</v>
      </c>
      <c r="T84" s="2">
        <f t="shared" si="8"/>
        <v>166.28765095533444</v>
      </c>
      <c r="U84" s="2">
        <f t="shared" si="9"/>
        <v>5.9150475489208594</v>
      </c>
      <c r="V84" s="2"/>
      <c r="W84" s="2"/>
      <c r="X84" s="2"/>
    </row>
    <row r="85" spans="1:24" ht="15.75" customHeight="1" x14ac:dyDescent="0.25">
      <c r="A85" s="3" t="s">
        <v>28</v>
      </c>
      <c r="B85" s="3" t="s">
        <v>21</v>
      </c>
      <c r="C85" s="3" t="s">
        <v>31</v>
      </c>
      <c r="D85" s="3" t="s">
        <v>16</v>
      </c>
      <c r="E85" s="3" t="s">
        <v>37</v>
      </c>
      <c r="F85" s="3">
        <v>50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150</v>
      </c>
      <c r="O85" s="3">
        <v>0</v>
      </c>
      <c r="P85" s="3">
        <v>150</v>
      </c>
      <c r="Q85" s="2" t="s">
        <v>15</v>
      </c>
      <c r="R85" s="2">
        <f>AVERAGE(M3:M94)</f>
        <v>23.913043478260871</v>
      </c>
      <c r="S85" s="2">
        <f>R95</f>
        <v>28.112648221343875</v>
      </c>
      <c r="T85" s="2">
        <f t="shared" si="8"/>
        <v>17.636679998125263</v>
      </c>
      <c r="U85" s="2">
        <f t="shared" si="9"/>
        <v>0.62735747480150317</v>
      </c>
      <c r="V85" s="2"/>
      <c r="W85" s="2"/>
      <c r="X85" s="2"/>
    </row>
    <row r="86" spans="1:24" ht="15.75" customHeight="1" x14ac:dyDescent="0.25">
      <c r="A86" s="3" t="s">
        <v>28</v>
      </c>
      <c r="B86" s="3" t="s">
        <v>23</v>
      </c>
      <c r="C86" s="3" t="s">
        <v>2</v>
      </c>
      <c r="D86" s="3" t="s">
        <v>16</v>
      </c>
      <c r="E86" s="3" t="s">
        <v>31</v>
      </c>
      <c r="F86" s="3">
        <v>50</v>
      </c>
      <c r="G86" s="3">
        <v>25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2" t="s">
        <v>16</v>
      </c>
      <c r="R86" s="2">
        <f>AVERAGE(N3:N94)</f>
        <v>44.565217391304351</v>
      </c>
      <c r="S86" s="2">
        <f>R95</f>
        <v>28.112648221343875</v>
      </c>
      <c r="T86" s="2">
        <f t="shared" si="8"/>
        <v>270.68703229233398</v>
      </c>
      <c r="U86" s="2">
        <f t="shared" si="9"/>
        <v>9.628656473808153</v>
      </c>
      <c r="V86" s="2"/>
      <c r="W86" s="2"/>
      <c r="X86" s="2"/>
    </row>
    <row r="87" spans="1:24" ht="15.75" customHeight="1" x14ac:dyDescent="0.25">
      <c r="A87" s="3" t="s">
        <v>28</v>
      </c>
      <c r="B87" s="3" t="s">
        <v>21</v>
      </c>
      <c r="C87" s="3" t="s">
        <v>11</v>
      </c>
      <c r="D87" s="3" t="s">
        <v>15</v>
      </c>
      <c r="E87" s="3" t="s">
        <v>2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2" t="s">
        <v>17</v>
      </c>
      <c r="R87" s="2">
        <f>AVERAGE(O3:O94)</f>
        <v>24.728260869565219</v>
      </c>
      <c r="S87" s="2">
        <f>R95</f>
        <v>28.112648221343875</v>
      </c>
      <c r="T87" s="2">
        <f t="shared" si="8"/>
        <v>11.454077746879346</v>
      </c>
      <c r="U87" s="2">
        <f t="shared" si="9"/>
        <v>0.40743503268337072</v>
      </c>
      <c r="V87" s="2"/>
      <c r="W87" s="2"/>
      <c r="X87" s="2"/>
    </row>
    <row r="88" spans="1:24" ht="15.75" customHeight="1" x14ac:dyDescent="0.25">
      <c r="A88" s="3" t="s">
        <v>41</v>
      </c>
      <c r="B88" s="3" t="s">
        <v>24</v>
      </c>
      <c r="C88" s="3" t="s">
        <v>12</v>
      </c>
      <c r="D88" s="3" t="s">
        <v>13</v>
      </c>
      <c r="E88" s="3" t="s">
        <v>17</v>
      </c>
      <c r="F88" s="3">
        <v>50</v>
      </c>
      <c r="G88" s="3">
        <v>25</v>
      </c>
      <c r="H88" s="3">
        <v>0</v>
      </c>
      <c r="I88" s="3">
        <v>50</v>
      </c>
      <c r="J88" s="3">
        <v>50</v>
      </c>
      <c r="K88" s="3">
        <v>50</v>
      </c>
      <c r="L88" s="3">
        <v>0</v>
      </c>
      <c r="M88" s="3">
        <v>0</v>
      </c>
      <c r="N88" s="3">
        <v>25</v>
      </c>
      <c r="O88" s="3">
        <v>50</v>
      </c>
      <c r="P88" s="4">
        <v>25</v>
      </c>
      <c r="Q88" s="2" t="s">
        <v>18</v>
      </c>
      <c r="R88" s="2">
        <f>AVERAGE(P3:P94)</f>
        <v>23.097826086956523</v>
      </c>
      <c r="S88" s="2">
        <f>R95</f>
        <v>28.112648221343875</v>
      </c>
      <c r="T88" s="2">
        <f t="shared" si="8"/>
        <v>25.148441039541314</v>
      </c>
      <c r="U88" s="2">
        <f t="shared" si="9"/>
        <v>0.89455966017630262</v>
      </c>
      <c r="V88" s="2"/>
      <c r="W88" s="2"/>
      <c r="X88" s="2"/>
    </row>
    <row r="89" spans="1:24" ht="15.75" customHeight="1" x14ac:dyDescent="0.25">
      <c r="A89" s="3" t="s">
        <v>28</v>
      </c>
      <c r="B89" s="3" t="s">
        <v>21</v>
      </c>
      <c r="C89" s="3" t="s">
        <v>42</v>
      </c>
      <c r="D89" s="3" t="s">
        <v>31</v>
      </c>
      <c r="E89" s="3" t="s">
        <v>16</v>
      </c>
      <c r="F89" s="3">
        <v>50</v>
      </c>
      <c r="G89" s="3">
        <v>25</v>
      </c>
      <c r="H89" s="3">
        <v>0</v>
      </c>
      <c r="I89" s="3">
        <v>25</v>
      </c>
      <c r="J89" s="3">
        <v>25</v>
      </c>
      <c r="K89" s="3">
        <v>25</v>
      </c>
      <c r="L89" s="3">
        <v>25</v>
      </c>
      <c r="M89" s="3">
        <v>0</v>
      </c>
      <c r="N89" s="3">
        <v>50</v>
      </c>
      <c r="O89" s="3">
        <v>50</v>
      </c>
      <c r="P89" s="3">
        <v>50</v>
      </c>
      <c r="Q89" s="2" t="s">
        <v>26</v>
      </c>
      <c r="R89" s="24">
        <f>SUM(U78:U88)</f>
        <v>50.585982272484159</v>
      </c>
      <c r="S89" s="25"/>
      <c r="T89" s="25"/>
      <c r="U89" s="25"/>
      <c r="V89" s="2"/>
      <c r="W89" s="2"/>
      <c r="X89" s="2"/>
    </row>
    <row r="90" spans="1:24" ht="15.75" customHeight="1" x14ac:dyDescent="0.25">
      <c r="A90" s="3" t="s">
        <v>41</v>
      </c>
      <c r="B90" s="3" t="s">
        <v>24</v>
      </c>
      <c r="C90" s="3" t="s">
        <v>16</v>
      </c>
      <c r="D90" s="3" t="s">
        <v>2</v>
      </c>
      <c r="E90" s="3" t="s">
        <v>11</v>
      </c>
      <c r="F90" s="3">
        <v>0</v>
      </c>
      <c r="G90" s="3">
        <v>125</v>
      </c>
      <c r="H90" s="3">
        <v>0</v>
      </c>
      <c r="I90" s="3">
        <v>75</v>
      </c>
      <c r="J90" s="3">
        <v>0</v>
      </c>
      <c r="K90" s="3">
        <v>0</v>
      </c>
      <c r="L90" s="3">
        <v>0</v>
      </c>
      <c r="M90" s="3">
        <v>0</v>
      </c>
      <c r="N90" s="3">
        <v>150</v>
      </c>
      <c r="O90" s="3">
        <v>0</v>
      </c>
      <c r="P90" s="3">
        <v>0</v>
      </c>
      <c r="Q90" s="2" t="s">
        <v>64</v>
      </c>
      <c r="R90" s="24">
        <f>CHIDIST(R89,10)</f>
        <v>2.0820579322869532E-7</v>
      </c>
      <c r="S90" s="25"/>
      <c r="T90" s="25"/>
      <c r="U90" s="25"/>
      <c r="V90" s="2"/>
      <c r="W90" s="2"/>
      <c r="X90" s="2"/>
    </row>
    <row r="91" spans="1:24" ht="15.75" customHeight="1" x14ac:dyDescent="0.25">
      <c r="A91" s="3" t="s">
        <v>30</v>
      </c>
      <c r="B91" s="3" t="s">
        <v>24</v>
      </c>
      <c r="C91" s="3" t="s">
        <v>61</v>
      </c>
      <c r="D91" s="3" t="s">
        <v>31</v>
      </c>
      <c r="E91" s="3" t="s">
        <v>13</v>
      </c>
      <c r="F91" s="3">
        <v>25</v>
      </c>
      <c r="G91" s="3">
        <v>0</v>
      </c>
      <c r="H91" s="3">
        <v>0</v>
      </c>
      <c r="I91" s="3">
        <v>0</v>
      </c>
      <c r="J91" s="3">
        <v>0</v>
      </c>
      <c r="K91" s="3">
        <v>25</v>
      </c>
      <c r="L91" s="3">
        <v>0</v>
      </c>
      <c r="M91" s="3">
        <v>0</v>
      </c>
      <c r="N91" s="3">
        <v>0</v>
      </c>
      <c r="O91" s="3">
        <v>0</v>
      </c>
      <c r="P91" s="3">
        <v>25</v>
      </c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5">
      <c r="A92" s="3" t="s">
        <v>20</v>
      </c>
      <c r="B92" s="3" t="s">
        <v>24</v>
      </c>
      <c r="C92" s="3" t="s">
        <v>14</v>
      </c>
      <c r="D92" s="3" t="s">
        <v>16</v>
      </c>
      <c r="E92" s="3" t="s">
        <v>17</v>
      </c>
      <c r="F92" s="3">
        <v>25</v>
      </c>
      <c r="G92" s="3">
        <v>50</v>
      </c>
      <c r="H92" s="3">
        <v>0</v>
      </c>
      <c r="I92" s="3">
        <v>25</v>
      </c>
      <c r="J92" s="3">
        <v>0</v>
      </c>
      <c r="K92" s="3">
        <v>25</v>
      </c>
      <c r="L92" s="3">
        <v>175</v>
      </c>
      <c r="M92" s="3">
        <v>0</v>
      </c>
      <c r="N92" s="3">
        <v>100</v>
      </c>
      <c r="O92" s="3">
        <v>100</v>
      </c>
      <c r="P92" s="3">
        <v>0</v>
      </c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5">
      <c r="A93" s="3" t="s">
        <v>28</v>
      </c>
      <c r="B93" s="3" t="s">
        <v>21</v>
      </c>
      <c r="C93" s="3" t="s">
        <v>16</v>
      </c>
      <c r="D93" s="3" t="s">
        <v>15</v>
      </c>
      <c r="E93" s="3" t="s">
        <v>31</v>
      </c>
      <c r="F93" s="3">
        <v>50</v>
      </c>
      <c r="G93" s="3">
        <v>0</v>
      </c>
      <c r="H93" s="3">
        <v>0</v>
      </c>
      <c r="I93" s="3">
        <v>25</v>
      </c>
      <c r="J93" s="3">
        <v>25</v>
      </c>
      <c r="K93" s="3">
        <v>25</v>
      </c>
      <c r="L93" s="3">
        <v>0</v>
      </c>
      <c r="M93" s="3">
        <v>50</v>
      </c>
      <c r="N93" s="3">
        <v>50</v>
      </c>
      <c r="O93" s="3">
        <v>25</v>
      </c>
      <c r="P93" s="3">
        <v>0</v>
      </c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5">
      <c r="A94" s="3" t="s">
        <v>28</v>
      </c>
      <c r="B94" s="3" t="s">
        <v>23</v>
      </c>
      <c r="C94" s="3" t="s">
        <v>34</v>
      </c>
      <c r="D94" s="3" t="s">
        <v>15</v>
      </c>
      <c r="E94" s="3" t="s">
        <v>31</v>
      </c>
      <c r="F94" s="3">
        <v>50</v>
      </c>
      <c r="G94" s="3">
        <v>75</v>
      </c>
      <c r="H94" s="3">
        <v>25</v>
      </c>
      <c r="I94" s="3">
        <v>25</v>
      </c>
      <c r="J94" s="3">
        <v>0</v>
      </c>
      <c r="K94" s="3">
        <v>50</v>
      </c>
      <c r="L94" s="3">
        <v>0</v>
      </c>
      <c r="M94" s="3">
        <v>75</v>
      </c>
      <c r="N94" s="3">
        <v>50</v>
      </c>
      <c r="O94" s="3">
        <v>50</v>
      </c>
      <c r="P94" s="3">
        <v>50</v>
      </c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5">
      <c r="A95" s="26" t="s">
        <v>65</v>
      </c>
      <c r="B95" s="25"/>
      <c r="C95" s="25"/>
      <c r="D95" s="25"/>
      <c r="E95" s="18" t="s">
        <v>43</v>
      </c>
      <c r="F95" s="13">
        <f t="shared" ref="F95:P95" si="10">AVERAGE(F3:F94)</f>
        <v>35.326086956521742</v>
      </c>
      <c r="G95" s="13">
        <f t="shared" si="10"/>
        <v>53.260869565217391</v>
      </c>
      <c r="H95" s="13">
        <f t="shared" si="10"/>
        <v>13.586956521739131</v>
      </c>
      <c r="I95" s="13">
        <f t="shared" si="10"/>
        <v>23.913043478260871</v>
      </c>
      <c r="J95" s="13">
        <f t="shared" si="10"/>
        <v>23.913043478260871</v>
      </c>
      <c r="K95" s="13">
        <f t="shared" si="10"/>
        <v>27.717391304347824</v>
      </c>
      <c r="L95" s="13">
        <f t="shared" si="10"/>
        <v>15.217391304347826</v>
      </c>
      <c r="M95" s="13">
        <f t="shared" si="10"/>
        <v>23.913043478260871</v>
      </c>
      <c r="N95" s="13">
        <f t="shared" si="10"/>
        <v>44.565217391304351</v>
      </c>
      <c r="O95" s="13">
        <f t="shared" si="10"/>
        <v>24.728260869565219</v>
      </c>
      <c r="P95" s="13">
        <f t="shared" si="10"/>
        <v>23.097826086956523</v>
      </c>
      <c r="Q95" s="24" t="s">
        <v>66</v>
      </c>
      <c r="R95" s="24">
        <f>AVERAGE(F95, G95, H95, I95, J95, K95, L95, M95, N95, O95, P95)</f>
        <v>28.112648221343875</v>
      </c>
      <c r="S95" s="2"/>
      <c r="T95" s="2"/>
      <c r="U95" s="2"/>
      <c r="V95" s="2"/>
      <c r="W95" s="2"/>
      <c r="X95" s="2"/>
    </row>
    <row r="96" spans="1:24" ht="15.75" customHeight="1" x14ac:dyDescent="0.25">
      <c r="A96" s="25"/>
      <c r="B96" s="25"/>
      <c r="C96" s="25"/>
      <c r="D96" s="25"/>
      <c r="E96" s="19" t="s">
        <v>44</v>
      </c>
      <c r="F96" s="3">
        <f t="shared" ref="F96:P96" si="11">STDEV(F3:F94)</f>
        <v>36.530916816046748</v>
      </c>
      <c r="G96" s="3">
        <f t="shared" si="11"/>
        <v>47.926424738827912</v>
      </c>
      <c r="H96" s="3">
        <f t="shared" si="11"/>
        <v>26.315145087289977</v>
      </c>
      <c r="I96" s="3">
        <f t="shared" si="11"/>
        <v>33.338309868995545</v>
      </c>
      <c r="J96" s="3">
        <f t="shared" si="11"/>
        <v>34.947575235075689</v>
      </c>
      <c r="K96" s="3">
        <f t="shared" si="11"/>
        <v>30.664912148512141</v>
      </c>
      <c r="L96" s="3">
        <f t="shared" si="11"/>
        <v>33.347265761667238</v>
      </c>
      <c r="M96" s="3">
        <f t="shared" si="11"/>
        <v>37.961997241866705</v>
      </c>
      <c r="N96" s="3">
        <f t="shared" si="11"/>
        <v>50.52282790494472</v>
      </c>
      <c r="O96" s="3">
        <f t="shared" si="11"/>
        <v>39.484063626464184</v>
      </c>
      <c r="P96" s="3">
        <f t="shared" si="11"/>
        <v>41.805688603559368</v>
      </c>
      <c r="Q96" s="25"/>
      <c r="R96" s="25"/>
      <c r="S96" s="2"/>
      <c r="T96" s="2"/>
      <c r="U96" s="2"/>
      <c r="V96" s="2"/>
      <c r="W96" s="2"/>
      <c r="X96" s="2"/>
    </row>
    <row r="97" spans="1:24" ht="15.75" customHeight="1" x14ac:dyDescent="0.25">
      <c r="A97" s="25"/>
      <c r="B97" s="25"/>
      <c r="C97" s="25"/>
      <c r="D97" s="25"/>
      <c r="E97" s="19" t="s">
        <v>45</v>
      </c>
      <c r="F97" s="3">
        <f t="shared" ref="F97:P97" si="12">MAX(F3:F94)</f>
        <v>125</v>
      </c>
      <c r="G97" s="3">
        <f t="shared" si="12"/>
        <v>200</v>
      </c>
      <c r="H97" s="3">
        <f t="shared" si="12"/>
        <v>125</v>
      </c>
      <c r="I97" s="3">
        <f t="shared" si="12"/>
        <v>175</v>
      </c>
      <c r="J97" s="3">
        <f t="shared" si="12"/>
        <v>175</v>
      </c>
      <c r="K97" s="3">
        <f t="shared" si="12"/>
        <v>150</v>
      </c>
      <c r="L97" s="3">
        <f t="shared" si="12"/>
        <v>175</v>
      </c>
      <c r="M97" s="3">
        <f t="shared" si="12"/>
        <v>200</v>
      </c>
      <c r="N97" s="3">
        <f t="shared" si="12"/>
        <v>200</v>
      </c>
      <c r="O97" s="3">
        <f t="shared" si="12"/>
        <v>200</v>
      </c>
      <c r="P97" s="3">
        <f t="shared" si="12"/>
        <v>200</v>
      </c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5">
      <c r="A98" s="25"/>
      <c r="B98" s="25"/>
      <c r="C98" s="25"/>
      <c r="D98" s="25"/>
      <c r="E98" s="19" t="s">
        <v>46</v>
      </c>
      <c r="F98" s="3">
        <f t="shared" ref="F98:P98" si="13">MEDIAN(F3:F94)</f>
        <v>25</v>
      </c>
      <c r="G98" s="3">
        <f t="shared" si="13"/>
        <v>50</v>
      </c>
      <c r="H98" s="3">
        <f t="shared" si="13"/>
        <v>0</v>
      </c>
      <c r="I98" s="3">
        <f t="shared" si="13"/>
        <v>0</v>
      </c>
      <c r="J98" s="3">
        <f t="shared" si="13"/>
        <v>0</v>
      </c>
      <c r="K98" s="3">
        <f t="shared" si="13"/>
        <v>25</v>
      </c>
      <c r="L98" s="3">
        <f t="shared" si="13"/>
        <v>0</v>
      </c>
      <c r="M98" s="3">
        <f t="shared" si="13"/>
        <v>0</v>
      </c>
      <c r="N98" s="3">
        <f t="shared" si="13"/>
        <v>25</v>
      </c>
      <c r="O98" s="3">
        <f t="shared" si="13"/>
        <v>0</v>
      </c>
      <c r="P98" s="3">
        <f t="shared" si="13"/>
        <v>0</v>
      </c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5">
      <c r="A99" s="25"/>
      <c r="B99" s="25"/>
      <c r="C99" s="25"/>
      <c r="D99" s="25"/>
      <c r="E99" s="20" t="s">
        <v>47</v>
      </c>
      <c r="F99" s="21">
        <f t="shared" ref="F99:P99" si="14">MIN(F3:F94)</f>
        <v>0</v>
      </c>
      <c r="G99" s="21">
        <f t="shared" si="14"/>
        <v>0</v>
      </c>
      <c r="H99" s="21">
        <f t="shared" si="14"/>
        <v>0</v>
      </c>
      <c r="I99" s="21">
        <f t="shared" si="14"/>
        <v>0</v>
      </c>
      <c r="J99" s="21">
        <f t="shared" si="14"/>
        <v>0</v>
      </c>
      <c r="K99" s="21">
        <f t="shared" si="14"/>
        <v>0</v>
      </c>
      <c r="L99" s="21">
        <f t="shared" si="14"/>
        <v>0</v>
      </c>
      <c r="M99" s="21">
        <f t="shared" si="14"/>
        <v>0</v>
      </c>
      <c r="N99" s="21">
        <f t="shared" si="14"/>
        <v>0</v>
      </c>
      <c r="O99" s="21">
        <f t="shared" si="14"/>
        <v>0</v>
      </c>
      <c r="P99" s="21">
        <f t="shared" si="14"/>
        <v>0</v>
      </c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5">
      <c r="A100" s="25"/>
      <c r="B100" s="25"/>
      <c r="C100" s="25"/>
      <c r="D100" s="25"/>
      <c r="E100" s="26" t="s">
        <v>48</v>
      </c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1" t="s">
        <v>37</v>
      </c>
      <c r="R100" s="1" t="s">
        <v>34</v>
      </c>
      <c r="S100" s="1" t="s">
        <v>49</v>
      </c>
      <c r="T100" s="1" t="s">
        <v>50</v>
      </c>
      <c r="U100" s="1" t="s">
        <v>51</v>
      </c>
      <c r="V100" s="1"/>
      <c r="W100" s="1"/>
      <c r="X100" s="1"/>
    </row>
    <row r="101" spans="1:24" ht="15.75" customHeight="1" x14ac:dyDescent="0.25">
      <c r="A101" s="25"/>
      <c r="B101" s="25"/>
      <c r="C101" s="25"/>
      <c r="D101" s="25"/>
      <c r="E101" s="3" t="s">
        <v>7</v>
      </c>
      <c r="F101" s="3">
        <v>18</v>
      </c>
      <c r="G101" s="3">
        <v>22</v>
      </c>
      <c r="H101" s="3">
        <v>6</v>
      </c>
      <c r="I101" s="3">
        <v>5</v>
      </c>
      <c r="J101" s="3">
        <v>6</v>
      </c>
      <c r="K101" s="3">
        <v>0.5</v>
      </c>
      <c r="L101" s="3">
        <v>5</v>
      </c>
      <c r="M101" s="3">
        <v>7</v>
      </c>
      <c r="N101" s="3">
        <v>11.5</v>
      </c>
      <c r="O101" s="3">
        <v>1</v>
      </c>
      <c r="P101" s="3">
        <v>8</v>
      </c>
      <c r="Q101" s="3">
        <v>4</v>
      </c>
      <c r="R101" s="3">
        <v>2</v>
      </c>
      <c r="S101" s="3">
        <v>1</v>
      </c>
      <c r="T101" s="3">
        <v>0</v>
      </c>
      <c r="U101" s="3">
        <v>1</v>
      </c>
      <c r="V101" s="3"/>
      <c r="W101" s="3"/>
      <c r="X101" s="3"/>
    </row>
    <row r="102" spans="1:24" ht="15.75" customHeight="1" x14ac:dyDescent="0.25">
      <c r="A102" s="25"/>
      <c r="B102" s="25"/>
      <c r="C102" s="25"/>
      <c r="D102" s="25"/>
      <c r="E102" s="3" t="s">
        <v>52</v>
      </c>
      <c r="F102" s="3">
        <v>15</v>
      </c>
      <c r="G102" s="3">
        <v>10</v>
      </c>
      <c r="H102" s="3">
        <v>0</v>
      </c>
      <c r="I102" s="3">
        <v>4</v>
      </c>
      <c r="J102" s="3">
        <v>10</v>
      </c>
      <c r="K102" s="3">
        <v>11</v>
      </c>
      <c r="L102" s="3">
        <v>5</v>
      </c>
      <c r="M102" s="3">
        <v>6</v>
      </c>
      <c r="N102" s="3">
        <v>23</v>
      </c>
      <c r="O102" s="3">
        <v>4</v>
      </c>
      <c r="P102" s="3">
        <v>2</v>
      </c>
      <c r="Q102" s="3">
        <v>0</v>
      </c>
      <c r="R102" s="3">
        <v>0</v>
      </c>
      <c r="S102" s="3">
        <v>0</v>
      </c>
      <c r="T102" s="3">
        <v>1</v>
      </c>
      <c r="U102" s="3">
        <v>0</v>
      </c>
      <c r="V102" s="3"/>
      <c r="W102" s="3"/>
      <c r="X102" s="3"/>
    </row>
    <row r="103" spans="1:24" ht="15.75" customHeight="1" x14ac:dyDescent="0.25">
      <c r="A103" s="25"/>
      <c r="B103" s="25"/>
      <c r="C103" s="25"/>
      <c r="D103" s="25"/>
      <c r="E103" s="3" t="s">
        <v>9</v>
      </c>
      <c r="F103" s="3">
        <v>11</v>
      </c>
      <c r="G103" s="3">
        <v>13</v>
      </c>
      <c r="H103" s="3">
        <v>4</v>
      </c>
      <c r="I103" s="3">
        <v>10</v>
      </c>
      <c r="J103" s="3">
        <v>6</v>
      </c>
      <c r="K103" s="3">
        <v>11</v>
      </c>
      <c r="L103" s="3">
        <v>0</v>
      </c>
      <c r="M103" s="3">
        <v>7</v>
      </c>
      <c r="N103" s="3">
        <v>17</v>
      </c>
      <c r="O103" s="3">
        <v>6</v>
      </c>
      <c r="P103" s="3">
        <v>4</v>
      </c>
      <c r="Q103" s="3">
        <v>3</v>
      </c>
      <c r="R103" s="3">
        <v>0</v>
      </c>
      <c r="S103" s="3">
        <v>0</v>
      </c>
      <c r="T103" s="3">
        <v>0</v>
      </c>
      <c r="U103" s="3">
        <v>0</v>
      </c>
      <c r="V103" s="3"/>
      <c r="W103" s="3"/>
      <c r="X103" s="3"/>
    </row>
    <row r="104" spans="1:24" ht="15.75" customHeight="1" x14ac:dyDescent="0.25">
      <c r="A104" s="25"/>
      <c r="B104" s="25"/>
      <c r="C104" s="25"/>
      <c r="D104" s="25"/>
      <c r="E104" s="13" t="s">
        <v>53</v>
      </c>
      <c r="F104" s="13">
        <f t="shared" ref="F104:U104" si="15">SUM(F101*3,F102*2,F103)</f>
        <v>95</v>
      </c>
      <c r="G104" s="13">
        <f t="shared" si="15"/>
        <v>99</v>
      </c>
      <c r="H104" s="13">
        <f t="shared" si="15"/>
        <v>22</v>
      </c>
      <c r="I104" s="13">
        <f t="shared" si="15"/>
        <v>33</v>
      </c>
      <c r="J104" s="13">
        <f t="shared" si="15"/>
        <v>44</v>
      </c>
      <c r="K104" s="13">
        <f t="shared" si="15"/>
        <v>34.5</v>
      </c>
      <c r="L104" s="13">
        <f t="shared" si="15"/>
        <v>25</v>
      </c>
      <c r="M104" s="13">
        <f t="shared" si="15"/>
        <v>40</v>
      </c>
      <c r="N104" s="13">
        <f t="shared" si="15"/>
        <v>97.5</v>
      </c>
      <c r="O104" s="13">
        <f t="shared" si="15"/>
        <v>17</v>
      </c>
      <c r="P104" s="13">
        <f t="shared" si="15"/>
        <v>32</v>
      </c>
      <c r="Q104" s="13">
        <f t="shared" si="15"/>
        <v>15</v>
      </c>
      <c r="R104" s="13">
        <f t="shared" si="15"/>
        <v>6</v>
      </c>
      <c r="S104" s="13">
        <f t="shared" si="15"/>
        <v>3</v>
      </c>
      <c r="T104" s="13">
        <f t="shared" si="15"/>
        <v>2</v>
      </c>
      <c r="U104" s="13">
        <f t="shared" si="15"/>
        <v>3</v>
      </c>
      <c r="V104" s="3"/>
      <c r="W104" s="3"/>
      <c r="X104" s="3"/>
    </row>
    <row r="105" spans="1:24" ht="15.75" customHeight="1" x14ac:dyDescent="0.25">
      <c r="A105" s="25"/>
      <c r="B105" s="25"/>
      <c r="C105" s="25"/>
      <c r="D105" s="25"/>
      <c r="E105" s="3" t="s">
        <v>54</v>
      </c>
      <c r="F105" s="3">
        <f t="shared" ref="F105:G105" si="16">SUM(F101:F103)</f>
        <v>44</v>
      </c>
      <c r="G105" s="3">
        <f t="shared" si="16"/>
        <v>45</v>
      </c>
      <c r="H105" s="3">
        <v>9</v>
      </c>
      <c r="I105" s="3">
        <f t="shared" ref="I105:L105" si="17">SUM(I101:I103)</f>
        <v>19</v>
      </c>
      <c r="J105" s="3">
        <f t="shared" si="17"/>
        <v>22</v>
      </c>
      <c r="K105" s="3">
        <f t="shared" si="17"/>
        <v>22.5</v>
      </c>
      <c r="L105" s="3">
        <f t="shared" si="17"/>
        <v>10</v>
      </c>
      <c r="M105" s="3">
        <v>21</v>
      </c>
      <c r="N105" s="3">
        <f t="shared" ref="N105:U105" si="18">SUM(N101:N103)</f>
        <v>51.5</v>
      </c>
      <c r="O105" s="3">
        <f t="shared" si="18"/>
        <v>11</v>
      </c>
      <c r="P105" s="3">
        <f t="shared" si="18"/>
        <v>14</v>
      </c>
      <c r="Q105" s="3">
        <f t="shared" si="18"/>
        <v>7</v>
      </c>
      <c r="R105" s="3">
        <f t="shared" si="18"/>
        <v>2</v>
      </c>
      <c r="S105" s="3">
        <f t="shared" si="18"/>
        <v>1</v>
      </c>
      <c r="T105" s="3">
        <f t="shared" si="18"/>
        <v>1</v>
      </c>
      <c r="U105" s="3">
        <f t="shared" si="18"/>
        <v>1</v>
      </c>
      <c r="V105" s="3"/>
      <c r="W105" s="3"/>
      <c r="X105" s="3"/>
    </row>
    <row r="106" spans="1:24" ht="15.75" customHeight="1" x14ac:dyDescent="0.25">
      <c r="A106" s="25"/>
      <c r="B106" s="25"/>
      <c r="C106" s="25"/>
      <c r="D106" s="25"/>
      <c r="E106" s="3" t="s">
        <v>43</v>
      </c>
      <c r="F106" s="3">
        <f t="shared" ref="F106:U106" si="19">F104/F105</f>
        <v>2.1590909090909092</v>
      </c>
      <c r="G106" s="3">
        <f t="shared" si="19"/>
        <v>2.2000000000000002</v>
      </c>
      <c r="H106" s="3">
        <f t="shared" si="19"/>
        <v>2.4444444444444446</v>
      </c>
      <c r="I106" s="3">
        <f t="shared" si="19"/>
        <v>1.736842105263158</v>
      </c>
      <c r="J106" s="3">
        <f t="shared" si="19"/>
        <v>2</v>
      </c>
      <c r="K106" s="3">
        <f t="shared" si="19"/>
        <v>1.5333333333333334</v>
      </c>
      <c r="L106" s="3">
        <f t="shared" si="19"/>
        <v>2.5</v>
      </c>
      <c r="M106" s="3">
        <f t="shared" si="19"/>
        <v>1.9047619047619047</v>
      </c>
      <c r="N106" s="3">
        <f t="shared" si="19"/>
        <v>1.8932038834951457</v>
      </c>
      <c r="O106" s="3">
        <f t="shared" si="19"/>
        <v>1.5454545454545454</v>
      </c>
      <c r="P106" s="3">
        <f t="shared" si="19"/>
        <v>2.2857142857142856</v>
      </c>
      <c r="Q106" s="3">
        <f t="shared" si="19"/>
        <v>2.1428571428571428</v>
      </c>
      <c r="R106" s="3">
        <f t="shared" si="19"/>
        <v>3</v>
      </c>
      <c r="S106" s="3">
        <f t="shared" si="19"/>
        <v>3</v>
      </c>
      <c r="T106" s="3">
        <f t="shared" si="19"/>
        <v>2</v>
      </c>
      <c r="U106" s="3">
        <f t="shared" si="19"/>
        <v>3</v>
      </c>
      <c r="V106" s="3"/>
      <c r="W106" s="3"/>
      <c r="X106" s="3"/>
    </row>
    <row r="107" spans="1:24" ht="1.5" customHeight="1" x14ac:dyDescent="0.25">
      <c r="A107" s="27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2"/>
      <c r="W107" s="22"/>
      <c r="X107" s="22"/>
    </row>
    <row r="108" spans="1:24" ht="15.75" customHeight="1" x14ac:dyDescent="0.25">
      <c r="A108" s="26" t="s">
        <v>67</v>
      </c>
      <c r="B108" s="25"/>
      <c r="C108" s="25"/>
      <c r="D108" s="25"/>
      <c r="E108" s="3" t="s">
        <v>43</v>
      </c>
      <c r="F108" s="3">
        <f>'School of Arts and Sciences'!F47</f>
        <v>42.045454545454547</v>
      </c>
      <c r="G108" s="3">
        <f>'School of Arts and Sciences'!G47</f>
        <v>42.613636363636367</v>
      </c>
      <c r="H108" s="3">
        <f>'School of Arts and Sciences'!H47</f>
        <v>15.340909090909092</v>
      </c>
      <c r="I108" s="3">
        <f>'School of Arts and Sciences'!I47</f>
        <v>23.295454545454547</v>
      </c>
      <c r="J108" s="3">
        <f>'School of Arts and Sciences'!J47</f>
        <v>31.818181818181817</v>
      </c>
      <c r="K108" s="3">
        <f>'School of Arts and Sciences'!K47</f>
        <v>28.977272727272727</v>
      </c>
      <c r="L108" s="3">
        <f>'School of Arts and Sciences'!L47</f>
        <v>11.931818181818182</v>
      </c>
      <c r="M108" s="3">
        <f>'School of Arts and Sciences'!M47</f>
        <v>32.386363636363633</v>
      </c>
      <c r="N108" s="3">
        <f>'School of Arts and Sciences'!N47</f>
        <v>52.272727272727273</v>
      </c>
      <c r="O108" s="3">
        <f>'School of Arts and Sciences'!O47</f>
        <v>23.295454545454547</v>
      </c>
      <c r="P108" s="3">
        <f>'School of Arts and Sciences'!Q47</f>
        <v>30.113636363636363</v>
      </c>
      <c r="Q108" s="9"/>
      <c r="R108" s="9"/>
      <c r="S108" s="9"/>
      <c r="T108" s="9"/>
      <c r="U108" s="9"/>
      <c r="V108" s="9"/>
      <c r="W108" s="9"/>
      <c r="X108" s="9"/>
    </row>
    <row r="109" spans="1:24" ht="15.75" customHeight="1" x14ac:dyDescent="0.25">
      <c r="A109" s="25"/>
      <c r="B109" s="25"/>
      <c r="C109" s="25"/>
      <c r="D109" s="25"/>
      <c r="E109" s="19" t="s">
        <v>44</v>
      </c>
      <c r="F109" s="3">
        <f>'School of Arts and Sciences'!F48</f>
        <v>35.26178150168117</v>
      </c>
      <c r="G109" s="3">
        <f>'School of Arts and Sciences'!G48</f>
        <v>46.873017928496544</v>
      </c>
      <c r="H109" s="3">
        <f>'School of Arts and Sciences'!H48</f>
        <v>29.142746659765347</v>
      </c>
      <c r="I109" s="3">
        <f>'School of Arts and Sciences'!I48</f>
        <v>30.211332807758442</v>
      </c>
      <c r="J109" s="3">
        <f>'School of Arts and Sciences'!J48</f>
        <v>35.911566270021879</v>
      </c>
      <c r="K109" s="3">
        <f>'School of Arts and Sciences'!K48</f>
        <v>35.740985942051687</v>
      </c>
      <c r="L109" s="3">
        <f>'School of Arts and Sciences'!L48</f>
        <v>26.130617991492972</v>
      </c>
      <c r="M109" s="3">
        <f>'School of Arts and Sciences'!M48</f>
        <v>43.993771181252633</v>
      </c>
      <c r="N109" s="3">
        <f>'School of Arts and Sciences'!N48</f>
        <v>50.812635141895811</v>
      </c>
      <c r="O109" s="3">
        <f>'School of Arts and Sciences'!O48</f>
        <v>30.688668877339762</v>
      </c>
      <c r="P109" s="3">
        <f>'School of Arts and Sciences'!Q48</f>
        <v>48.398643027821151</v>
      </c>
      <c r="Q109" s="9"/>
      <c r="R109" s="9"/>
      <c r="S109" s="9"/>
      <c r="T109" s="9"/>
      <c r="U109" s="9"/>
      <c r="V109" s="9"/>
      <c r="W109" s="9"/>
      <c r="X109" s="9"/>
    </row>
    <row r="110" spans="1:24" ht="15.75" customHeight="1" x14ac:dyDescent="0.25">
      <c r="A110" s="25"/>
      <c r="B110" s="25"/>
      <c r="C110" s="25"/>
      <c r="D110" s="25"/>
      <c r="E110" s="19" t="s">
        <v>45</v>
      </c>
      <c r="F110" s="3">
        <f>'School of Arts and Sciences'!F49</f>
        <v>100</v>
      </c>
      <c r="G110" s="3">
        <f>'School of Arts and Sciences'!G49</f>
        <v>175</v>
      </c>
      <c r="H110" s="3">
        <f>'School of Arts and Sciences'!H49</f>
        <v>125</v>
      </c>
      <c r="I110" s="3">
        <f>'School of Arts and Sciences'!I49</f>
        <v>100</v>
      </c>
      <c r="J110" s="3">
        <f>'School of Arts and Sciences'!J49</f>
        <v>100</v>
      </c>
      <c r="K110" s="3">
        <f>'School of Arts and Sciences'!K49</f>
        <v>150</v>
      </c>
      <c r="L110" s="3">
        <f>'School of Arts and Sciences'!L49</f>
        <v>100</v>
      </c>
      <c r="M110" s="3">
        <f>'School of Arts and Sciences'!M49</f>
        <v>200</v>
      </c>
      <c r="N110" s="3">
        <f>'School of Arts and Sciences'!N49</f>
        <v>200</v>
      </c>
      <c r="O110" s="3">
        <f>'School of Arts and Sciences'!O49</f>
        <v>125</v>
      </c>
      <c r="P110" s="3">
        <f>'School of Arts and Sciences'!Q49</f>
        <v>175</v>
      </c>
      <c r="Q110" s="9"/>
      <c r="R110" s="9"/>
      <c r="S110" s="9"/>
      <c r="T110" s="9"/>
      <c r="U110" s="9"/>
      <c r="V110" s="9"/>
      <c r="W110" s="9"/>
      <c r="X110" s="9"/>
    </row>
    <row r="111" spans="1:24" ht="15.75" customHeight="1" x14ac:dyDescent="0.25">
      <c r="A111" s="25"/>
      <c r="B111" s="25"/>
      <c r="C111" s="25"/>
      <c r="D111" s="25"/>
      <c r="E111" s="19" t="s">
        <v>46</v>
      </c>
      <c r="F111" s="3">
        <f>'School of Arts and Sciences'!F50</f>
        <v>50</v>
      </c>
      <c r="G111" s="3">
        <f>'School of Arts and Sciences'!G50</f>
        <v>25</v>
      </c>
      <c r="H111" s="3">
        <f>'School of Arts and Sciences'!H50</f>
        <v>0</v>
      </c>
      <c r="I111" s="3">
        <f>'School of Arts and Sciences'!I50</f>
        <v>0</v>
      </c>
      <c r="J111" s="3">
        <f>'School of Arts and Sciences'!J50</f>
        <v>25</v>
      </c>
      <c r="K111" s="3">
        <f>'School of Arts and Sciences'!K50</f>
        <v>25</v>
      </c>
      <c r="L111" s="3">
        <f>'School of Arts and Sciences'!L50</f>
        <v>0</v>
      </c>
      <c r="M111" s="3">
        <f>'School of Arts and Sciences'!M50</f>
        <v>25</v>
      </c>
      <c r="N111" s="3">
        <f>'School of Arts and Sciences'!N50</f>
        <v>50</v>
      </c>
      <c r="O111" s="3">
        <f>'School of Arts and Sciences'!O50</f>
        <v>12.5</v>
      </c>
      <c r="P111" s="3">
        <f>'School of Arts and Sciences'!Q50</f>
        <v>0</v>
      </c>
      <c r="Q111" s="9"/>
      <c r="R111" s="9"/>
      <c r="S111" s="9"/>
      <c r="T111" s="9"/>
      <c r="U111" s="9"/>
      <c r="V111" s="9"/>
      <c r="W111" s="9"/>
      <c r="X111" s="9"/>
    </row>
    <row r="112" spans="1:24" ht="15.75" customHeight="1" x14ac:dyDescent="0.25">
      <c r="A112" s="25"/>
      <c r="B112" s="25"/>
      <c r="C112" s="25"/>
      <c r="D112" s="25"/>
      <c r="E112" s="20" t="s">
        <v>47</v>
      </c>
      <c r="F112" s="3">
        <f>'School of Arts and Sciences'!F51</f>
        <v>0</v>
      </c>
      <c r="G112" s="3">
        <f>'School of Arts and Sciences'!G51</f>
        <v>0</v>
      </c>
      <c r="H112" s="3">
        <f>'School of Arts and Sciences'!H51</f>
        <v>0</v>
      </c>
      <c r="I112" s="3">
        <f>'School of Arts and Sciences'!I51</f>
        <v>0</v>
      </c>
      <c r="J112" s="3">
        <f>'School of Arts and Sciences'!J51</f>
        <v>0</v>
      </c>
      <c r="K112" s="3">
        <f>'School of Arts and Sciences'!K51</f>
        <v>0</v>
      </c>
      <c r="L112" s="3">
        <f>'School of Arts and Sciences'!L51</f>
        <v>0</v>
      </c>
      <c r="M112" s="3">
        <f>'School of Arts and Sciences'!M51</f>
        <v>0</v>
      </c>
      <c r="N112" s="3">
        <f>'School of Arts and Sciences'!N51</f>
        <v>0</v>
      </c>
      <c r="O112" s="3">
        <f>'School of Arts and Sciences'!O51</f>
        <v>0</v>
      </c>
      <c r="P112" s="3">
        <f>'School of Arts and Sciences'!Q51</f>
        <v>0</v>
      </c>
      <c r="Q112" s="9"/>
      <c r="R112" s="9"/>
      <c r="S112" s="9"/>
      <c r="T112" s="9"/>
      <c r="U112" s="9"/>
      <c r="V112" s="9"/>
      <c r="W112" s="9"/>
      <c r="X112" s="9"/>
    </row>
    <row r="113" spans="1:24" ht="15.75" customHeight="1" x14ac:dyDescent="0.25">
      <c r="A113" s="25"/>
      <c r="B113" s="25"/>
      <c r="C113" s="25"/>
      <c r="D113" s="25"/>
      <c r="E113" s="26" t="s">
        <v>48</v>
      </c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1" t="s">
        <v>37</v>
      </c>
      <c r="R113" s="1" t="s">
        <v>34</v>
      </c>
      <c r="S113" s="1" t="s">
        <v>49</v>
      </c>
      <c r="T113" s="1" t="s">
        <v>50</v>
      </c>
      <c r="U113" s="1" t="s">
        <v>51</v>
      </c>
      <c r="V113" s="1"/>
      <c r="W113" s="1"/>
      <c r="X113" s="1"/>
    </row>
    <row r="114" spans="1:24" ht="15.75" customHeight="1" x14ac:dyDescent="0.25">
      <c r="A114" s="25"/>
      <c r="B114" s="25"/>
      <c r="C114" s="25"/>
      <c r="D114" s="25"/>
      <c r="E114" s="3" t="s">
        <v>7</v>
      </c>
      <c r="F114" s="3">
        <f>'School of Arts and Sciences'!F53</f>
        <v>11</v>
      </c>
      <c r="G114" s="3">
        <f>'School of Arts and Sciences'!G53</f>
        <v>4</v>
      </c>
      <c r="H114" s="3">
        <f>'School of Arts and Sciences'!H53</f>
        <v>4</v>
      </c>
      <c r="I114" s="3">
        <f>'School of Arts and Sciences'!I53</f>
        <v>2</v>
      </c>
      <c r="J114" s="3">
        <f>'School of Arts and Sciences'!J53</f>
        <v>2</v>
      </c>
      <c r="K114" s="3">
        <f>'School of Arts and Sciences'!K53</f>
        <v>0.5</v>
      </c>
      <c r="L114" s="3">
        <f>'School of Arts and Sciences'!L53</f>
        <v>1</v>
      </c>
      <c r="M114" s="3">
        <f>'School of Arts and Sciences'!M53</f>
        <v>5</v>
      </c>
      <c r="N114" s="3">
        <f>'School of Arts and Sciences'!N53</f>
        <v>7.5</v>
      </c>
      <c r="O114" s="3">
        <f>'School of Arts and Sciences'!O53</f>
        <v>1</v>
      </c>
      <c r="P114" s="3">
        <f>'School of Arts and Sciences'!Q53</f>
        <v>4</v>
      </c>
      <c r="Q114" s="3">
        <f>'School of Arts and Sciences'!R53</f>
        <v>3</v>
      </c>
      <c r="R114" s="3">
        <f>'School of Arts and Sciences'!S53</f>
        <v>1</v>
      </c>
      <c r="S114" s="3">
        <f>'School of Arts and Sciences'!T53</f>
        <v>0</v>
      </c>
      <c r="T114" s="3">
        <f>'School of Arts and Sciences'!U53</f>
        <v>0</v>
      </c>
      <c r="U114" s="3">
        <f>'School of Arts and Sciences'!V53</f>
        <v>0</v>
      </c>
      <c r="V114" s="3"/>
      <c r="W114" s="3"/>
      <c r="X114" s="3"/>
    </row>
    <row r="115" spans="1:24" ht="15.75" customHeight="1" x14ac:dyDescent="0.25">
      <c r="A115" s="25"/>
      <c r="B115" s="25"/>
      <c r="C115" s="25"/>
      <c r="D115" s="25"/>
      <c r="E115" s="3" t="s">
        <v>52</v>
      </c>
      <c r="F115" s="3">
        <f>'School of Arts and Sciences'!F54</f>
        <v>8</v>
      </c>
      <c r="G115" s="3">
        <f>'School of Arts and Sciences'!G54</f>
        <v>2</v>
      </c>
      <c r="H115" s="3">
        <f>'School of Arts and Sciences'!H54</f>
        <v>0</v>
      </c>
      <c r="I115" s="3">
        <f>'School of Arts and Sciences'!I54</f>
        <v>3</v>
      </c>
      <c r="J115" s="3">
        <f>'School of Arts and Sciences'!J54</f>
        <v>5</v>
      </c>
      <c r="K115" s="3">
        <f>'School of Arts and Sciences'!K54</f>
        <v>4</v>
      </c>
      <c r="L115" s="3">
        <f>'School of Arts and Sciences'!L54</f>
        <v>3</v>
      </c>
      <c r="M115" s="3">
        <f>'School of Arts and Sciences'!M54</f>
        <v>4</v>
      </c>
      <c r="N115" s="3">
        <f>'School of Arts and Sciences'!N54</f>
        <v>12</v>
      </c>
      <c r="O115" s="3">
        <f>'School of Arts and Sciences'!O54</f>
        <v>3</v>
      </c>
      <c r="P115" s="3">
        <f>'School of Arts and Sciences'!Q54</f>
        <v>0</v>
      </c>
      <c r="Q115" s="3">
        <f>'School of Arts and Sciences'!R54</f>
        <v>0</v>
      </c>
      <c r="R115" s="3">
        <f>'School of Arts and Sciences'!S54</f>
        <v>0</v>
      </c>
      <c r="S115" s="3">
        <f>'School of Arts and Sciences'!T54</f>
        <v>0</v>
      </c>
      <c r="T115" s="3">
        <f>'School of Arts and Sciences'!U54</f>
        <v>0</v>
      </c>
      <c r="U115" s="3">
        <f>'School of Arts and Sciences'!V54</f>
        <v>0</v>
      </c>
      <c r="V115" s="3"/>
      <c r="W115" s="3"/>
      <c r="X115" s="3"/>
    </row>
    <row r="116" spans="1:24" ht="15.75" customHeight="1" x14ac:dyDescent="0.25">
      <c r="A116" s="25"/>
      <c r="B116" s="25"/>
      <c r="C116" s="25"/>
      <c r="D116" s="25"/>
      <c r="E116" s="3" t="s">
        <v>9</v>
      </c>
      <c r="F116" s="3">
        <f>'School of Arts and Sciences'!F55</f>
        <v>7</v>
      </c>
      <c r="G116" s="3">
        <f>'School of Arts and Sciences'!G55</f>
        <v>7</v>
      </c>
      <c r="H116" s="3">
        <f>'School of Arts and Sciences'!H55</f>
        <v>1</v>
      </c>
      <c r="I116" s="3">
        <f>'School of Arts and Sciences'!I55</f>
        <v>3</v>
      </c>
      <c r="J116" s="3">
        <f>'School of Arts and Sciences'!J55</f>
        <v>4</v>
      </c>
      <c r="K116" s="3">
        <f>'School of Arts and Sciences'!K55</f>
        <v>2</v>
      </c>
      <c r="L116" s="3">
        <f>'School of Arts and Sciences'!L55</f>
        <v>0</v>
      </c>
      <c r="M116" s="3">
        <f>'School of Arts and Sciences'!M55</f>
        <v>5</v>
      </c>
      <c r="N116" s="3">
        <f>'School of Arts and Sciences'!N55</f>
        <v>9</v>
      </c>
      <c r="O116" s="3">
        <f>'School of Arts and Sciences'!O55</f>
        <v>2</v>
      </c>
      <c r="P116" s="3">
        <f>'School of Arts and Sciences'!Q55</f>
        <v>3</v>
      </c>
      <c r="Q116" s="3">
        <f>'School of Arts and Sciences'!R55</f>
        <v>2</v>
      </c>
      <c r="R116" s="3">
        <f>'School of Arts and Sciences'!S55</f>
        <v>0</v>
      </c>
      <c r="S116" s="3">
        <f>'School of Arts and Sciences'!T55</f>
        <v>0</v>
      </c>
      <c r="T116" s="3">
        <f>'School of Arts and Sciences'!U55</f>
        <v>0</v>
      </c>
      <c r="U116" s="3">
        <f>'School of Arts and Sciences'!V55</f>
        <v>0</v>
      </c>
      <c r="V116" s="3"/>
      <c r="W116" s="3"/>
      <c r="X116" s="3"/>
    </row>
    <row r="117" spans="1:24" ht="15.75" customHeight="1" x14ac:dyDescent="0.25">
      <c r="A117" s="25"/>
      <c r="B117" s="25"/>
      <c r="C117" s="25"/>
      <c r="D117" s="25"/>
      <c r="E117" s="13" t="s">
        <v>53</v>
      </c>
      <c r="F117" s="13">
        <f>'School of Arts and Sciences'!F56</f>
        <v>56</v>
      </c>
      <c r="G117" s="13">
        <f>'School of Arts and Sciences'!G56</f>
        <v>23</v>
      </c>
      <c r="H117" s="13">
        <f>'School of Arts and Sciences'!H56</f>
        <v>13</v>
      </c>
      <c r="I117" s="13">
        <f>'School of Arts and Sciences'!I56</f>
        <v>15</v>
      </c>
      <c r="J117" s="13">
        <f>'School of Arts and Sciences'!J56</f>
        <v>20</v>
      </c>
      <c r="K117" s="13">
        <f>'School of Arts and Sciences'!K56</f>
        <v>11.5</v>
      </c>
      <c r="L117" s="13">
        <f>'School of Arts and Sciences'!L56</f>
        <v>9</v>
      </c>
      <c r="M117" s="13">
        <f>'School of Arts and Sciences'!M56</f>
        <v>28</v>
      </c>
      <c r="N117" s="13">
        <f>'School of Arts and Sciences'!N56</f>
        <v>55.5</v>
      </c>
      <c r="O117" s="13">
        <f>'School of Arts and Sciences'!O56</f>
        <v>11</v>
      </c>
      <c r="P117" s="13">
        <f>'School of Arts and Sciences'!Q56</f>
        <v>15</v>
      </c>
      <c r="Q117" s="13">
        <f>'School of Arts and Sciences'!R56</f>
        <v>11</v>
      </c>
      <c r="R117" s="13">
        <f>'School of Arts and Sciences'!S56</f>
        <v>3</v>
      </c>
      <c r="S117" s="13">
        <f>'School of Arts and Sciences'!T56</f>
        <v>0</v>
      </c>
      <c r="T117" s="13">
        <f>'School of Arts and Sciences'!U56</f>
        <v>0</v>
      </c>
      <c r="U117" s="13">
        <f>'School of Arts and Sciences'!V56</f>
        <v>0</v>
      </c>
      <c r="V117" s="3"/>
      <c r="W117" s="3"/>
      <c r="X117" s="3"/>
    </row>
    <row r="118" spans="1:24" ht="15.75" customHeight="1" x14ac:dyDescent="0.25">
      <c r="A118" s="25"/>
      <c r="B118" s="25"/>
      <c r="C118" s="25"/>
      <c r="D118" s="25"/>
      <c r="E118" s="3" t="s">
        <v>54</v>
      </c>
      <c r="F118" s="3">
        <f>'School of Arts and Sciences'!F57</f>
        <v>26</v>
      </c>
      <c r="G118" s="3">
        <f>'School of Arts and Sciences'!G57</f>
        <v>13</v>
      </c>
      <c r="H118" s="3">
        <f>'School of Arts and Sciences'!H57</f>
        <v>5</v>
      </c>
      <c r="I118" s="3">
        <f>'School of Arts and Sciences'!I57</f>
        <v>8</v>
      </c>
      <c r="J118" s="3">
        <f>'School of Arts and Sciences'!J57</f>
        <v>11</v>
      </c>
      <c r="K118" s="3">
        <f>'School of Arts and Sciences'!K57</f>
        <v>6.5</v>
      </c>
      <c r="L118" s="3">
        <f>'School of Arts and Sciences'!L57</f>
        <v>4</v>
      </c>
      <c r="M118" s="3">
        <f>'School of Arts and Sciences'!M57</f>
        <v>14</v>
      </c>
      <c r="N118" s="3">
        <f>'School of Arts and Sciences'!N57</f>
        <v>28.5</v>
      </c>
      <c r="O118" s="3">
        <f>'School of Arts and Sciences'!O57</f>
        <v>6</v>
      </c>
      <c r="P118" s="3">
        <f>'School of Arts and Sciences'!Q57</f>
        <v>7</v>
      </c>
      <c r="Q118" s="3">
        <f>'School of Arts and Sciences'!R57</f>
        <v>5</v>
      </c>
      <c r="R118" s="3">
        <f>'School of Arts and Sciences'!S57</f>
        <v>1</v>
      </c>
      <c r="S118" s="3">
        <f>'School of Arts and Sciences'!T57</f>
        <v>0</v>
      </c>
      <c r="T118" s="3">
        <f>'School of Arts and Sciences'!U57</f>
        <v>0</v>
      </c>
      <c r="U118" s="3">
        <f>'School of Arts and Sciences'!V57</f>
        <v>0</v>
      </c>
      <c r="V118" s="3"/>
      <c r="W118" s="3"/>
      <c r="X118" s="3"/>
    </row>
    <row r="119" spans="1:24" ht="15.75" customHeight="1" x14ac:dyDescent="0.25">
      <c r="A119" s="25"/>
      <c r="B119" s="25"/>
      <c r="C119" s="25"/>
      <c r="D119" s="25"/>
      <c r="E119" s="3" t="s">
        <v>43</v>
      </c>
      <c r="F119" s="3">
        <f>'School of Arts and Sciences'!F58</f>
        <v>2.1538461538461537</v>
      </c>
      <c r="G119" s="3">
        <f>'School of Arts and Sciences'!G58</f>
        <v>1.7692307692307692</v>
      </c>
      <c r="H119" s="3">
        <f>'School of Arts and Sciences'!H58</f>
        <v>2.6</v>
      </c>
      <c r="I119" s="3">
        <f>'School of Arts and Sciences'!I58</f>
        <v>1.875</v>
      </c>
      <c r="J119" s="3">
        <f>'School of Arts and Sciences'!J58</f>
        <v>1.8181818181818181</v>
      </c>
      <c r="K119" s="3">
        <f>'School of Arts and Sciences'!K58</f>
        <v>1.7692307692307692</v>
      </c>
      <c r="L119" s="3">
        <f>'School of Arts and Sciences'!L58</f>
        <v>2.25</v>
      </c>
      <c r="M119" s="3">
        <f>'School of Arts and Sciences'!M58</f>
        <v>2</v>
      </c>
      <c r="N119" s="3">
        <f>'School of Arts and Sciences'!N58</f>
        <v>1.9473684210526316</v>
      </c>
      <c r="O119" s="3">
        <f>'School of Arts and Sciences'!O58</f>
        <v>1.8333333333333333</v>
      </c>
      <c r="P119" s="3">
        <f>'School of Arts and Sciences'!Q58</f>
        <v>2.1428571428571428</v>
      </c>
      <c r="Q119" s="3">
        <f>'School of Arts and Sciences'!R58</f>
        <v>2.2000000000000002</v>
      </c>
      <c r="R119" s="3">
        <f>'School of Arts and Sciences'!S58</f>
        <v>3</v>
      </c>
      <c r="S119" s="3">
        <f>'School of Arts and Sciences'!T58</f>
        <v>0</v>
      </c>
      <c r="T119" s="3">
        <f>'School of Arts and Sciences'!U58</f>
        <v>0</v>
      </c>
      <c r="U119" s="3">
        <f>'School of Arts and Sciences'!V58</f>
        <v>0</v>
      </c>
      <c r="V119" s="3"/>
      <c r="W119" s="3"/>
      <c r="X119" s="3"/>
    </row>
    <row r="120" spans="1:24" ht="1.5" customHeight="1" x14ac:dyDescent="0.25">
      <c r="A120" s="27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2"/>
      <c r="W120" s="22"/>
      <c r="X120" s="22"/>
    </row>
    <row r="121" spans="1:24" ht="15.75" customHeight="1" x14ac:dyDescent="0.25">
      <c r="A121" s="26" t="s">
        <v>23</v>
      </c>
      <c r="B121" s="25"/>
      <c r="C121" s="25"/>
      <c r="D121" s="25"/>
      <c r="E121" s="3" t="s">
        <v>43</v>
      </c>
      <c r="F121" s="3">
        <f>Eastman!F31</f>
        <v>24.107142857142858</v>
      </c>
      <c r="G121" s="3">
        <f>Eastman!G31</f>
        <v>79.464285714285708</v>
      </c>
      <c r="H121" s="3">
        <f>Eastman!H31</f>
        <v>14.285714285714286</v>
      </c>
      <c r="I121" s="3">
        <f>Eastman!I31</f>
        <v>20.535714285714285</v>
      </c>
      <c r="J121" s="3">
        <f>Eastman!J31</f>
        <v>11.607142857142858</v>
      </c>
      <c r="K121" s="3">
        <f>Eastman!K31</f>
        <v>29.464285714285715</v>
      </c>
      <c r="L121" s="3">
        <f>Eastman!L31</f>
        <v>20.535714285714285</v>
      </c>
      <c r="M121" s="3">
        <f>Eastman!M31</f>
        <v>19.642857142857142</v>
      </c>
      <c r="N121" s="3">
        <f>Eastman!N31</f>
        <v>36.607142857142854</v>
      </c>
      <c r="O121" s="3">
        <f>Eastman!O31</f>
        <v>23.214285714285715</v>
      </c>
      <c r="P121" s="3">
        <f>Eastman!Q31</f>
        <v>14.285714285714286</v>
      </c>
      <c r="Q121" s="9"/>
      <c r="R121" s="9"/>
      <c r="S121" s="9"/>
      <c r="T121" s="9"/>
      <c r="U121" s="9"/>
      <c r="V121" s="9"/>
      <c r="W121" s="9"/>
      <c r="X121" s="9"/>
    </row>
    <row r="122" spans="1:24" ht="15.75" customHeight="1" x14ac:dyDescent="0.25">
      <c r="A122" s="25"/>
      <c r="B122" s="25"/>
      <c r="C122" s="25"/>
      <c r="D122" s="25"/>
      <c r="E122" s="19" t="s">
        <v>44</v>
      </c>
      <c r="F122" s="3">
        <f>Eastman!F32</f>
        <v>32.971749170862068</v>
      </c>
      <c r="G122" s="3">
        <f>Eastman!G32</f>
        <v>43.061955489527072</v>
      </c>
      <c r="H122" s="3">
        <f>Eastman!H32</f>
        <v>23.987430570964147</v>
      </c>
      <c r="I122" s="3">
        <f>Eastman!I32</f>
        <v>28.098348630608093</v>
      </c>
      <c r="J122" s="3">
        <f>Eastman!J32</f>
        <v>24.039072031319851</v>
      </c>
      <c r="K122" s="3">
        <f>Eastman!K32</f>
        <v>21.574130844442418</v>
      </c>
      <c r="L122" s="3">
        <f>Eastman!L32</f>
        <v>38.522222680053659</v>
      </c>
      <c r="M122" s="3">
        <f>Eastman!M32</f>
        <v>31.444500532789732</v>
      </c>
      <c r="N122" s="3">
        <f>Eastman!N32</f>
        <v>45.380154975588901</v>
      </c>
      <c r="O122" s="3">
        <f>Eastman!O32</f>
        <v>47.594239569633217</v>
      </c>
      <c r="P122" s="3">
        <f>Eastman!Q32</f>
        <v>24.933774718103187</v>
      </c>
      <c r="Q122" s="9"/>
      <c r="R122" s="9"/>
      <c r="S122" s="9"/>
      <c r="T122" s="9"/>
      <c r="U122" s="9"/>
      <c r="V122" s="9"/>
      <c r="W122" s="9"/>
      <c r="X122" s="9"/>
    </row>
    <row r="123" spans="1:24" ht="15.75" customHeight="1" x14ac:dyDescent="0.25">
      <c r="A123" s="25"/>
      <c r="B123" s="25"/>
      <c r="C123" s="25"/>
      <c r="D123" s="25"/>
      <c r="E123" s="19" t="s">
        <v>45</v>
      </c>
      <c r="F123" s="3">
        <f>Eastman!F33</f>
        <v>125</v>
      </c>
      <c r="G123" s="3">
        <f>Eastman!G33</f>
        <v>200</v>
      </c>
      <c r="H123" s="3">
        <f>Eastman!H33</f>
        <v>75</v>
      </c>
      <c r="I123" s="3">
        <f>Eastman!I33</f>
        <v>75</v>
      </c>
      <c r="J123" s="3">
        <f>Eastman!J33</f>
        <v>75</v>
      </c>
      <c r="K123" s="3">
        <f>Eastman!K33</f>
        <v>75</v>
      </c>
      <c r="L123" s="3">
        <f>Eastman!L33</f>
        <v>150</v>
      </c>
      <c r="M123" s="3">
        <f>Eastman!M33</f>
        <v>125</v>
      </c>
      <c r="N123" s="3">
        <f>Eastman!N33</f>
        <v>150</v>
      </c>
      <c r="O123" s="3">
        <f>Eastman!O33</f>
        <v>200</v>
      </c>
      <c r="P123" s="3">
        <f>Eastman!Q33</f>
        <v>100</v>
      </c>
      <c r="Q123" s="9"/>
      <c r="R123" s="9"/>
      <c r="S123" s="9"/>
      <c r="T123" s="9"/>
      <c r="U123" s="9"/>
      <c r="V123" s="9"/>
      <c r="W123" s="9"/>
      <c r="X123" s="9"/>
    </row>
    <row r="124" spans="1:24" ht="15.75" customHeight="1" x14ac:dyDescent="0.25">
      <c r="A124" s="25"/>
      <c r="B124" s="25"/>
      <c r="C124" s="25"/>
      <c r="D124" s="25"/>
      <c r="E124" s="19" t="s">
        <v>46</v>
      </c>
      <c r="F124" s="3">
        <f>Eastman!F34</f>
        <v>12.5</v>
      </c>
      <c r="G124" s="3">
        <f>Eastman!G34</f>
        <v>75</v>
      </c>
      <c r="H124" s="3">
        <f>Eastman!H34</f>
        <v>0</v>
      </c>
      <c r="I124" s="3">
        <f>Eastman!I34</f>
        <v>0</v>
      </c>
      <c r="J124" s="3">
        <f>Eastman!J34</f>
        <v>0</v>
      </c>
      <c r="K124" s="3">
        <f>Eastman!K34</f>
        <v>25</v>
      </c>
      <c r="L124" s="3">
        <f>Eastman!L34</f>
        <v>0</v>
      </c>
      <c r="M124" s="3">
        <f>Eastman!M34</f>
        <v>0</v>
      </c>
      <c r="N124" s="3">
        <f>Eastman!N34</f>
        <v>25</v>
      </c>
      <c r="O124" s="3">
        <f>Eastman!O34</f>
        <v>0</v>
      </c>
      <c r="P124" s="3">
        <f>Eastman!Q34</f>
        <v>0</v>
      </c>
      <c r="Q124" s="9"/>
      <c r="R124" s="9"/>
      <c r="S124" s="9"/>
      <c r="T124" s="9"/>
      <c r="U124" s="9"/>
      <c r="V124" s="9"/>
      <c r="W124" s="9"/>
      <c r="X124" s="9"/>
    </row>
    <row r="125" spans="1:24" ht="15.75" customHeight="1" x14ac:dyDescent="0.25">
      <c r="A125" s="25"/>
      <c r="B125" s="25"/>
      <c r="C125" s="25"/>
      <c r="D125" s="25"/>
      <c r="E125" s="20" t="s">
        <v>47</v>
      </c>
      <c r="F125" s="3">
        <f>Eastman!F35</f>
        <v>0</v>
      </c>
      <c r="G125" s="3">
        <f>Eastman!G35</f>
        <v>0</v>
      </c>
      <c r="H125" s="3">
        <f>Eastman!H35</f>
        <v>0</v>
      </c>
      <c r="I125" s="3">
        <f>Eastman!I35</f>
        <v>0</v>
      </c>
      <c r="J125" s="3">
        <f>Eastman!J35</f>
        <v>0</v>
      </c>
      <c r="K125" s="3">
        <f>Eastman!K35</f>
        <v>0</v>
      </c>
      <c r="L125" s="3">
        <f>Eastman!L35</f>
        <v>0</v>
      </c>
      <c r="M125" s="3">
        <f>Eastman!M35</f>
        <v>0</v>
      </c>
      <c r="N125" s="3">
        <f>Eastman!N35</f>
        <v>0</v>
      </c>
      <c r="O125" s="3">
        <f>Eastman!O35</f>
        <v>0</v>
      </c>
      <c r="P125" s="3">
        <f>Eastman!Q35</f>
        <v>0</v>
      </c>
      <c r="Q125" s="9"/>
      <c r="R125" s="9"/>
      <c r="S125" s="9"/>
      <c r="T125" s="9"/>
      <c r="U125" s="9"/>
      <c r="V125" s="9"/>
      <c r="W125" s="9"/>
      <c r="X125" s="9"/>
    </row>
    <row r="126" spans="1:24" ht="15.75" customHeight="1" x14ac:dyDescent="0.25">
      <c r="A126" s="25"/>
      <c r="B126" s="25"/>
      <c r="C126" s="25"/>
      <c r="D126" s="25"/>
      <c r="E126" s="26" t="s">
        <v>48</v>
      </c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1" t="s">
        <v>37</v>
      </c>
      <c r="R126" s="1" t="s">
        <v>34</v>
      </c>
      <c r="S126" s="1" t="s">
        <v>49</v>
      </c>
      <c r="T126" s="1" t="s">
        <v>50</v>
      </c>
      <c r="U126" s="1" t="s">
        <v>51</v>
      </c>
      <c r="V126" s="1"/>
      <c r="W126" s="1"/>
      <c r="X126" s="1"/>
    </row>
    <row r="127" spans="1:24" ht="15.75" customHeight="1" x14ac:dyDescent="0.25">
      <c r="A127" s="25"/>
      <c r="B127" s="25"/>
      <c r="C127" s="25"/>
      <c r="D127" s="25"/>
      <c r="E127" s="3" t="s">
        <v>7</v>
      </c>
      <c r="F127" s="3">
        <f>Eastman!F37</f>
        <v>2</v>
      </c>
      <c r="G127" s="3">
        <f>Eastman!G37</f>
        <v>17</v>
      </c>
      <c r="H127" s="3">
        <f>Eastman!H37</f>
        <v>1</v>
      </c>
      <c r="I127" s="3">
        <f>Eastman!I37</f>
        <v>2</v>
      </c>
      <c r="J127" s="3">
        <f>Eastman!J37</f>
        <v>0</v>
      </c>
      <c r="K127" s="3">
        <f>Eastman!K37</f>
        <v>0</v>
      </c>
      <c r="L127" s="3">
        <f>Eastman!L37</f>
        <v>0</v>
      </c>
      <c r="M127" s="3">
        <f>Eastman!M37</f>
        <v>1</v>
      </c>
      <c r="N127" s="3">
        <f>Eastman!N37</f>
        <v>1</v>
      </c>
      <c r="O127" s="3">
        <f>Eastman!O37</f>
        <v>0</v>
      </c>
      <c r="P127" s="3">
        <f>Eastman!Q37</f>
        <v>2</v>
      </c>
      <c r="Q127" s="3">
        <f>Eastman!R37</f>
        <v>0</v>
      </c>
      <c r="R127" s="3">
        <f>Eastman!S37</f>
        <v>1</v>
      </c>
      <c r="S127" s="3">
        <f>Eastman!T37</f>
        <v>0</v>
      </c>
      <c r="T127" s="3">
        <f>Eastman!U37</f>
        <v>0</v>
      </c>
      <c r="U127" s="3">
        <f>Eastman!V37</f>
        <v>1</v>
      </c>
      <c r="V127" s="3"/>
      <c r="W127" s="3"/>
      <c r="X127" s="3"/>
    </row>
    <row r="128" spans="1:24" ht="15.75" customHeight="1" x14ac:dyDescent="0.25">
      <c r="A128" s="25"/>
      <c r="B128" s="25"/>
      <c r="C128" s="25"/>
      <c r="D128" s="25"/>
      <c r="E128" s="3" t="s">
        <v>52</v>
      </c>
      <c r="F128" s="3">
        <f>Eastman!F38</f>
        <v>2</v>
      </c>
      <c r="G128" s="3">
        <f>Eastman!G38</f>
        <v>6</v>
      </c>
      <c r="H128" s="3">
        <f>Eastman!H38</f>
        <v>0</v>
      </c>
      <c r="I128" s="3">
        <f>Eastman!I38</f>
        <v>0</v>
      </c>
      <c r="J128" s="3">
        <f>Eastman!J38</f>
        <v>3</v>
      </c>
      <c r="K128" s="3">
        <f>Eastman!K38</f>
        <v>4</v>
      </c>
      <c r="L128" s="3">
        <f>Eastman!L38</f>
        <v>2</v>
      </c>
      <c r="M128" s="3">
        <f>Eastman!M38</f>
        <v>3</v>
      </c>
      <c r="N128" s="3">
        <f>Eastman!N38</f>
        <v>6</v>
      </c>
      <c r="O128" s="3">
        <f>Eastman!O38</f>
        <v>1</v>
      </c>
      <c r="P128" s="3">
        <f>Eastman!Q38</f>
        <v>1</v>
      </c>
      <c r="Q128" s="3">
        <f>Eastman!R38</f>
        <v>0</v>
      </c>
      <c r="R128" s="3">
        <f>Eastman!S38</f>
        <v>0</v>
      </c>
      <c r="S128" s="3">
        <f>Eastman!T38</f>
        <v>0</v>
      </c>
      <c r="T128" s="3">
        <f>Eastman!U38</f>
        <v>0</v>
      </c>
      <c r="U128" s="3">
        <f>Eastman!V38</f>
        <v>0</v>
      </c>
      <c r="V128" s="3"/>
      <c r="W128" s="3"/>
      <c r="X128" s="3"/>
    </row>
    <row r="129" spans="1:24" ht="15.75" customHeight="1" x14ac:dyDescent="0.25">
      <c r="A129" s="25"/>
      <c r="B129" s="25"/>
      <c r="C129" s="25"/>
      <c r="D129" s="25"/>
      <c r="E129" s="3" t="s">
        <v>9</v>
      </c>
      <c r="F129" s="3">
        <f>Eastman!F39</f>
        <v>4</v>
      </c>
      <c r="G129" s="3">
        <f>Eastman!G39</f>
        <v>1</v>
      </c>
      <c r="H129" s="3">
        <f>Eastman!H39</f>
        <v>2</v>
      </c>
      <c r="I129" s="3">
        <f>Eastman!I39</f>
        <v>3</v>
      </c>
      <c r="J129" s="3">
        <f>Eastman!J39</f>
        <v>1</v>
      </c>
      <c r="K129" s="3">
        <f>Eastman!K39</f>
        <v>7</v>
      </c>
      <c r="L129" s="3">
        <f>Eastman!L39</f>
        <v>2</v>
      </c>
      <c r="M129" s="3">
        <f>Eastman!M39</f>
        <v>2</v>
      </c>
      <c r="N129" s="3">
        <f>Eastman!N39</f>
        <v>7</v>
      </c>
      <c r="O129" s="3">
        <f>Eastman!O39</f>
        <v>0</v>
      </c>
      <c r="P129" s="3">
        <f>Eastman!Q39</f>
        <v>0</v>
      </c>
      <c r="Q129" s="3">
        <f>Eastman!R39</f>
        <v>0</v>
      </c>
      <c r="R129" s="3">
        <f>Eastman!S39</f>
        <v>0</v>
      </c>
      <c r="S129" s="3">
        <f>Eastman!T39</f>
        <v>0</v>
      </c>
      <c r="T129" s="3">
        <f>Eastman!U39</f>
        <v>0</v>
      </c>
      <c r="U129" s="3">
        <f>Eastman!V39</f>
        <v>0</v>
      </c>
      <c r="V129" s="3"/>
      <c r="W129" s="3"/>
      <c r="X129" s="3"/>
    </row>
    <row r="130" spans="1:24" ht="15.75" customHeight="1" x14ac:dyDescent="0.25">
      <c r="A130" s="25"/>
      <c r="B130" s="25"/>
      <c r="C130" s="25"/>
      <c r="D130" s="25"/>
      <c r="E130" s="13" t="s">
        <v>53</v>
      </c>
      <c r="F130" s="13">
        <f>Eastman!F40</f>
        <v>14</v>
      </c>
      <c r="G130" s="13">
        <f>Eastman!G40</f>
        <v>64</v>
      </c>
      <c r="H130" s="13">
        <f>Eastman!H40</f>
        <v>5</v>
      </c>
      <c r="I130" s="13">
        <f>Eastman!I40</f>
        <v>9</v>
      </c>
      <c r="J130" s="13">
        <f>Eastman!J40</f>
        <v>7</v>
      </c>
      <c r="K130" s="13">
        <f>Eastman!K40</f>
        <v>15</v>
      </c>
      <c r="L130" s="13">
        <f>Eastman!L40</f>
        <v>6</v>
      </c>
      <c r="M130" s="13">
        <f>Eastman!M40</f>
        <v>11</v>
      </c>
      <c r="N130" s="13">
        <f>Eastman!N40</f>
        <v>22</v>
      </c>
      <c r="O130" s="13">
        <f>Eastman!O40</f>
        <v>2</v>
      </c>
      <c r="P130" s="13">
        <f>Eastman!Q40</f>
        <v>8</v>
      </c>
      <c r="Q130" s="13">
        <f>Eastman!R40</f>
        <v>0</v>
      </c>
      <c r="R130" s="13">
        <f>Eastman!S40</f>
        <v>3</v>
      </c>
      <c r="S130" s="13">
        <f>Eastman!T40</f>
        <v>0</v>
      </c>
      <c r="T130" s="13">
        <f>Eastman!U40</f>
        <v>0</v>
      </c>
      <c r="U130" s="13">
        <f>Eastman!V40</f>
        <v>3</v>
      </c>
      <c r="V130" s="3"/>
      <c r="W130" s="3"/>
      <c r="X130" s="3"/>
    </row>
    <row r="131" spans="1:24" ht="15.75" customHeight="1" x14ac:dyDescent="0.25">
      <c r="A131" s="25"/>
      <c r="B131" s="25"/>
      <c r="C131" s="25"/>
      <c r="D131" s="25"/>
      <c r="E131" s="3" t="s">
        <v>54</v>
      </c>
      <c r="F131" s="3">
        <f>Eastman!F41</f>
        <v>8</v>
      </c>
      <c r="G131" s="3">
        <f>Eastman!G41</f>
        <v>24</v>
      </c>
      <c r="H131" s="3">
        <f>Eastman!H41</f>
        <v>3</v>
      </c>
      <c r="I131" s="3">
        <f>Eastman!I41</f>
        <v>5</v>
      </c>
      <c r="J131" s="3">
        <f>Eastman!J41</f>
        <v>4</v>
      </c>
      <c r="K131" s="3">
        <f>Eastman!K41</f>
        <v>11</v>
      </c>
      <c r="L131" s="3">
        <f>Eastman!L41</f>
        <v>4</v>
      </c>
      <c r="M131" s="3">
        <f>Eastman!M41</f>
        <v>6</v>
      </c>
      <c r="N131" s="3">
        <f>Eastman!N41</f>
        <v>14</v>
      </c>
      <c r="O131" s="3">
        <f>Eastman!O41</f>
        <v>1</v>
      </c>
      <c r="P131" s="3">
        <f>Eastman!Q41</f>
        <v>3</v>
      </c>
      <c r="Q131" s="3">
        <f>Eastman!R41</f>
        <v>0</v>
      </c>
      <c r="R131" s="3">
        <f>Eastman!S41</f>
        <v>1</v>
      </c>
      <c r="S131" s="3">
        <f>Eastman!T41</f>
        <v>0</v>
      </c>
      <c r="T131" s="3">
        <f>Eastman!U41</f>
        <v>0</v>
      </c>
      <c r="U131" s="3">
        <f>Eastman!V41</f>
        <v>1</v>
      </c>
      <c r="V131" s="3"/>
      <c r="W131" s="3"/>
      <c r="X131" s="3"/>
    </row>
    <row r="132" spans="1:24" ht="15.75" customHeight="1" x14ac:dyDescent="0.25">
      <c r="A132" s="25"/>
      <c r="B132" s="25"/>
      <c r="C132" s="25"/>
      <c r="D132" s="25"/>
      <c r="E132" s="3" t="s">
        <v>43</v>
      </c>
      <c r="F132" s="3">
        <f>Eastman!F42</f>
        <v>1.75</v>
      </c>
      <c r="G132" s="3">
        <f>Eastman!G42</f>
        <v>2.6666666666666665</v>
      </c>
      <c r="H132" s="3">
        <f>Eastman!H42</f>
        <v>1.6666666666666667</v>
      </c>
      <c r="I132" s="3">
        <f>Eastman!I42</f>
        <v>1.8</v>
      </c>
      <c r="J132" s="3">
        <f>Eastman!J42</f>
        <v>1.75</v>
      </c>
      <c r="K132" s="3">
        <f>Eastman!K42</f>
        <v>1.3636363636363635</v>
      </c>
      <c r="L132" s="3">
        <f>Eastman!L42</f>
        <v>1.5</v>
      </c>
      <c r="M132" s="3">
        <f>Eastman!M42</f>
        <v>1.8333333333333333</v>
      </c>
      <c r="N132" s="3">
        <f>Eastman!N42</f>
        <v>1.5714285714285714</v>
      </c>
      <c r="O132" s="3">
        <f>Eastman!O42</f>
        <v>2</v>
      </c>
      <c r="P132" s="3">
        <f>Eastman!Q42</f>
        <v>2.6666666666666665</v>
      </c>
      <c r="Q132" s="3" t="e">
        <f>Eastman!R42</f>
        <v>#DIV/0!</v>
      </c>
      <c r="R132" s="3">
        <f>Eastman!S42</f>
        <v>3</v>
      </c>
      <c r="S132" s="3" t="e">
        <f>Eastman!T42</f>
        <v>#DIV/0!</v>
      </c>
      <c r="T132" s="3" t="e">
        <f>Eastman!U42</f>
        <v>#DIV/0!</v>
      </c>
      <c r="U132" s="3">
        <f>Eastman!V42</f>
        <v>3</v>
      </c>
      <c r="V132" s="3"/>
      <c r="W132" s="3"/>
      <c r="X132" s="3"/>
    </row>
    <row r="133" spans="1:24" ht="1.5" customHeight="1" x14ac:dyDescent="0.25">
      <c r="A133" s="27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2"/>
      <c r="W133" s="22"/>
      <c r="X133" s="22"/>
    </row>
    <row r="134" spans="1:24" ht="15.75" customHeight="1" x14ac:dyDescent="0.25">
      <c r="A134" s="26" t="s">
        <v>24</v>
      </c>
      <c r="B134" s="25"/>
      <c r="C134" s="25"/>
      <c r="D134" s="25"/>
      <c r="E134" s="3" t="s">
        <v>43</v>
      </c>
      <c r="F134" s="3">
        <f>Hajim!F23</f>
        <v>36.25</v>
      </c>
      <c r="G134" s="3">
        <f>Hajim!G23</f>
        <v>40</v>
      </c>
      <c r="H134" s="3">
        <f>Hajim!H23</f>
        <v>8.75</v>
      </c>
      <c r="I134" s="3">
        <f>Hajim!I23</f>
        <v>30</v>
      </c>
      <c r="J134" s="3">
        <f>Hajim!J23</f>
        <v>23.75</v>
      </c>
      <c r="K134" s="3">
        <f>Hajim!K23</f>
        <v>22.5</v>
      </c>
      <c r="L134" s="3">
        <f>Hajim!L23</f>
        <v>15</v>
      </c>
      <c r="M134" s="3">
        <f>Hajim!M23</f>
        <v>11.25</v>
      </c>
      <c r="N134" s="3">
        <f>Hajim!N23</f>
        <v>38.75</v>
      </c>
      <c r="O134" s="3">
        <f>Hajim!O23</f>
        <v>30</v>
      </c>
      <c r="P134" s="3">
        <f>Hajim!Q23</f>
        <v>21.25</v>
      </c>
      <c r="Q134" s="9"/>
      <c r="R134" s="9"/>
      <c r="S134" s="9"/>
      <c r="T134" s="9"/>
      <c r="U134" s="9"/>
      <c r="V134" s="9"/>
      <c r="W134" s="9"/>
      <c r="X134" s="9"/>
    </row>
    <row r="135" spans="1:24" ht="15.75" customHeight="1" x14ac:dyDescent="0.25">
      <c r="A135" s="25"/>
      <c r="B135" s="25"/>
      <c r="C135" s="25"/>
      <c r="D135" s="25"/>
      <c r="E135" s="19" t="s">
        <v>44</v>
      </c>
      <c r="F135" s="3">
        <f>Hajim!F24</f>
        <v>41.734593753737123</v>
      </c>
      <c r="G135" s="3">
        <f>Hajim!G24</f>
        <v>43.979660370628025</v>
      </c>
      <c r="H135" s="3">
        <f>Hajim!H24</f>
        <v>23.332550112168239</v>
      </c>
      <c r="I135" s="3">
        <f>Hajim!I24</f>
        <v>45.595475306449572</v>
      </c>
      <c r="J135" s="3">
        <f>Hajim!J24</f>
        <v>41.734593753737123</v>
      </c>
      <c r="K135" s="3">
        <f>Hajim!K24</f>
        <v>30.240265941464973</v>
      </c>
      <c r="L135" s="3">
        <f>Hajim!L24</f>
        <v>40.065735459301592</v>
      </c>
      <c r="M135" s="3">
        <f>Hajim!M24</f>
        <v>27.476066139939245</v>
      </c>
      <c r="N135" s="3">
        <f>Hajim!N24</f>
        <v>56.472513108963952</v>
      </c>
      <c r="O135" s="3">
        <f>Hajim!O24</f>
        <v>45.595475306449572</v>
      </c>
      <c r="P135" s="3">
        <f>Hajim!Q24</f>
        <v>46.079879157370783</v>
      </c>
      <c r="Q135" s="9"/>
      <c r="R135" s="9"/>
      <c r="S135" s="9"/>
      <c r="T135" s="9"/>
      <c r="U135" s="9"/>
      <c r="V135" s="9"/>
      <c r="W135" s="9"/>
      <c r="X135" s="9"/>
    </row>
    <row r="136" spans="1:24" ht="15.75" customHeight="1" x14ac:dyDescent="0.25">
      <c r="A136" s="25"/>
      <c r="B136" s="25"/>
      <c r="C136" s="25"/>
      <c r="D136" s="25"/>
      <c r="E136" s="19" t="s">
        <v>45</v>
      </c>
      <c r="F136" s="3">
        <f>Hajim!F25</f>
        <v>125</v>
      </c>
      <c r="G136" s="3">
        <f>Hajim!G25</f>
        <v>175</v>
      </c>
      <c r="H136" s="3">
        <f>Hajim!H25</f>
        <v>100</v>
      </c>
      <c r="I136" s="3">
        <f>Hajim!I25</f>
        <v>175</v>
      </c>
      <c r="J136" s="3">
        <f>Hajim!J25</f>
        <v>175</v>
      </c>
      <c r="K136" s="3">
        <f>Hajim!K25</f>
        <v>125</v>
      </c>
      <c r="L136" s="3">
        <f>Hajim!L25</f>
        <v>175</v>
      </c>
      <c r="M136" s="3">
        <f>Hajim!M25</f>
        <v>100</v>
      </c>
      <c r="N136" s="3">
        <f>Hajim!N25</f>
        <v>175</v>
      </c>
      <c r="O136" s="3">
        <f>Hajim!O25</f>
        <v>175</v>
      </c>
      <c r="P136" s="3">
        <f>Hajim!Q25</f>
        <v>200</v>
      </c>
      <c r="Q136" s="9"/>
      <c r="R136" s="9"/>
      <c r="S136" s="9"/>
      <c r="T136" s="9"/>
      <c r="U136" s="9"/>
      <c r="V136" s="9"/>
      <c r="W136" s="9"/>
      <c r="X136" s="9"/>
    </row>
    <row r="137" spans="1:24" ht="15.75" customHeight="1" x14ac:dyDescent="0.25">
      <c r="A137" s="25"/>
      <c r="B137" s="25"/>
      <c r="C137" s="25"/>
      <c r="D137" s="25"/>
      <c r="E137" s="19" t="s">
        <v>46</v>
      </c>
      <c r="F137" s="3">
        <f>Hajim!F26</f>
        <v>25</v>
      </c>
      <c r="G137" s="3">
        <f>Hajim!G26</f>
        <v>37.5</v>
      </c>
      <c r="H137" s="3">
        <f>Hajim!H26</f>
        <v>0</v>
      </c>
      <c r="I137" s="3">
        <f>Hajim!I26</f>
        <v>12.5</v>
      </c>
      <c r="J137" s="3">
        <f>Hajim!J26</f>
        <v>0</v>
      </c>
      <c r="K137" s="3">
        <f>Hajim!K26</f>
        <v>25</v>
      </c>
      <c r="L137" s="3">
        <f>Hajim!L26</f>
        <v>0</v>
      </c>
      <c r="M137" s="3">
        <f>Hajim!M26</f>
        <v>0</v>
      </c>
      <c r="N137" s="3">
        <f>Hajim!N26</f>
        <v>0</v>
      </c>
      <c r="O137" s="3">
        <f>Hajim!O26</f>
        <v>12.5</v>
      </c>
      <c r="P137" s="3">
        <f>Hajim!Q26</f>
        <v>0</v>
      </c>
      <c r="Q137" s="9"/>
      <c r="R137" s="9"/>
      <c r="S137" s="9"/>
      <c r="T137" s="9"/>
      <c r="U137" s="9"/>
      <c r="V137" s="9"/>
      <c r="W137" s="9"/>
      <c r="X137" s="9"/>
    </row>
    <row r="138" spans="1:24" ht="15.75" customHeight="1" x14ac:dyDescent="0.25">
      <c r="A138" s="25"/>
      <c r="B138" s="25"/>
      <c r="C138" s="25"/>
      <c r="D138" s="25"/>
      <c r="E138" s="20" t="s">
        <v>47</v>
      </c>
      <c r="F138" s="3">
        <f>Hajim!F27</f>
        <v>0</v>
      </c>
      <c r="G138" s="3">
        <f>Hajim!G27</f>
        <v>0</v>
      </c>
      <c r="H138" s="3">
        <f>Hajim!H27</f>
        <v>0</v>
      </c>
      <c r="I138" s="3">
        <f>Hajim!I27</f>
        <v>0</v>
      </c>
      <c r="J138" s="3">
        <f>Hajim!J27</f>
        <v>0</v>
      </c>
      <c r="K138" s="3">
        <f>Hajim!K27</f>
        <v>0</v>
      </c>
      <c r="L138" s="3">
        <f>Hajim!L27</f>
        <v>0</v>
      </c>
      <c r="M138" s="3">
        <f>Hajim!M27</f>
        <v>0</v>
      </c>
      <c r="N138" s="3">
        <f>Hajim!N27</f>
        <v>0</v>
      </c>
      <c r="O138" s="3">
        <f>Hajim!O27</f>
        <v>0</v>
      </c>
      <c r="P138" s="3">
        <f>Hajim!Q27</f>
        <v>0</v>
      </c>
      <c r="Q138" s="9"/>
      <c r="R138" s="9"/>
      <c r="S138" s="9"/>
      <c r="T138" s="9"/>
      <c r="U138" s="9"/>
      <c r="V138" s="9"/>
      <c r="W138" s="9"/>
      <c r="X138" s="9"/>
    </row>
    <row r="139" spans="1:24" ht="15.75" customHeight="1" x14ac:dyDescent="0.25">
      <c r="A139" s="25"/>
      <c r="B139" s="25"/>
      <c r="C139" s="25"/>
      <c r="D139" s="25"/>
      <c r="E139" s="26" t="s">
        <v>48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1" t="s">
        <v>37</v>
      </c>
      <c r="R139" s="1" t="s">
        <v>34</v>
      </c>
      <c r="S139" s="1" t="s">
        <v>49</v>
      </c>
      <c r="T139" s="1" t="s">
        <v>50</v>
      </c>
      <c r="U139" s="1" t="s">
        <v>51</v>
      </c>
      <c r="V139" s="1"/>
      <c r="W139" s="1"/>
      <c r="X139" s="1"/>
    </row>
    <row r="140" spans="1:24" ht="15.75" customHeight="1" x14ac:dyDescent="0.25">
      <c r="A140" s="25"/>
      <c r="B140" s="25"/>
      <c r="C140" s="25"/>
      <c r="D140" s="25"/>
      <c r="E140" s="3" t="s">
        <v>7</v>
      </c>
      <c r="F140" s="3">
        <f>Hajim!F29</f>
        <v>5</v>
      </c>
      <c r="G140" s="3">
        <f>Hajim!G29</f>
        <v>1</v>
      </c>
      <c r="H140" s="3">
        <f>Hajim!H29</f>
        <v>0</v>
      </c>
      <c r="I140" s="3">
        <f>Hajim!I29</f>
        <v>1</v>
      </c>
      <c r="J140" s="3">
        <f>Hajim!J29</f>
        <v>4</v>
      </c>
      <c r="K140" s="3">
        <f>Hajim!K29</f>
        <v>0</v>
      </c>
      <c r="L140" s="3">
        <f>Hajim!L29</f>
        <v>2</v>
      </c>
      <c r="M140" s="3">
        <f>Hajim!M29</f>
        <v>1</v>
      </c>
      <c r="N140" s="3">
        <f>Hajim!N29</f>
        <v>3</v>
      </c>
      <c r="O140" s="3">
        <f>Hajim!O29</f>
        <v>0</v>
      </c>
      <c r="P140" s="3">
        <f>Hajim!Q29</f>
        <v>2</v>
      </c>
      <c r="Q140" s="3">
        <f>Hajim!R29</f>
        <v>1</v>
      </c>
      <c r="R140" s="3">
        <f>Hajim!S29</f>
        <v>0</v>
      </c>
      <c r="S140" s="3">
        <f>Hajim!T29</f>
        <v>1</v>
      </c>
      <c r="T140" s="3">
        <f>Hajim!U29</f>
        <v>0</v>
      </c>
      <c r="U140" s="3">
        <f>Hajim!V29</f>
        <v>0</v>
      </c>
      <c r="V140" s="3"/>
      <c r="W140" s="3"/>
      <c r="X140" s="3"/>
    </row>
    <row r="141" spans="1:24" ht="15.75" customHeight="1" x14ac:dyDescent="0.25">
      <c r="A141" s="25"/>
      <c r="B141" s="25"/>
      <c r="C141" s="25"/>
      <c r="D141" s="25"/>
      <c r="E141" s="3" t="s">
        <v>52</v>
      </c>
      <c r="F141" s="3">
        <f>Hajim!F30</f>
        <v>5</v>
      </c>
      <c r="G141" s="3">
        <f>Hajim!G30</f>
        <v>2</v>
      </c>
      <c r="H141" s="3">
        <f>Hajim!H30</f>
        <v>0</v>
      </c>
      <c r="I141" s="3">
        <f>Hajim!I30</f>
        <v>1</v>
      </c>
      <c r="J141" s="3">
        <f>Hajim!J30</f>
        <v>2</v>
      </c>
      <c r="K141" s="3">
        <f>Hajim!K30</f>
        <v>3</v>
      </c>
      <c r="L141" s="3">
        <f>Hajim!L30</f>
        <v>0</v>
      </c>
      <c r="M141" s="3">
        <f>Hajim!M30</f>
        <v>0</v>
      </c>
      <c r="N141" s="3">
        <f>Hajim!N30</f>
        <v>5</v>
      </c>
      <c r="O141" s="3">
        <f>Hajim!O30</f>
        <v>0</v>
      </c>
      <c r="P141" s="3">
        <f>Hajim!Q30</f>
        <v>1</v>
      </c>
      <c r="Q141" s="3">
        <f>Hajim!R30</f>
        <v>0</v>
      </c>
      <c r="R141" s="3">
        <f>Hajim!S30</f>
        <v>0</v>
      </c>
      <c r="S141" s="3">
        <f>Hajim!T30</f>
        <v>0</v>
      </c>
      <c r="T141" s="3">
        <f>Hajim!U30</f>
        <v>1</v>
      </c>
      <c r="U141" s="3">
        <f>Hajim!V30</f>
        <v>0</v>
      </c>
      <c r="V141" s="3"/>
      <c r="W141" s="3"/>
      <c r="X141" s="3"/>
    </row>
    <row r="142" spans="1:24" ht="15.75" customHeight="1" x14ac:dyDescent="0.25">
      <c r="A142" s="25"/>
      <c r="B142" s="25"/>
      <c r="C142" s="25"/>
      <c r="D142" s="25"/>
      <c r="E142" s="3" t="s">
        <v>9</v>
      </c>
      <c r="F142" s="3">
        <f>Hajim!F31</f>
        <v>0</v>
      </c>
      <c r="G142" s="3">
        <f>Hajim!G31</f>
        <v>5</v>
      </c>
      <c r="H142" s="3">
        <f>Hajim!H31</f>
        <v>1</v>
      </c>
      <c r="I142" s="3">
        <f>Hajim!I31</f>
        <v>4</v>
      </c>
      <c r="J142" s="3">
        <f>Hajim!J31</f>
        <v>1</v>
      </c>
      <c r="K142" s="3">
        <f>Hajim!K31</f>
        <v>2</v>
      </c>
      <c r="L142" s="3">
        <f>Hajim!L31</f>
        <v>0</v>
      </c>
      <c r="M142" s="3">
        <f>Hajim!M31</f>
        <v>0</v>
      </c>
      <c r="N142" s="3">
        <f>Hajim!N31</f>
        <v>1</v>
      </c>
      <c r="O142" s="3">
        <f>Hajim!O31</f>
        <v>4</v>
      </c>
      <c r="P142" s="3">
        <f>Hajim!Q31</f>
        <v>1</v>
      </c>
      <c r="Q142" s="3">
        <f>Hajim!R31</f>
        <v>1</v>
      </c>
      <c r="R142" s="3">
        <f>Hajim!S31</f>
        <v>0</v>
      </c>
      <c r="S142" s="3">
        <f>Hajim!T31</f>
        <v>0</v>
      </c>
      <c r="T142" s="3">
        <f>Hajim!U31</f>
        <v>0</v>
      </c>
      <c r="U142" s="3">
        <f>Hajim!V31</f>
        <v>0</v>
      </c>
      <c r="V142" s="3"/>
      <c r="W142" s="3"/>
      <c r="X142" s="3"/>
    </row>
    <row r="143" spans="1:24" ht="15.75" customHeight="1" x14ac:dyDescent="0.25">
      <c r="A143" s="25"/>
      <c r="B143" s="25"/>
      <c r="C143" s="25"/>
      <c r="D143" s="25"/>
      <c r="E143" s="13" t="s">
        <v>53</v>
      </c>
      <c r="F143" s="13">
        <f>Hajim!F32</f>
        <v>25</v>
      </c>
      <c r="G143" s="13">
        <f>Hajim!G32</f>
        <v>12</v>
      </c>
      <c r="H143" s="13">
        <f>Hajim!H32</f>
        <v>1</v>
      </c>
      <c r="I143" s="13">
        <f>Hajim!I32</f>
        <v>9</v>
      </c>
      <c r="J143" s="13">
        <f>Hajim!J32</f>
        <v>17</v>
      </c>
      <c r="K143" s="13">
        <f>Hajim!K32</f>
        <v>8</v>
      </c>
      <c r="L143" s="13">
        <f>Hajim!L32</f>
        <v>6</v>
      </c>
      <c r="M143" s="13">
        <f>Hajim!M32</f>
        <v>3</v>
      </c>
      <c r="N143" s="13">
        <f>Hajim!N32</f>
        <v>20</v>
      </c>
      <c r="O143" s="13">
        <f>Hajim!O32</f>
        <v>4</v>
      </c>
      <c r="P143" s="13">
        <f>Hajim!Q32</f>
        <v>9</v>
      </c>
      <c r="Q143" s="13">
        <f>Hajim!R32</f>
        <v>4</v>
      </c>
      <c r="R143" s="13">
        <f>Hajim!S32</f>
        <v>0</v>
      </c>
      <c r="S143" s="13">
        <f>Hajim!T32</f>
        <v>3</v>
      </c>
      <c r="T143" s="13">
        <f>Hajim!U32</f>
        <v>2</v>
      </c>
      <c r="U143" s="13">
        <f>Hajim!V32</f>
        <v>0</v>
      </c>
      <c r="V143" s="3"/>
      <c r="W143" s="3"/>
      <c r="X143" s="3"/>
    </row>
    <row r="144" spans="1:24" ht="15.75" customHeight="1" x14ac:dyDescent="0.25">
      <c r="A144" s="25"/>
      <c r="B144" s="25"/>
      <c r="C144" s="25"/>
      <c r="D144" s="25"/>
      <c r="E144" s="3" t="s">
        <v>54</v>
      </c>
      <c r="F144" s="3">
        <f>Hajim!F33</f>
        <v>10</v>
      </c>
      <c r="G144" s="3">
        <f>Hajim!G33</f>
        <v>8</v>
      </c>
      <c r="H144" s="3">
        <f>Hajim!H33</f>
        <v>1</v>
      </c>
      <c r="I144" s="3">
        <f>Hajim!I33</f>
        <v>6</v>
      </c>
      <c r="J144" s="3">
        <f>Hajim!J33</f>
        <v>7</v>
      </c>
      <c r="K144" s="3">
        <f>Hajim!K33</f>
        <v>5</v>
      </c>
      <c r="L144" s="3">
        <f>Hajim!L33</f>
        <v>2</v>
      </c>
      <c r="M144" s="3">
        <f>Hajim!M33</f>
        <v>1</v>
      </c>
      <c r="N144" s="3">
        <f>Hajim!N33</f>
        <v>9</v>
      </c>
      <c r="O144" s="3">
        <f>Hajim!O33</f>
        <v>4</v>
      </c>
      <c r="P144" s="3">
        <f>Hajim!Q33</f>
        <v>4</v>
      </c>
      <c r="Q144" s="3">
        <f>Hajim!R33</f>
        <v>2</v>
      </c>
      <c r="R144" s="3">
        <f>Hajim!S33</f>
        <v>0</v>
      </c>
      <c r="S144" s="3">
        <f>Hajim!T33</f>
        <v>1</v>
      </c>
      <c r="T144" s="3">
        <f>Hajim!U33</f>
        <v>1</v>
      </c>
      <c r="U144" s="3">
        <f>Hajim!V33</f>
        <v>0</v>
      </c>
      <c r="V144" s="3"/>
      <c r="W144" s="3"/>
      <c r="X144" s="3"/>
    </row>
    <row r="145" spans="1:24" ht="15.75" customHeight="1" x14ac:dyDescent="0.25">
      <c r="A145" s="25"/>
      <c r="B145" s="25"/>
      <c r="C145" s="25"/>
      <c r="D145" s="25"/>
      <c r="E145" s="3" t="s">
        <v>43</v>
      </c>
      <c r="F145" s="3">
        <f>Hajim!F34</f>
        <v>2.5</v>
      </c>
      <c r="G145" s="3">
        <f>Hajim!G34</f>
        <v>1.5</v>
      </c>
      <c r="H145" s="3">
        <f>Hajim!H34</f>
        <v>1</v>
      </c>
      <c r="I145" s="3">
        <f>Hajim!I34</f>
        <v>1.5</v>
      </c>
      <c r="J145" s="3">
        <f>Hajim!J34</f>
        <v>2.4285714285714284</v>
      </c>
      <c r="K145" s="3">
        <f>Hajim!K34</f>
        <v>1.6</v>
      </c>
      <c r="L145" s="3">
        <f>Hajim!L34</f>
        <v>3</v>
      </c>
      <c r="M145" s="3">
        <f>Hajim!M34</f>
        <v>3</v>
      </c>
      <c r="N145" s="3">
        <f>Hajim!N34</f>
        <v>2.2222222222222223</v>
      </c>
      <c r="O145" s="3">
        <f>Hajim!O34</f>
        <v>1</v>
      </c>
      <c r="P145" s="3">
        <f>Hajim!Q34</f>
        <v>2.25</v>
      </c>
      <c r="Q145" s="3">
        <f>Hajim!R34</f>
        <v>2</v>
      </c>
      <c r="R145" s="3" t="e">
        <f>Hajim!S34</f>
        <v>#DIV/0!</v>
      </c>
      <c r="S145" s="3">
        <f>Hajim!T34</f>
        <v>3</v>
      </c>
      <c r="T145" s="3">
        <f>Hajim!U34</f>
        <v>2</v>
      </c>
      <c r="U145" s="3" t="e">
        <f>Hajim!V34</f>
        <v>#DIV/0!</v>
      </c>
      <c r="V145" s="3"/>
      <c r="W145" s="3"/>
      <c r="X145" s="3"/>
    </row>
    <row r="146" spans="1:24" ht="15.75" customHeight="1" x14ac:dyDescent="0.25">
      <c r="A146" s="1"/>
      <c r="B146" s="1"/>
      <c r="C146" s="1"/>
      <c r="D146" s="1"/>
      <c r="E146" s="2"/>
      <c r="F146" s="2">
        <f t="shared" ref="F146:U146" si="20">SUM(F118,F131,F144)</f>
        <v>44</v>
      </c>
      <c r="G146" s="2">
        <f t="shared" si="20"/>
        <v>45</v>
      </c>
      <c r="H146" s="23">
        <f t="shared" si="20"/>
        <v>9</v>
      </c>
      <c r="I146" s="2">
        <f t="shared" si="20"/>
        <v>19</v>
      </c>
      <c r="J146" s="2">
        <f t="shared" si="20"/>
        <v>22</v>
      </c>
      <c r="K146" s="2">
        <f t="shared" si="20"/>
        <v>22.5</v>
      </c>
      <c r="L146" s="2">
        <f t="shared" si="20"/>
        <v>10</v>
      </c>
      <c r="M146" s="2">
        <f t="shared" si="20"/>
        <v>21</v>
      </c>
      <c r="N146" s="2">
        <f t="shared" si="20"/>
        <v>51.5</v>
      </c>
      <c r="O146" s="2">
        <f t="shared" si="20"/>
        <v>11</v>
      </c>
      <c r="P146" s="2">
        <f t="shared" si="20"/>
        <v>14</v>
      </c>
      <c r="Q146" s="2">
        <f t="shared" si="20"/>
        <v>7</v>
      </c>
      <c r="R146" s="2">
        <f t="shared" si="20"/>
        <v>2</v>
      </c>
      <c r="S146" s="2">
        <f t="shared" si="20"/>
        <v>1</v>
      </c>
      <c r="T146" s="2">
        <f t="shared" si="20"/>
        <v>1</v>
      </c>
      <c r="U146" s="2">
        <f t="shared" si="20"/>
        <v>1</v>
      </c>
      <c r="V146" s="2"/>
      <c r="W146" s="2"/>
      <c r="X146" s="2"/>
    </row>
    <row r="147" spans="1:24" ht="15.75" customHeight="1" x14ac:dyDescent="0.25"/>
    <row r="148" spans="1:24" ht="15.75" customHeight="1" x14ac:dyDescent="0.25"/>
    <row r="149" spans="1:24" ht="15.75" customHeight="1" x14ac:dyDescent="0.25"/>
    <row r="150" spans="1:24" ht="15.75" customHeight="1" x14ac:dyDescent="0.25"/>
    <row r="151" spans="1:24" ht="15.75" customHeight="1" x14ac:dyDescent="0.25"/>
    <row r="152" spans="1:24" ht="15.75" customHeight="1" x14ac:dyDescent="0.25"/>
    <row r="153" spans="1:24" ht="15.75" customHeight="1" x14ac:dyDescent="0.25"/>
    <row r="154" spans="1:24" ht="15.75" customHeight="1" x14ac:dyDescent="0.25"/>
    <row r="155" spans="1:24" ht="15.75" customHeight="1" x14ac:dyDescent="0.25"/>
    <row r="156" spans="1:24" ht="15.75" customHeight="1" x14ac:dyDescent="0.25"/>
    <row r="157" spans="1:24" ht="15.75" customHeight="1" x14ac:dyDescent="0.25"/>
    <row r="158" spans="1:24" ht="15.75" customHeight="1" x14ac:dyDescent="0.25"/>
    <row r="159" spans="1:24" ht="15.75" customHeight="1" x14ac:dyDescent="0.25"/>
    <row r="160" spans="1:24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C1:E1"/>
    <mergeCell ref="F1:P1"/>
    <mergeCell ref="R15:W15"/>
    <mergeCell ref="Q95:Q96"/>
    <mergeCell ref="R95:R96"/>
    <mergeCell ref="R16:W16"/>
    <mergeCell ref="R17:T17"/>
    <mergeCell ref="V17:X17"/>
    <mergeCell ref="A134:D145"/>
    <mergeCell ref="A121:D132"/>
    <mergeCell ref="A95:D106"/>
    <mergeCell ref="A108:D119"/>
    <mergeCell ref="E100:P100"/>
    <mergeCell ref="E126:P126"/>
    <mergeCell ref="A120:U120"/>
    <mergeCell ref="A107:U107"/>
    <mergeCell ref="E113:P113"/>
    <mergeCell ref="A133:U133"/>
    <mergeCell ref="E139:P139"/>
    <mergeCell ref="R90:U90"/>
    <mergeCell ref="R89:U8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tabSelected="1" workbookViewId="0">
      <selection activeCell="I23" sqref="I23"/>
    </sheetView>
  </sheetViews>
  <sheetFormatPr defaultColWidth="14.453125" defaultRowHeight="15" customHeight="1" x14ac:dyDescent="0.25"/>
  <cols>
    <col min="1" max="1" width="19.08984375" customWidth="1"/>
    <col min="2" max="6" width="14.453125" customWidth="1"/>
  </cols>
  <sheetData>
    <row r="1" spans="1:22" ht="15.75" customHeight="1" x14ac:dyDescent="0.25">
      <c r="A1" s="1"/>
      <c r="B1" s="1"/>
      <c r="C1" s="26" t="s">
        <v>3</v>
      </c>
      <c r="D1" s="25"/>
      <c r="E1" s="25"/>
      <c r="F1" s="26" t="s">
        <v>4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1"/>
      <c r="S1" s="1"/>
      <c r="T1" s="1"/>
      <c r="U1" s="1"/>
      <c r="V1" s="1"/>
    </row>
    <row r="2" spans="1:22" ht="15.75" customHeight="1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</v>
      </c>
      <c r="G2" s="2" t="s">
        <v>2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29</v>
      </c>
      <c r="Q2" s="6" t="s">
        <v>18</v>
      </c>
      <c r="R2" s="2"/>
      <c r="S2" s="2"/>
      <c r="T2" s="2"/>
      <c r="U2" s="2"/>
      <c r="V2" s="2"/>
    </row>
    <row r="3" spans="1:22" ht="15.75" customHeight="1" x14ac:dyDescent="0.25">
      <c r="A3" s="3" t="s">
        <v>20</v>
      </c>
      <c r="B3" s="3" t="s">
        <v>21</v>
      </c>
      <c r="C3" s="3" t="s">
        <v>14</v>
      </c>
      <c r="D3" s="3" t="s">
        <v>16</v>
      </c>
      <c r="E3" s="3" t="s">
        <v>2</v>
      </c>
      <c r="F3" s="3">
        <v>0</v>
      </c>
      <c r="G3" s="3">
        <v>75</v>
      </c>
      <c r="H3" s="3">
        <v>0</v>
      </c>
      <c r="I3" s="3">
        <v>25</v>
      </c>
      <c r="J3" s="3">
        <v>25</v>
      </c>
      <c r="K3" s="3">
        <v>0</v>
      </c>
      <c r="L3" s="3">
        <v>100</v>
      </c>
      <c r="M3" s="3">
        <v>0</v>
      </c>
      <c r="N3" s="3">
        <v>100</v>
      </c>
      <c r="O3" s="3">
        <v>0</v>
      </c>
      <c r="P3" s="7">
        <v>0</v>
      </c>
      <c r="Q3" s="3">
        <v>0</v>
      </c>
      <c r="R3" s="9"/>
      <c r="S3" s="9"/>
      <c r="T3" s="9"/>
      <c r="U3" s="9"/>
      <c r="V3" s="9"/>
    </row>
    <row r="4" spans="1:22" ht="15.75" customHeight="1" x14ac:dyDescent="0.25">
      <c r="A4" s="3" t="s">
        <v>30</v>
      </c>
      <c r="B4" s="3" t="s">
        <v>21</v>
      </c>
      <c r="C4" s="3" t="s">
        <v>31</v>
      </c>
      <c r="D4" s="3" t="s">
        <v>16</v>
      </c>
      <c r="E4" s="3" t="s">
        <v>15</v>
      </c>
      <c r="F4" s="3">
        <v>75</v>
      </c>
      <c r="G4" s="3">
        <v>75</v>
      </c>
      <c r="H4" s="3">
        <v>25</v>
      </c>
      <c r="I4" s="3">
        <v>25</v>
      </c>
      <c r="J4" s="3">
        <v>25</v>
      </c>
      <c r="K4" s="3">
        <v>75</v>
      </c>
      <c r="L4" s="3">
        <v>0</v>
      </c>
      <c r="M4" s="3">
        <v>75</v>
      </c>
      <c r="N4" s="3">
        <v>75</v>
      </c>
      <c r="O4" s="3">
        <v>50</v>
      </c>
      <c r="P4" s="7">
        <v>0</v>
      </c>
      <c r="Q4" s="3">
        <v>0</v>
      </c>
      <c r="R4" s="9"/>
      <c r="S4" s="9"/>
      <c r="T4" s="9"/>
      <c r="U4" s="9"/>
      <c r="V4" s="9"/>
    </row>
    <row r="5" spans="1:22" ht="15.75" customHeight="1" x14ac:dyDescent="0.25">
      <c r="A5" s="3" t="s">
        <v>32</v>
      </c>
      <c r="B5" s="3" t="s">
        <v>21</v>
      </c>
      <c r="C5" s="3" t="s">
        <v>12</v>
      </c>
      <c r="D5" s="3" t="s">
        <v>31</v>
      </c>
      <c r="E5" s="3" t="s">
        <v>17</v>
      </c>
      <c r="F5" s="3">
        <v>100</v>
      </c>
      <c r="G5" s="3">
        <v>0</v>
      </c>
      <c r="H5" s="3">
        <v>0</v>
      </c>
      <c r="I5" s="3">
        <v>75</v>
      </c>
      <c r="J5" s="3">
        <v>0</v>
      </c>
      <c r="K5" s="3">
        <v>75</v>
      </c>
      <c r="L5" s="3">
        <v>0</v>
      </c>
      <c r="M5" s="3">
        <v>50</v>
      </c>
      <c r="N5" s="3">
        <v>125</v>
      </c>
      <c r="O5" s="3">
        <v>125</v>
      </c>
      <c r="P5" s="7">
        <v>100</v>
      </c>
      <c r="Q5" s="4">
        <v>100</v>
      </c>
      <c r="R5" s="9"/>
      <c r="S5" s="9"/>
      <c r="T5" s="9"/>
      <c r="U5" s="9"/>
      <c r="V5" s="9"/>
    </row>
    <row r="6" spans="1:22" ht="15.75" customHeight="1" x14ac:dyDescent="0.25">
      <c r="A6" s="3" t="s">
        <v>20</v>
      </c>
      <c r="B6" s="3" t="s">
        <v>21</v>
      </c>
      <c r="C6" s="3" t="s">
        <v>31</v>
      </c>
      <c r="D6" s="3" t="s">
        <v>14</v>
      </c>
      <c r="E6" s="3" t="s">
        <v>16</v>
      </c>
      <c r="F6" s="3">
        <v>25</v>
      </c>
      <c r="G6" s="3">
        <v>50</v>
      </c>
      <c r="H6" s="3">
        <v>0</v>
      </c>
      <c r="I6" s="3">
        <v>0</v>
      </c>
      <c r="J6" s="3">
        <v>0</v>
      </c>
      <c r="K6" s="3">
        <v>25</v>
      </c>
      <c r="L6" s="3">
        <v>50</v>
      </c>
      <c r="M6" s="3">
        <v>25</v>
      </c>
      <c r="N6" s="3">
        <v>25</v>
      </c>
      <c r="O6" s="3">
        <v>25</v>
      </c>
      <c r="P6" s="7">
        <v>0</v>
      </c>
      <c r="Q6" s="3">
        <v>0</v>
      </c>
      <c r="R6" s="9"/>
      <c r="S6" s="9"/>
      <c r="T6" s="9"/>
      <c r="U6" s="9"/>
      <c r="V6" s="9"/>
    </row>
    <row r="7" spans="1:22" ht="15.75" customHeight="1" x14ac:dyDescent="0.25">
      <c r="A7" s="3" t="s">
        <v>20</v>
      </c>
      <c r="B7" s="3" t="s">
        <v>21</v>
      </c>
      <c r="C7" s="3" t="s">
        <v>31</v>
      </c>
      <c r="D7" s="3" t="s">
        <v>16</v>
      </c>
      <c r="E7" s="3" t="s">
        <v>2</v>
      </c>
      <c r="F7" s="3">
        <v>75</v>
      </c>
      <c r="G7" s="3">
        <v>25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50</v>
      </c>
      <c r="N7" s="3">
        <v>75</v>
      </c>
      <c r="O7" s="3">
        <v>75</v>
      </c>
      <c r="P7" s="7">
        <v>0</v>
      </c>
      <c r="Q7" s="3">
        <v>0</v>
      </c>
      <c r="R7" s="9"/>
      <c r="S7" s="9"/>
      <c r="T7" s="9"/>
      <c r="U7" s="9"/>
      <c r="V7" s="9"/>
    </row>
    <row r="8" spans="1:22" ht="15.75" customHeight="1" x14ac:dyDescent="0.25">
      <c r="A8" s="3" t="s">
        <v>28</v>
      </c>
      <c r="B8" s="3" t="s">
        <v>21</v>
      </c>
      <c r="C8" s="3" t="s">
        <v>15</v>
      </c>
      <c r="D8" s="3" t="s">
        <v>13</v>
      </c>
      <c r="E8" s="3" t="s">
        <v>33</v>
      </c>
      <c r="F8" s="3">
        <v>75</v>
      </c>
      <c r="G8" s="3">
        <v>125</v>
      </c>
      <c r="H8" s="3">
        <v>0</v>
      </c>
      <c r="I8" s="3">
        <v>0</v>
      </c>
      <c r="J8" s="3">
        <v>0</v>
      </c>
      <c r="K8" s="3">
        <v>125</v>
      </c>
      <c r="L8" s="3">
        <v>0</v>
      </c>
      <c r="M8" s="3">
        <v>150</v>
      </c>
      <c r="N8" s="3">
        <v>0</v>
      </c>
      <c r="O8" s="3">
        <v>0</v>
      </c>
      <c r="P8" s="7">
        <v>0</v>
      </c>
      <c r="Q8" s="3">
        <v>150</v>
      </c>
      <c r="R8" s="9"/>
      <c r="S8" s="9"/>
      <c r="T8" s="9"/>
      <c r="U8" s="9"/>
      <c r="V8" s="9"/>
    </row>
    <row r="9" spans="1:22" ht="15.75" customHeight="1" x14ac:dyDescent="0.25">
      <c r="A9" s="3" t="s">
        <v>28</v>
      </c>
      <c r="B9" s="3" t="s">
        <v>21</v>
      </c>
      <c r="C9" s="3" t="s">
        <v>16</v>
      </c>
      <c r="D9" s="3" t="s">
        <v>31</v>
      </c>
      <c r="E9" s="3" t="s">
        <v>15</v>
      </c>
      <c r="F9" s="3">
        <v>100</v>
      </c>
      <c r="G9" s="3">
        <v>50</v>
      </c>
      <c r="H9" s="3">
        <v>75</v>
      </c>
      <c r="I9" s="3">
        <v>50</v>
      </c>
      <c r="J9" s="3">
        <v>50</v>
      </c>
      <c r="K9" s="3">
        <v>50</v>
      </c>
      <c r="L9" s="3">
        <v>0</v>
      </c>
      <c r="M9" s="3">
        <v>75</v>
      </c>
      <c r="N9" s="3">
        <v>125</v>
      </c>
      <c r="O9" s="3">
        <v>50</v>
      </c>
      <c r="P9" s="7">
        <v>0</v>
      </c>
      <c r="Q9" s="3">
        <v>0</v>
      </c>
      <c r="R9" s="9"/>
      <c r="S9" s="9"/>
      <c r="T9" s="9"/>
      <c r="U9" s="9"/>
      <c r="V9" s="9"/>
    </row>
    <row r="10" spans="1:22" ht="15.75" customHeight="1" x14ac:dyDescent="0.25">
      <c r="A10" s="3" t="s">
        <v>28</v>
      </c>
      <c r="B10" s="3" t="s">
        <v>21</v>
      </c>
      <c r="C10" s="3" t="s">
        <v>16</v>
      </c>
      <c r="D10" s="3" t="s">
        <v>2</v>
      </c>
      <c r="E10" s="3" t="s">
        <v>15</v>
      </c>
      <c r="F10" s="3">
        <v>75</v>
      </c>
      <c r="G10" s="3">
        <v>125</v>
      </c>
      <c r="H10" s="3">
        <v>75</v>
      </c>
      <c r="I10" s="3">
        <v>25</v>
      </c>
      <c r="J10" s="3">
        <v>25</v>
      </c>
      <c r="K10" s="3">
        <v>50</v>
      </c>
      <c r="L10" s="3">
        <v>50</v>
      </c>
      <c r="M10" s="3">
        <v>125</v>
      </c>
      <c r="N10" s="3">
        <v>125</v>
      </c>
      <c r="O10" s="3">
        <v>25</v>
      </c>
      <c r="P10" s="7">
        <v>0</v>
      </c>
      <c r="Q10" s="3">
        <v>0</v>
      </c>
      <c r="R10" s="9"/>
      <c r="S10" s="9"/>
      <c r="T10" s="9"/>
      <c r="U10" s="9"/>
      <c r="V10" s="9"/>
    </row>
    <row r="11" spans="1:22" ht="15.75" customHeight="1" x14ac:dyDescent="0.25">
      <c r="A11" s="3" t="s">
        <v>20</v>
      </c>
      <c r="B11" s="3" t="s">
        <v>21</v>
      </c>
      <c r="C11" s="3" t="s">
        <v>34</v>
      </c>
      <c r="D11" s="3" t="s">
        <v>15</v>
      </c>
      <c r="E11" s="3" t="s">
        <v>31</v>
      </c>
      <c r="F11" s="3">
        <v>50</v>
      </c>
      <c r="G11" s="3">
        <v>50</v>
      </c>
      <c r="H11" s="3">
        <v>0</v>
      </c>
      <c r="I11" s="3">
        <v>0</v>
      </c>
      <c r="J11" s="3">
        <v>50</v>
      </c>
      <c r="K11" s="3">
        <v>50</v>
      </c>
      <c r="L11" s="3">
        <v>0</v>
      </c>
      <c r="M11" s="3">
        <v>50</v>
      </c>
      <c r="N11" s="3">
        <v>0</v>
      </c>
      <c r="O11" s="3">
        <v>50</v>
      </c>
      <c r="P11" s="7">
        <v>50</v>
      </c>
      <c r="Q11" s="3">
        <v>50</v>
      </c>
      <c r="R11" s="9"/>
      <c r="S11" s="9"/>
      <c r="T11" s="9"/>
      <c r="U11" s="9"/>
      <c r="V11" s="9"/>
    </row>
    <row r="12" spans="1:22" ht="15.75" customHeight="1" x14ac:dyDescent="0.25">
      <c r="A12" s="3" t="s">
        <v>20</v>
      </c>
      <c r="B12" s="3" t="s">
        <v>21</v>
      </c>
      <c r="C12" s="3" t="s">
        <v>10</v>
      </c>
      <c r="D12" s="3" t="s">
        <v>16</v>
      </c>
      <c r="E12" s="3" t="s">
        <v>2</v>
      </c>
      <c r="F12" s="3">
        <v>0</v>
      </c>
      <c r="G12" s="3">
        <v>25</v>
      </c>
      <c r="H12" s="3">
        <v>50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7">
        <v>0</v>
      </c>
      <c r="Q12" s="3">
        <v>0</v>
      </c>
      <c r="R12" s="9"/>
      <c r="S12" s="9"/>
      <c r="T12" s="9"/>
      <c r="U12" s="9"/>
      <c r="V12" s="9"/>
    </row>
    <row r="13" spans="1:22" ht="15.75" customHeight="1" x14ac:dyDescent="0.25">
      <c r="A13" s="3" t="s">
        <v>28</v>
      </c>
      <c r="B13" s="3" t="s">
        <v>21</v>
      </c>
      <c r="C13" s="3" t="s">
        <v>31</v>
      </c>
      <c r="D13" s="3" t="s">
        <v>11</v>
      </c>
      <c r="E13" s="3" t="s">
        <v>16</v>
      </c>
      <c r="F13" s="3">
        <v>50</v>
      </c>
      <c r="G13" s="3">
        <v>25</v>
      </c>
      <c r="H13" s="3">
        <v>0</v>
      </c>
      <c r="I13" s="3">
        <v>50</v>
      </c>
      <c r="J13" s="3">
        <v>25</v>
      </c>
      <c r="K13" s="3">
        <v>0</v>
      </c>
      <c r="L13" s="3">
        <v>25</v>
      </c>
      <c r="M13" s="3">
        <v>25</v>
      </c>
      <c r="N13" s="3">
        <v>25</v>
      </c>
      <c r="O13" s="3">
        <v>25</v>
      </c>
      <c r="P13" s="7">
        <v>0</v>
      </c>
      <c r="Q13" s="3">
        <v>0</v>
      </c>
      <c r="R13" s="9"/>
      <c r="S13" s="9"/>
      <c r="T13" s="9"/>
      <c r="U13" s="9"/>
      <c r="V13" s="9"/>
    </row>
    <row r="14" spans="1:22" ht="15.75" customHeight="1" x14ac:dyDescent="0.25">
      <c r="A14" s="3" t="s">
        <v>28</v>
      </c>
      <c r="B14" s="3" t="s">
        <v>21</v>
      </c>
      <c r="C14" s="3" t="s">
        <v>31</v>
      </c>
      <c r="D14" s="3" t="s">
        <v>11</v>
      </c>
      <c r="E14" s="3" t="s">
        <v>16</v>
      </c>
      <c r="F14" s="3">
        <v>75</v>
      </c>
      <c r="G14" s="3">
        <v>0</v>
      </c>
      <c r="H14" s="3">
        <v>0</v>
      </c>
      <c r="I14" s="3">
        <v>100</v>
      </c>
      <c r="J14" s="3">
        <v>100</v>
      </c>
      <c r="K14" s="3">
        <v>0</v>
      </c>
      <c r="L14" s="3">
        <v>0</v>
      </c>
      <c r="M14" s="3">
        <v>0</v>
      </c>
      <c r="N14" s="3">
        <v>75</v>
      </c>
      <c r="O14" s="3">
        <v>50</v>
      </c>
      <c r="P14" s="7">
        <v>75</v>
      </c>
      <c r="Q14" s="4">
        <v>75</v>
      </c>
      <c r="R14" s="9"/>
      <c r="S14" s="9"/>
      <c r="T14" s="9"/>
      <c r="U14" s="9"/>
      <c r="V14" s="9"/>
    </row>
    <row r="15" spans="1:22" ht="15.75" customHeight="1" x14ac:dyDescent="0.25">
      <c r="A15" s="3" t="s">
        <v>20</v>
      </c>
      <c r="B15" s="3" t="s">
        <v>21</v>
      </c>
      <c r="C15" s="3" t="s">
        <v>10</v>
      </c>
      <c r="D15" s="3" t="s">
        <v>16</v>
      </c>
      <c r="E15" s="3" t="s">
        <v>2</v>
      </c>
      <c r="F15" s="3">
        <v>0</v>
      </c>
      <c r="G15" s="3">
        <v>25</v>
      </c>
      <c r="H15" s="3">
        <v>50</v>
      </c>
      <c r="I15" s="3">
        <v>0</v>
      </c>
      <c r="J15" s="3">
        <v>0</v>
      </c>
      <c r="K15" s="3">
        <v>25</v>
      </c>
      <c r="L15" s="3">
        <v>0</v>
      </c>
      <c r="M15" s="3">
        <v>0</v>
      </c>
      <c r="N15" s="3">
        <v>25</v>
      </c>
      <c r="O15" s="3">
        <v>25</v>
      </c>
      <c r="P15" s="7">
        <v>0</v>
      </c>
      <c r="Q15" s="3">
        <v>0</v>
      </c>
      <c r="R15" s="9"/>
      <c r="S15" s="9"/>
      <c r="T15" s="9"/>
      <c r="U15" s="9"/>
      <c r="V15" s="9"/>
    </row>
    <row r="16" spans="1:22" ht="15.75" customHeight="1" x14ac:dyDescent="0.25">
      <c r="A16" s="3" t="s">
        <v>35</v>
      </c>
      <c r="B16" s="3" t="s">
        <v>21</v>
      </c>
      <c r="C16" s="3" t="s">
        <v>12</v>
      </c>
      <c r="D16" s="3" t="s">
        <v>36</v>
      </c>
      <c r="E16" s="3" t="s">
        <v>16</v>
      </c>
      <c r="F16" s="3">
        <v>75</v>
      </c>
      <c r="G16" s="3">
        <v>75</v>
      </c>
      <c r="H16" s="3">
        <v>0</v>
      </c>
      <c r="I16" s="3">
        <v>75</v>
      </c>
      <c r="J16" s="3">
        <v>100</v>
      </c>
      <c r="K16" s="3">
        <v>75</v>
      </c>
      <c r="L16" s="3">
        <v>25</v>
      </c>
      <c r="M16" s="3">
        <v>25</v>
      </c>
      <c r="N16" s="3">
        <v>75</v>
      </c>
      <c r="O16" s="3">
        <v>75</v>
      </c>
      <c r="P16" s="7">
        <v>100</v>
      </c>
      <c r="Q16" s="4">
        <v>100</v>
      </c>
      <c r="R16" s="9"/>
      <c r="S16" s="9"/>
      <c r="T16" s="9"/>
      <c r="U16" s="9"/>
      <c r="V16" s="9"/>
    </row>
    <row r="17" spans="1:22" ht="15.75" customHeight="1" x14ac:dyDescent="0.25">
      <c r="A17" s="3" t="s">
        <v>28</v>
      </c>
      <c r="B17" s="3" t="s">
        <v>21</v>
      </c>
      <c r="C17" s="3" t="s">
        <v>31</v>
      </c>
      <c r="D17" s="3" t="s">
        <v>12</v>
      </c>
      <c r="E17" s="3" t="s">
        <v>11</v>
      </c>
      <c r="F17" s="3">
        <v>75</v>
      </c>
      <c r="G17" s="3">
        <v>0</v>
      </c>
      <c r="H17" s="3">
        <v>0</v>
      </c>
      <c r="I17" s="3">
        <v>25</v>
      </c>
      <c r="J17" s="3">
        <v>75</v>
      </c>
      <c r="K17" s="3">
        <v>0</v>
      </c>
      <c r="L17" s="3">
        <v>0</v>
      </c>
      <c r="M17" s="3">
        <v>50</v>
      </c>
      <c r="N17" s="3">
        <v>0</v>
      </c>
      <c r="O17" s="3">
        <v>0</v>
      </c>
      <c r="P17" s="7">
        <v>0</v>
      </c>
      <c r="Q17" s="3">
        <v>50</v>
      </c>
      <c r="R17" s="9"/>
      <c r="S17" s="9"/>
      <c r="T17" s="9"/>
      <c r="U17" s="9"/>
      <c r="V17" s="9"/>
    </row>
    <row r="18" spans="1:22" ht="15.75" customHeight="1" x14ac:dyDescent="0.25">
      <c r="A18" s="3" t="s">
        <v>28</v>
      </c>
      <c r="B18" s="3" t="s">
        <v>21</v>
      </c>
      <c r="C18" s="3" t="s">
        <v>2</v>
      </c>
      <c r="D18" s="3" t="s">
        <v>13</v>
      </c>
      <c r="E18" s="3" t="s">
        <v>31</v>
      </c>
      <c r="F18" s="3">
        <v>75</v>
      </c>
      <c r="G18" s="3">
        <v>100</v>
      </c>
      <c r="H18" s="3">
        <v>0</v>
      </c>
      <c r="I18" s="3">
        <v>25</v>
      </c>
      <c r="J18" s="3">
        <v>25</v>
      </c>
      <c r="K18" s="3">
        <v>75</v>
      </c>
      <c r="L18" s="3">
        <v>0</v>
      </c>
      <c r="M18" s="3">
        <v>25</v>
      </c>
      <c r="N18" s="3">
        <v>50</v>
      </c>
      <c r="O18" s="3">
        <v>25</v>
      </c>
      <c r="P18" s="7">
        <v>0</v>
      </c>
      <c r="Q18" s="3">
        <v>100</v>
      </c>
      <c r="R18" s="9"/>
      <c r="S18" s="9"/>
      <c r="T18" s="9"/>
      <c r="U18" s="9"/>
      <c r="V18" s="9"/>
    </row>
    <row r="19" spans="1:22" ht="15.75" customHeight="1" x14ac:dyDescent="0.25">
      <c r="A19" s="3" t="s">
        <v>28</v>
      </c>
      <c r="B19" s="3" t="s">
        <v>21</v>
      </c>
      <c r="C19" s="3" t="s">
        <v>10</v>
      </c>
      <c r="D19" s="3" t="s">
        <v>16</v>
      </c>
      <c r="E19" s="3" t="s">
        <v>12</v>
      </c>
      <c r="F19" s="3">
        <v>0</v>
      </c>
      <c r="G19" s="3">
        <v>0</v>
      </c>
      <c r="H19" s="3">
        <v>25</v>
      </c>
      <c r="I19" s="3">
        <v>0</v>
      </c>
      <c r="J19" s="3">
        <v>25</v>
      </c>
      <c r="K19" s="3">
        <v>0</v>
      </c>
      <c r="L19" s="3">
        <v>0</v>
      </c>
      <c r="M19" s="3">
        <v>0</v>
      </c>
      <c r="N19" s="3">
        <v>25</v>
      </c>
      <c r="O19" s="3">
        <v>0</v>
      </c>
      <c r="P19" s="7">
        <v>0</v>
      </c>
      <c r="Q19" s="3">
        <v>0</v>
      </c>
      <c r="R19" s="9"/>
      <c r="S19" s="9"/>
      <c r="T19" s="9"/>
      <c r="U19" s="9"/>
      <c r="V19" s="9"/>
    </row>
    <row r="20" spans="1:22" ht="15.75" customHeight="1" x14ac:dyDescent="0.25">
      <c r="A20" s="3" t="s">
        <v>28</v>
      </c>
      <c r="B20" s="3" t="s">
        <v>21</v>
      </c>
      <c r="C20" s="3" t="s">
        <v>15</v>
      </c>
      <c r="D20" s="3" t="s">
        <v>12</v>
      </c>
      <c r="E20" s="3" t="s">
        <v>2</v>
      </c>
      <c r="F20" s="3">
        <v>50</v>
      </c>
      <c r="G20" s="3">
        <v>125</v>
      </c>
      <c r="H20" s="3">
        <v>25</v>
      </c>
      <c r="I20" s="3">
        <v>50</v>
      </c>
      <c r="J20" s="3">
        <v>50</v>
      </c>
      <c r="K20" s="3">
        <v>25</v>
      </c>
      <c r="L20" s="3">
        <v>25</v>
      </c>
      <c r="M20" s="3">
        <v>75</v>
      </c>
      <c r="N20" s="3">
        <v>25</v>
      </c>
      <c r="O20" s="3">
        <v>25</v>
      </c>
      <c r="P20" s="7">
        <v>25</v>
      </c>
      <c r="Q20" s="4">
        <v>25</v>
      </c>
      <c r="R20" s="9"/>
      <c r="S20" s="9"/>
      <c r="T20" s="9"/>
      <c r="U20" s="9"/>
      <c r="V20" s="9"/>
    </row>
    <row r="21" spans="1:22" ht="15.75" customHeight="1" x14ac:dyDescent="0.25">
      <c r="A21" s="3" t="s">
        <v>20</v>
      </c>
      <c r="B21" s="3" t="s">
        <v>21</v>
      </c>
      <c r="C21" s="3" t="s">
        <v>16</v>
      </c>
      <c r="D21" s="3" t="s">
        <v>31</v>
      </c>
      <c r="E21" s="3" t="s">
        <v>12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25</v>
      </c>
      <c r="O21" s="3">
        <v>0</v>
      </c>
      <c r="P21" s="7">
        <v>0</v>
      </c>
      <c r="Q21" s="3">
        <v>0</v>
      </c>
      <c r="R21" s="9"/>
      <c r="S21" s="9"/>
      <c r="T21" s="9"/>
      <c r="U21" s="9"/>
      <c r="V21" s="9"/>
    </row>
    <row r="22" spans="1:22" ht="15.75" customHeight="1" x14ac:dyDescent="0.25">
      <c r="A22" s="3" t="s">
        <v>28</v>
      </c>
      <c r="B22" s="3" t="s">
        <v>21</v>
      </c>
      <c r="C22" s="3" t="s">
        <v>16</v>
      </c>
      <c r="D22" s="3" t="s">
        <v>12</v>
      </c>
      <c r="E22" s="3" t="s">
        <v>31</v>
      </c>
      <c r="F22" s="3">
        <v>100</v>
      </c>
      <c r="G22" s="3">
        <v>0</v>
      </c>
      <c r="H22" s="3">
        <v>0</v>
      </c>
      <c r="I22" s="3">
        <v>0</v>
      </c>
      <c r="J22" s="3">
        <v>75</v>
      </c>
      <c r="K22" s="3">
        <v>0</v>
      </c>
      <c r="L22" s="3">
        <v>0</v>
      </c>
      <c r="M22" s="3">
        <v>0</v>
      </c>
      <c r="N22" s="3">
        <v>100</v>
      </c>
      <c r="O22" s="3">
        <v>0</v>
      </c>
      <c r="P22" s="7">
        <v>0</v>
      </c>
      <c r="Q22" s="3">
        <v>0</v>
      </c>
      <c r="R22" s="9"/>
      <c r="S22" s="9"/>
      <c r="T22" s="9"/>
      <c r="U22" s="9"/>
      <c r="V22" s="9"/>
    </row>
    <row r="23" spans="1:22" ht="15.75" customHeight="1" x14ac:dyDescent="0.25">
      <c r="A23" s="3" t="s">
        <v>28</v>
      </c>
      <c r="B23" s="3" t="s">
        <v>21</v>
      </c>
      <c r="C23" s="3" t="s">
        <v>37</v>
      </c>
      <c r="D23" s="3" t="s">
        <v>36</v>
      </c>
      <c r="E23" s="3" t="s">
        <v>10</v>
      </c>
      <c r="F23" s="3">
        <v>0</v>
      </c>
      <c r="G23" s="3">
        <v>50</v>
      </c>
      <c r="H23" s="3">
        <v>75</v>
      </c>
      <c r="I23" s="3">
        <v>0</v>
      </c>
      <c r="J23" s="3">
        <v>0</v>
      </c>
      <c r="K23" s="3">
        <v>25</v>
      </c>
      <c r="L23" s="3">
        <v>0</v>
      </c>
      <c r="M23" s="3">
        <v>50</v>
      </c>
      <c r="N23" s="3">
        <v>50</v>
      </c>
      <c r="O23" s="3">
        <v>0</v>
      </c>
      <c r="P23" s="7">
        <v>0</v>
      </c>
      <c r="Q23" s="3">
        <v>50</v>
      </c>
      <c r="R23" s="9"/>
      <c r="S23" s="9"/>
      <c r="T23" s="9"/>
      <c r="U23" s="9"/>
      <c r="V23" s="9"/>
    </row>
    <row r="24" spans="1:22" ht="15.75" customHeight="1" x14ac:dyDescent="0.25">
      <c r="A24" s="3" t="s">
        <v>20</v>
      </c>
      <c r="B24" s="3" t="s">
        <v>21</v>
      </c>
      <c r="C24" s="3" t="s">
        <v>2</v>
      </c>
      <c r="D24" s="3" t="s">
        <v>38</v>
      </c>
      <c r="E24" s="3" t="s">
        <v>16</v>
      </c>
      <c r="F24" s="3">
        <v>0</v>
      </c>
      <c r="G24" s="3">
        <v>100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7">
        <v>0</v>
      </c>
      <c r="Q24" s="3">
        <v>0</v>
      </c>
      <c r="R24" s="9"/>
      <c r="S24" s="9"/>
      <c r="T24" s="9"/>
      <c r="U24" s="9"/>
      <c r="V24" s="9"/>
    </row>
    <row r="25" spans="1:22" ht="15.75" customHeight="1" x14ac:dyDescent="0.25">
      <c r="A25" s="3" t="s">
        <v>28</v>
      </c>
      <c r="B25" s="3" t="s">
        <v>21</v>
      </c>
      <c r="C25" s="3" t="s">
        <v>15</v>
      </c>
      <c r="D25" s="3" t="s">
        <v>16</v>
      </c>
      <c r="E25" s="3" t="s">
        <v>37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7">
        <v>0</v>
      </c>
      <c r="Q25" s="3">
        <v>0</v>
      </c>
      <c r="R25" s="9"/>
      <c r="S25" s="9"/>
      <c r="T25" s="9"/>
      <c r="U25" s="9"/>
      <c r="V25" s="9"/>
    </row>
    <row r="26" spans="1:22" ht="15.75" customHeight="1" x14ac:dyDescent="0.25">
      <c r="A26" s="3" t="s">
        <v>20</v>
      </c>
      <c r="B26" s="3" t="s">
        <v>21</v>
      </c>
      <c r="C26" s="3" t="s">
        <v>11</v>
      </c>
      <c r="D26" s="3" t="s">
        <v>2</v>
      </c>
      <c r="E26" s="3" t="s">
        <v>13</v>
      </c>
      <c r="F26" s="3">
        <v>25</v>
      </c>
      <c r="G26" s="3">
        <v>175</v>
      </c>
      <c r="H26" s="3">
        <v>25</v>
      </c>
      <c r="I26" s="3">
        <v>100</v>
      </c>
      <c r="J26" s="3">
        <v>25</v>
      </c>
      <c r="K26" s="3">
        <v>150</v>
      </c>
      <c r="L26" s="3">
        <v>75</v>
      </c>
      <c r="M26" s="3">
        <v>25</v>
      </c>
      <c r="N26" s="3">
        <v>25</v>
      </c>
      <c r="O26" s="3">
        <v>25</v>
      </c>
      <c r="P26" s="7">
        <v>25</v>
      </c>
      <c r="Q26" s="4">
        <v>25</v>
      </c>
      <c r="R26" s="9"/>
      <c r="S26" s="9"/>
      <c r="T26" s="9"/>
      <c r="U26" s="9"/>
      <c r="V26" s="9"/>
    </row>
    <row r="27" spans="1:22" ht="15.75" customHeight="1" x14ac:dyDescent="0.25">
      <c r="A27" s="3" t="s">
        <v>28</v>
      </c>
      <c r="B27" s="3" t="s">
        <v>21</v>
      </c>
      <c r="C27" s="3" t="s">
        <v>39</v>
      </c>
      <c r="D27" s="3" t="s">
        <v>16</v>
      </c>
      <c r="E27" s="3" t="s">
        <v>2</v>
      </c>
      <c r="F27" s="3">
        <v>0</v>
      </c>
      <c r="G27" s="3">
        <v>25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25</v>
      </c>
      <c r="N27" s="3">
        <v>50</v>
      </c>
      <c r="O27" s="3">
        <v>0</v>
      </c>
      <c r="P27" s="7">
        <v>0</v>
      </c>
      <c r="Q27" s="3">
        <v>50</v>
      </c>
      <c r="R27" s="9"/>
      <c r="S27" s="9"/>
      <c r="T27" s="9"/>
      <c r="U27" s="9"/>
      <c r="V27" s="9"/>
    </row>
    <row r="28" spans="1:22" ht="15.75" customHeight="1" x14ac:dyDescent="0.25">
      <c r="A28" s="3" t="s">
        <v>28</v>
      </c>
      <c r="B28" s="3" t="s">
        <v>21</v>
      </c>
      <c r="C28" s="3" t="s">
        <v>31</v>
      </c>
      <c r="D28" s="3" t="s">
        <v>15</v>
      </c>
      <c r="E28" s="3" t="s">
        <v>16</v>
      </c>
      <c r="F28" s="3">
        <v>50</v>
      </c>
      <c r="G28" s="3">
        <v>50</v>
      </c>
      <c r="H28" s="3">
        <v>0</v>
      </c>
      <c r="I28" s="3">
        <v>25</v>
      </c>
      <c r="J28" s="3">
        <v>50</v>
      </c>
      <c r="K28" s="3">
        <v>25</v>
      </c>
      <c r="L28" s="3">
        <v>0</v>
      </c>
      <c r="M28" s="3">
        <v>50</v>
      </c>
      <c r="N28" s="3">
        <v>75</v>
      </c>
      <c r="O28" s="3">
        <v>0</v>
      </c>
      <c r="P28" s="7">
        <v>0</v>
      </c>
      <c r="Q28" s="3">
        <v>0</v>
      </c>
      <c r="R28" s="9"/>
      <c r="S28" s="9"/>
      <c r="T28" s="9"/>
      <c r="U28" s="9"/>
      <c r="V28" s="9"/>
    </row>
    <row r="29" spans="1:22" ht="15.75" customHeight="1" x14ac:dyDescent="0.25">
      <c r="A29" s="3" t="s">
        <v>28</v>
      </c>
      <c r="B29" s="3" t="s">
        <v>21</v>
      </c>
      <c r="C29" s="3" t="s">
        <v>31</v>
      </c>
      <c r="D29" s="3" t="s">
        <v>12</v>
      </c>
      <c r="E29" s="3" t="s">
        <v>29</v>
      </c>
      <c r="F29" s="3">
        <v>100</v>
      </c>
      <c r="G29" s="3">
        <v>0</v>
      </c>
      <c r="H29" s="3">
        <v>25</v>
      </c>
      <c r="I29" s="3">
        <v>50</v>
      </c>
      <c r="J29" s="3">
        <v>100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7">
        <v>75</v>
      </c>
      <c r="Q29" s="4">
        <v>75</v>
      </c>
      <c r="R29" s="9"/>
      <c r="S29" s="9"/>
      <c r="T29" s="9"/>
      <c r="U29" s="9"/>
      <c r="V29" s="9"/>
    </row>
    <row r="30" spans="1:22" ht="15.75" customHeight="1" x14ac:dyDescent="0.25">
      <c r="A30" s="3" t="s">
        <v>20</v>
      </c>
      <c r="B30" s="3" t="s">
        <v>21</v>
      </c>
      <c r="C30" s="3" t="s">
        <v>16</v>
      </c>
      <c r="D30" s="3" t="s">
        <v>11</v>
      </c>
      <c r="E30" s="3" t="s">
        <v>31</v>
      </c>
      <c r="F30" s="3">
        <v>75</v>
      </c>
      <c r="G30" s="3">
        <v>75</v>
      </c>
      <c r="H30" s="3">
        <v>0</v>
      </c>
      <c r="I30" s="3">
        <v>75</v>
      </c>
      <c r="J30" s="3">
        <v>75</v>
      </c>
      <c r="K30" s="3">
        <v>50</v>
      </c>
      <c r="L30" s="3">
        <v>50</v>
      </c>
      <c r="M30" s="3">
        <v>50</v>
      </c>
      <c r="N30" s="3">
        <v>150</v>
      </c>
      <c r="O30" s="3">
        <v>100</v>
      </c>
      <c r="P30" s="7">
        <v>0</v>
      </c>
      <c r="Q30" s="3">
        <v>0</v>
      </c>
      <c r="R30" s="9"/>
      <c r="S30" s="9"/>
      <c r="T30" s="9"/>
      <c r="U30" s="9"/>
      <c r="V30" s="9"/>
    </row>
    <row r="31" spans="1:22" ht="15.75" customHeight="1" x14ac:dyDescent="0.25">
      <c r="A31" s="3" t="s">
        <v>28</v>
      </c>
      <c r="B31" s="3" t="s">
        <v>21</v>
      </c>
      <c r="C31" s="3" t="s">
        <v>15</v>
      </c>
      <c r="D31" s="3" t="s">
        <v>31</v>
      </c>
      <c r="E31" s="3" t="s">
        <v>16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7">
        <v>0</v>
      </c>
      <c r="Q31" s="3">
        <v>0</v>
      </c>
      <c r="R31" s="9"/>
      <c r="S31" s="9"/>
      <c r="T31" s="9"/>
      <c r="U31" s="9"/>
      <c r="V31" s="9"/>
    </row>
    <row r="32" spans="1:22" ht="15.75" customHeight="1" x14ac:dyDescent="0.25">
      <c r="A32" s="3" t="s">
        <v>28</v>
      </c>
      <c r="B32" s="3" t="s">
        <v>21</v>
      </c>
      <c r="C32" s="3" t="s">
        <v>31</v>
      </c>
      <c r="D32" s="3" t="s">
        <v>13</v>
      </c>
      <c r="E32" s="3" t="s">
        <v>15</v>
      </c>
      <c r="F32" s="3">
        <v>50</v>
      </c>
      <c r="G32" s="3">
        <v>0</v>
      </c>
      <c r="H32" s="3">
        <v>0</v>
      </c>
      <c r="I32" s="3">
        <v>0</v>
      </c>
      <c r="J32" s="3">
        <v>0</v>
      </c>
      <c r="K32" s="3">
        <v>50</v>
      </c>
      <c r="L32" s="3">
        <v>0</v>
      </c>
      <c r="M32" s="3">
        <v>50</v>
      </c>
      <c r="N32" s="3">
        <v>0</v>
      </c>
      <c r="O32" s="3">
        <v>0</v>
      </c>
      <c r="P32" s="7">
        <v>0</v>
      </c>
      <c r="Q32" s="3">
        <v>0</v>
      </c>
      <c r="R32" s="9"/>
      <c r="S32" s="9"/>
      <c r="T32" s="9"/>
      <c r="U32" s="9"/>
      <c r="V32" s="9"/>
    </row>
    <row r="33" spans="1:22" ht="15.75" customHeight="1" x14ac:dyDescent="0.25">
      <c r="A33" s="3" t="s">
        <v>28</v>
      </c>
      <c r="B33" s="3" t="s">
        <v>21</v>
      </c>
      <c r="C33" s="3" t="s">
        <v>37</v>
      </c>
      <c r="D33" s="3" t="s">
        <v>36</v>
      </c>
      <c r="E33" s="3" t="s">
        <v>12</v>
      </c>
      <c r="F33" s="3">
        <v>25</v>
      </c>
      <c r="G33" s="3">
        <v>25</v>
      </c>
      <c r="H33" s="3">
        <v>0</v>
      </c>
      <c r="I33" s="3">
        <v>0</v>
      </c>
      <c r="J33" s="3">
        <v>50</v>
      </c>
      <c r="K33" s="3">
        <v>25</v>
      </c>
      <c r="L33" s="3">
        <v>0</v>
      </c>
      <c r="M33" s="3">
        <v>0</v>
      </c>
      <c r="N33" s="3">
        <v>25</v>
      </c>
      <c r="O33" s="3">
        <v>25</v>
      </c>
      <c r="P33" s="7">
        <v>0</v>
      </c>
      <c r="Q33" s="3">
        <v>100</v>
      </c>
      <c r="R33" s="9"/>
      <c r="S33" s="9"/>
      <c r="T33" s="9"/>
      <c r="U33" s="9"/>
      <c r="V33" s="9"/>
    </row>
    <row r="34" spans="1:22" ht="15.75" customHeight="1" x14ac:dyDescent="0.25">
      <c r="A34" s="3" t="s">
        <v>28</v>
      </c>
      <c r="B34" s="3" t="s">
        <v>21</v>
      </c>
      <c r="C34" s="3" t="s">
        <v>2</v>
      </c>
      <c r="D34" s="3" t="s">
        <v>31</v>
      </c>
      <c r="E34" s="3" t="s">
        <v>13</v>
      </c>
      <c r="F34" s="3">
        <v>50</v>
      </c>
      <c r="G34" s="3">
        <v>100</v>
      </c>
      <c r="H34" s="3">
        <v>0</v>
      </c>
      <c r="I34" s="3">
        <v>0</v>
      </c>
      <c r="J34" s="3">
        <v>0</v>
      </c>
      <c r="K34" s="3">
        <v>50</v>
      </c>
      <c r="L34" s="3">
        <v>0</v>
      </c>
      <c r="M34" s="3">
        <v>50</v>
      </c>
      <c r="N34" s="3">
        <v>50</v>
      </c>
      <c r="O34" s="3">
        <v>0</v>
      </c>
      <c r="P34" s="7">
        <v>0</v>
      </c>
      <c r="Q34" s="3">
        <v>0</v>
      </c>
      <c r="R34" s="9"/>
      <c r="S34" s="9"/>
      <c r="T34" s="9"/>
      <c r="U34" s="9"/>
      <c r="V34" s="9"/>
    </row>
    <row r="35" spans="1:22" ht="15.75" customHeight="1" x14ac:dyDescent="0.25">
      <c r="A35" s="3" t="s">
        <v>28</v>
      </c>
      <c r="B35" s="3" t="s">
        <v>21</v>
      </c>
      <c r="C35" s="3" t="s">
        <v>40</v>
      </c>
      <c r="D35" s="3" t="s">
        <v>16</v>
      </c>
      <c r="E35" s="3" t="s">
        <v>31</v>
      </c>
      <c r="F35" s="3">
        <v>25</v>
      </c>
      <c r="G35" s="3">
        <v>0</v>
      </c>
      <c r="H35" s="3">
        <v>75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50</v>
      </c>
      <c r="O35" s="3">
        <v>0</v>
      </c>
      <c r="P35" s="7">
        <v>0</v>
      </c>
      <c r="Q35" s="3">
        <v>0</v>
      </c>
      <c r="R35" s="9"/>
      <c r="S35" s="9"/>
      <c r="T35" s="9"/>
      <c r="U35" s="9"/>
      <c r="V35" s="9"/>
    </row>
    <row r="36" spans="1:22" ht="15.75" customHeight="1" x14ac:dyDescent="0.25">
      <c r="A36" s="3" t="s">
        <v>20</v>
      </c>
      <c r="B36" s="3" t="s">
        <v>21</v>
      </c>
      <c r="C36" s="3" t="s">
        <v>37</v>
      </c>
      <c r="D36" s="3" t="s">
        <v>13</v>
      </c>
      <c r="E36" s="3" t="s">
        <v>31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75</v>
      </c>
      <c r="L36" s="3">
        <v>0</v>
      </c>
      <c r="M36" s="3">
        <v>0</v>
      </c>
      <c r="N36" s="3">
        <v>0</v>
      </c>
      <c r="O36" s="3">
        <v>0</v>
      </c>
      <c r="P36" s="7">
        <v>0</v>
      </c>
      <c r="Q36" s="3">
        <v>175</v>
      </c>
      <c r="R36" s="9"/>
      <c r="S36" s="9"/>
      <c r="T36" s="9"/>
      <c r="U36" s="9"/>
      <c r="V36" s="9"/>
    </row>
    <row r="37" spans="1:22" ht="15.75" customHeight="1" x14ac:dyDescent="0.25">
      <c r="A37" s="3" t="s">
        <v>41</v>
      </c>
      <c r="B37" s="3" t="s">
        <v>21</v>
      </c>
      <c r="C37" s="3" t="s">
        <v>31</v>
      </c>
      <c r="D37" s="3" t="s">
        <v>38</v>
      </c>
      <c r="E37" s="3" t="s">
        <v>16</v>
      </c>
      <c r="F37" s="3">
        <v>100</v>
      </c>
      <c r="G37" s="3">
        <v>75</v>
      </c>
      <c r="H37" s="3">
        <v>0</v>
      </c>
      <c r="I37" s="3">
        <v>0</v>
      </c>
      <c r="J37" s="3">
        <v>100</v>
      </c>
      <c r="K37" s="3">
        <v>50</v>
      </c>
      <c r="L37" s="3">
        <v>100</v>
      </c>
      <c r="M37" s="3">
        <v>0</v>
      </c>
      <c r="N37" s="3">
        <v>50</v>
      </c>
      <c r="O37" s="3">
        <v>75</v>
      </c>
      <c r="P37" s="7">
        <v>0</v>
      </c>
      <c r="Q37" s="3">
        <v>0</v>
      </c>
      <c r="R37" s="9"/>
      <c r="S37" s="9"/>
      <c r="T37" s="9"/>
      <c r="U37" s="9"/>
      <c r="V37" s="9"/>
    </row>
    <row r="38" spans="1:22" ht="15.75" customHeight="1" x14ac:dyDescent="0.25">
      <c r="A38" s="3" t="s">
        <v>28</v>
      </c>
      <c r="B38" s="3" t="s">
        <v>21</v>
      </c>
      <c r="C38" s="3" t="s">
        <v>10</v>
      </c>
      <c r="D38" s="3" t="s">
        <v>16</v>
      </c>
      <c r="E38" s="3" t="s">
        <v>12</v>
      </c>
      <c r="F38" s="3">
        <v>0</v>
      </c>
      <c r="G38" s="3">
        <v>75</v>
      </c>
      <c r="H38" s="3">
        <v>125</v>
      </c>
      <c r="I38" s="3">
        <v>75</v>
      </c>
      <c r="J38" s="3">
        <v>100</v>
      </c>
      <c r="K38" s="3">
        <v>50</v>
      </c>
      <c r="L38" s="3">
        <v>0</v>
      </c>
      <c r="M38" s="3">
        <v>0</v>
      </c>
      <c r="N38" s="3">
        <v>125</v>
      </c>
      <c r="O38" s="3">
        <v>50</v>
      </c>
      <c r="P38" s="7">
        <v>0</v>
      </c>
      <c r="Q38" s="3">
        <v>0</v>
      </c>
      <c r="R38" s="9"/>
      <c r="S38" s="9"/>
      <c r="T38" s="9"/>
      <c r="U38" s="9"/>
      <c r="V38" s="9"/>
    </row>
    <row r="39" spans="1:22" ht="15.75" customHeight="1" x14ac:dyDescent="0.25">
      <c r="A39" s="3" t="s">
        <v>28</v>
      </c>
      <c r="B39" s="3" t="s">
        <v>21</v>
      </c>
      <c r="C39" s="3" t="s">
        <v>16</v>
      </c>
      <c r="D39" s="3" t="s">
        <v>12</v>
      </c>
      <c r="E39" s="3" t="s">
        <v>11</v>
      </c>
      <c r="F39" s="3">
        <v>25</v>
      </c>
      <c r="G39" s="3">
        <v>0</v>
      </c>
      <c r="H39" s="3">
        <v>0</v>
      </c>
      <c r="I39" s="3">
        <v>50</v>
      </c>
      <c r="J39" s="3">
        <v>100</v>
      </c>
      <c r="K39" s="3">
        <v>0</v>
      </c>
      <c r="L39" s="3">
        <v>0</v>
      </c>
      <c r="M39" s="3">
        <v>0</v>
      </c>
      <c r="N39" s="3">
        <v>200</v>
      </c>
      <c r="O39" s="3">
        <v>0</v>
      </c>
      <c r="P39" s="7">
        <v>0</v>
      </c>
      <c r="Q39" s="3">
        <v>0</v>
      </c>
      <c r="R39" s="9"/>
      <c r="S39" s="9"/>
      <c r="T39" s="9"/>
      <c r="U39" s="9"/>
      <c r="V39" s="9"/>
    </row>
    <row r="40" spans="1:22" ht="15.75" customHeight="1" x14ac:dyDescent="0.25">
      <c r="A40" s="3" t="s">
        <v>41</v>
      </c>
      <c r="B40" s="3" t="s">
        <v>21</v>
      </c>
      <c r="C40" s="3" t="s">
        <v>17</v>
      </c>
      <c r="D40" s="3" t="s">
        <v>16</v>
      </c>
      <c r="E40" s="3" t="s">
        <v>11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7">
        <v>0</v>
      </c>
      <c r="Q40" s="3">
        <v>0</v>
      </c>
      <c r="R40" s="9"/>
      <c r="S40" s="9"/>
      <c r="T40" s="9"/>
      <c r="U40" s="9"/>
      <c r="V40" s="9"/>
    </row>
    <row r="41" spans="1:22" ht="15.75" customHeight="1" x14ac:dyDescent="0.25">
      <c r="A41" s="3" t="s">
        <v>28</v>
      </c>
      <c r="B41" s="3" t="s">
        <v>21</v>
      </c>
      <c r="C41" s="3" t="s">
        <v>2</v>
      </c>
      <c r="D41" s="3" t="s">
        <v>31</v>
      </c>
      <c r="E41" s="3" t="s">
        <v>15</v>
      </c>
      <c r="F41" s="3">
        <v>50</v>
      </c>
      <c r="G41" s="3">
        <v>125</v>
      </c>
      <c r="H41" s="3">
        <v>25</v>
      </c>
      <c r="I41" s="3">
        <v>50</v>
      </c>
      <c r="J41" s="3">
        <v>50</v>
      </c>
      <c r="K41" s="3">
        <v>25</v>
      </c>
      <c r="L41" s="3">
        <v>0</v>
      </c>
      <c r="M41" s="3">
        <v>75</v>
      </c>
      <c r="N41" s="3">
        <v>100</v>
      </c>
      <c r="O41" s="3">
        <v>25</v>
      </c>
      <c r="P41" s="7">
        <v>0</v>
      </c>
      <c r="Q41" s="3">
        <v>0</v>
      </c>
      <c r="R41" s="9"/>
      <c r="S41" s="9"/>
      <c r="T41" s="9"/>
      <c r="U41" s="9"/>
      <c r="V41" s="9"/>
    </row>
    <row r="42" spans="1:22" ht="15.75" customHeight="1" x14ac:dyDescent="0.25">
      <c r="A42" s="3" t="s">
        <v>30</v>
      </c>
      <c r="B42" s="3" t="s">
        <v>21</v>
      </c>
      <c r="C42" s="3" t="s">
        <v>15</v>
      </c>
      <c r="D42" s="3" t="s">
        <v>31</v>
      </c>
      <c r="E42" s="3" t="s">
        <v>17</v>
      </c>
      <c r="F42" s="3">
        <v>50</v>
      </c>
      <c r="G42" s="3">
        <v>25</v>
      </c>
      <c r="H42" s="3">
        <v>0</v>
      </c>
      <c r="I42" s="3">
        <v>25</v>
      </c>
      <c r="J42" s="3">
        <v>0</v>
      </c>
      <c r="K42" s="3">
        <v>0</v>
      </c>
      <c r="L42" s="3">
        <v>0</v>
      </c>
      <c r="M42" s="3">
        <v>200</v>
      </c>
      <c r="N42" s="3">
        <v>25</v>
      </c>
      <c r="O42" s="3">
        <v>25</v>
      </c>
      <c r="P42" s="7">
        <v>0</v>
      </c>
      <c r="Q42" s="3">
        <v>0</v>
      </c>
      <c r="R42" s="9"/>
      <c r="S42" s="9"/>
      <c r="T42" s="9"/>
      <c r="U42" s="9"/>
      <c r="V42" s="9"/>
    </row>
    <row r="43" spans="1:22" ht="15.75" customHeight="1" x14ac:dyDescent="0.25">
      <c r="A43" s="3" t="s">
        <v>28</v>
      </c>
      <c r="B43" s="3" t="s">
        <v>21</v>
      </c>
      <c r="C43" s="3" t="s">
        <v>31</v>
      </c>
      <c r="D43" s="3" t="s">
        <v>16</v>
      </c>
      <c r="E43" s="3" t="s">
        <v>37</v>
      </c>
      <c r="F43" s="3">
        <v>50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150</v>
      </c>
      <c r="O43" s="3">
        <v>0</v>
      </c>
      <c r="P43" s="7">
        <v>0</v>
      </c>
      <c r="Q43" s="3">
        <v>150</v>
      </c>
      <c r="R43" s="9"/>
      <c r="S43" s="9"/>
      <c r="T43" s="9"/>
      <c r="U43" s="9"/>
      <c r="V43" s="9"/>
    </row>
    <row r="44" spans="1:22" ht="15.75" customHeight="1" x14ac:dyDescent="0.25">
      <c r="A44" s="3" t="s">
        <v>28</v>
      </c>
      <c r="B44" s="3" t="s">
        <v>21</v>
      </c>
      <c r="C44" s="3" t="s">
        <v>11</v>
      </c>
      <c r="D44" s="3" t="s">
        <v>15</v>
      </c>
      <c r="E44" s="3" t="s">
        <v>2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7">
        <v>0</v>
      </c>
      <c r="Q44" s="3">
        <v>0</v>
      </c>
      <c r="R44" s="9"/>
      <c r="S44" s="9"/>
      <c r="T44" s="9"/>
      <c r="U44" s="9"/>
      <c r="V44" s="9"/>
    </row>
    <row r="45" spans="1:22" ht="15.75" customHeight="1" x14ac:dyDescent="0.25">
      <c r="A45" s="3" t="s">
        <v>28</v>
      </c>
      <c r="B45" s="3" t="s">
        <v>21</v>
      </c>
      <c r="C45" s="3" t="s">
        <v>42</v>
      </c>
      <c r="D45" s="3" t="s">
        <v>31</v>
      </c>
      <c r="E45" s="3" t="s">
        <v>16</v>
      </c>
      <c r="F45" s="3">
        <v>50</v>
      </c>
      <c r="G45" s="3">
        <v>25</v>
      </c>
      <c r="H45" s="3">
        <v>0</v>
      </c>
      <c r="I45" s="3">
        <v>25</v>
      </c>
      <c r="J45" s="3">
        <v>25</v>
      </c>
      <c r="K45" s="3">
        <v>25</v>
      </c>
      <c r="L45" s="3">
        <v>25</v>
      </c>
      <c r="M45" s="3">
        <v>0</v>
      </c>
      <c r="N45" s="3">
        <v>50</v>
      </c>
      <c r="O45" s="3">
        <v>50</v>
      </c>
      <c r="P45" s="7">
        <v>0</v>
      </c>
      <c r="Q45" s="3">
        <v>50</v>
      </c>
      <c r="R45" s="9"/>
      <c r="S45" s="9"/>
      <c r="T45" s="9"/>
      <c r="U45" s="9"/>
      <c r="V45" s="9"/>
    </row>
    <row r="46" spans="1:22" ht="15.75" customHeight="1" x14ac:dyDescent="0.25">
      <c r="A46" s="3" t="s">
        <v>28</v>
      </c>
      <c r="B46" s="3" t="s">
        <v>21</v>
      </c>
      <c r="C46" s="3" t="s">
        <v>16</v>
      </c>
      <c r="D46" s="3" t="s">
        <v>15</v>
      </c>
      <c r="E46" s="3" t="s">
        <v>31</v>
      </c>
      <c r="F46" s="3">
        <v>50</v>
      </c>
      <c r="G46" s="3">
        <v>0</v>
      </c>
      <c r="H46" s="3">
        <v>0</v>
      </c>
      <c r="I46" s="3">
        <v>25</v>
      </c>
      <c r="J46" s="3">
        <v>25</v>
      </c>
      <c r="K46" s="3">
        <v>25</v>
      </c>
      <c r="L46" s="3">
        <v>0</v>
      </c>
      <c r="M46" s="3">
        <v>50</v>
      </c>
      <c r="N46" s="3">
        <v>50</v>
      </c>
      <c r="O46" s="3">
        <v>25</v>
      </c>
      <c r="P46" s="7">
        <v>0</v>
      </c>
      <c r="Q46" s="3">
        <v>0</v>
      </c>
      <c r="R46" s="9"/>
      <c r="S46" s="9"/>
      <c r="T46" s="9"/>
      <c r="U46" s="9"/>
      <c r="V46" s="9"/>
    </row>
    <row r="47" spans="1:22" ht="15.75" customHeight="1" x14ac:dyDescent="0.25">
      <c r="A47" s="12"/>
      <c r="B47" s="12"/>
      <c r="C47" s="12"/>
      <c r="D47" s="12"/>
      <c r="E47" s="13" t="s">
        <v>43</v>
      </c>
      <c r="F47" s="13">
        <f t="shared" ref="F47:Q47" si="0">AVERAGE(F3:F46)</f>
        <v>42.045454545454547</v>
      </c>
      <c r="G47" s="13">
        <f t="shared" si="0"/>
        <v>42.613636363636367</v>
      </c>
      <c r="H47" s="13">
        <f t="shared" si="0"/>
        <v>15.340909090909092</v>
      </c>
      <c r="I47" s="13">
        <f t="shared" si="0"/>
        <v>23.295454545454547</v>
      </c>
      <c r="J47" s="13">
        <f t="shared" si="0"/>
        <v>31.818181818181817</v>
      </c>
      <c r="K47" s="13">
        <f t="shared" si="0"/>
        <v>28.977272727272727</v>
      </c>
      <c r="L47" s="13">
        <f t="shared" si="0"/>
        <v>11.931818181818182</v>
      </c>
      <c r="M47" s="13">
        <f t="shared" si="0"/>
        <v>32.386363636363633</v>
      </c>
      <c r="N47" s="13">
        <f t="shared" si="0"/>
        <v>52.272727272727273</v>
      </c>
      <c r="O47" s="13">
        <f t="shared" si="0"/>
        <v>23.295454545454547</v>
      </c>
      <c r="P47" s="14">
        <f t="shared" si="0"/>
        <v>10.227272727272727</v>
      </c>
      <c r="Q47" s="13">
        <f t="shared" si="0"/>
        <v>30.113636363636363</v>
      </c>
      <c r="R47" s="9"/>
      <c r="S47" s="9"/>
      <c r="T47" s="9"/>
      <c r="U47" s="9"/>
      <c r="V47" s="9"/>
    </row>
    <row r="48" spans="1:22" ht="15.75" customHeight="1" x14ac:dyDescent="0.25">
      <c r="A48" s="9"/>
      <c r="B48" s="9"/>
      <c r="C48" s="9"/>
      <c r="D48" s="9"/>
      <c r="E48" s="3" t="s">
        <v>44</v>
      </c>
      <c r="F48" s="3">
        <f t="shared" ref="F48:Q48" si="1">STDEV(F3:F46)</f>
        <v>35.26178150168117</v>
      </c>
      <c r="G48" s="3">
        <f t="shared" si="1"/>
        <v>46.873017928496544</v>
      </c>
      <c r="H48" s="3">
        <f t="shared" si="1"/>
        <v>29.142746659765347</v>
      </c>
      <c r="I48" s="3">
        <f t="shared" si="1"/>
        <v>30.211332807758442</v>
      </c>
      <c r="J48" s="3">
        <f t="shared" si="1"/>
        <v>35.911566270021879</v>
      </c>
      <c r="K48" s="3">
        <f t="shared" si="1"/>
        <v>35.740985942051687</v>
      </c>
      <c r="L48" s="3">
        <f t="shared" si="1"/>
        <v>26.130617991492972</v>
      </c>
      <c r="M48" s="3">
        <f t="shared" si="1"/>
        <v>43.993771181252633</v>
      </c>
      <c r="N48" s="3">
        <f t="shared" si="1"/>
        <v>50.812635141895811</v>
      </c>
      <c r="O48" s="3">
        <f t="shared" si="1"/>
        <v>30.688668877339762</v>
      </c>
      <c r="P48" s="7">
        <f t="shared" si="1"/>
        <v>26.588040357713933</v>
      </c>
      <c r="Q48" s="3">
        <f t="shared" si="1"/>
        <v>48.398643027821151</v>
      </c>
      <c r="R48" s="9"/>
      <c r="S48" s="9"/>
      <c r="T48" s="9"/>
      <c r="U48" s="9"/>
      <c r="V48" s="9"/>
    </row>
    <row r="49" spans="1:22" ht="15.75" customHeight="1" x14ac:dyDescent="0.25">
      <c r="A49" s="9"/>
      <c r="B49" s="9"/>
      <c r="C49" s="9"/>
      <c r="D49" s="9"/>
      <c r="E49" s="3" t="s">
        <v>45</v>
      </c>
      <c r="F49" s="3">
        <f t="shared" ref="F49:Q49" si="2">MAX(F3:F46)</f>
        <v>100</v>
      </c>
      <c r="G49" s="3">
        <f t="shared" si="2"/>
        <v>175</v>
      </c>
      <c r="H49" s="3">
        <f t="shared" si="2"/>
        <v>125</v>
      </c>
      <c r="I49" s="3">
        <f t="shared" si="2"/>
        <v>100</v>
      </c>
      <c r="J49" s="3">
        <f t="shared" si="2"/>
        <v>100</v>
      </c>
      <c r="K49" s="3">
        <f t="shared" si="2"/>
        <v>150</v>
      </c>
      <c r="L49" s="3">
        <f t="shared" si="2"/>
        <v>100</v>
      </c>
      <c r="M49" s="3">
        <f t="shared" si="2"/>
        <v>200</v>
      </c>
      <c r="N49" s="3">
        <f t="shared" si="2"/>
        <v>200</v>
      </c>
      <c r="O49" s="3">
        <f t="shared" si="2"/>
        <v>125</v>
      </c>
      <c r="P49" s="7">
        <f t="shared" si="2"/>
        <v>100</v>
      </c>
      <c r="Q49" s="3">
        <f t="shared" si="2"/>
        <v>175</v>
      </c>
      <c r="R49" s="9"/>
      <c r="S49" s="9"/>
      <c r="T49" s="9"/>
      <c r="U49" s="9"/>
      <c r="V49" s="9"/>
    </row>
    <row r="50" spans="1:22" ht="15.75" customHeight="1" x14ac:dyDescent="0.25">
      <c r="A50" s="9"/>
      <c r="B50" s="9"/>
      <c r="C50" s="9"/>
      <c r="D50" s="9"/>
      <c r="E50" s="3" t="s">
        <v>46</v>
      </c>
      <c r="F50" s="3">
        <f t="shared" ref="F50:Q50" si="3">MEDIAN(F3:F46)</f>
        <v>50</v>
      </c>
      <c r="G50" s="3">
        <f t="shared" si="3"/>
        <v>25</v>
      </c>
      <c r="H50" s="3">
        <f t="shared" si="3"/>
        <v>0</v>
      </c>
      <c r="I50" s="3">
        <f t="shared" si="3"/>
        <v>0</v>
      </c>
      <c r="J50" s="3">
        <f t="shared" si="3"/>
        <v>25</v>
      </c>
      <c r="K50" s="3">
        <f t="shared" si="3"/>
        <v>25</v>
      </c>
      <c r="L50" s="3">
        <f t="shared" si="3"/>
        <v>0</v>
      </c>
      <c r="M50" s="3">
        <f t="shared" si="3"/>
        <v>25</v>
      </c>
      <c r="N50" s="3">
        <f t="shared" si="3"/>
        <v>50</v>
      </c>
      <c r="O50" s="3">
        <f t="shared" si="3"/>
        <v>12.5</v>
      </c>
      <c r="P50" s="7">
        <f t="shared" si="3"/>
        <v>0</v>
      </c>
      <c r="Q50" s="3">
        <f t="shared" si="3"/>
        <v>0</v>
      </c>
      <c r="R50" s="9"/>
      <c r="S50" s="9"/>
      <c r="T50" s="9"/>
      <c r="U50" s="9"/>
      <c r="V50" s="9"/>
    </row>
    <row r="51" spans="1:22" ht="15.75" customHeight="1" x14ac:dyDescent="0.25">
      <c r="A51" s="9"/>
      <c r="B51" s="9"/>
      <c r="C51" s="9"/>
      <c r="D51" s="9"/>
      <c r="E51" s="3" t="s">
        <v>47</v>
      </c>
      <c r="F51" s="3">
        <f t="shared" ref="F51:Q51" si="4">MIN(F3:F46)</f>
        <v>0</v>
      </c>
      <c r="G51" s="3">
        <f t="shared" si="4"/>
        <v>0</v>
      </c>
      <c r="H51" s="3">
        <f t="shared" si="4"/>
        <v>0</v>
      </c>
      <c r="I51" s="3">
        <f t="shared" si="4"/>
        <v>0</v>
      </c>
      <c r="J51" s="3">
        <f t="shared" si="4"/>
        <v>0</v>
      </c>
      <c r="K51" s="3">
        <f t="shared" si="4"/>
        <v>0</v>
      </c>
      <c r="L51" s="3">
        <f t="shared" si="4"/>
        <v>0</v>
      </c>
      <c r="M51" s="3">
        <f t="shared" si="4"/>
        <v>0</v>
      </c>
      <c r="N51" s="3">
        <f t="shared" si="4"/>
        <v>0</v>
      </c>
      <c r="O51" s="3">
        <f t="shared" si="4"/>
        <v>0</v>
      </c>
      <c r="P51" s="7">
        <f t="shared" si="4"/>
        <v>0</v>
      </c>
      <c r="Q51" s="3">
        <f t="shared" si="4"/>
        <v>0</v>
      </c>
      <c r="R51" s="9"/>
      <c r="S51" s="9"/>
      <c r="T51" s="9"/>
      <c r="U51" s="9"/>
      <c r="V51" s="9"/>
    </row>
    <row r="52" spans="1:22" ht="15.75" customHeight="1" x14ac:dyDescent="0.25">
      <c r="A52" s="1"/>
      <c r="B52" s="1"/>
      <c r="C52" s="1"/>
      <c r="D52" s="1"/>
      <c r="E52" s="26" t="s">
        <v>48</v>
      </c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1" t="s">
        <v>37</v>
      </c>
      <c r="S52" s="1" t="s">
        <v>34</v>
      </c>
      <c r="T52" s="1" t="s">
        <v>49</v>
      </c>
      <c r="U52" s="1" t="s">
        <v>50</v>
      </c>
      <c r="V52" s="1" t="s">
        <v>51</v>
      </c>
    </row>
    <row r="53" spans="1:22" ht="15.75" customHeight="1" x14ac:dyDescent="0.25">
      <c r="A53" s="1"/>
      <c r="B53" s="1"/>
      <c r="C53" s="1"/>
      <c r="D53" s="1"/>
      <c r="E53" s="3" t="s">
        <v>7</v>
      </c>
      <c r="F53" s="3">
        <v>11</v>
      </c>
      <c r="G53" s="3">
        <v>4</v>
      </c>
      <c r="H53" s="3">
        <v>4</v>
      </c>
      <c r="I53" s="3">
        <v>2</v>
      </c>
      <c r="J53" s="3">
        <v>2</v>
      </c>
      <c r="K53" s="3">
        <v>0.5</v>
      </c>
      <c r="L53" s="3">
        <v>1</v>
      </c>
      <c r="M53" s="3">
        <v>5</v>
      </c>
      <c r="N53" s="3">
        <v>7.5</v>
      </c>
      <c r="O53" s="3">
        <v>1</v>
      </c>
      <c r="P53" s="7">
        <v>0</v>
      </c>
      <c r="Q53" s="3">
        <v>4</v>
      </c>
      <c r="R53" s="3">
        <v>3</v>
      </c>
      <c r="S53" s="3">
        <v>1</v>
      </c>
      <c r="T53" s="3">
        <v>0</v>
      </c>
      <c r="U53" s="3">
        <v>0</v>
      </c>
      <c r="V53" s="3">
        <v>0</v>
      </c>
    </row>
    <row r="54" spans="1:22" ht="15.75" customHeight="1" x14ac:dyDescent="0.25">
      <c r="A54" s="1"/>
      <c r="B54" s="1"/>
      <c r="C54" s="1"/>
      <c r="D54" s="1"/>
      <c r="E54" s="3" t="s">
        <v>52</v>
      </c>
      <c r="F54" s="3">
        <v>8</v>
      </c>
      <c r="G54" s="3">
        <v>2</v>
      </c>
      <c r="H54" s="3">
        <v>0</v>
      </c>
      <c r="I54" s="3">
        <v>3</v>
      </c>
      <c r="J54" s="3">
        <v>5</v>
      </c>
      <c r="K54" s="3">
        <v>4</v>
      </c>
      <c r="L54" s="3">
        <v>3</v>
      </c>
      <c r="M54" s="3">
        <v>4</v>
      </c>
      <c r="N54" s="3">
        <v>12</v>
      </c>
      <c r="O54" s="3">
        <v>3</v>
      </c>
      <c r="P54" s="7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</row>
    <row r="55" spans="1:22" ht="15.75" customHeight="1" x14ac:dyDescent="0.25">
      <c r="A55" s="1"/>
      <c r="B55" s="1"/>
      <c r="C55" s="1"/>
      <c r="D55" s="1"/>
      <c r="E55" s="3" t="s">
        <v>9</v>
      </c>
      <c r="F55" s="3">
        <v>7</v>
      </c>
      <c r="G55" s="3">
        <v>7</v>
      </c>
      <c r="H55" s="3">
        <v>1</v>
      </c>
      <c r="I55" s="3">
        <v>3</v>
      </c>
      <c r="J55" s="3">
        <v>4</v>
      </c>
      <c r="K55" s="3">
        <v>2</v>
      </c>
      <c r="L55" s="3">
        <v>0</v>
      </c>
      <c r="M55" s="3">
        <v>5</v>
      </c>
      <c r="N55" s="3">
        <v>9</v>
      </c>
      <c r="O55" s="3">
        <v>2</v>
      </c>
      <c r="P55" s="7">
        <v>1</v>
      </c>
      <c r="Q55" s="3">
        <v>3</v>
      </c>
      <c r="R55" s="3">
        <v>2</v>
      </c>
      <c r="S55" s="3">
        <v>0</v>
      </c>
      <c r="T55" s="3">
        <v>0</v>
      </c>
      <c r="U55" s="3">
        <v>0</v>
      </c>
      <c r="V55" s="3">
        <v>0</v>
      </c>
    </row>
    <row r="56" spans="1:22" ht="15.75" customHeight="1" x14ac:dyDescent="0.25">
      <c r="A56" s="15"/>
      <c r="B56" s="15"/>
      <c r="C56" s="15"/>
      <c r="D56" s="15"/>
      <c r="E56" s="13" t="s">
        <v>53</v>
      </c>
      <c r="F56" s="13">
        <f t="shared" ref="F56:V56" si="5">SUM(F53*3,F54*2,F55)</f>
        <v>56</v>
      </c>
      <c r="G56" s="13">
        <f t="shared" si="5"/>
        <v>23</v>
      </c>
      <c r="H56" s="13">
        <f t="shared" si="5"/>
        <v>13</v>
      </c>
      <c r="I56" s="13">
        <f t="shared" si="5"/>
        <v>15</v>
      </c>
      <c r="J56" s="13">
        <f t="shared" si="5"/>
        <v>20</v>
      </c>
      <c r="K56" s="13">
        <f t="shared" si="5"/>
        <v>11.5</v>
      </c>
      <c r="L56" s="13">
        <f t="shared" si="5"/>
        <v>9</v>
      </c>
      <c r="M56" s="13">
        <f t="shared" si="5"/>
        <v>28</v>
      </c>
      <c r="N56" s="13">
        <f t="shared" si="5"/>
        <v>55.5</v>
      </c>
      <c r="O56" s="13">
        <f t="shared" si="5"/>
        <v>11</v>
      </c>
      <c r="P56" s="13">
        <f t="shared" si="5"/>
        <v>1</v>
      </c>
      <c r="Q56" s="13">
        <f t="shared" si="5"/>
        <v>15</v>
      </c>
      <c r="R56" s="13">
        <f t="shared" si="5"/>
        <v>11</v>
      </c>
      <c r="S56" s="13">
        <f t="shared" si="5"/>
        <v>3</v>
      </c>
      <c r="T56" s="13">
        <f t="shared" si="5"/>
        <v>0</v>
      </c>
      <c r="U56" s="13">
        <f t="shared" si="5"/>
        <v>0</v>
      </c>
      <c r="V56" s="13">
        <f t="shared" si="5"/>
        <v>0</v>
      </c>
    </row>
    <row r="57" spans="1:22" ht="15.75" customHeight="1" x14ac:dyDescent="0.25">
      <c r="A57" s="1"/>
      <c r="B57" s="1"/>
      <c r="C57" s="1"/>
      <c r="D57" s="1"/>
      <c r="E57" s="3" t="s">
        <v>54</v>
      </c>
      <c r="F57" s="3">
        <f t="shared" ref="F57:V57" si="6">SUM(F53:F55)</f>
        <v>26</v>
      </c>
      <c r="G57" s="3">
        <f t="shared" si="6"/>
        <v>13</v>
      </c>
      <c r="H57" s="3">
        <f t="shared" si="6"/>
        <v>5</v>
      </c>
      <c r="I57" s="3">
        <f t="shared" si="6"/>
        <v>8</v>
      </c>
      <c r="J57" s="3">
        <f t="shared" si="6"/>
        <v>11</v>
      </c>
      <c r="K57" s="3">
        <f t="shared" si="6"/>
        <v>6.5</v>
      </c>
      <c r="L57" s="3">
        <f t="shared" si="6"/>
        <v>4</v>
      </c>
      <c r="M57" s="3">
        <f t="shared" si="6"/>
        <v>14</v>
      </c>
      <c r="N57" s="3">
        <f t="shared" si="6"/>
        <v>28.5</v>
      </c>
      <c r="O57" s="3">
        <f t="shared" si="6"/>
        <v>6</v>
      </c>
      <c r="P57" s="7">
        <f t="shared" si="6"/>
        <v>1</v>
      </c>
      <c r="Q57" s="3">
        <f t="shared" si="6"/>
        <v>7</v>
      </c>
      <c r="R57" s="3">
        <f t="shared" si="6"/>
        <v>5</v>
      </c>
      <c r="S57" s="3">
        <f t="shared" si="6"/>
        <v>1</v>
      </c>
      <c r="T57" s="3">
        <f t="shared" si="6"/>
        <v>0</v>
      </c>
      <c r="U57" s="3">
        <f t="shared" si="6"/>
        <v>0</v>
      </c>
      <c r="V57" s="3">
        <f t="shared" si="6"/>
        <v>0</v>
      </c>
    </row>
    <row r="58" spans="1:22" ht="15.75" customHeight="1" x14ac:dyDescent="0.25">
      <c r="A58" s="1"/>
      <c r="B58" s="1"/>
      <c r="C58" s="1"/>
      <c r="D58" s="1"/>
      <c r="E58" s="3" t="s">
        <v>43</v>
      </c>
      <c r="F58" s="3">
        <f t="shared" ref="F58:S58" si="7">F56/F57</f>
        <v>2.1538461538461537</v>
      </c>
      <c r="G58" s="3">
        <f t="shared" si="7"/>
        <v>1.7692307692307692</v>
      </c>
      <c r="H58" s="3">
        <f t="shared" si="7"/>
        <v>2.6</v>
      </c>
      <c r="I58" s="3">
        <f t="shared" si="7"/>
        <v>1.875</v>
      </c>
      <c r="J58" s="3">
        <f t="shared" si="7"/>
        <v>1.8181818181818181</v>
      </c>
      <c r="K58" s="3">
        <f t="shared" si="7"/>
        <v>1.7692307692307692</v>
      </c>
      <c r="L58" s="3">
        <f t="shared" si="7"/>
        <v>2.25</v>
      </c>
      <c r="M58" s="3">
        <f t="shared" si="7"/>
        <v>2</v>
      </c>
      <c r="N58" s="3">
        <f t="shared" si="7"/>
        <v>1.9473684210526316</v>
      </c>
      <c r="O58" s="3">
        <f t="shared" si="7"/>
        <v>1.8333333333333333</v>
      </c>
      <c r="P58" s="7">
        <f t="shared" si="7"/>
        <v>1</v>
      </c>
      <c r="Q58" s="3">
        <f t="shared" si="7"/>
        <v>2.1428571428571428</v>
      </c>
      <c r="R58" s="3">
        <f t="shared" si="7"/>
        <v>2.2000000000000002</v>
      </c>
      <c r="S58" s="3">
        <f t="shared" si="7"/>
        <v>3</v>
      </c>
      <c r="T58" s="3">
        <v>0</v>
      </c>
      <c r="U58" s="3">
        <v>0</v>
      </c>
      <c r="V58" s="3">
        <v>0</v>
      </c>
    </row>
    <row r="59" spans="1:22" ht="15.75" customHeight="1" x14ac:dyDescent="0.25"/>
    <row r="60" spans="1:22" ht="15.75" customHeight="1" x14ac:dyDescent="0.25"/>
    <row r="61" spans="1:22" ht="15.75" customHeight="1" x14ac:dyDescent="0.25"/>
    <row r="62" spans="1:22" ht="15.75" customHeight="1" x14ac:dyDescent="0.25"/>
    <row r="63" spans="1:22" ht="15.75" customHeight="1" x14ac:dyDescent="0.25"/>
    <row r="64" spans="1:2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C1:E1"/>
    <mergeCell ref="F1:Q1"/>
    <mergeCell ref="E52:Q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0"/>
  <sheetViews>
    <sheetView workbookViewId="0"/>
  </sheetViews>
  <sheetFormatPr defaultColWidth="14.453125" defaultRowHeight="15" customHeight="1" x14ac:dyDescent="0.25"/>
  <cols>
    <col min="1" max="1" width="19.08984375" customWidth="1"/>
    <col min="2" max="6" width="14.453125" customWidth="1"/>
  </cols>
  <sheetData>
    <row r="1" spans="1:22" ht="15.75" customHeight="1" x14ac:dyDescent="0.25">
      <c r="A1" s="1"/>
      <c r="B1" s="1"/>
      <c r="C1" s="26" t="s">
        <v>3</v>
      </c>
      <c r="D1" s="25"/>
      <c r="E1" s="25"/>
      <c r="F1" s="26" t="s">
        <v>4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16"/>
      <c r="S1" s="16"/>
      <c r="T1" s="16"/>
      <c r="U1" s="16"/>
      <c r="V1" s="16"/>
    </row>
    <row r="2" spans="1:22" ht="15.75" customHeight="1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</v>
      </c>
      <c r="G2" s="2" t="s">
        <v>2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29</v>
      </c>
      <c r="Q2" s="2" t="s">
        <v>18</v>
      </c>
      <c r="R2" s="17"/>
      <c r="S2" s="17"/>
      <c r="T2" s="17"/>
      <c r="U2" s="17"/>
      <c r="V2" s="17"/>
    </row>
    <row r="3" spans="1:22" ht="15.75" customHeight="1" x14ac:dyDescent="0.25">
      <c r="A3" s="3" t="s">
        <v>28</v>
      </c>
      <c r="B3" s="3" t="s">
        <v>23</v>
      </c>
      <c r="C3" s="3" t="s">
        <v>2</v>
      </c>
      <c r="D3" s="3" t="s">
        <v>14</v>
      </c>
      <c r="E3" s="3" t="s">
        <v>13</v>
      </c>
      <c r="F3" s="3">
        <v>25</v>
      </c>
      <c r="G3" s="3">
        <v>100</v>
      </c>
      <c r="H3" s="3">
        <v>25</v>
      </c>
      <c r="I3" s="3">
        <v>25</v>
      </c>
      <c r="J3" s="3">
        <v>50</v>
      </c>
      <c r="K3" s="3">
        <v>50</v>
      </c>
      <c r="L3" s="3">
        <v>75</v>
      </c>
      <c r="M3" s="3">
        <v>25</v>
      </c>
      <c r="N3" s="3">
        <v>50</v>
      </c>
      <c r="O3" s="3">
        <v>25</v>
      </c>
      <c r="P3" s="7">
        <v>25</v>
      </c>
      <c r="Q3" s="4">
        <v>25</v>
      </c>
      <c r="R3" s="17"/>
      <c r="S3" s="17"/>
      <c r="T3" s="17"/>
      <c r="U3" s="17"/>
      <c r="V3" s="17"/>
    </row>
    <row r="4" spans="1:22" ht="15.75" customHeight="1" x14ac:dyDescent="0.25">
      <c r="A4" s="3" t="s">
        <v>28</v>
      </c>
      <c r="B4" s="3" t="s">
        <v>23</v>
      </c>
      <c r="C4" s="3" t="s">
        <v>15</v>
      </c>
      <c r="D4" s="3" t="s">
        <v>2</v>
      </c>
      <c r="E4" s="3" t="s">
        <v>13</v>
      </c>
      <c r="F4" s="3">
        <v>0</v>
      </c>
      <c r="G4" s="3">
        <v>150</v>
      </c>
      <c r="H4" s="3">
        <v>0</v>
      </c>
      <c r="I4" s="3">
        <v>0</v>
      </c>
      <c r="J4" s="3">
        <v>0</v>
      </c>
      <c r="K4" s="3">
        <v>75</v>
      </c>
      <c r="L4" s="3">
        <v>0</v>
      </c>
      <c r="M4" s="3">
        <v>125</v>
      </c>
      <c r="N4" s="3">
        <v>0</v>
      </c>
      <c r="O4" s="3">
        <v>0</v>
      </c>
      <c r="P4" s="7">
        <v>0</v>
      </c>
      <c r="Q4" s="3">
        <v>0</v>
      </c>
      <c r="R4" s="17"/>
      <c r="S4" s="17"/>
      <c r="T4" s="17"/>
      <c r="U4" s="17"/>
      <c r="V4" s="17"/>
    </row>
    <row r="5" spans="1:22" ht="15.75" customHeight="1" x14ac:dyDescent="0.25">
      <c r="A5" s="3" t="s">
        <v>20</v>
      </c>
      <c r="B5" s="3" t="s">
        <v>23</v>
      </c>
      <c r="C5" s="3" t="s">
        <v>2</v>
      </c>
      <c r="D5" s="3" t="s">
        <v>16</v>
      </c>
      <c r="E5" s="3" t="s">
        <v>13</v>
      </c>
      <c r="F5" s="3">
        <v>0</v>
      </c>
      <c r="G5" s="3">
        <v>125</v>
      </c>
      <c r="H5" s="3">
        <v>25</v>
      </c>
      <c r="I5" s="3">
        <v>0</v>
      </c>
      <c r="J5" s="3">
        <v>0</v>
      </c>
      <c r="K5" s="3">
        <v>50</v>
      </c>
      <c r="L5" s="3">
        <v>100</v>
      </c>
      <c r="M5" s="3">
        <v>0</v>
      </c>
      <c r="N5" s="3">
        <v>100</v>
      </c>
      <c r="O5" s="3">
        <v>0</v>
      </c>
      <c r="P5" s="7">
        <v>0</v>
      </c>
      <c r="Q5" s="3">
        <v>0</v>
      </c>
      <c r="R5" s="17"/>
      <c r="S5" s="17"/>
      <c r="T5" s="17"/>
      <c r="U5" s="17"/>
      <c r="V5" s="17"/>
    </row>
    <row r="6" spans="1:22" ht="15.75" customHeight="1" x14ac:dyDescent="0.25">
      <c r="A6" s="3" t="s">
        <v>20</v>
      </c>
      <c r="B6" s="3" t="s">
        <v>23</v>
      </c>
      <c r="C6" s="3" t="s">
        <v>2</v>
      </c>
      <c r="D6" s="3" t="s">
        <v>12</v>
      </c>
      <c r="E6" s="3" t="s">
        <v>16</v>
      </c>
      <c r="F6" s="3">
        <v>0</v>
      </c>
      <c r="G6" s="3">
        <v>100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7">
        <v>0</v>
      </c>
      <c r="Q6" s="3">
        <v>0</v>
      </c>
      <c r="R6" s="17"/>
      <c r="S6" s="17"/>
      <c r="T6" s="17"/>
      <c r="U6" s="17"/>
      <c r="V6" s="17"/>
    </row>
    <row r="7" spans="1:22" ht="15.75" customHeight="1" x14ac:dyDescent="0.25">
      <c r="A7" s="3" t="s">
        <v>28</v>
      </c>
      <c r="B7" s="3" t="s">
        <v>23</v>
      </c>
      <c r="C7" s="3" t="s">
        <v>11</v>
      </c>
      <c r="D7" s="3" t="s">
        <v>2</v>
      </c>
      <c r="E7" s="3" t="s">
        <v>13</v>
      </c>
      <c r="F7" s="3">
        <v>0</v>
      </c>
      <c r="G7" s="3">
        <v>0</v>
      </c>
      <c r="H7" s="3">
        <v>75</v>
      </c>
      <c r="I7" s="3">
        <v>75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7">
        <v>0</v>
      </c>
      <c r="Q7" s="3">
        <v>0</v>
      </c>
      <c r="R7" s="17"/>
      <c r="S7" s="17"/>
      <c r="T7" s="17"/>
      <c r="U7" s="17"/>
      <c r="V7" s="17"/>
    </row>
    <row r="8" spans="1:22" ht="15.75" customHeight="1" x14ac:dyDescent="0.25">
      <c r="A8" s="3" t="s">
        <v>20</v>
      </c>
      <c r="B8" s="3" t="s">
        <v>23</v>
      </c>
      <c r="C8" s="3" t="s">
        <v>14</v>
      </c>
      <c r="D8" s="3" t="s">
        <v>16</v>
      </c>
      <c r="E8" s="3" t="s">
        <v>2</v>
      </c>
      <c r="F8" s="3">
        <v>0</v>
      </c>
      <c r="G8" s="3">
        <v>100</v>
      </c>
      <c r="H8" s="3">
        <v>0</v>
      </c>
      <c r="I8" s="3">
        <v>50</v>
      </c>
      <c r="J8" s="3">
        <v>50</v>
      </c>
      <c r="K8" s="3">
        <v>25</v>
      </c>
      <c r="L8" s="3">
        <v>150</v>
      </c>
      <c r="M8" s="3">
        <v>0</v>
      </c>
      <c r="N8" s="3">
        <v>125</v>
      </c>
      <c r="O8" s="3">
        <v>125</v>
      </c>
      <c r="P8" s="7">
        <v>100</v>
      </c>
      <c r="Q8" s="4">
        <v>100</v>
      </c>
      <c r="R8" s="17"/>
      <c r="S8" s="17"/>
      <c r="T8" s="17"/>
      <c r="U8" s="17"/>
      <c r="V8" s="17"/>
    </row>
    <row r="9" spans="1:22" ht="15.75" customHeight="1" x14ac:dyDescent="0.25">
      <c r="A9" s="3" t="s">
        <v>28</v>
      </c>
      <c r="B9" s="3" t="s">
        <v>23</v>
      </c>
      <c r="C9" s="3" t="s">
        <v>2</v>
      </c>
      <c r="D9" s="3" t="s">
        <v>13</v>
      </c>
      <c r="E9" s="3" t="s">
        <v>15</v>
      </c>
      <c r="F9" s="3">
        <v>0</v>
      </c>
      <c r="G9" s="3">
        <v>50</v>
      </c>
      <c r="H9" s="3">
        <v>0</v>
      </c>
      <c r="I9" s="3">
        <v>0</v>
      </c>
      <c r="J9" s="3">
        <v>0</v>
      </c>
      <c r="K9" s="3">
        <v>50</v>
      </c>
      <c r="L9" s="3">
        <v>0</v>
      </c>
      <c r="M9" s="3">
        <v>50</v>
      </c>
      <c r="N9" s="3">
        <v>0</v>
      </c>
      <c r="O9" s="3">
        <v>25</v>
      </c>
      <c r="P9" s="7">
        <v>0</v>
      </c>
      <c r="Q9" s="3">
        <v>0</v>
      </c>
      <c r="R9" s="17"/>
      <c r="S9" s="17"/>
      <c r="T9" s="17"/>
      <c r="U9" s="17"/>
      <c r="V9" s="17"/>
    </row>
    <row r="10" spans="1:22" ht="15.75" customHeight="1" x14ac:dyDescent="0.25">
      <c r="A10" s="3" t="s">
        <v>35</v>
      </c>
      <c r="B10" s="3" t="s">
        <v>23</v>
      </c>
      <c r="C10" s="3" t="s">
        <v>2</v>
      </c>
      <c r="D10" s="3" t="s">
        <v>36</v>
      </c>
      <c r="E10" s="3" t="s">
        <v>16</v>
      </c>
      <c r="F10" s="3">
        <v>0</v>
      </c>
      <c r="G10" s="3">
        <v>100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150</v>
      </c>
      <c r="O10" s="3">
        <v>200</v>
      </c>
      <c r="P10" s="7">
        <v>0</v>
      </c>
      <c r="Q10" s="3">
        <v>0</v>
      </c>
      <c r="R10" s="17"/>
      <c r="S10" s="17"/>
      <c r="T10" s="17"/>
      <c r="U10" s="17"/>
      <c r="V10" s="17"/>
    </row>
    <row r="11" spans="1:22" ht="15.75" customHeight="1" x14ac:dyDescent="0.25">
      <c r="A11" s="3" t="s">
        <v>28</v>
      </c>
      <c r="B11" s="3" t="s">
        <v>23</v>
      </c>
      <c r="C11" s="3" t="s">
        <v>58</v>
      </c>
      <c r="D11" s="3" t="s">
        <v>2</v>
      </c>
      <c r="E11" s="3" t="s">
        <v>31</v>
      </c>
      <c r="F11" s="3">
        <v>0</v>
      </c>
      <c r="G11" s="3">
        <v>75</v>
      </c>
      <c r="H11" s="3">
        <v>0</v>
      </c>
      <c r="I11" s="3">
        <v>0</v>
      </c>
      <c r="J11" s="3">
        <v>0</v>
      </c>
      <c r="K11" s="3">
        <v>25</v>
      </c>
      <c r="L11" s="3">
        <v>0</v>
      </c>
      <c r="M11" s="3">
        <v>50</v>
      </c>
      <c r="N11" s="3">
        <v>0</v>
      </c>
      <c r="O11" s="3">
        <v>0</v>
      </c>
      <c r="P11" s="7">
        <v>0</v>
      </c>
      <c r="Q11" s="3">
        <v>50</v>
      </c>
      <c r="R11" s="17"/>
      <c r="S11" s="17"/>
      <c r="T11" s="17"/>
      <c r="U11" s="17"/>
      <c r="V11" s="17"/>
    </row>
    <row r="12" spans="1:22" ht="15.75" customHeight="1" x14ac:dyDescent="0.25">
      <c r="A12" s="3" t="s">
        <v>28</v>
      </c>
      <c r="B12" s="3" t="s">
        <v>23</v>
      </c>
      <c r="C12" s="3" t="s">
        <v>2</v>
      </c>
      <c r="D12" s="3" t="s">
        <v>16</v>
      </c>
      <c r="E12" s="3" t="s">
        <v>11</v>
      </c>
      <c r="F12" s="3">
        <v>25</v>
      </c>
      <c r="G12" s="3">
        <v>50</v>
      </c>
      <c r="H12" s="3">
        <v>0</v>
      </c>
      <c r="I12" s="3">
        <v>25</v>
      </c>
      <c r="J12" s="3">
        <v>0</v>
      </c>
      <c r="K12" s="3">
        <v>25</v>
      </c>
      <c r="L12" s="3">
        <v>0</v>
      </c>
      <c r="M12" s="3">
        <v>0</v>
      </c>
      <c r="N12" s="3">
        <v>50</v>
      </c>
      <c r="O12" s="3">
        <v>25</v>
      </c>
      <c r="P12" s="7">
        <v>0</v>
      </c>
      <c r="Q12" s="3">
        <v>0</v>
      </c>
      <c r="R12" s="17"/>
      <c r="S12" s="17"/>
      <c r="T12" s="17"/>
      <c r="U12" s="17"/>
      <c r="V12" s="17"/>
    </row>
    <row r="13" spans="1:22" ht="15.75" customHeight="1" x14ac:dyDescent="0.25">
      <c r="A13" s="3" t="s">
        <v>20</v>
      </c>
      <c r="B13" s="3" t="s">
        <v>23</v>
      </c>
      <c r="C13" s="3" t="s">
        <v>31</v>
      </c>
      <c r="D13" s="3" t="s">
        <v>2</v>
      </c>
      <c r="E13" s="3" t="s">
        <v>16</v>
      </c>
      <c r="F13" s="3">
        <v>25</v>
      </c>
      <c r="G13" s="3">
        <v>50</v>
      </c>
      <c r="H13" s="3">
        <v>0</v>
      </c>
      <c r="I13" s="3">
        <v>25</v>
      </c>
      <c r="J13" s="3">
        <v>25</v>
      </c>
      <c r="K13" s="3">
        <v>25</v>
      </c>
      <c r="L13" s="3">
        <v>25</v>
      </c>
      <c r="M13" s="3">
        <v>25</v>
      </c>
      <c r="N13" s="3">
        <v>25</v>
      </c>
      <c r="O13" s="3">
        <v>25</v>
      </c>
      <c r="P13" s="7">
        <v>25</v>
      </c>
      <c r="Q13" s="4">
        <v>25</v>
      </c>
      <c r="R13" s="17"/>
      <c r="S13" s="17"/>
      <c r="T13" s="17"/>
      <c r="U13" s="17"/>
      <c r="V13" s="17"/>
    </row>
    <row r="14" spans="1:22" ht="15.75" customHeight="1" x14ac:dyDescent="0.25">
      <c r="A14" s="3" t="s">
        <v>28</v>
      </c>
      <c r="B14" s="3" t="s">
        <v>23</v>
      </c>
      <c r="C14" s="3" t="s">
        <v>2</v>
      </c>
      <c r="D14" s="3" t="s">
        <v>31</v>
      </c>
      <c r="E14" s="3" t="s">
        <v>16</v>
      </c>
      <c r="F14" s="3">
        <v>25</v>
      </c>
      <c r="G14" s="3">
        <v>100</v>
      </c>
      <c r="H14" s="3">
        <v>0</v>
      </c>
      <c r="I14" s="3">
        <v>0</v>
      </c>
      <c r="J14" s="3">
        <v>0</v>
      </c>
      <c r="K14" s="3">
        <v>25</v>
      </c>
      <c r="L14" s="3">
        <v>0</v>
      </c>
      <c r="M14" s="3">
        <v>0</v>
      </c>
      <c r="N14" s="3">
        <v>25</v>
      </c>
      <c r="O14" s="3">
        <v>0</v>
      </c>
      <c r="P14" s="7">
        <v>0</v>
      </c>
      <c r="Q14" s="3">
        <v>0</v>
      </c>
      <c r="R14" s="17"/>
      <c r="S14" s="17"/>
      <c r="T14" s="17"/>
      <c r="U14" s="17"/>
      <c r="V14" s="17"/>
    </row>
    <row r="15" spans="1:22" ht="15.75" customHeight="1" x14ac:dyDescent="0.25">
      <c r="A15" s="3" t="s">
        <v>20</v>
      </c>
      <c r="B15" s="3" t="s">
        <v>23</v>
      </c>
      <c r="C15" s="3" t="s">
        <v>2</v>
      </c>
      <c r="D15" s="3" t="s">
        <v>31</v>
      </c>
      <c r="E15" s="3" t="s">
        <v>13</v>
      </c>
      <c r="F15" s="3">
        <v>100</v>
      </c>
      <c r="G15" s="3">
        <v>50</v>
      </c>
      <c r="H15" s="3">
        <v>0</v>
      </c>
      <c r="I15" s="3">
        <v>0</v>
      </c>
      <c r="J15" s="3">
        <v>0</v>
      </c>
      <c r="K15" s="3">
        <v>25</v>
      </c>
      <c r="L15" s="3">
        <v>25</v>
      </c>
      <c r="M15" s="3">
        <v>0</v>
      </c>
      <c r="N15" s="3">
        <v>25</v>
      </c>
      <c r="O15" s="3">
        <v>0</v>
      </c>
      <c r="P15" s="7">
        <v>0</v>
      </c>
      <c r="Q15" s="3">
        <v>0</v>
      </c>
      <c r="R15" s="17"/>
      <c r="S15" s="17"/>
      <c r="T15" s="17"/>
      <c r="U15" s="17"/>
      <c r="V15" s="17"/>
    </row>
    <row r="16" spans="1:22" ht="15.75" customHeight="1" x14ac:dyDescent="0.25">
      <c r="A16" s="3" t="s">
        <v>28</v>
      </c>
      <c r="B16" s="3" t="s">
        <v>23</v>
      </c>
      <c r="C16" s="3" t="s">
        <v>2</v>
      </c>
      <c r="D16" s="3" t="s">
        <v>15</v>
      </c>
      <c r="E16" s="3" t="s">
        <v>10</v>
      </c>
      <c r="F16" s="3">
        <v>25</v>
      </c>
      <c r="G16" s="3">
        <v>50</v>
      </c>
      <c r="H16" s="3">
        <v>25</v>
      </c>
      <c r="I16" s="3">
        <v>0</v>
      </c>
      <c r="J16" s="3">
        <v>0</v>
      </c>
      <c r="K16" s="3">
        <v>50</v>
      </c>
      <c r="L16" s="3">
        <v>25</v>
      </c>
      <c r="M16" s="3">
        <v>25</v>
      </c>
      <c r="N16" s="3">
        <v>0</v>
      </c>
      <c r="O16" s="3">
        <v>0</v>
      </c>
      <c r="P16" s="7">
        <v>0</v>
      </c>
      <c r="Q16" s="3">
        <v>0</v>
      </c>
      <c r="R16" s="17"/>
      <c r="S16" s="17"/>
      <c r="T16" s="17"/>
      <c r="U16" s="17"/>
      <c r="V16" s="17"/>
    </row>
    <row r="17" spans="1:22" ht="15.75" customHeight="1" x14ac:dyDescent="0.25">
      <c r="A17" s="3" t="s">
        <v>20</v>
      </c>
      <c r="B17" s="3" t="s">
        <v>23</v>
      </c>
      <c r="C17" s="3" t="s">
        <v>14</v>
      </c>
      <c r="D17" s="3" t="s">
        <v>2</v>
      </c>
      <c r="E17" s="3" t="s">
        <v>16</v>
      </c>
      <c r="F17" s="3">
        <v>0</v>
      </c>
      <c r="G17" s="3">
        <v>150</v>
      </c>
      <c r="H17" s="3">
        <v>0</v>
      </c>
      <c r="I17" s="3">
        <v>0</v>
      </c>
      <c r="J17" s="3">
        <v>0</v>
      </c>
      <c r="K17" s="3">
        <v>0</v>
      </c>
      <c r="L17" s="3">
        <v>75</v>
      </c>
      <c r="M17" s="3">
        <v>0</v>
      </c>
      <c r="N17" s="3">
        <v>25</v>
      </c>
      <c r="O17" s="3">
        <v>0</v>
      </c>
      <c r="P17" s="7">
        <v>0</v>
      </c>
      <c r="Q17" s="3">
        <v>0</v>
      </c>
      <c r="R17" s="17"/>
      <c r="S17" s="17"/>
      <c r="T17" s="17"/>
      <c r="U17" s="17"/>
      <c r="V17" s="17"/>
    </row>
    <row r="18" spans="1:22" ht="15.75" customHeight="1" x14ac:dyDescent="0.25">
      <c r="A18" s="3" t="s">
        <v>20</v>
      </c>
      <c r="B18" s="3" t="s">
        <v>23</v>
      </c>
      <c r="C18" s="3" t="s">
        <v>11</v>
      </c>
      <c r="D18" s="3" t="s">
        <v>29</v>
      </c>
      <c r="E18" s="3" t="s">
        <v>12</v>
      </c>
      <c r="F18" s="3">
        <v>25</v>
      </c>
      <c r="G18" s="3">
        <v>50</v>
      </c>
      <c r="H18" s="3">
        <v>0</v>
      </c>
      <c r="I18" s="3">
        <v>50</v>
      </c>
      <c r="J18" s="3">
        <v>50</v>
      </c>
      <c r="K18" s="3">
        <v>25</v>
      </c>
      <c r="L18" s="3">
        <v>25</v>
      </c>
      <c r="M18" s="3">
        <v>0</v>
      </c>
      <c r="N18" s="3">
        <v>0</v>
      </c>
      <c r="O18" s="3">
        <v>0</v>
      </c>
      <c r="P18" s="7">
        <v>25</v>
      </c>
      <c r="Q18" s="4">
        <v>25</v>
      </c>
      <c r="R18" s="17"/>
      <c r="S18" s="17"/>
      <c r="T18" s="17"/>
      <c r="U18" s="17"/>
      <c r="V18" s="17"/>
    </row>
    <row r="19" spans="1:22" ht="15.75" customHeight="1" x14ac:dyDescent="0.25">
      <c r="A19" s="3" t="s">
        <v>20</v>
      </c>
      <c r="B19" s="3" t="s">
        <v>23</v>
      </c>
      <c r="C19" s="3" t="s">
        <v>2</v>
      </c>
      <c r="D19" s="3" t="s">
        <v>14</v>
      </c>
      <c r="E19" s="3" t="s">
        <v>13</v>
      </c>
      <c r="F19" s="3">
        <v>0</v>
      </c>
      <c r="G19" s="3">
        <v>200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7">
        <v>0</v>
      </c>
      <c r="Q19" s="3">
        <v>0</v>
      </c>
      <c r="R19" s="17"/>
      <c r="S19" s="17"/>
      <c r="T19" s="17"/>
      <c r="U19" s="17"/>
      <c r="V19" s="17"/>
    </row>
    <row r="20" spans="1:22" ht="15.75" customHeight="1" x14ac:dyDescent="0.25">
      <c r="A20" s="3" t="s">
        <v>28</v>
      </c>
      <c r="B20" s="3" t="s">
        <v>23</v>
      </c>
      <c r="C20" s="3" t="s">
        <v>2</v>
      </c>
      <c r="D20" s="3" t="s">
        <v>16</v>
      </c>
      <c r="E20" s="3" t="s">
        <v>11</v>
      </c>
      <c r="F20" s="3">
        <v>25</v>
      </c>
      <c r="G20" s="3">
        <v>50</v>
      </c>
      <c r="H20" s="3">
        <v>0</v>
      </c>
      <c r="I20" s="3">
        <v>25</v>
      </c>
      <c r="J20" s="3">
        <v>0</v>
      </c>
      <c r="K20" s="3">
        <v>25</v>
      </c>
      <c r="L20" s="3">
        <v>0</v>
      </c>
      <c r="M20" s="3">
        <v>0</v>
      </c>
      <c r="N20" s="3">
        <v>50</v>
      </c>
      <c r="O20" s="3">
        <v>0</v>
      </c>
      <c r="P20" s="7">
        <v>0</v>
      </c>
      <c r="Q20" s="3">
        <v>0</v>
      </c>
      <c r="R20" s="17"/>
      <c r="S20" s="17"/>
      <c r="T20" s="17"/>
      <c r="U20" s="17"/>
      <c r="V20" s="17"/>
    </row>
    <row r="21" spans="1:22" ht="15.75" customHeight="1" x14ac:dyDescent="0.25">
      <c r="A21" s="3" t="s">
        <v>20</v>
      </c>
      <c r="B21" s="3" t="s">
        <v>23</v>
      </c>
      <c r="C21" s="3" t="s">
        <v>2</v>
      </c>
      <c r="D21" s="3" t="s">
        <v>13</v>
      </c>
      <c r="E21" s="3" t="s">
        <v>39</v>
      </c>
      <c r="F21" s="3">
        <v>0</v>
      </c>
      <c r="G21" s="3">
        <v>100</v>
      </c>
      <c r="H21" s="3">
        <v>0</v>
      </c>
      <c r="I21" s="3">
        <v>0</v>
      </c>
      <c r="J21" s="3">
        <v>0</v>
      </c>
      <c r="K21" s="3">
        <v>25</v>
      </c>
      <c r="L21" s="3">
        <v>0</v>
      </c>
      <c r="M21" s="3">
        <v>0</v>
      </c>
      <c r="N21" s="3">
        <v>0</v>
      </c>
      <c r="O21" s="3">
        <v>0</v>
      </c>
      <c r="P21" s="7">
        <v>0</v>
      </c>
      <c r="Q21" s="3">
        <v>50</v>
      </c>
      <c r="R21" s="17"/>
      <c r="S21" s="17"/>
      <c r="T21" s="17"/>
      <c r="U21" s="17"/>
      <c r="V21" s="17"/>
    </row>
    <row r="22" spans="1:22" ht="15.75" customHeight="1" x14ac:dyDescent="0.25">
      <c r="A22" s="3" t="s">
        <v>28</v>
      </c>
      <c r="B22" s="3" t="s">
        <v>23</v>
      </c>
      <c r="C22" s="3" t="s">
        <v>2</v>
      </c>
      <c r="D22" s="3" t="s">
        <v>15</v>
      </c>
      <c r="E22" s="3" t="s">
        <v>13</v>
      </c>
      <c r="F22" s="3">
        <v>0</v>
      </c>
      <c r="G22" s="3">
        <v>50</v>
      </c>
      <c r="H22" s="3">
        <v>0</v>
      </c>
      <c r="I22" s="3">
        <v>0</v>
      </c>
      <c r="J22" s="3">
        <v>0</v>
      </c>
      <c r="K22" s="3">
        <v>25</v>
      </c>
      <c r="L22" s="3">
        <v>0</v>
      </c>
      <c r="M22" s="3">
        <v>0</v>
      </c>
      <c r="N22" s="3">
        <v>0</v>
      </c>
      <c r="O22" s="3">
        <v>0</v>
      </c>
      <c r="P22" s="7">
        <v>0</v>
      </c>
      <c r="Q22" s="3">
        <v>0</v>
      </c>
      <c r="R22" s="17"/>
      <c r="S22" s="17"/>
      <c r="T22" s="17"/>
      <c r="U22" s="17"/>
      <c r="V22" s="17"/>
    </row>
    <row r="23" spans="1:22" ht="15.75" customHeight="1" x14ac:dyDescent="0.25">
      <c r="A23" s="3" t="s">
        <v>28</v>
      </c>
      <c r="B23" s="3" t="s">
        <v>23</v>
      </c>
      <c r="C23" s="3" t="s">
        <v>2</v>
      </c>
      <c r="D23" s="3" t="s">
        <v>12</v>
      </c>
      <c r="E23" s="3" t="s">
        <v>15</v>
      </c>
      <c r="F23" s="3">
        <v>50</v>
      </c>
      <c r="G23" s="3">
        <v>75</v>
      </c>
      <c r="H23" s="3">
        <v>25</v>
      </c>
      <c r="I23" s="3">
        <v>50</v>
      </c>
      <c r="J23" s="3">
        <v>75</v>
      </c>
      <c r="K23" s="3">
        <v>25</v>
      </c>
      <c r="L23" s="3">
        <v>0</v>
      </c>
      <c r="M23" s="3">
        <v>50</v>
      </c>
      <c r="N23" s="3">
        <v>0</v>
      </c>
      <c r="O23" s="3">
        <v>0</v>
      </c>
      <c r="P23" s="7">
        <v>50</v>
      </c>
      <c r="Q23" s="4">
        <v>50</v>
      </c>
      <c r="R23" s="17"/>
      <c r="S23" s="17"/>
      <c r="T23" s="17"/>
      <c r="U23" s="17"/>
      <c r="V23" s="17"/>
    </row>
    <row r="24" spans="1:22" ht="15.75" customHeight="1" x14ac:dyDescent="0.25">
      <c r="A24" s="3" t="s">
        <v>41</v>
      </c>
      <c r="B24" s="3" t="s">
        <v>23</v>
      </c>
      <c r="C24" s="3" t="s">
        <v>2</v>
      </c>
      <c r="D24" s="3" t="s">
        <v>16</v>
      </c>
      <c r="E24" s="3" t="s">
        <v>31</v>
      </c>
      <c r="F24" s="3">
        <v>125</v>
      </c>
      <c r="G24" s="3">
        <v>125</v>
      </c>
      <c r="H24" s="3">
        <v>0</v>
      </c>
      <c r="I24" s="3">
        <v>75</v>
      </c>
      <c r="J24" s="3">
        <v>0</v>
      </c>
      <c r="K24" s="3">
        <v>25</v>
      </c>
      <c r="L24" s="3">
        <v>0</v>
      </c>
      <c r="M24" s="3">
        <v>0</v>
      </c>
      <c r="N24" s="3">
        <v>125</v>
      </c>
      <c r="O24" s="3">
        <v>0</v>
      </c>
      <c r="P24" s="7">
        <v>0</v>
      </c>
      <c r="Q24" s="3">
        <v>0</v>
      </c>
      <c r="R24" s="17"/>
      <c r="S24" s="17"/>
      <c r="T24" s="17"/>
      <c r="U24" s="17"/>
      <c r="V24" s="17"/>
    </row>
    <row r="25" spans="1:22" ht="15.75" customHeight="1" x14ac:dyDescent="0.25">
      <c r="A25" s="3" t="s">
        <v>28</v>
      </c>
      <c r="B25" s="3" t="s">
        <v>23</v>
      </c>
      <c r="C25" s="3" t="s">
        <v>2</v>
      </c>
      <c r="D25" s="3" t="s">
        <v>13</v>
      </c>
      <c r="E25" s="3" t="s">
        <v>10</v>
      </c>
      <c r="F25" s="3">
        <v>0</v>
      </c>
      <c r="G25" s="3">
        <v>50</v>
      </c>
      <c r="H25" s="3">
        <v>25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25</v>
      </c>
      <c r="O25" s="3">
        <v>0</v>
      </c>
      <c r="P25" s="7">
        <v>0</v>
      </c>
      <c r="Q25" s="3">
        <v>0</v>
      </c>
      <c r="R25" s="17"/>
      <c r="S25" s="17"/>
      <c r="T25" s="17"/>
      <c r="U25" s="17"/>
      <c r="V25" s="17"/>
    </row>
    <row r="26" spans="1:22" ht="15.75" customHeight="1" x14ac:dyDescent="0.25">
      <c r="A26" s="3" t="s">
        <v>28</v>
      </c>
      <c r="B26" s="3" t="s">
        <v>23</v>
      </c>
      <c r="C26" s="3" t="s">
        <v>10</v>
      </c>
      <c r="D26" s="3" t="s">
        <v>2</v>
      </c>
      <c r="E26" s="3" t="s">
        <v>16</v>
      </c>
      <c r="F26" s="3">
        <v>0</v>
      </c>
      <c r="G26" s="3">
        <v>75</v>
      </c>
      <c r="H26" s="3">
        <v>75</v>
      </c>
      <c r="I26" s="3">
        <v>0</v>
      </c>
      <c r="J26" s="3">
        <v>0</v>
      </c>
      <c r="K26" s="3">
        <v>50</v>
      </c>
      <c r="L26" s="3">
        <v>0</v>
      </c>
      <c r="M26" s="3">
        <v>25</v>
      </c>
      <c r="N26" s="3">
        <v>25</v>
      </c>
      <c r="O26" s="3">
        <v>0</v>
      </c>
      <c r="P26" s="7">
        <v>0</v>
      </c>
      <c r="Q26" s="3">
        <v>0</v>
      </c>
      <c r="R26" s="17"/>
      <c r="S26" s="17"/>
      <c r="T26" s="17"/>
      <c r="U26" s="17"/>
      <c r="V26" s="17"/>
    </row>
    <row r="27" spans="1:22" ht="15.75" customHeight="1" x14ac:dyDescent="0.25">
      <c r="A27" s="3" t="s">
        <v>28</v>
      </c>
      <c r="B27" s="3" t="s">
        <v>23</v>
      </c>
      <c r="C27" s="3" t="s">
        <v>31</v>
      </c>
      <c r="D27" s="3" t="s">
        <v>12</v>
      </c>
      <c r="E27" s="3" t="s">
        <v>16</v>
      </c>
      <c r="F27" s="3">
        <v>75</v>
      </c>
      <c r="G27" s="3">
        <v>50</v>
      </c>
      <c r="H27" s="3">
        <v>75</v>
      </c>
      <c r="I27" s="3">
        <v>75</v>
      </c>
      <c r="J27" s="3">
        <v>0</v>
      </c>
      <c r="K27" s="3">
        <v>25</v>
      </c>
      <c r="L27" s="3">
        <v>0</v>
      </c>
      <c r="M27" s="3">
        <v>75</v>
      </c>
      <c r="N27" s="3">
        <v>75</v>
      </c>
      <c r="O27" s="3">
        <v>75</v>
      </c>
      <c r="P27" s="7">
        <v>0</v>
      </c>
      <c r="Q27" s="3">
        <v>0</v>
      </c>
      <c r="R27" s="17"/>
      <c r="S27" s="17"/>
      <c r="T27" s="17"/>
      <c r="U27" s="17"/>
      <c r="V27" s="17"/>
    </row>
    <row r="28" spans="1:22" ht="15.75" customHeight="1" x14ac:dyDescent="0.25">
      <c r="A28" s="3" t="s">
        <v>28</v>
      </c>
      <c r="B28" s="3" t="s">
        <v>23</v>
      </c>
      <c r="C28" s="3" t="s">
        <v>16</v>
      </c>
      <c r="D28" s="3" t="s">
        <v>13</v>
      </c>
      <c r="E28" s="3" t="s">
        <v>11</v>
      </c>
      <c r="F28" s="3">
        <v>50</v>
      </c>
      <c r="G28" s="3">
        <v>50</v>
      </c>
      <c r="H28" s="3">
        <v>25</v>
      </c>
      <c r="I28" s="3">
        <v>75</v>
      </c>
      <c r="J28" s="3">
        <v>75</v>
      </c>
      <c r="K28" s="3">
        <v>75</v>
      </c>
      <c r="L28" s="3">
        <v>75</v>
      </c>
      <c r="M28" s="3">
        <v>25</v>
      </c>
      <c r="N28" s="3">
        <v>100</v>
      </c>
      <c r="O28" s="3">
        <v>100</v>
      </c>
      <c r="P28" s="7">
        <v>25</v>
      </c>
      <c r="Q28" s="3">
        <v>25</v>
      </c>
      <c r="R28" s="17"/>
      <c r="S28" s="17"/>
      <c r="T28" s="17"/>
      <c r="U28" s="17"/>
      <c r="V28" s="17"/>
    </row>
    <row r="29" spans="1:22" ht="15.75" customHeight="1" x14ac:dyDescent="0.25">
      <c r="A29" s="3" t="s">
        <v>28</v>
      </c>
      <c r="B29" s="3" t="s">
        <v>23</v>
      </c>
      <c r="C29" s="3" t="s">
        <v>2</v>
      </c>
      <c r="D29" s="3" t="s">
        <v>16</v>
      </c>
      <c r="E29" s="3" t="s">
        <v>31</v>
      </c>
      <c r="F29" s="3">
        <v>50</v>
      </c>
      <c r="G29" s="3">
        <v>25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7">
        <v>0</v>
      </c>
      <c r="Q29" s="3">
        <v>0</v>
      </c>
      <c r="R29" s="17"/>
      <c r="S29" s="17"/>
      <c r="T29" s="17"/>
      <c r="U29" s="17"/>
      <c r="V29" s="17"/>
    </row>
    <row r="30" spans="1:22" ht="15.75" customHeight="1" x14ac:dyDescent="0.25">
      <c r="A30" s="3" t="s">
        <v>28</v>
      </c>
      <c r="B30" s="3" t="s">
        <v>23</v>
      </c>
      <c r="C30" s="3" t="s">
        <v>34</v>
      </c>
      <c r="D30" s="3" t="s">
        <v>15</v>
      </c>
      <c r="E30" s="3" t="s">
        <v>31</v>
      </c>
      <c r="F30" s="3">
        <v>50</v>
      </c>
      <c r="G30" s="3">
        <v>75</v>
      </c>
      <c r="H30" s="3">
        <v>25</v>
      </c>
      <c r="I30" s="3">
        <v>25</v>
      </c>
      <c r="J30" s="3">
        <v>0</v>
      </c>
      <c r="K30" s="3">
        <v>50</v>
      </c>
      <c r="L30" s="3">
        <v>0</v>
      </c>
      <c r="M30" s="3">
        <v>75</v>
      </c>
      <c r="N30" s="3">
        <v>50</v>
      </c>
      <c r="O30" s="3">
        <v>50</v>
      </c>
      <c r="P30" s="7">
        <v>25</v>
      </c>
      <c r="Q30" s="3">
        <v>50</v>
      </c>
      <c r="R30" s="17"/>
      <c r="S30" s="17"/>
      <c r="T30" s="17"/>
      <c r="U30" s="17"/>
      <c r="V30" s="17"/>
    </row>
    <row r="31" spans="1:22" ht="15.75" customHeight="1" x14ac:dyDescent="0.25">
      <c r="A31" s="12"/>
      <c r="B31" s="12"/>
      <c r="C31" s="12"/>
      <c r="D31" s="12"/>
      <c r="E31" s="13" t="s">
        <v>43</v>
      </c>
      <c r="F31" s="13">
        <f t="shared" ref="F31:Q31" si="0">AVERAGE(F3:F30)</f>
        <v>24.107142857142858</v>
      </c>
      <c r="G31" s="13">
        <f t="shared" si="0"/>
        <v>79.464285714285708</v>
      </c>
      <c r="H31" s="13">
        <f t="shared" si="0"/>
        <v>14.285714285714286</v>
      </c>
      <c r="I31" s="13">
        <f t="shared" si="0"/>
        <v>20.535714285714285</v>
      </c>
      <c r="J31" s="13">
        <f t="shared" si="0"/>
        <v>11.607142857142858</v>
      </c>
      <c r="K31" s="13">
        <f t="shared" si="0"/>
        <v>29.464285714285715</v>
      </c>
      <c r="L31" s="13">
        <f t="shared" si="0"/>
        <v>20.535714285714285</v>
      </c>
      <c r="M31" s="13">
        <f t="shared" si="0"/>
        <v>19.642857142857142</v>
      </c>
      <c r="N31" s="13">
        <f t="shared" si="0"/>
        <v>36.607142857142854</v>
      </c>
      <c r="O31" s="13">
        <f t="shared" si="0"/>
        <v>23.214285714285715</v>
      </c>
      <c r="P31" s="14">
        <f t="shared" si="0"/>
        <v>9.8214285714285712</v>
      </c>
      <c r="Q31" s="13">
        <f t="shared" si="0"/>
        <v>14.285714285714286</v>
      </c>
      <c r="R31" s="9"/>
      <c r="S31" s="9"/>
      <c r="T31" s="9"/>
      <c r="U31" s="9"/>
      <c r="V31" s="9"/>
    </row>
    <row r="32" spans="1:22" ht="15.75" customHeight="1" x14ac:dyDescent="0.25">
      <c r="A32" s="9"/>
      <c r="B32" s="9"/>
      <c r="C32" s="9"/>
      <c r="D32" s="9"/>
      <c r="E32" s="3" t="s">
        <v>44</v>
      </c>
      <c r="F32" s="3">
        <f t="shared" ref="F32:Q32" si="1">STDEV(F3:F30)</f>
        <v>32.971749170862068</v>
      </c>
      <c r="G32" s="3">
        <f t="shared" si="1"/>
        <v>43.061955489527072</v>
      </c>
      <c r="H32" s="3">
        <f t="shared" si="1"/>
        <v>23.987430570964147</v>
      </c>
      <c r="I32" s="3">
        <f t="shared" si="1"/>
        <v>28.098348630608093</v>
      </c>
      <c r="J32" s="3">
        <f t="shared" si="1"/>
        <v>24.039072031319851</v>
      </c>
      <c r="K32" s="3">
        <f t="shared" si="1"/>
        <v>21.574130844442418</v>
      </c>
      <c r="L32" s="3">
        <f t="shared" si="1"/>
        <v>38.522222680053659</v>
      </c>
      <c r="M32" s="3">
        <f t="shared" si="1"/>
        <v>31.444500532789732</v>
      </c>
      <c r="N32" s="3">
        <f t="shared" si="1"/>
        <v>45.380154975588901</v>
      </c>
      <c r="O32" s="3">
        <f t="shared" si="1"/>
        <v>47.594239569633217</v>
      </c>
      <c r="P32" s="7">
        <f t="shared" si="1"/>
        <v>21.878542797010841</v>
      </c>
      <c r="Q32" s="3">
        <f t="shared" si="1"/>
        <v>24.933774718103187</v>
      </c>
      <c r="R32" s="9"/>
      <c r="S32" s="9"/>
      <c r="T32" s="9"/>
      <c r="U32" s="9"/>
      <c r="V32" s="9"/>
    </row>
    <row r="33" spans="1:22" ht="15.75" customHeight="1" x14ac:dyDescent="0.25">
      <c r="A33" s="9"/>
      <c r="B33" s="9"/>
      <c r="C33" s="9"/>
      <c r="D33" s="9"/>
      <c r="E33" s="3" t="s">
        <v>45</v>
      </c>
      <c r="F33" s="3">
        <f t="shared" ref="F33:Q33" si="2">MAX(F3:F30)</f>
        <v>125</v>
      </c>
      <c r="G33" s="3">
        <f t="shared" si="2"/>
        <v>200</v>
      </c>
      <c r="H33" s="3">
        <f t="shared" si="2"/>
        <v>75</v>
      </c>
      <c r="I33" s="3">
        <f t="shared" si="2"/>
        <v>75</v>
      </c>
      <c r="J33" s="3">
        <f t="shared" si="2"/>
        <v>75</v>
      </c>
      <c r="K33" s="3">
        <f t="shared" si="2"/>
        <v>75</v>
      </c>
      <c r="L33" s="3">
        <f t="shared" si="2"/>
        <v>150</v>
      </c>
      <c r="M33" s="3">
        <f t="shared" si="2"/>
        <v>125</v>
      </c>
      <c r="N33" s="3">
        <f t="shared" si="2"/>
        <v>150</v>
      </c>
      <c r="O33" s="3">
        <f t="shared" si="2"/>
        <v>200</v>
      </c>
      <c r="P33" s="7">
        <f t="shared" si="2"/>
        <v>100</v>
      </c>
      <c r="Q33" s="3">
        <f t="shared" si="2"/>
        <v>100</v>
      </c>
      <c r="R33" s="9"/>
      <c r="S33" s="9"/>
      <c r="T33" s="9"/>
      <c r="U33" s="9"/>
      <c r="V33" s="9"/>
    </row>
    <row r="34" spans="1:22" ht="15.75" customHeight="1" x14ac:dyDescent="0.25">
      <c r="A34" s="9"/>
      <c r="B34" s="9"/>
      <c r="C34" s="9"/>
      <c r="D34" s="9"/>
      <c r="E34" s="3" t="s">
        <v>46</v>
      </c>
      <c r="F34" s="3">
        <f t="shared" ref="F34:Q34" si="3">MEDIAN(F3:F30)</f>
        <v>12.5</v>
      </c>
      <c r="G34" s="3">
        <f t="shared" si="3"/>
        <v>75</v>
      </c>
      <c r="H34" s="3">
        <f t="shared" si="3"/>
        <v>0</v>
      </c>
      <c r="I34" s="3">
        <f t="shared" si="3"/>
        <v>0</v>
      </c>
      <c r="J34" s="3">
        <f t="shared" si="3"/>
        <v>0</v>
      </c>
      <c r="K34" s="3">
        <f t="shared" si="3"/>
        <v>25</v>
      </c>
      <c r="L34" s="3">
        <f t="shared" si="3"/>
        <v>0</v>
      </c>
      <c r="M34" s="3">
        <f t="shared" si="3"/>
        <v>0</v>
      </c>
      <c r="N34" s="3">
        <f t="shared" si="3"/>
        <v>25</v>
      </c>
      <c r="O34" s="3">
        <f t="shared" si="3"/>
        <v>0</v>
      </c>
      <c r="P34" s="7">
        <f t="shared" si="3"/>
        <v>0</v>
      </c>
      <c r="Q34" s="3">
        <f t="shared" si="3"/>
        <v>0</v>
      </c>
      <c r="R34" s="9"/>
      <c r="S34" s="9"/>
      <c r="T34" s="9"/>
      <c r="U34" s="9"/>
      <c r="V34" s="9"/>
    </row>
    <row r="35" spans="1:22" ht="15.75" customHeight="1" x14ac:dyDescent="0.25">
      <c r="A35" s="9"/>
      <c r="B35" s="9"/>
      <c r="C35" s="9"/>
      <c r="D35" s="9"/>
      <c r="E35" s="3" t="s">
        <v>47</v>
      </c>
      <c r="F35" s="3">
        <f t="shared" ref="F35:Q35" si="4">MIN(F3:F30)</f>
        <v>0</v>
      </c>
      <c r="G35" s="3">
        <f t="shared" si="4"/>
        <v>0</v>
      </c>
      <c r="H35" s="3">
        <f t="shared" si="4"/>
        <v>0</v>
      </c>
      <c r="I35" s="3">
        <f t="shared" si="4"/>
        <v>0</v>
      </c>
      <c r="J35" s="3">
        <f t="shared" si="4"/>
        <v>0</v>
      </c>
      <c r="K35" s="3">
        <f t="shared" si="4"/>
        <v>0</v>
      </c>
      <c r="L35" s="3">
        <f t="shared" si="4"/>
        <v>0</v>
      </c>
      <c r="M35" s="3">
        <f t="shared" si="4"/>
        <v>0</v>
      </c>
      <c r="N35" s="3">
        <f t="shared" si="4"/>
        <v>0</v>
      </c>
      <c r="O35" s="3">
        <f t="shared" si="4"/>
        <v>0</v>
      </c>
      <c r="P35" s="7">
        <f t="shared" si="4"/>
        <v>0</v>
      </c>
      <c r="Q35" s="3">
        <f t="shared" si="4"/>
        <v>0</v>
      </c>
      <c r="R35" s="9"/>
      <c r="S35" s="9"/>
      <c r="T35" s="9"/>
      <c r="U35" s="9"/>
      <c r="V35" s="9"/>
    </row>
    <row r="36" spans="1:22" ht="15.75" customHeight="1" x14ac:dyDescent="0.25">
      <c r="A36" s="1"/>
      <c r="B36" s="1"/>
      <c r="C36" s="1"/>
      <c r="D36" s="1"/>
      <c r="E36" s="26" t="s">
        <v>48</v>
      </c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1" t="s">
        <v>37</v>
      </c>
      <c r="S36" s="1" t="s">
        <v>34</v>
      </c>
      <c r="T36" s="1" t="s">
        <v>49</v>
      </c>
      <c r="U36" s="1" t="s">
        <v>50</v>
      </c>
      <c r="V36" s="1" t="s">
        <v>51</v>
      </c>
    </row>
    <row r="37" spans="1:22" ht="15.75" customHeight="1" x14ac:dyDescent="0.25">
      <c r="A37" s="1"/>
      <c r="B37" s="1"/>
      <c r="C37" s="1"/>
      <c r="D37" s="1"/>
      <c r="E37" s="3" t="s">
        <v>7</v>
      </c>
      <c r="F37" s="3">
        <v>2</v>
      </c>
      <c r="G37" s="3">
        <v>17</v>
      </c>
      <c r="H37" s="3">
        <v>1</v>
      </c>
      <c r="I37" s="3">
        <v>2</v>
      </c>
      <c r="J37" s="3">
        <v>0</v>
      </c>
      <c r="K37" s="3">
        <v>0</v>
      </c>
      <c r="L37" s="3">
        <v>0</v>
      </c>
      <c r="M37" s="3">
        <v>1</v>
      </c>
      <c r="N37" s="3">
        <v>1</v>
      </c>
      <c r="O37" s="3">
        <v>0</v>
      </c>
      <c r="P37" s="7">
        <v>0</v>
      </c>
      <c r="Q37" s="3">
        <v>2</v>
      </c>
      <c r="R37" s="3">
        <v>0</v>
      </c>
      <c r="S37" s="3">
        <v>1</v>
      </c>
      <c r="T37" s="3">
        <v>0</v>
      </c>
      <c r="U37" s="3">
        <v>0</v>
      </c>
      <c r="V37" s="3">
        <v>1</v>
      </c>
    </row>
    <row r="38" spans="1:22" ht="15.75" customHeight="1" x14ac:dyDescent="0.25">
      <c r="A38" s="1"/>
      <c r="B38" s="1"/>
      <c r="C38" s="1"/>
      <c r="D38" s="1"/>
      <c r="E38" s="3" t="s">
        <v>52</v>
      </c>
      <c r="F38" s="3">
        <v>2</v>
      </c>
      <c r="G38" s="3">
        <v>6</v>
      </c>
      <c r="H38" s="3">
        <v>0</v>
      </c>
      <c r="I38" s="3">
        <v>0</v>
      </c>
      <c r="J38" s="3">
        <v>3</v>
      </c>
      <c r="K38" s="3">
        <v>4</v>
      </c>
      <c r="L38" s="3">
        <v>2</v>
      </c>
      <c r="M38" s="3">
        <v>3</v>
      </c>
      <c r="N38" s="3">
        <v>6</v>
      </c>
      <c r="O38" s="3">
        <v>1</v>
      </c>
      <c r="P38" s="7">
        <v>1</v>
      </c>
      <c r="Q38" s="3">
        <v>1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</row>
    <row r="39" spans="1:22" ht="15.75" customHeight="1" x14ac:dyDescent="0.25">
      <c r="A39" s="1"/>
      <c r="B39" s="1"/>
      <c r="C39" s="1"/>
      <c r="D39" s="1"/>
      <c r="E39" s="3" t="s">
        <v>9</v>
      </c>
      <c r="F39" s="3">
        <v>4</v>
      </c>
      <c r="G39" s="3">
        <v>1</v>
      </c>
      <c r="H39" s="3">
        <v>2</v>
      </c>
      <c r="I39" s="3">
        <v>3</v>
      </c>
      <c r="J39" s="3">
        <v>1</v>
      </c>
      <c r="K39" s="3">
        <v>7</v>
      </c>
      <c r="L39" s="3">
        <v>2</v>
      </c>
      <c r="M39" s="3">
        <v>2</v>
      </c>
      <c r="N39" s="3">
        <v>7</v>
      </c>
      <c r="O39" s="3">
        <v>0</v>
      </c>
      <c r="P39" s="7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</row>
    <row r="40" spans="1:22" ht="15.75" customHeight="1" x14ac:dyDescent="0.25">
      <c r="A40" s="15"/>
      <c r="B40" s="15"/>
      <c r="C40" s="15"/>
      <c r="D40" s="15"/>
      <c r="E40" s="13" t="s">
        <v>53</v>
      </c>
      <c r="F40" s="13">
        <f t="shared" ref="F40:V40" si="5">SUM(F37*3,F38*2,F39)</f>
        <v>14</v>
      </c>
      <c r="G40" s="13">
        <f t="shared" si="5"/>
        <v>64</v>
      </c>
      <c r="H40" s="13">
        <f t="shared" si="5"/>
        <v>5</v>
      </c>
      <c r="I40" s="13">
        <f t="shared" si="5"/>
        <v>9</v>
      </c>
      <c r="J40" s="13">
        <f t="shared" si="5"/>
        <v>7</v>
      </c>
      <c r="K40" s="13">
        <f t="shared" si="5"/>
        <v>15</v>
      </c>
      <c r="L40" s="13">
        <f t="shared" si="5"/>
        <v>6</v>
      </c>
      <c r="M40" s="13">
        <f t="shared" si="5"/>
        <v>11</v>
      </c>
      <c r="N40" s="13">
        <f t="shared" si="5"/>
        <v>22</v>
      </c>
      <c r="O40" s="13">
        <f t="shared" si="5"/>
        <v>2</v>
      </c>
      <c r="P40" s="13">
        <f t="shared" si="5"/>
        <v>2</v>
      </c>
      <c r="Q40" s="13">
        <f t="shared" si="5"/>
        <v>8</v>
      </c>
      <c r="R40" s="13">
        <f t="shared" si="5"/>
        <v>0</v>
      </c>
      <c r="S40" s="13">
        <f t="shared" si="5"/>
        <v>3</v>
      </c>
      <c r="T40" s="13">
        <f t="shared" si="5"/>
        <v>0</v>
      </c>
      <c r="U40" s="13">
        <f t="shared" si="5"/>
        <v>0</v>
      </c>
      <c r="V40" s="13">
        <f t="shared" si="5"/>
        <v>3</v>
      </c>
    </row>
    <row r="41" spans="1:22" ht="15.75" customHeight="1" x14ac:dyDescent="0.25">
      <c r="A41" s="1"/>
      <c r="B41" s="1"/>
      <c r="C41" s="1"/>
      <c r="D41" s="1"/>
      <c r="E41" s="3" t="s">
        <v>54</v>
      </c>
      <c r="F41" s="3">
        <f t="shared" ref="F41:V41" si="6">SUM(F37:F39)</f>
        <v>8</v>
      </c>
      <c r="G41" s="3">
        <f t="shared" si="6"/>
        <v>24</v>
      </c>
      <c r="H41" s="3">
        <f t="shared" si="6"/>
        <v>3</v>
      </c>
      <c r="I41" s="3">
        <f t="shared" si="6"/>
        <v>5</v>
      </c>
      <c r="J41" s="3">
        <f t="shared" si="6"/>
        <v>4</v>
      </c>
      <c r="K41" s="3">
        <f t="shared" si="6"/>
        <v>11</v>
      </c>
      <c r="L41" s="3">
        <f t="shared" si="6"/>
        <v>4</v>
      </c>
      <c r="M41" s="3">
        <f t="shared" si="6"/>
        <v>6</v>
      </c>
      <c r="N41" s="3">
        <f t="shared" si="6"/>
        <v>14</v>
      </c>
      <c r="O41" s="3">
        <f t="shared" si="6"/>
        <v>1</v>
      </c>
      <c r="P41" s="7">
        <f t="shared" si="6"/>
        <v>1</v>
      </c>
      <c r="Q41" s="3">
        <f t="shared" si="6"/>
        <v>3</v>
      </c>
      <c r="R41" s="3">
        <f t="shared" si="6"/>
        <v>0</v>
      </c>
      <c r="S41" s="3">
        <f t="shared" si="6"/>
        <v>1</v>
      </c>
      <c r="T41" s="3">
        <f t="shared" si="6"/>
        <v>0</v>
      </c>
      <c r="U41" s="3">
        <f t="shared" si="6"/>
        <v>0</v>
      </c>
      <c r="V41" s="3">
        <f t="shared" si="6"/>
        <v>1</v>
      </c>
    </row>
    <row r="42" spans="1:22" ht="15.75" customHeight="1" x14ac:dyDescent="0.25">
      <c r="A42" s="1"/>
      <c r="B42" s="1"/>
      <c r="C42" s="1"/>
      <c r="D42" s="1"/>
      <c r="E42" s="3" t="s">
        <v>43</v>
      </c>
      <c r="F42" s="3">
        <f t="shared" ref="F42:V42" si="7">F40/F41</f>
        <v>1.75</v>
      </c>
      <c r="G42" s="3">
        <f t="shared" si="7"/>
        <v>2.6666666666666665</v>
      </c>
      <c r="H42" s="3">
        <f t="shared" si="7"/>
        <v>1.6666666666666667</v>
      </c>
      <c r="I42" s="3">
        <f t="shared" si="7"/>
        <v>1.8</v>
      </c>
      <c r="J42" s="3">
        <f t="shared" si="7"/>
        <v>1.75</v>
      </c>
      <c r="K42" s="3">
        <f t="shared" si="7"/>
        <v>1.3636363636363635</v>
      </c>
      <c r="L42" s="3">
        <f t="shared" si="7"/>
        <v>1.5</v>
      </c>
      <c r="M42" s="3">
        <f t="shared" si="7"/>
        <v>1.8333333333333333</v>
      </c>
      <c r="N42" s="3">
        <f t="shared" si="7"/>
        <v>1.5714285714285714</v>
      </c>
      <c r="O42" s="3">
        <f t="shared" si="7"/>
        <v>2</v>
      </c>
      <c r="P42" s="7">
        <f t="shared" si="7"/>
        <v>2</v>
      </c>
      <c r="Q42" s="3">
        <f t="shared" si="7"/>
        <v>2.6666666666666665</v>
      </c>
      <c r="R42" s="3" t="e">
        <f t="shared" si="7"/>
        <v>#DIV/0!</v>
      </c>
      <c r="S42" s="3">
        <f t="shared" si="7"/>
        <v>3</v>
      </c>
      <c r="T42" s="3" t="e">
        <f t="shared" si="7"/>
        <v>#DIV/0!</v>
      </c>
      <c r="U42" s="3" t="e">
        <f t="shared" si="7"/>
        <v>#DIV/0!</v>
      </c>
      <c r="V42" s="3">
        <f t="shared" si="7"/>
        <v>3</v>
      </c>
    </row>
    <row r="43" spans="1:22" ht="15.75" customHeight="1" x14ac:dyDescent="0.25"/>
    <row r="44" spans="1:22" ht="15.75" customHeight="1" x14ac:dyDescent="0.25"/>
    <row r="45" spans="1:22" ht="15.75" customHeight="1" x14ac:dyDescent="0.25"/>
    <row r="46" spans="1:22" ht="15.75" customHeight="1" x14ac:dyDescent="0.25"/>
    <row r="47" spans="1:22" ht="15.75" customHeight="1" x14ac:dyDescent="0.25"/>
    <row r="48" spans="1:2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C1:E1"/>
    <mergeCell ref="F1:Q1"/>
    <mergeCell ref="E36:Q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00"/>
  <sheetViews>
    <sheetView workbookViewId="0"/>
  </sheetViews>
  <sheetFormatPr defaultColWidth="14.453125" defaultRowHeight="15" customHeight="1" x14ac:dyDescent="0.25"/>
  <cols>
    <col min="1" max="1" width="19.08984375" customWidth="1"/>
    <col min="2" max="6" width="14.453125" customWidth="1"/>
  </cols>
  <sheetData>
    <row r="1" spans="1:22" ht="15.75" customHeight="1" x14ac:dyDescent="0.25">
      <c r="A1" s="1"/>
      <c r="B1" s="1"/>
      <c r="C1" s="26" t="s">
        <v>3</v>
      </c>
      <c r="D1" s="25"/>
      <c r="E1" s="25"/>
      <c r="F1" s="26" t="s">
        <v>4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1"/>
      <c r="S1" s="1"/>
      <c r="T1" s="1"/>
      <c r="U1" s="1"/>
      <c r="V1" s="1"/>
    </row>
    <row r="2" spans="1:22" ht="15.75" customHeight="1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</v>
      </c>
      <c r="G2" s="2" t="s">
        <v>2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29</v>
      </c>
      <c r="Q2" s="2" t="s">
        <v>18</v>
      </c>
      <c r="R2" s="2"/>
      <c r="S2" s="2"/>
      <c r="T2" s="2"/>
      <c r="U2" s="2"/>
      <c r="V2" s="2"/>
    </row>
    <row r="3" spans="1:22" ht="15.75" customHeight="1" x14ac:dyDescent="0.25">
      <c r="A3" s="3" t="s">
        <v>55</v>
      </c>
      <c r="B3" s="3" t="s">
        <v>24</v>
      </c>
      <c r="C3" s="3" t="s">
        <v>37</v>
      </c>
      <c r="D3" s="3" t="s">
        <v>16</v>
      </c>
      <c r="E3" s="3" t="s">
        <v>12</v>
      </c>
      <c r="F3" s="3">
        <v>25</v>
      </c>
      <c r="G3" s="3">
        <v>50</v>
      </c>
      <c r="H3" s="3">
        <v>0</v>
      </c>
      <c r="I3" s="3">
        <v>0</v>
      </c>
      <c r="J3" s="3">
        <v>50</v>
      </c>
      <c r="K3" s="3">
        <v>0</v>
      </c>
      <c r="L3" s="3">
        <v>25</v>
      </c>
      <c r="M3" s="3">
        <v>0</v>
      </c>
      <c r="N3" s="3">
        <v>50</v>
      </c>
      <c r="O3" s="3">
        <v>0</v>
      </c>
      <c r="P3" s="7">
        <v>0</v>
      </c>
      <c r="Q3" s="3">
        <v>25</v>
      </c>
      <c r="R3" s="9"/>
      <c r="S3" s="9"/>
      <c r="T3" s="9"/>
      <c r="U3" s="9"/>
      <c r="V3" s="9"/>
    </row>
    <row r="4" spans="1:22" ht="15.75" customHeight="1" x14ac:dyDescent="0.25">
      <c r="A4" s="3" t="s">
        <v>28</v>
      </c>
      <c r="B4" s="3" t="s">
        <v>24</v>
      </c>
      <c r="C4" s="3" t="s">
        <v>31</v>
      </c>
      <c r="D4" s="3" t="s">
        <v>16</v>
      </c>
      <c r="E4" s="3" t="s">
        <v>2</v>
      </c>
      <c r="F4" s="3">
        <v>0</v>
      </c>
      <c r="G4" s="3">
        <v>50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7">
        <v>0</v>
      </c>
      <c r="Q4" s="3">
        <v>0</v>
      </c>
      <c r="R4" s="9"/>
      <c r="S4" s="9"/>
      <c r="T4" s="9"/>
      <c r="U4" s="9"/>
      <c r="V4" s="9"/>
    </row>
    <row r="5" spans="1:22" ht="15.75" customHeight="1" x14ac:dyDescent="0.25">
      <c r="A5" s="3" t="s">
        <v>41</v>
      </c>
      <c r="B5" s="3" t="s">
        <v>24</v>
      </c>
      <c r="C5" s="3" t="s">
        <v>49</v>
      </c>
      <c r="D5" s="3" t="s">
        <v>12</v>
      </c>
      <c r="E5" s="3" t="s">
        <v>13</v>
      </c>
      <c r="F5" s="3">
        <v>25</v>
      </c>
      <c r="G5" s="3">
        <v>25</v>
      </c>
      <c r="H5" s="3">
        <v>0</v>
      </c>
      <c r="I5" s="3">
        <v>0</v>
      </c>
      <c r="J5" s="3">
        <v>50</v>
      </c>
      <c r="K5" s="3">
        <v>50</v>
      </c>
      <c r="L5" s="3">
        <v>0</v>
      </c>
      <c r="M5" s="3">
        <v>0</v>
      </c>
      <c r="N5" s="3">
        <v>50</v>
      </c>
      <c r="O5" s="3">
        <v>75</v>
      </c>
      <c r="P5" s="7">
        <v>50</v>
      </c>
      <c r="Q5" s="3">
        <v>75</v>
      </c>
      <c r="R5" s="9"/>
      <c r="S5" s="9"/>
      <c r="T5" s="9"/>
      <c r="U5" s="9"/>
      <c r="V5" s="9"/>
    </row>
    <row r="6" spans="1:22" ht="15.75" customHeight="1" x14ac:dyDescent="0.25">
      <c r="A6" s="3" t="s">
        <v>20</v>
      </c>
      <c r="B6" s="3" t="s">
        <v>24</v>
      </c>
      <c r="C6" s="3" t="s">
        <v>12</v>
      </c>
      <c r="D6" s="3" t="s">
        <v>11</v>
      </c>
      <c r="E6" s="3" t="s">
        <v>17</v>
      </c>
      <c r="F6" s="3">
        <v>0</v>
      </c>
      <c r="G6" s="3">
        <v>0</v>
      </c>
      <c r="H6" s="3">
        <v>0</v>
      </c>
      <c r="I6" s="3">
        <v>175</v>
      </c>
      <c r="J6" s="3">
        <v>175</v>
      </c>
      <c r="K6" s="3">
        <v>0</v>
      </c>
      <c r="L6" s="3">
        <v>0</v>
      </c>
      <c r="M6" s="3">
        <v>0</v>
      </c>
      <c r="N6" s="3">
        <v>0</v>
      </c>
      <c r="O6" s="3">
        <v>175</v>
      </c>
      <c r="P6" s="7">
        <v>0</v>
      </c>
      <c r="Q6" s="3">
        <v>0</v>
      </c>
      <c r="R6" s="9"/>
      <c r="S6" s="9"/>
      <c r="T6" s="9"/>
      <c r="U6" s="9"/>
      <c r="V6" s="9"/>
    </row>
    <row r="7" spans="1:22" ht="15.75" customHeight="1" x14ac:dyDescent="0.25">
      <c r="A7" s="3" t="s">
        <v>20</v>
      </c>
      <c r="B7" s="3" t="s">
        <v>24</v>
      </c>
      <c r="C7" s="3" t="s">
        <v>14</v>
      </c>
      <c r="D7" s="3" t="s">
        <v>31</v>
      </c>
      <c r="E7" s="3" t="s">
        <v>2</v>
      </c>
      <c r="F7" s="3">
        <v>25</v>
      </c>
      <c r="G7" s="3">
        <v>50</v>
      </c>
      <c r="H7" s="3">
        <v>0</v>
      </c>
      <c r="I7" s="3">
        <v>0</v>
      </c>
      <c r="J7" s="3">
        <v>0</v>
      </c>
      <c r="K7" s="3">
        <v>25</v>
      </c>
      <c r="L7" s="3">
        <v>50</v>
      </c>
      <c r="M7" s="3">
        <v>0</v>
      </c>
      <c r="N7" s="3">
        <v>0</v>
      </c>
      <c r="O7" s="3">
        <v>25</v>
      </c>
      <c r="P7" s="7">
        <v>0</v>
      </c>
      <c r="Q7" s="3">
        <v>0</v>
      </c>
      <c r="R7" s="9"/>
      <c r="S7" s="9"/>
      <c r="T7" s="9"/>
      <c r="U7" s="9"/>
      <c r="V7" s="9"/>
    </row>
    <row r="8" spans="1:22" ht="15.75" customHeight="1" x14ac:dyDescent="0.25">
      <c r="A8" s="3" t="s">
        <v>41</v>
      </c>
      <c r="B8" s="3" t="s">
        <v>24</v>
      </c>
      <c r="C8" s="3" t="s">
        <v>12</v>
      </c>
      <c r="D8" s="3" t="s">
        <v>16</v>
      </c>
      <c r="E8" s="3" t="s">
        <v>11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7">
        <v>0</v>
      </c>
      <c r="Q8" s="3">
        <v>0</v>
      </c>
      <c r="R8" s="9"/>
      <c r="S8" s="9"/>
      <c r="T8" s="9"/>
      <c r="U8" s="9"/>
      <c r="V8" s="9"/>
    </row>
    <row r="9" spans="1:22" ht="15.75" customHeight="1" x14ac:dyDescent="0.25">
      <c r="A9" s="3" t="s">
        <v>28</v>
      </c>
      <c r="B9" s="3" t="s">
        <v>24</v>
      </c>
      <c r="C9" s="3" t="s">
        <v>31</v>
      </c>
      <c r="D9" s="3" t="s">
        <v>16</v>
      </c>
      <c r="E9" s="3" t="s">
        <v>11</v>
      </c>
      <c r="F9" s="3">
        <v>125</v>
      </c>
      <c r="G9" s="3">
        <v>50</v>
      </c>
      <c r="H9" s="3">
        <v>25</v>
      </c>
      <c r="I9" s="3">
        <v>25</v>
      </c>
      <c r="J9" s="3">
        <v>0</v>
      </c>
      <c r="K9" s="3">
        <v>25</v>
      </c>
      <c r="L9" s="3">
        <v>0</v>
      </c>
      <c r="M9" s="3">
        <v>75</v>
      </c>
      <c r="N9" s="3">
        <v>75</v>
      </c>
      <c r="O9" s="3">
        <v>25</v>
      </c>
      <c r="P9" s="7">
        <v>0</v>
      </c>
      <c r="Q9" s="3">
        <v>0</v>
      </c>
      <c r="R9" s="9"/>
      <c r="S9" s="9"/>
      <c r="T9" s="9"/>
      <c r="U9" s="9"/>
      <c r="V9" s="9"/>
    </row>
    <row r="10" spans="1:22" ht="15.75" customHeight="1" x14ac:dyDescent="0.25">
      <c r="A10" s="3" t="s">
        <v>20</v>
      </c>
      <c r="B10" s="3" t="s">
        <v>24</v>
      </c>
      <c r="C10" s="3" t="s">
        <v>12</v>
      </c>
      <c r="D10" s="3" t="s">
        <v>50</v>
      </c>
      <c r="E10" s="3" t="s">
        <v>17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7">
        <v>0</v>
      </c>
      <c r="Q10" s="3">
        <v>0</v>
      </c>
      <c r="R10" s="9"/>
      <c r="S10" s="9"/>
      <c r="T10" s="9"/>
      <c r="U10" s="9"/>
      <c r="V10" s="9"/>
    </row>
    <row r="11" spans="1:22" ht="15.75" customHeight="1" x14ac:dyDescent="0.25">
      <c r="A11" s="3" t="s">
        <v>20</v>
      </c>
      <c r="B11" s="3" t="s">
        <v>24</v>
      </c>
      <c r="C11" s="3" t="s">
        <v>2</v>
      </c>
      <c r="D11" s="3" t="s">
        <v>59</v>
      </c>
      <c r="E11" s="3" t="s">
        <v>59</v>
      </c>
      <c r="F11" s="3">
        <v>0</v>
      </c>
      <c r="G11" s="3">
        <v>50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7">
        <v>0</v>
      </c>
      <c r="Q11" s="3">
        <v>0</v>
      </c>
      <c r="R11" s="9"/>
      <c r="S11" s="9"/>
      <c r="T11" s="9"/>
      <c r="U11" s="9"/>
      <c r="V11" s="9"/>
    </row>
    <row r="12" spans="1:22" ht="15.75" customHeight="1" x14ac:dyDescent="0.25">
      <c r="A12" s="3" t="s">
        <v>20</v>
      </c>
      <c r="B12" s="3" t="s">
        <v>24</v>
      </c>
      <c r="C12" s="3" t="s">
        <v>16</v>
      </c>
      <c r="D12" s="3" t="s">
        <v>31</v>
      </c>
      <c r="E12" s="3" t="s">
        <v>10</v>
      </c>
      <c r="F12" s="3">
        <v>75</v>
      </c>
      <c r="G12" s="3">
        <v>0</v>
      </c>
      <c r="H12" s="3">
        <v>100</v>
      </c>
      <c r="I12" s="3">
        <v>0</v>
      </c>
      <c r="J12" s="3">
        <v>50</v>
      </c>
      <c r="K12" s="3">
        <v>0</v>
      </c>
      <c r="L12" s="3">
        <v>0</v>
      </c>
      <c r="M12" s="3">
        <v>0</v>
      </c>
      <c r="N12" s="3">
        <v>175</v>
      </c>
      <c r="O12" s="3">
        <v>25</v>
      </c>
      <c r="P12" s="7">
        <v>0</v>
      </c>
      <c r="Q12" s="3">
        <v>25</v>
      </c>
      <c r="R12" s="9"/>
      <c r="S12" s="9"/>
      <c r="T12" s="9"/>
      <c r="U12" s="9"/>
      <c r="V12" s="9"/>
    </row>
    <row r="13" spans="1:22" ht="15.75" customHeight="1" x14ac:dyDescent="0.25">
      <c r="A13" s="3" t="s">
        <v>28</v>
      </c>
      <c r="B13" s="3" t="s">
        <v>24</v>
      </c>
      <c r="C13" s="3" t="s">
        <v>31</v>
      </c>
      <c r="D13" s="3" t="s">
        <v>2</v>
      </c>
      <c r="E13" s="3" t="s">
        <v>16</v>
      </c>
      <c r="F13" s="3">
        <v>25</v>
      </c>
      <c r="G13" s="3">
        <v>25</v>
      </c>
      <c r="H13" s="3">
        <v>25</v>
      </c>
      <c r="I13" s="3">
        <v>25</v>
      </c>
      <c r="J13" s="3">
        <v>25</v>
      </c>
      <c r="K13" s="3">
        <v>25</v>
      </c>
      <c r="L13" s="3">
        <v>25</v>
      </c>
      <c r="M13" s="3">
        <v>25</v>
      </c>
      <c r="N13" s="3">
        <v>25</v>
      </c>
      <c r="O13" s="3">
        <v>25</v>
      </c>
      <c r="P13" s="7">
        <v>25</v>
      </c>
      <c r="Q13" s="3">
        <v>25</v>
      </c>
      <c r="R13" s="9"/>
      <c r="S13" s="9"/>
      <c r="T13" s="9"/>
      <c r="U13" s="9"/>
      <c r="V13" s="9"/>
    </row>
    <row r="14" spans="1:22" ht="15.75" customHeight="1" x14ac:dyDescent="0.25">
      <c r="A14" s="3" t="s">
        <v>60</v>
      </c>
      <c r="B14" s="3" t="s">
        <v>24</v>
      </c>
      <c r="C14" s="3" t="s">
        <v>31</v>
      </c>
      <c r="D14" s="3" t="s">
        <v>13</v>
      </c>
      <c r="E14" s="3" t="s">
        <v>2</v>
      </c>
      <c r="F14" s="3">
        <v>75</v>
      </c>
      <c r="G14" s="3">
        <v>175</v>
      </c>
      <c r="H14" s="3">
        <v>0</v>
      </c>
      <c r="I14" s="3">
        <v>25</v>
      </c>
      <c r="J14" s="3">
        <v>0</v>
      </c>
      <c r="K14" s="3">
        <v>125</v>
      </c>
      <c r="L14" s="3">
        <v>0</v>
      </c>
      <c r="M14" s="3">
        <v>100</v>
      </c>
      <c r="N14" s="3">
        <v>0</v>
      </c>
      <c r="O14" s="3">
        <v>75</v>
      </c>
      <c r="P14" s="7">
        <v>25</v>
      </c>
      <c r="Q14" s="4">
        <v>25</v>
      </c>
      <c r="R14" s="9"/>
      <c r="S14" s="9"/>
      <c r="T14" s="9"/>
      <c r="U14" s="9"/>
      <c r="V14" s="9"/>
    </row>
    <row r="15" spans="1:22" ht="15.75" customHeight="1" x14ac:dyDescent="0.25">
      <c r="A15" s="3" t="s">
        <v>28</v>
      </c>
      <c r="B15" s="3" t="s">
        <v>24</v>
      </c>
      <c r="C15" s="3" t="s">
        <v>11</v>
      </c>
      <c r="D15" s="3" t="s">
        <v>12</v>
      </c>
      <c r="E15" s="3" t="s">
        <v>2</v>
      </c>
      <c r="F15" s="3">
        <v>0</v>
      </c>
      <c r="G15" s="3">
        <v>50</v>
      </c>
      <c r="H15" s="3">
        <v>0</v>
      </c>
      <c r="I15" s="3">
        <v>100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7">
        <v>0</v>
      </c>
      <c r="Q15" s="3">
        <v>0</v>
      </c>
      <c r="R15" s="9"/>
      <c r="S15" s="9"/>
      <c r="T15" s="9"/>
      <c r="U15" s="9"/>
      <c r="V15" s="9"/>
    </row>
    <row r="16" spans="1:22" ht="15.75" customHeight="1" x14ac:dyDescent="0.25">
      <c r="A16" s="3" t="s">
        <v>28</v>
      </c>
      <c r="B16" s="3" t="s">
        <v>24</v>
      </c>
      <c r="C16" s="3" t="s">
        <v>15</v>
      </c>
      <c r="D16" s="3" t="s">
        <v>31</v>
      </c>
      <c r="E16" s="3" t="s">
        <v>2</v>
      </c>
      <c r="F16" s="3">
        <v>25</v>
      </c>
      <c r="G16" s="3">
        <v>25</v>
      </c>
      <c r="H16" s="3">
        <v>0</v>
      </c>
      <c r="I16" s="3">
        <v>0</v>
      </c>
      <c r="J16" s="3">
        <v>0</v>
      </c>
      <c r="K16" s="3">
        <v>25</v>
      </c>
      <c r="L16" s="3">
        <v>0</v>
      </c>
      <c r="M16" s="3">
        <v>0</v>
      </c>
      <c r="N16" s="3">
        <v>0</v>
      </c>
      <c r="O16" s="3">
        <v>0</v>
      </c>
      <c r="P16" s="7">
        <v>0</v>
      </c>
      <c r="Q16" s="3">
        <v>0</v>
      </c>
      <c r="R16" s="9"/>
      <c r="S16" s="9"/>
      <c r="T16" s="9"/>
      <c r="U16" s="9"/>
      <c r="V16" s="9"/>
    </row>
    <row r="17" spans="1:22" ht="15.75" customHeight="1" x14ac:dyDescent="0.25">
      <c r="A17" s="3" t="s">
        <v>28</v>
      </c>
      <c r="B17" s="3" t="s">
        <v>24</v>
      </c>
      <c r="C17" s="3" t="s">
        <v>31</v>
      </c>
      <c r="D17" s="3" t="s">
        <v>13</v>
      </c>
      <c r="E17" s="3" t="s">
        <v>11</v>
      </c>
      <c r="F17" s="3">
        <v>125</v>
      </c>
      <c r="G17" s="3">
        <v>0</v>
      </c>
      <c r="H17" s="3">
        <v>0</v>
      </c>
      <c r="I17" s="3">
        <v>75</v>
      </c>
      <c r="J17" s="3">
        <v>0</v>
      </c>
      <c r="K17" s="3">
        <v>50</v>
      </c>
      <c r="L17" s="3">
        <v>0</v>
      </c>
      <c r="M17" s="3">
        <v>0</v>
      </c>
      <c r="N17" s="3">
        <v>0</v>
      </c>
      <c r="O17" s="3">
        <v>0</v>
      </c>
      <c r="P17" s="7">
        <v>0</v>
      </c>
      <c r="Q17" s="3">
        <v>0</v>
      </c>
      <c r="R17" s="9"/>
      <c r="S17" s="9"/>
      <c r="T17" s="9"/>
      <c r="U17" s="9"/>
      <c r="V17" s="9"/>
    </row>
    <row r="18" spans="1:22" ht="15.75" customHeight="1" x14ac:dyDescent="0.25">
      <c r="A18" s="3" t="s">
        <v>28</v>
      </c>
      <c r="B18" s="3" t="s">
        <v>24</v>
      </c>
      <c r="C18" s="3" t="s">
        <v>16</v>
      </c>
      <c r="D18" s="3" t="s">
        <v>31</v>
      </c>
      <c r="E18" s="3" t="s">
        <v>37</v>
      </c>
      <c r="F18" s="3">
        <v>100</v>
      </c>
      <c r="G18" s="3">
        <v>50</v>
      </c>
      <c r="H18" s="3">
        <v>25</v>
      </c>
      <c r="I18" s="3">
        <v>25</v>
      </c>
      <c r="J18" s="3">
        <v>25</v>
      </c>
      <c r="K18" s="3">
        <v>25</v>
      </c>
      <c r="L18" s="3">
        <v>25</v>
      </c>
      <c r="M18" s="3">
        <v>25</v>
      </c>
      <c r="N18" s="3">
        <v>125</v>
      </c>
      <c r="O18" s="3">
        <v>25</v>
      </c>
      <c r="P18" s="7">
        <v>25</v>
      </c>
      <c r="Q18" s="3">
        <v>200</v>
      </c>
      <c r="R18" s="9"/>
      <c r="S18" s="9"/>
      <c r="T18" s="9"/>
      <c r="U18" s="9"/>
      <c r="V18" s="9"/>
    </row>
    <row r="19" spans="1:22" ht="15.75" customHeight="1" x14ac:dyDescent="0.25">
      <c r="A19" s="3" t="s">
        <v>41</v>
      </c>
      <c r="B19" s="3" t="s">
        <v>24</v>
      </c>
      <c r="C19" s="3" t="s">
        <v>12</v>
      </c>
      <c r="D19" s="3" t="s">
        <v>13</v>
      </c>
      <c r="E19" s="3" t="s">
        <v>17</v>
      </c>
      <c r="F19" s="3">
        <v>50</v>
      </c>
      <c r="G19" s="3">
        <v>25</v>
      </c>
      <c r="H19" s="3">
        <v>0</v>
      </c>
      <c r="I19" s="3">
        <v>50</v>
      </c>
      <c r="J19" s="3">
        <v>50</v>
      </c>
      <c r="K19" s="3">
        <v>50</v>
      </c>
      <c r="L19" s="3">
        <v>0</v>
      </c>
      <c r="M19" s="3">
        <v>0</v>
      </c>
      <c r="N19" s="3">
        <v>25</v>
      </c>
      <c r="O19" s="3">
        <v>50</v>
      </c>
      <c r="P19" s="7">
        <v>25</v>
      </c>
      <c r="Q19" s="4">
        <v>25</v>
      </c>
      <c r="R19" s="9"/>
      <c r="S19" s="9"/>
      <c r="T19" s="9"/>
      <c r="U19" s="9"/>
      <c r="V19" s="9"/>
    </row>
    <row r="20" spans="1:22" ht="15.75" customHeight="1" x14ac:dyDescent="0.25">
      <c r="A20" s="3" t="s">
        <v>41</v>
      </c>
      <c r="B20" s="3" t="s">
        <v>24</v>
      </c>
      <c r="C20" s="3" t="s">
        <v>16</v>
      </c>
      <c r="D20" s="3" t="s">
        <v>2</v>
      </c>
      <c r="E20" s="3" t="s">
        <v>11</v>
      </c>
      <c r="F20" s="3">
        <v>0</v>
      </c>
      <c r="G20" s="3">
        <v>125</v>
      </c>
      <c r="H20" s="3">
        <v>0</v>
      </c>
      <c r="I20" s="3">
        <v>75</v>
      </c>
      <c r="J20" s="3">
        <v>0</v>
      </c>
      <c r="K20" s="3">
        <v>0</v>
      </c>
      <c r="L20" s="3">
        <v>0</v>
      </c>
      <c r="M20" s="3">
        <v>0</v>
      </c>
      <c r="N20" s="3">
        <v>150</v>
      </c>
      <c r="O20" s="3">
        <v>0</v>
      </c>
      <c r="P20" s="7">
        <v>0</v>
      </c>
      <c r="Q20" s="3">
        <v>0</v>
      </c>
      <c r="R20" s="9"/>
      <c r="S20" s="9"/>
      <c r="T20" s="9"/>
      <c r="U20" s="9"/>
      <c r="V20" s="9"/>
    </row>
    <row r="21" spans="1:22" ht="15.75" customHeight="1" x14ac:dyDescent="0.25">
      <c r="A21" s="3" t="s">
        <v>30</v>
      </c>
      <c r="B21" s="3" t="s">
        <v>24</v>
      </c>
      <c r="C21" s="3" t="s">
        <v>61</v>
      </c>
      <c r="D21" s="3" t="s">
        <v>31</v>
      </c>
      <c r="E21" s="3" t="s">
        <v>13</v>
      </c>
      <c r="F21" s="3">
        <v>25</v>
      </c>
      <c r="G21" s="3">
        <v>0</v>
      </c>
      <c r="H21" s="3">
        <v>0</v>
      </c>
      <c r="I21" s="3">
        <v>0</v>
      </c>
      <c r="J21" s="3">
        <v>0</v>
      </c>
      <c r="K21" s="3">
        <v>25</v>
      </c>
      <c r="L21" s="3">
        <v>0</v>
      </c>
      <c r="M21" s="3">
        <v>0</v>
      </c>
      <c r="N21" s="3">
        <v>0</v>
      </c>
      <c r="O21" s="3">
        <v>0</v>
      </c>
      <c r="P21" s="7">
        <v>0</v>
      </c>
      <c r="Q21" s="3">
        <v>25</v>
      </c>
      <c r="R21" s="9"/>
      <c r="S21" s="9"/>
      <c r="T21" s="9"/>
      <c r="U21" s="9"/>
      <c r="V21" s="9"/>
    </row>
    <row r="22" spans="1:22" ht="15.75" customHeight="1" x14ac:dyDescent="0.25">
      <c r="A22" s="3" t="s">
        <v>20</v>
      </c>
      <c r="B22" s="3" t="s">
        <v>24</v>
      </c>
      <c r="C22" s="3" t="s">
        <v>14</v>
      </c>
      <c r="D22" s="3" t="s">
        <v>16</v>
      </c>
      <c r="E22" s="3" t="s">
        <v>17</v>
      </c>
      <c r="F22" s="3">
        <v>25</v>
      </c>
      <c r="G22" s="3">
        <v>50</v>
      </c>
      <c r="H22" s="3">
        <v>0</v>
      </c>
      <c r="I22" s="3">
        <v>25</v>
      </c>
      <c r="J22" s="3">
        <v>0</v>
      </c>
      <c r="K22" s="3">
        <v>25</v>
      </c>
      <c r="L22" s="3">
        <v>175</v>
      </c>
      <c r="M22" s="3">
        <v>0</v>
      </c>
      <c r="N22" s="3">
        <v>100</v>
      </c>
      <c r="O22" s="3">
        <v>100</v>
      </c>
      <c r="P22" s="7">
        <v>0</v>
      </c>
      <c r="Q22" s="3">
        <v>0</v>
      </c>
      <c r="R22" s="9"/>
      <c r="S22" s="9"/>
      <c r="T22" s="9"/>
      <c r="U22" s="9"/>
      <c r="V22" s="9"/>
    </row>
    <row r="23" spans="1:22" ht="15.75" customHeight="1" x14ac:dyDescent="0.25">
      <c r="A23" s="12"/>
      <c r="B23" s="12"/>
      <c r="C23" s="12"/>
      <c r="D23" s="12"/>
      <c r="E23" s="13" t="s">
        <v>43</v>
      </c>
      <c r="F23" s="13">
        <f t="shared" ref="F23:Q23" si="0">AVERAGE(F3:F22)</f>
        <v>36.25</v>
      </c>
      <c r="G23" s="13">
        <f t="shared" si="0"/>
        <v>40</v>
      </c>
      <c r="H23" s="13">
        <f t="shared" si="0"/>
        <v>8.75</v>
      </c>
      <c r="I23" s="13">
        <f t="shared" si="0"/>
        <v>30</v>
      </c>
      <c r="J23" s="13">
        <f t="shared" si="0"/>
        <v>23.75</v>
      </c>
      <c r="K23" s="13">
        <f t="shared" si="0"/>
        <v>22.5</v>
      </c>
      <c r="L23" s="13">
        <f t="shared" si="0"/>
        <v>15</v>
      </c>
      <c r="M23" s="13">
        <f t="shared" si="0"/>
        <v>11.25</v>
      </c>
      <c r="N23" s="13">
        <f t="shared" si="0"/>
        <v>38.75</v>
      </c>
      <c r="O23" s="13">
        <f t="shared" si="0"/>
        <v>30</v>
      </c>
      <c r="P23" s="14">
        <f t="shared" si="0"/>
        <v>7.5</v>
      </c>
      <c r="Q23" s="13">
        <f t="shared" si="0"/>
        <v>21.25</v>
      </c>
      <c r="R23" s="9"/>
      <c r="S23" s="9"/>
      <c r="T23" s="9"/>
      <c r="U23" s="9"/>
      <c r="V23" s="9"/>
    </row>
    <row r="24" spans="1:22" ht="15.75" customHeight="1" x14ac:dyDescent="0.25">
      <c r="A24" s="9"/>
      <c r="B24" s="9"/>
      <c r="C24" s="9"/>
      <c r="D24" s="9"/>
      <c r="E24" s="3" t="s">
        <v>44</v>
      </c>
      <c r="F24" s="3">
        <f t="shared" ref="F24:Q24" si="1">STDEV(F3:F22)</f>
        <v>41.734593753737123</v>
      </c>
      <c r="G24" s="3">
        <f t="shared" si="1"/>
        <v>43.979660370628025</v>
      </c>
      <c r="H24" s="3">
        <f t="shared" si="1"/>
        <v>23.332550112168239</v>
      </c>
      <c r="I24" s="3">
        <f t="shared" si="1"/>
        <v>45.595475306449572</v>
      </c>
      <c r="J24" s="3">
        <f t="shared" si="1"/>
        <v>41.734593753737123</v>
      </c>
      <c r="K24" s="3">
        <f t="shared" si="1"/>
        <v>30.240265941464973</v>
      </c>
      <c r="L24" s="3">
        <f t="shared" si="1"/>
        <v>40.065735459301592</v>
      </c>
      <c r="M24" s="3">
        <f t="shared" si="1"/>
        <v>27.476066139939245</v>
      </c>
      <c r="N24" s="3">
        <f t="shared" si="1"/>
        <v>56.472513108963952</v>
      </c>
      <c r="O24" s="3">
        <f t="shared" si="1"/>
        <v>45.595475306449572</v>
      </c>
      <c r="P24" s="7">
        <f t="shared" si="1"/>
        <v>14.281014264436985</v>
      </c>
      <c r="Q24" s="3">
        <f t="shared" si="1"/>
        <v>46.079879157370783</v>
      </c>
      <c r="R24" s="9"/>
      <c r="S24" s="9"/>
      <c r="T24" s="9"/>
      <c r="U24" s="9"/>
      <c r="V24" s="9"/>
    </row>
    <row r="25" spans="1:22" ht="15.75" customHeight="1" x14ac:dyDescent="0.25">
      <c r="A25" s="9"/>
      <c r="B25" s="9"/>
      <c r="C25" s="9"/>
      <c r="D25" s="9"/>
      <c r="E25" s="3" t="s">
        <v>45</v>
      </c>
      <c r="F25" s="3">
        <f t="shared" ref="F25:Q25" si="2">MAX(F3:F22)</f>
        <v>125</v>
      </c>
      <c r="G25" s="3">
        <f t="shared" si="2"/>
        <v>175</v>
      </c>
      <c r="H25" s="3">
        <f t="shared" si="2"/>
        <v>100</v>
      </c>
      <c r="I25" s="3">
        <f t="shared" si="2"/>
        <v>175</v>
      </c>
      <c r="J25" s="3">
        <f t="shared" si="2"/>
        <v>175</v>
      </c>
      <c r="K25" s="3">
        <f t="shared" si="2"/>
        <v>125</v>
      </c>
      <c r="L25" s="3">
        <f t="shared" si="2"/>
        <v>175</v>
      </c>
      <c r="M25" s="3">
        <f t="shared" si="2"/>
        <v>100</v>
      </c>
      <c r="N25" s="3">
        <f t="shared" si="2"/>
        <v>175</v>
      </c>
      <c r="O25" s="3">
        <f t="shared" si="2"/>
        <v>175</v>
      </c>
      <c r="P25" s="7">
        <f t="shared" si="2"/>
        <v>50</v>
      </c>
      <c r="Q25" s="3">
        <f t="shared" si="2"/>
        <v>200</v>
      </c>
      <c r="R25" s="9"/>
      <c r="S25" s="9"/>
      <c r="T25" s="9"/>
      <c r="U25" s="9"/>
      <c r="V25" s="9"/>
    </row>
    <row r="26" spans="1:22" ht="15.75" customHeight="1" x14ac:dyDescent="0.25">
      <c r="A26" s="9"/>
      <c r="B26" s="9"/>
      <c r="C26" s="9"/>
      <c r="D26" s="9"/>
      <c r="E26" s="3" t="s">
        <v>46</v>
      </c>
      <c r="F26" s="3">
        <f t="shared" ref="F26:Q26" si="3">MEDIAN(F3:F22)</f>
        <v>25</v>
      </c>
      <c r="G26" s="3">
        <f t="shared" si="3"/>
        <v>37.5</v>
      </c>
      <c r="H26" s="3">
        <f t="shared" si="3"/>
        <v>0</v>
      </c>
      <c r="I26" s="3">
        <f t="shared" si="3"/>
        <v>12.5</v>
      </c>
      <c r="J26" s="3">
        <f t="shared" si="3"/>
        <v>0</v>
      </c>
      <c r="K26" s="3">
        <f t="shared" si="3"/>
        <v>25</v>
      </c>
      <c r="L26" s="3">
        <f t="shared" si="3"/>
        <v>0</v>
      </c>
      <c r="M26" s="3">
        <f t="shared" si="3"/>
        <v>0</v>
      </c>
      <c r="N26" s="3">
        <f t="shared" si="3"/>
        <v>0</v>
      </c>
      <c r="O26" s="3">
        <f t="shared" si="3"/>
        <v>12.5</v>
      </c>
      <c r="P26" s="7">
        <f t="shared" si="3"/>
        <v>0</v>
      </c>
      <c r="Q26" s="3">
        <f t="shared" si="3"/>
        <v>0</v>
      </c>
      <c r="R26" s="9"/>
      <c r="S26" s="9"/>
      <c r="T26" s="9"/>
      <c r="U26" s="9"/>
      <c r="V26" s="9"/>
    </row>
    <row r="27" spans="1:22" ht="15.75" customHeight="1" x14ac:dyDescent="0.25">
      <c r="A27" s="9"/>
      <c r="B27" s="9"/>
      <c r="C27" s="9"/>
      <c r="D27" s="9"/>
      <c r="E27" s="3" t="s">
        <v>47</v>
      </c>
      <c r="F27" s="3">
        <f t="shared" ref="F27:Q27" si="4">MIN(F3:F22)</f>
        <v>0</v>
      </c>
      <c r="G27" s="3">
        <f t="shared" si="4"/>
        <v>0</v>
      </c>
      <c r="H27" s="3">
        <f t="shared" si="4"/>
        <v>0</v>
      </c>
      <c r="I27" s="3">
        <f t="shared" si="4"/>
        <v>0</v>
      </c>
      <c r="J27" s="3">
        <f t="shared" si="4"/>
        <v>0</v>
      </c>
      <c r="K27" s="3">
        <f t="shared" si="4"/>
        <v>0</v>
      </c>
      <c r="L27" s="3">
        <f t="shared" si="4"/>
        <v>0</v>
      </c>
      <c r="M27" s="3">
        <f t="shared" si="4"/>
        <v>0</v>
      </c>
      <c r="N27" s="3">
        <f t="shared" si="4"/>
        <v>0</v>
      </c>
      <c r="O27" s="3">
        <f t="shared" si="4"/>
        <v>0</v>
      </c>
      <c r="P27" s="7">
        <f t="shared" si="4"/>
        <v>0</v>
      </c>
      <c r="Q27" s="3">
        <f t="shared" si="4"/>
        <v>0</v>
      </c>
      <c r="R27" s="9"/>
      <c r="S27" s="9"/>
      <c r="T27" s="9"/>
      <c r="U27" s="9"/>
      <c r="V27" s="9"/>
    </row>
    <row r="28" spans="1:22" ht="15.75" customHeight="1" x14ac:dyDescent="0.25">
      <c r="A28" s="1"/>
      <c r="B28" s="1"/>
      <c r="C28" s="1"/>
      <c r="D28" s="1"/>
      <c r="E28" s="26" t="s">
        <v>48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1" t="s">
        <v>37</v>
      </c>
      <c r="S28" s="1" t="s">
        <v>34</v>
      </c>
      <c r="T28" s="1" t="s">
        <v>49</v>
      </c>
      <c r="U28" s="1" t="s">
        <v>50</v>
      </c>
      <c r="V28" s="1" t="s">
        <v>51</v>
      </c>
    </row>
    <row r="29" spans="1:22" ht="15.75" customHeight="1" x14ac:dyDescent="0.25">
      <c r="A29" s="1"/>
      <c r="B29" s="1"/>
      <c r="C29" s="1"/>
      <c r="D29" s="1"/>
      <c r="E29" s="3" t="s">
        <v>7</v>
      </c>
      <c r="F29" s="3">
        <v>5</v>
      </c>
      <c r="G29" s="3">
        <v>1</v>
      </c>
      <c r="H29" s="3">
        <v>0</v>
      </c>
      <c r="I29" s="3">
        <v>1</v>
      </c>
      <c r="J29" s="3">
        <v>4</v>
      </c>
      <c r="K29" s="3">
        <v>0</v>
      </c>
      <c r="L29" s="3">
        <v>2</v>
      </c>
      <c r="M29" s="3">
        <v>1</v>
      </c>
      <c r="N29" s="3">
        <v>3</v>
      </c>
      <c r="O29" s="3">
        <v>0</v>
      </c>
      <c r="P29" s="7">
        <v>0</v>
      </c>
      <c r="Q29" s="3">
        <v>2</v>
      </c>
      <c r="R29" s="3">
        <v>1</v>
      </c>
      <c r="S29" s="3">
        <v>0</v>
      </c>
      <c r="T29" s="3">
        <v>1</v>
      </c>
      <c r="U29" s="3">
        <v>0</v>
      </c>
      <c r="V29" s="3">
        <v>0</v>
      </c>
    </row>
    <row r="30" spans="1:22" ht="15.75" customHeight="1" x14ac:dyDescent="0.25">
      <c r="A30" s="1"/>
      <c r="B30" s="1"/>
      <c r="C30" s="1"/>
      <c r="D30" s="1"/>
      <c r="E30" s="3" t="s">
        <v>52</v>
      </c>
      <c r="F30" s="3">
        <v>5</v>
      </c>
      <c r="G30" s="3">
        <v>2</v>
      </c>
      <c r="H30" s="3">
        <v>0</v>
      </c>
      <c r="I30" s="3">
        <v>1</v>
      </c>
      <c r="J30" s="3">
        <v>2</v>
      </c>
      <c r="K30" s="3">
        <v>3</v>
      </c>
      <c r="L30" s="3">
        <v>0</v>
      </c>
      <c r="M30" s="3">
        <v>0</v>
      </c>
      <c r="N30" s="3">
        <v>5</v>
      </c>
      <c r="O30" s="3">
        <v>0</v>
      </c>
      <c r="P30" s="7">
        <v>0</v>
      </c>
      <c r="Q30" s="3">
        <v>1</v>
      </c>
      <c r="R30" s="3">
        <v>0</v>
      </c>
      <c r="S30" s="3">
        <v>0</v>
      </c>
      <c r="T30" s="3">
        <v>0</v>
      </c>
      <c r="U30" s="3">
        <v>1</v>
      </c>
      <c r="V30" s="3">
        <v>0</v>
      </c>
    </row>
    <row r="31" spans="1:22" ht="15.75" customHeight="1" x14ac:dyDescent="0.25">
      <c r="A31" s="1"/>
      <c r="B31" s="1"/>
      <c r="C31" s="1"/>
      <c r="D31" s="1"/>
      <c r="E31" s="3" t="s">
        <v>9</v>
      </c>
      <c r="F31" s="3">
        <v>0</v>
      </c>
      <c r="G31" s="3">
        <v>5</v>
      </c>
      <c r="H31" s="3">
        <v>1</v>
      </c>
      <c r="I31" s="3">
        <v>4</v>
      </c>
      <c r="J31" s="3">
        <v>1</v>
      </c>
      <c r="K31" s="3">
        <v>2</v>
      </c>
      <c r="L31" s="3">
        <v>0</v>
      </c>
      <c r="M31" s="3">
        <v>0</v>
      </c>
      <c r="N31" s="3">
        <v>1</v>
      </c>
      <c r="O31" s="3">
        <v>4</v>
      </c>
      <c r="P31" s="7">
        <v>0</v>
      </c>
      <c r="Q31" s="3">
        <v>1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</row>
    <row r="32" spans="1:22" ht="15.75" customHeight="1" x14ac:dyDescent="0.25">
      <c r="A32" s="15"/>
      <c r="B32" s="15"/>
      <c r="C32" s="15"/>
      <c r="D32" s="15"/>
      <c r="E32" s="13" t="s">
        <v>53</v>
      </c>
      <c r="F32" s="13">
        <f t="shared" ref="F32:V32" si="5">SUM(F29*3,F30*2,F31)</f>
        <v>25</v>
      </c>
      <c r="G32" s="13">
        <f t="shared" si="5"/>
        <v>12</v>
      </c>
      <c r="H32" s="13">
        <f t="shared" si="5"/>
        <v>1</v>
      </c>
      <c r="I32" s="13">
        <f t="shared" si="5"/>
        <v>9</v>
      </c>
      <c r="J32" s="13">
        <f t="shared" si="5"/>
        <v>17</v>
      </c>
      <c r="K32" s="13">
        <f t="shared" si="5"/>
        <v>8</v>
      </c>
      <c r="L32" s="13">
        <f t="shared" si="5"/>
        <v>6</v>
      </c>
      <c r="M32" s="13">
        <f t="shared" si="5"/>
        <v>3</v>
      </c>
      <c r="N32" s="13">
        <f t="shared" si="5"/>
        <v>20</v>
      </c>
      <c r="O32" s="13">
        <f t="shared" si="5"/>
        <v>4</v>
      </c>
      <c r="P32" s="13">
        <f t="shared" si="5"/>
        <v>0</v>
      </c>
      <c r="Q32" s="13">
        <f t="shared" si="5"/>
        <v>9</v>
      </c>
      <c r="R32" s="13">
        <f t="shared" si="5"/>
        <v>4</v>
      </c>
      <c r="S32" s="13">
        <f t="shared" si="5"/>
        <v>0</v>
      </c>
      <c r="T32" s="13">
        <f t="shared" si="5"/>
        <v>3</v>
      </c>
      <c r="U32" s="13">
        <f t="shared" si="5"/>
        <v>2</v>
      </c>
      <c r="V32" s="13">
        <f t="shared" si="5"/>
        <v>0</v>
      </c>
    </row>
    <row r="33" spans="1:22" ht="15.75" customHeight="1" x14ac:dyDescent="0.25">
      <c r="A33" s="1"/>
      <c r="B33" s="1"/>
      <c r="C33" s="1"/>
      <c r="D33" s="1"/>
      <c r="E33" s="3" t="s">
        <v>54</v>
      </c>
      <c r="F33" s="3">
        <f t="shared" ref="F33:V33" si="6">SUM(F29:F31)</f>
        <v>10</v>
      </c>
      <c r="G33" s="3">
        <f t="shared" si="6"/>
        <v>8</v>
      </c>
      <c r="H33" s="3">
        <f t="shared" si="6"/>
        <v>1</v>
      </c>
      <c r="I33" s="3">
        <f t="shared" si="6"/>
        <v>6</v>
      </c>
      <c r="J33" s="3">
        <f t="shared" si="6"/>
        <v>7</v>
      </c>
      <c r="K33" s="3">
        <f t="shared" si="6"/>
        <v>5</v>
      </c>
      <c r="L33" s="3">
        <f t="shared" si="6"/>
        <v>2</v>
      </c>
      <c r="M33" s="3">
        <f t="shared" si="6"/>
        <v>1</v>
      </c>
      <c r="N33" s="3">
        <f t="shared" si="6"/>
        <v>9</v>
      </c>
      <c r="O33" s="3">
        <f t="shared" si="6"/>
        <v>4</v>
      </c>
      <c r="P33" s="7">
        <f t="shared" si="6"/>
        <v>0</v>
      </c>
      <c r="Q33" s="3">
        <f t="shared" si="6"/>
        <v>4</v>
      </c>
      <c r="R33" s="3">
        <f t="shared" si="6"/>
        <v>2</v>
      </c>
      <c r="S33" s="3">
        <f t="shared" si="6"/>
        <v>0</v>
      </c>
      <c r="T33" s="3">
        <f t="shared" si="6"/>
        <v>1</v>
      </c>
      <c r="U33" s="3">
        <f t="shared" si="6"/>
        <v>1</v>
      </c>
      <c r="V33" s="3">
        <f t="shared" si="6"/>
        <v>0</v>
      </c>
    </row>
    <row r="34" spans="1:22" ht="15.75" customHeight="1" x14ac:dyDescent="0.25">
      <c r="A34" s="1"/>
      <c r="B34" s="1"/>
      <c r="C34" s="1"/>
      <c r="D34" s="1"/>
      <c r="E34" s="3" t="s">
        <v>43</v>
      </c>
      <c r="F34" s="3">
        <f t="shared" ref="F34:V34" si="7">F32/F33</f>
        <v>2.5</v>
      </c>
      <c r="G34" s="3">
        <f t="shared" si="7"/>
        <v>1.5</v>
      </c>
      <c r="H34" s="3">
        <f t="shared" si="7"/>
        <v>1</v>
      </c>
      <c r="I34" s="3">
        <f t="shared" si="7"/>
        <v>1.5</v>
      </c>
      <c r="J34" s="3">
        <f t="shared" si="7"/>
        <v>2.4285714285714284</v>
      </c>
      <c r="K34" s="3">
        <f t="shared" si="7"/>
        <v>1.6</v>
      </c>
      <c r="L34" s="3">
        <f t="shared" si="7"/>
        <v>3</v>
      </c>
      <c r="M34" s="3">
        <f t="shared" si="7"/>
        <v>3</v>
      </c>
      <c r="N34" s="3">
        <f t="shared" si="7"/>
        <v>2.2222222222222223</v>
      </c>
      <c r="O34" s="3">
        <f t="shared" si="7"/>
        <v>1</v>
      </c>
      <c r="P34" s="7" t="e">
        <f t="shared" si="7"/>
        <v>#DIV/0!</v>
      </c>
      <c r="Q34" s="3">
        <f t="shared" si="7"/>
        <v>2.25</v>
      </c>
      <c r="R34" s="3">
        <f t="shared" si="7"/>
        <v>2</v>
      </c>
      <c r="S34" s="3" t="e">
        <f t="shared" si="7"/>
        <v>#DIV/0!</v>
      </c>
      <c r="T34" s="3">
        <f t="shared" si="7"/>
        <v>3</v>
      </c>
      <c r="U34" s="3">
        <f t="shared" si="7"/>
        <v>2</v>
      </c>
      <c r="V34" s="3" t="e">
        <f t="shared" si="7"/>
        <v>#DIV/0!</v>
      </c>
    </row>
    <row r="35" spans="1:22" ht="15.75" customHeight="1" x14ac:dyDescent="0.25"/>
    <row r="36" spans="1:22" ht="15.75" customHeight="1" x14ac:dyDescent="0.25"/>
    <row r="37" spans="1:22" ht="15.75" customHeight="1" x14ac:dyDescent="0.25"/>
    <row r="38" spans="1:22" ht="15.75" customHeight="1" x14ac:dyDescent="0.25"/>
    <row r="39" spans="1:22" ht="15.75" customHeight="1" x14ac:dyDescent="0.25"/>
    <row r="40" spans="1:22" ht="15.75" customHeight="1" x14ac:dyDescent="0.25"/>
    <row r="41" spans="1:22" ht="15.75" customHeight="1" x14ac:dyDescent="0.25"/>
    <row r="42" spans="1:22" ht="15.75" customHeight="1" x14ac:dyDescent="0.25"/>
    <row r="43" spans="1:22" ht="15.75" customHeight="1" x14ac:dyDescent="0.25"/>
    <row r="44" spans="1:22" ht="15.75" customHeight="1" x14ac:dyDescent="0.25"/>
    <row r="45" spans="1:22" ht="15.75" customHeight="1" x14ac:dyDescent="0.25"/>
    <row r="46" spans="1:22" ht="15.75" customHeight="1" x14ac:dyDescent="0.25"/>
    <row r="47" spans="1:22" ht="15.75" customHeight="1" x14ac:dyDescent="0.25"/>
    <row r="48" spans="1:2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C1:E1"/>
    <mergeCell ref="F1:Q1"/>
    <mergeCell ref="E28:Q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School of Arts and Sciences</vt:lpstr>
      <vt:lpstr>Eastman</vt:lpstr>
      <vt:lpstr>Hajim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Anya Greenberg</cp:lastModifiedBy>
  <dcterms:modified xsi:type="dcterms:W3CDTF">2020-07-30T14:41:43Z</dcterms:modified>
</cp:coreProperties>
</file>