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A09A1086-44F6-4761-A072-F320DC3F7BF8}" xr6:coauthVersionLast="46" xr6:coauthVersionMax="46" xr10:uidLastSave="{00000000-0000-0000-0000-000000000000}"/>
  <bookViews>
    <workbookView xWindow="1260" yWindow="900" windowWidth="23565" windowHeight="15075" tabRatio="634" activeTab="1" xr2:uid="{00000000-000D-0000-FFFF-FFFF00000000}"/>
  </bookViews>
  <sheets>
    <sheet name="5621AS" sheetId="7" r:id="rId1"/>
    <sheet name="register" sheetId="17" r:id="rId2"/>
    <sheet name="音階" sheetId="15" r:id="rId3"/>
    <sheet name="7seg decode" sheetId="12" r:id="rId4"/>
  </sheets>
  <calcPr calcId="191029"/>
</workbook>
</file>

<file path=xl/calcChain.xml><?xml version="1.0" encoding="utf-8"?>
<calcChain xmlns="http://schemas.openxmlformats.org/spreadsheetml/2006/main">
  <c r="W118" i="12" l="1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AC102" i="12"/>
  <c r="AB102" i="12" s="1"/>
  <c r="AA102" i="12" s="1"/>
  <c r="Z102" i="12" s="1"/>
  <c r="Y102" i="12" s="1"/>
  <c r="X102" i="12" s="1"/>
  <c r="F2" i="15"/>
  <c r="F50" i="15" s="1"/>
  <c r="C53" i="15"/>
  <c r="C54" i="15" s="1"/>
  <c r="C55" i="15" s="1"/>
  <c r="C56" i="15" s="1"/>
  <c r="C57" i="15" s="1"/>
  <c r="C58" i="15" s="1"/>
  <c r="F58" i="15" s="1"/>
  <c r="C51" i="15"/>
  <c r="C50" i="15" s="1"/>
  <c r="C49" i="15" s="1"/>
  <c r="C48" i="15" s="1"/>
  <c r="C47" i="15" s="1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O18" i="12"/>
  <c r="N18" i="12"/>
  <c r="M18" i="12"/>
  <c r="L18" i="12"/>
  <c r="K18" i="12"/>
  <c r="J18" i="12"/>
  <c r="I18" i="12"/>
  <c r="H18" i="12"/>
  <c r="O12" i="12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AE104" i="12" l="1"/>
  <c r="AE112" i="12"/>
  <c r="AE105" i="12"/>
  <c r="AE113" i="12"/>
  <c r="AE106" i="12"/>
  <c r="AE114" i="12"/>
  <c r="AE107" i="12"/>
  <c r="AE115" i="12"/>
  <c r="AE103" i="12"/>
  <c r="AE108" i="12"/>
  <c r="AE116" i="12"/>
  <c r="AE109" i="12"/>
  <c r="AE117" i="12"/>
  <c r="AE110" i="12"/>
  <c r="AE118" i="12"/>
  <c r="AE111" i="12"/>
  <c r="F48" i="15"/>
  <c r="C59" i="15"/>
  <c r="F57" i="15"/>
  <c r="F55" i="15"/>
  <c r="C46" i="15"/>
  <c r="C45" i="15" s="1"/>
  <c r="C44" i="15" s="1"/>
  <c r="C43" i="15" s="1"/>
  <c r="C42" i="15" s="1"/>
  <c r="C41" i="15" s="1"/>
  <c r="C40" i="15" s="1"/>
  <c r="C39" i="15" s="1"/>
  <c r="F39" i="15" s="1"/>
  <c r="F49" i="15"/>
  <c r="F56" i="15"/>
  <c r="F47" i="15"/>
  <c r="F54" i="15"/>
  <c r="F53" i="15"/>
  <c r="F52" i="15"/>
  <c r="F51" i="15"/>
  <c r="F42" i="15" l="1"/>
  <c r="F44" i="15"/>
  <c r="F41" i="15"/>
  <c r="C38" i="15"/>
  <c r="F46" i="15"/>
  <c r="F45" i="15"/>
  <c r="F40" i="15"/>
  <c r="F43" i="15"/>
  <c r="C37" i="15" l="1"/>
  <c r="F37" i="15" s="1"/>
  <c r="F38" i="15"/>
  <c r="C36" i="15" l="1"/>
  <c r="C35" i="15" s="1"/>
  <c r="F36" i="15" l="1"/>
  <c r="C34" i="15"/>
  <c r="F35" i="15"/>
  <c r="C33" i="15" l="1"/>
  <c r="F34" i="15"/>
  <c r="C32" i="15" l="1"/>
  <c r="F33" i="15"/>
  <c r="C31" i="15" l="1"/>
  <c r="F32" i="15"/>
  <c r="C30" i="15" l="1"/>
  <c r="F31" i="15"/>
  <c r="C29" i="15" l="1"/>
  <c r="F30" i="15"/>
  <c r="C28" i="15" l="1"/>
  <c r="F29" i="15"/>
  <c r="F28" i="15" l="1"/>
  <c r="C27" i="15"/>
  <c r="F27" i="15" s="1"/>
  <c r="C26" i="15" l="1"/>
  <c r="F26" i="15" s="1"/>
  <c r="C25" i="15" l="1"/>
  <c r="C24" i="15" s="1"/>
  <c r="F25" i="15"/>
  <c r="C23" i="15"/>
  <c r="F24" i="15"/>
  <c r="C22" i="15" l="1"/>
  <c r="F23" i="15"/>
  <c r="C21" i="15" l="1"/>
  <c r="F22" i="15"/>
  <c r="C20" i="15" l="1"/>
  <c r="F21" i="15"/>
  <c r="C19" i="15" l="1"/>
  <c r="F20" i="15"/>
  <c r="C18" i="15" l="1"/>
  <c r="F19" i="15"/>
  <c r="F18" i="15" l="1"/>
  <c r="C17" i="15"/>
  <c r="F17" i="15" s="1"/>
  <c r="C16" i="15" l="1"/>
  <c r="C15" i="15" s="1"/>
  <c r="F16" i="15" l="1"/>
  <c r="C14" i="15"/>
  <c r="F15" i="15"/>
  <c r="C13" i="15" l="1"/>
  <c r="F14" i="15"/>
  <c r="C12" i="15" l="1"/>
  <c r="F13" i="15"/>
  <c r="C11" i="15" l="1"/>
  <c r="F12" i="15"/>
  <c r="C10" i="15" l="1"/>
  <c r="F11" i="15"/>
  <c r="C9" i="15" l="1"/>
  <c r="F10" i="15"/>
  <c r="C8" i="15" l="1"/>
  <c r="F9" i="15"/>
  <c r="F8" i="15" l="1"/>
  <c r="C7" i="15"/>
  <c r="F7" i="15" s="1"/>
  <c r="C6" i="15" l="1"/>
  <c r="C5" i="15" s="1"/>
  <c r="F6" i="15" l="1"/>
  <c r="C4" i="15"/>
  <c r="F4" i="15" s="1"/>
  <c r="F5" i="15"/>
  <c r="C60" i="15" l="1"/>
  <c r="F60" i="15" s="1"/>
  <c r="F59" i="15"/>
  <c r="C61" i="15" l="1"/>
  <c r="F61" i="15" l="1"/>
  <c r="C62" i="15"/>
  <c r="C63" i="15" l="1"/>
  <c r="F62" i="15"/>
  <c r="F63" i="15" l="1"/>
  <c r="C64" i="15"/>
  <c r="F64" i="15" l="1"/>
  <c r="C65" i="15"/>
  <c r="C66" i="15" l="1"/>
  <c r="F65" i="15"/>
  <c r="F66" i="15" l="1"/>
  <c r="C67" i="15"/>
  <c r="F67" i="15" l="1"/>
  <c r="C68" i="15"/>
  <c r="C69" i="15" l="1"/>
  <c r="F68" i="15"/>
  <c r="C70" i="15" l="1"/>
  <c r="F69" i="15"/>
  <c r="F70" i="15" l="1"/>
  <c r="C71" i="15"/>
  <c r="C72" i="15" l="1"/>
  <c r="F71" i="15"/>
  <c r="F72" i="15" l="1"/>
  <c r="C73" i="15"/>
  <c r="F73" i="15" l="1"/>
  <c r="C74" i="15"/>
  <c r="C75" i="15" l="1"/>
  <c r="F74" i="15"/>
  <c r="F75" i="15" l="1"/>
  <c r="C76" i="15"/>
  <c r="C77" i="15" l="1"/>
  <c r="F76" i="15"/>
  <c r="C78" i="15" l="1"/>
  <c r="F77" i="15"/>
  <c r="C79" i="15" l="1"/>
  <c r="F78" i="15"/>
  <c r="F79" i="15" l="1"/>
  <c r="C80" i="15"/>
  <c r="C81" i="15" l="1"/>
  <c r="F80" i="15"/>
  <c r="F81" i="15" l="1"/>
  <c r="C82" i="15"/>
  <c r="C83" i="15" l="1"/>
  <c r="F82" i="15"/>
  <c r="F83" i="15" l="1"/>
  <c r="C84" i="15"/>
  <c r="C85" i="15" l="1"/>
  <c r="F84" i="15"/>
  <c r="F85" i="15" l="1"/>
  <c r="C86" i="15"/>
  <c r="C87" i="15" l="1"/>
  <c r="F86" i="15"/>
  <c r="F87" i="15" l="1"/>
  <c r="C88" i="15"/>
  <c r="C89" i="15" l="1"/>
  <c r="F88" i="15"/>
  <c r="C90" i="15" l="1"/>
  <c r="F89" i="15"/>
  <c r="C91" i="15" l="1"/>
  <c r="F90" i="15"/>
  <c r="C92" i="15" l="1"/>
  <c r="F91" i="15"/>
  <c r="C93" i="15" l="1"/>
  <c r="F92" i="15"/>
  <c r="C94" i="15" l="1"/>
  <c r="F93" i="15"/>
  <c r="F94" i="15" l="1"/>
  <c r="C95" i="15"/>
  <c r="F95" i="15" l="1"/>
  <c r="C96" i="15"/>
  <c r="F96" i="15" l="1"/>
  <c r="C97" i="15"/>
  <c r="C98" i="15" l="1"/>
  <c r="F97" i="15"/>
  <c r="C99" i="15" l="1"/>
  <c r="F98" i="15"/>
  <c r="F99" i="15" l="1"/>
  <c r="C100" i="15"/>
  <c r="C101" i="15" l="1"/>
  <c r="F100" i="15"/>
  <c r="C102" i="15" l="1"/>
  <c r="F101" i="15"/>
  <c r="C103" i="15" l="1"/>
  <c r="F102" i="15"/>
  <c r="F103" i="15" l="1"/>
  <c r="C104" i="15"/>
  <c r="C105" i="15" l="1"/>
  <c r="F104" i="15"/>
  <c r="C106" i="15" l="1"/>
  <c r="F105" i="15"/>
  <c r="C107" i="15" l="1"/>
  <c r="F106" i="15"/>
  <c r="F107" i="15" l="1"/>
  <c r="C108" i="15"/>
  <c r="F108" i="15" l="1"/>
  <c r="C109" i="15"/>
  <c r="F109" i="15" l="1"/>
  <c r="C110" i="15"/>
  <c r="C111" i="15" l="1"/>
  <c r="F110" i="15"/>
  <c r="C112" i="15" l="1"/>
  <c r="F111" i="15"/>
  <c r="F112" i="15" l="1"/>
  <c r="C113" i="15"/>
  <c r="F113" i="15" l="1"/>
  <c r="C114" i="15"/>
  <c r="C115" i="15" l="1"/>
  <c r="F115" i="15" s="1"/>
  <c r="F114" i="15"/>
</calcChain>
</file>

<file path=xl/sharedStrings.xml><?xml version="1.0" encoding="utf-8"?>
<sst xmlns="http://schemas.openxmlformats.org/spreadsheetml/2006/main" count="382" uniqueCount="335">
  <si>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</si>
  <si>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</si>
  <si>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</si>
  <si>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</si>
  <si>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</si>
  <si>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</si>
  <si>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</si>
  <si>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</si>
  <si>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</si>
  <si>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</si>
  <si>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</si>
  <si>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</si>
  <si>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</si>
  <si>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</si>
  <si>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</si>
  <si>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</si>
  <si>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</si>
  <si>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</si>
  <si>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</si>
  <si>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</si>
  <si>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</si>
  <si>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</si>
  <si>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</si>
  <si>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</si>
  <si>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</si>
  <si>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</si>
  <si>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</si>
  <si>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</si>
  <si>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</si>
  <si>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</si>
  <si>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</si>
  <si>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</si>
  <si>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</si>
  <si>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</si>
  <si>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</si>
  <si>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</si>
  <si>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</si>
  <si>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</si>
  <si>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</si>
  <si>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</si>
  <si>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</si>
  <si>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</si>
  <si>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</si>
  <si>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</si>
  <si>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</si>
  <si>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</si>
  <si>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</si>
  <si>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</si>
  <si>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</si>
  <si>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1:ON</t>
    <phoneticPr fontId="1"/>
  </si>
  <si>
    <t>INTMODE</t>
    <phoneticPr fontId="1"/>
  </si>
  <si>
    <t>SPKON</t>
    <phoneticPr fontId="1"/>
  </si>
  <si>
    <t>INOUT1</t>
    <phoneticPr fontId="1"/>
  </si>
  <si>
    <t>INOUT2</t>
    <phoneticPr fontId="1"/>
  </si>
  <si>
    <t>OUT3/INT</t>
    <phoneticPr fontId="1"/>
  </si>
  <si>
    <t>INOUT0</t>
    <phoneticPr fontId="1"/>
  </si>
  <si>
    <t>OUT4/SPK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</si>
  <si>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</si>
  <si>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</si>
  <si>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</si>
  <si>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</si>
  <si>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</si>
  <si>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</si>
  <si>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</si>
  <si>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</si>
  <si>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</si>
  <si>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</si>
  <si>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</si>
  <si>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</si>
  <si>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</si>
  <si>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</si>
  <si>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</si>
  <si>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</si>
  <si>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</si>
  <si>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</si>
  <si>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</si>
  <si>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</si>
  <si>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</si>
  <si>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</si>
  <si>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</si>
  <si>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</si>
  <si>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</si>
  <si>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</si>
  <si>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</si>
  <si>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</si>
  <si>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</si>
  <si>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</si>
  <si>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</si>
  <si>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</si>
  <si>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</si>
  <si>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</si>
  <si>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</si>
  <si>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</si>
  <si>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</si>
  <si>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</si>
  <si>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</si>
  <si>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</si>
  <si>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</si>
  <si>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</si>
  <si>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</si>
  <si>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</si>
  <si>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</si>
  <si>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</si>
  <si>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</si>
  <si>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</si>
  <si>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</si>
  <si>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</si>
  <si>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</si>
  <si>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</si>
  <si>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</si>
  <si>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</si>
  <si>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</si>
  <si>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</si>
  <si>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</si>
  <si>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</si>
  <si>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</si>
  <si>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</si>
  <si>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</si>
  <si>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</si>
  <si>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</si>
  <si>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</si>
  <si>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</si>
  <si>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</si>
  <si>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</si>
  <si>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</si>
  <si>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</si>
  <si>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</si>
  <si>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</si>
  <si>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</si>
  <si>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</si>
  <si>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</si>
  <si>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</si>
  <si>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</si>
  <si>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</si>
  <si>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</si>
  <si>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</si>
  <si>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</si>
  <si>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</si>
  <si>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</si>
  <si>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</si>
  <si>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</si>
  <si>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</si>
  <si>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</si>
  <si>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</si>
  <si>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</si>
  <si>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</si>
  <si>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</si>
  <si>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</si>
  <si>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</si>
  <si>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</si>
  <si>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</si>
  <si>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</si>
  <si>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</si>
  <si>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</si>
  <si>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</si>
  <si>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</si>
  <si>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</si>
  <si>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</si>
  <si>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</si>
  <si>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</si>
  <si>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</si>
  <si>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</si>
  <si>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</si>
  <si>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</si>
  <si>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</si>
  <si>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</si>
  <si>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</si>
  <si>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</si>
  <si>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</si>
  <si>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</si>
  <si>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</si>
  <si>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</si>
  <si>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</si>
  <si>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</si>
  <si>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</si>
  <si>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</si>
  <si>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</si>
  <si>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</si>
  <si>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</si>
  <si>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</si>
  <si>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</si>
  <si>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</si>
  <si>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</si>
  <si>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</si>
  <si>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</si>
  <si>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</si>
  <si>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</si>
  <si>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</si>
  <si>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</si>
  <si>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</si>
  <si>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</si>
  <si>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</si>
  <si>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</si>
  <si>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</si>
  <si>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</si>
  <si>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</si>
  <si>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</si>
  <si>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</si>
  <si>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</si>
  <si>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</si>
  <si>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</si>
  <si>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</si>
  <si>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</si>
  <si>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</si>
  <si>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</si>
  <si>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</si>
  <si>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</si>
  <si>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</si>
  <si>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</si>
  <si>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</si>
  <si>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</si>
  <si>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</si>
  <si>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</si>
  <si>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</si>
  <si>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</si>
  <si>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</si>
  <si>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</si>
  <si>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</si>
  <si>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</si>
  <si>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</si>
  <si>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</si>
  <si>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</si>
  <si>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</si>
  <si>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</si>
  <si>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</si>
  <si>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</si>
  <si>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</si>
  <si>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</si>
  <si>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</si>
  <si>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</si>
  <si>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</si>
  <si>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</si>
  <si>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</si>
  <si>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</si>
  <si>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</si>
  <si>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</si>
  <si>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</si>
  <si>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</si>
  <si>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</si>
  <si>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</si>
  <si>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</si>
  <si>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</si>
  <si>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</si>
  <si>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</si>
  <si>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</si>
  <si>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</si>
  <si>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</si>
  <si>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</si>
  <si>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</si>
  <si>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</si>
  <si>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</si>
  <si>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</si>
  <si>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</si>
  <si>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</si>
  <si>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</si>
  <si>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</si>
  <si>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</si>
  <si>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</si>
  <si>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</si>
  <si>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</si>
  <si>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</si>
  <si>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</si>
  <si>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</si>
  <si>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</si>
  <si>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</si>
  <si>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</si>
  <si>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</si>
  <si>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</si>
  <si>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</si>
  <si>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</si>
  <si>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</si>
  <si>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</si>
  <si>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</si>
  <si>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</si>
  <si>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</si>
  <si>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</si>
  <si>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</si>
  <si>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</si>
  <si>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</si>
  <si>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</si>
  <si>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</si>
  <si>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</si>
  <si>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</si>
  <si>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</si>
  <si>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</si>
  <si>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</si>
  <si>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</si>
  <si>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OUT3</t>
    <phoneticPr fontId="1"/>
  </si>
  <si>
    <t>OUT4</t>
    <phoneticPr fontId="1"/>
  </si>
  <si>
    <t>INTRST_TGL</t>
    <phoneticPr fontId="1"/>
  </si>
  <si>
    <t>0:pulldown/input, 1:1/output</t>
    <phoneticPr fontId="1"/>
  </si>
  <si>
    <t>0:0/output, 1:pullup</t>
    <phoneticPr fontId="1"/>
  </si>
  <si>
    <t>1:INT mode</t>
    <phoneticPr fontId="1"/>
  </si>
  <si>
    <t>0→1 or 1→0 INT flag reset</t>
    <phoneticPr fontId="1"/>
  </si>
  <si>
    <t>PU100kΩ</t>
    <phoneticPr fontId="1"/>
  </si>
  <si>
    <t>PD10kΩ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</si>
  <si>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</si>
  <si>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</si>
  <si>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</si>
  <si>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</si>
  <si>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</si>
  <si>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</si>
  <si>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</si>
  <si>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Reserve</t>
    <phoneticPr fontId="1"/>
  </si>
  <si>
    <t>[7:0]</t>
    <phoneticPr fontId="1"/>
  </si>
  <si>
    <t>0x00</t>
    <phoneticPr fontId="1"/>
  </si>
  <si>
    <t>0x7A</t>
    <phoneticPr fontId="1"/>
  </si>
  <si>
    <t>[3:0]</t>
    <phoneticPr fontId="1"/>
  </si>
  <si>
    <t>0x75</t>
    <phoneticPr fontId="1"/>
  </si>
  <si>
    <t>R</t>
    <phoneticPr fontId="1"/>
  </si>
  <si>
    <t>--</t>
    <phoneticPr fontId="1"/>
  </si>
  <si>
    <t>[7:6]</t>
    <phoneticPr fontId="1"/>
  </si>
  <si>
    <t>[5]</t>
    <phoneticPr fontId="1"/>
  </si>
  <si>
    <t>[6]</t>
    <phoneticPr fontId="1"/>
  </si>
  <si>
    <t>[7]</t>
    <phoneticPr fontId="1"/>
  </si>
  <si>
    <t>Interrupt flag mode select
1:Interrupt flag mode , 1:OUT3</t>
    <phoneticPr fontId="1"/>
  </si>
  <si>
    <t>Speaker mode select
1:Speaker ON, 0:OUT4</t>
    <phoneticPr fontId="1"/>
  </si>
  <si>
    <t>GPIO control
[4]:OUT4 0:output Low, 1:output &amp; Pull-up
[3]:OUT3 0:output Low, 1:output &amp; Pull-up
[2]:INOUT2 0:input &amp; Pull-down, 1:output High
[1]:INOUT1 0:input &amp; Pull-down, 1:output High
[0]:INOUT1 0:input &amp; Pull-down, 1:output High</t>
    <phoneticPr fontId="1"/>
  </si>
  <si>
    <t>Interrupt flag reset
0→1 or 1→0 toggle for reset</t>
    <phoneticPr fontId="1"/>
  </si>
  <si>
    <t>0x74</t>
    <phoneticPr fontId="1"/>
  </si>
  <si>
    <t>Reserve</t>
  </si>
  <si>
    <t>INOUT1 input value 0:Low, 1: High</t>
    <phoneticPr fontId="1"/>
  </si>
  <si>
    <t>INOUT0 input value 0:Low, 1: High</t>
    <phoneticPr fontId="1"/>
  </si>
  <si>
    <t>[5:0]</t>
    <phoneticPr fontId="1"/>
  </si>
  <si>
    <t>INOUT2 input value 0:Low, 1: High</t>
    <phoneticPr fontId="1"/>
  </si>
  <si>
    <t>[4:0]</t>
    <phoneticPr fontId="1"/>
  </si>
  <si>
    <t>0x93</t>
    <phoneticPr fontId="1"/>
  </si>
  <si>
    <t>Speaker frequency data
data[15:8]</t>
    <phoneticPr fontId="1"/>
  </si>
  <si>
    <t>0x37</t>
    <phoneticPr fontId="1"/>
  </si>
  <si>
    <t>0x7C</t>
    <phoneticPr fontId="1"/>
  </si>
  <si>
    <t>Speaker frequency data. Default:440Hz
data = 25,000,000/2/frequency[Hz]-1
data[7:0]</t>
    <phoneticPr fontId="1"/>
  </si>
  <si>
    <t>0xA5</t>
    <phoneticPr fontId="1"/>
  </si>
  <si>
    <t>0xA6</t>
    <phoneticPr fontId="1"/>
  </si>
  <si>
    <t>7segment data for digit2
[7]:A
[6]:B
[5]:C
[4]:D
[3]:E
[2]:F
[1]:G
[0]:D.P</t>
    <phoneticPr fontId="1"/>
  </si>
  <si>
    <t>7segment data for digit1
[7]:A
[6]:B
[5]:C
[4]:D
[3]:E
[2]:F
[1]:G
[0]:D.P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</si>
</sst>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7" xfId="0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1">
    <cellStyle name="標準" xfId="0" builtinId="0"/>
  </cellStyles>
  <dxfs count="27"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476250</xdr:colOff>
      <xdr:row>43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3"/>
  <sheetViews>
    <sheetView zoomScale="130" zoomScaleNormal="130" workbookViewId="0">
      <selection activeCell="K19" sqref="K19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9.875" customWidth="1"/>
    <col min="6" max="6" width="9.75" customWidth="1"/>
    <col min="7" max="7" width="3.5" bestFit="1" customWidth="1"/>
    <col min="8" max="8" width="6.125" style="4" bestFit="1" customWidth="1"/>
    <col min="9" max="9" width="10.125" bestFit="1" customWidth="1"/>
    <col min="10" max="10" width="11.875" bestFit="1" customWidth="1"/>
    <col min="12" max="12" width="7.125" bestFit="1" customWidth="1"/>
    <col min="13" max="13" width="3.5" bestFit="1" customWidth="1"/>
    <col min="14" max="15" width="8.625" bestFit="1" customWidth="1"/>
    <col min="16" max="16" width="3.5" bestFit="1" customWidth="1"/>
    <col min="17" max="17" width="5.25" bestFit="1" customWidth="1"/>
    <col min="18" max="18" width="10.125" bestFit="1" customWidth="1"/>
    <col min="20" max="20" width="9" bestFit="1" customWidth="1"/>
    <col min="21" max="21" width="14.875" bestFit="1" customWidth="1"/>
  </cols>
  <sheetData>
    <row r="2" spans="2:9" x14ac:dyDescent="0.15">
      <c r="B2" s="15" t="s">
        <v>286</v>
      </c>
    </row>
    <row r="3" spans="2:9" x14ac:dyDescent="0.15">
      <c r="B3" s="9" t="s">
        <v>0</v>
      </c>
      <c r="C3" s="19" t="s">
        <v>0</v>
      </c>
      <c r="D3" s="5">
        <v>1</v>
      </c>
      <c r="E3" s="5"/>
      <c r="F3" s="5" t="s">
        <v>295</v>
      </c>
      <c r="G3" s="5">
        <v>20</v>
      </c>
      <c r="H3" s="1" t="s">
        <v>1</v>
      </c>
      <c r="I3" s="24" t="s">
        <v>53</v>
      </c>
    </row>
    <row r="4" spans="2:9" x14ac:dyDescent="0.15">
      <c r="B4" s="7" t="s">
        <v>27</v>
      </c>
      <c r="C4" s="35" t="s">
        <v>2</v>
      </c>
      <c r="D4" s="2">
        <v>2</v>
      </c>
      <c r="E4" s="2" t="s">
        <v>48</v>
      </c>
      <c r="F4" s="2" t="s">
        <v>48</v>
      </c>
      <c r="G4" s="2">
        <v>19</v>
      </c>
      <c r="H4" s="26" t="s">
        <v>3</v>
      </c>
      <c r="I4" s="25" t="s">
        <v>22</v>
      </c>
    </row>
    <row r="5" spans="2:9" x14ac:dyDescent="0.15">
      <c r="B5" s="7" t="s">
        <v>37</v>
      </c>
      <c r="C5" s="26" t="s">
        <v>4</v>
      </c>
      <c r="D5" s="2">
        <v>3</v>
      </c>
      <c r="E5" s="2" t="s">
        <v>48</v>
      </c>
      <c r="F5" s="2" t="s">
        <v>48</v>
      </c>
      <c r="G5" s="2">
        <v>18</v>
      </c>
      <c r="H5" s="26" t="s">
        <v>5</v>
      </c>
      <c r="I5" s="25" t="s">
        <v>44</v>
      </c>
    </row>
    <row r="6" spans="2:9" x14ac:dyDescent="0.15">
      <c r="B6" s="7" t="s">
        <v>29</v>
      </c>
      <c r="C6" s="35" t="s">
        <v>6</v>
      </c>
      <c r="D6" s="2">
        <v>4</v>
      </c>
      <c r="E6" s="2" t="s">
        <v>48</v>
      </c>
      <c r="F6" s="2" t="s">
        <v>294</v>
      </c>
      <c r="G6" s="2">
        <v>17</v>
      </c>
      <c r="H6" s="26" t="s">
        <v>7</v>
      </c>
      <c r="I6" s="25" t="s">
        <v>45</v>
      </c>
    </row>
    <row r="7" spans="2:9" x14ac:dyDescent="0.15">
      <c r="B7" s="7" t="s">
        <v>41</v>
      </c>
      <c r="C7" s="35" t="s">
        <v>8</v>
      </c>
      <c r="D7" s="2">
        <v>5</v>
      </c>
      <c r="E7" s="2" t="s">
        <v>48</v>
      </c>
      <c r="F7" s="2" t="s">
        <v>294</v>
      </c>
      <c r="G7" s="2">
        <v>16</v>
      </c>
      <c r="H7" s="26" t="s">
        <v>9</v>
      </c>
      <c r="I7" s="25" t="s">
        <v>28</v>
      </c>
    </row>
    <row r="8" spans="2:9" x14ac:dyDescent="0.15">
      <c r="B8" s="7" t="s">
        <v>36</v>
      </c>
      <c r="C8" s="26" t="s">
        <v>10</v>
      </c>
      <c r="D8" s="2">
        <v>6</v>
      </c>
      <c r="E8" s="2" t="s">
        <v>48</v>
      </c>
      <c r="F8" s="2" t="s">
        <v>48</v>
      </c>
      <c r="G8" s="2">
        <v>15</v>
      </c>
      <c r="H8" s="26" t="s">
        <v>11</v>
      </c>
      <c r="I8" s="25" t="s">
        <v>30</v>
      </c>
    </row>
    <row r="9" spans="2:9" x14ac:dyDescent="0.15">
      <c r="B9" s="7" t="s">
        <v>55</v>
      </c>
      <c r="C9" s="26" t="s">
        <v>12</v>
      </c>
      <c r="D9" s="2">
        <v>7</v>
      </c>
      <c r="E9" s="2" t="s">
        <v>295</v>
      </c>
      <c r="F9" s="2"/>
      <c r="G9" s="2">
        <v>14</v>
      </c>
      <c r="H9" s="36" t="s">
        <v>13</v>
      </c>
      <c r="I9" s="13" t="s">
        <v>0</v>
      </c>
    </row>
    <row r="10" spans="2:9" x14ac:dyDescent="0.15">
      <c r="B10" s="42" t="s">
        <v>14</v>
      </c>
      <c r="C10" s="27" t="s">
        <v>14</v>
      </c>
      <c r="D10" s="2">
        <v>8</v>
      </c>
      <c r="E10" s="2"/>
      <c r="F10" s="2" t="s">
        <v>295</v>
      </c>
      <c r="G10" s="2">
        <v>13</v>
      </c>
      <c r="H10" s="26" t="s">
        <v>15</v>
      </c>
      <c r="I10" s="25" t="s">
        <v>52</v>
      </c>
    </row>
    <row r="11" spans="2:9" x14ac:dyDescent="0.15">
      <c r="B11" s="42" t="s">
        <v>16</v>
      </c>
      <c r="C11" s="27" t="s">
        <v>16</v>
      </c>
      <c r="D11" s="2">
        <v>9</v>
      </c>
      <c r="E11" s="2"/>
      <c r="F11" s="2" t="s">
        <v>48</v>
      </c>
      <c r="G11" s="2">
        <v>12</v>
      </c>
      <c r="H11" s="37" t="s">
        <v>17</v>
      </c>
      <c r="I11" s="25" t="s">
        <v>56</v>
      </c>
    </row>
    <row r="12" spans="2:9" x14ac:dyDescent="0.15">
      <c r="B12" s="10" t="s">
        <v>54</v>
      </c>
      <c r="C12" s="20" t="s">
        <v>18</v>
      </c>
      <c r="D12" s="6">
        <v>10</v>
      </c>
      <c r="E12" s="6" t="s">
        <v>48</v>
      </c>
      <c r="F12" s="6"/>
      <c r="G12" s="6">
        <v>11</v>
      </c>
      <c r="H12" s="21" t="s">
        <v>19</v>
      </c>
      <c r="I12" s="8" t="s">
        <v>19</v>
      </c>
    </row>
    <row r="14" spans="2:9" x14ac:dyDescent="0.15">
      <c r="B14" s="15"/>
    </row>
    <row r="18" spans="2:19" x14ac:dyDescent="0.15">
      <c r="Q18" s="4"/>
      <c r="S18" s="4"/>
    </row>
    <row r="20" spans="2:19" x14ac:dyDescent="0.15">
      <c r="B20" t="s">
        <v>46</v>
      </c>
    </row>
    <row r="26" spans="2:19" x14ac:dyDescent="0.15">
      <c r="I26">
        <v>7</v>
      </c>
      <c r="J26" t="s">
        <v>50</v>
      </c>
      <c r="K26" t="s">
        <v>292</v>
      </c>
    </row>
    <row r="27" spans="2:19" x14ac:dyDescent="0.15">
      <c r="I27">
        <v>6</v>
      </c>
      <c r="J27" t="s">
        <v>289</v>
      </c>
      <c r="K27" t="s">
        <v>293</v>
      </c>
    </row>
    <row r="28" spans="2:19" x14ac:dyDescent="0.15">
      <c r="I28">
        <v>5</v>
      </c>
      <c r="J28" t="s">
        <v>51</v>
      </c>
      <c r="K28" t="s">
        <v>49</v>
      </c>
    </row>
    <row r="29" spans="2:19" x14ac:dyDescent="0.15">
      <c r="I29">
        <v>4</v>
      </c>
      <c r="J29" t="s">
        <v>288</v>
      </c>
      <c r="K29" t="s">
        <v>291</v>
      </c>
    </row>
    <row r="30" spans="2:19" x14ac:dyDescent="0.15">
      <c r="I30">
        <v>3</v>
      </c>
      <c r="J30" t="s">
        <v>287</v>
      </c>
      <c r="K30" t="s">
        <v>291</v>
      </c>
    </row>
    <row r="31" spans="2:19" x14ac:dyDescent="0.15">
      <c r="I31">
        <v>2</v>
      </c>
      <c r="J31" t="s">
        <v>53</v>
      </c>
      <c r="K31" t="s">
        <v>290</v>
      </c>
    </row>
    <row r="32" spans="2:19" x14ac:dyDescent="0.15">
      <c r="I32">
        <v>1</v>
      </c>
      <c r="J32" t="s">
        <v>52</v>
      </c>
      <c r="K32" t="s">
        <v>290</v>
      </c>
    </row>
    <row r="33" spans="9:11" x14ac:dyDescent="0.15">
      <c r="I33">
        <v>0</v>
      </c>
      <c r="J33" t="s">
        <v>55</v>
      </c>
      <c r="K33" t="s">
        <v>290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F16"/>
  <sheetViews>
    <sheetView tabSelected="1" workbookViewId="0">
      <selection activeCell="H4" sqref="H4"/>
    </sheetView>
  </sheetViews>
  <sheetFormatPr defaultRowHeight="13.5" x14ac:dyDescent="0.15"/>
  <cols>
    <col min="4" max="4" width="6.875" bestFit="1" customWidth="1"/>
    <col min="6" max="6" width="46.5" customWidth="1"/>
  </cols>
  <sheetData>
    <row r="2" spans="2:6" x14ac:dyDescent="0.15">
      <c r="B2" s="43" t="s">
        <v>296</v>
      </c>
      <c r="C2" s="43" t="s">
        <v>297</v>
      </c>
      <c r="D2" s="43" t="s">
        <v>298</v>
      </c>
      <c r="E2" s="43" t="s">
        <v>299</v>
      </c>
      <c r="F2" s="44" t="s">
        <v>300</v>
      </c>
    </row>
    <row r="3" spans="2:6" ht="121.5" x14ac:dyDescent="0.15">
      <c r="B3" s="43" t="s">
        <v>301</v>
      </c>
      <c r="C3" s="43" t="s">
        <v>302</v>
      </c>
      <c r="D3" s="43" t="s">
        <v>305</v>
      </c>
      <c r="E3" s="43" t="s">
        <v>304</v>
      </c>
      <c r="F3" s="46" t="s">
        <v>333</v>
      </c>
    </row>
    <row r="4" spans="2:6" ht="121.5" x14ac:dyDescent="0.15">
      <c r="B4" s="49" t="s">
        <v>326</v>
      </c>
      <c r="C4" s="45" t="s">
        <v>302</v>
      </c>
      <c r="D4" s="49" t="s">
        <v>305</v>
      </c>
      <c r="E4" s="43" t="s">
        <v>304</v>
      </c>
      <c r="F4" s="46" t="s">
        <v>334</v>
      </c>
    </row>
    <row r="5" spans="2:6" ht="40.5" x14ac:dyDescent="0.15">
      <c r="B5" s="43" t="s">
        <v>331</v>
      </c>
      <c r="C5" s="43" t="s">
        <v>302</v>
      </c>
      <c r="D5" s="43" t="s">
        <v>329</v>
      </c>
      <c r="E5" s="43" t="s">
        <v>304</v>
      </c>
      <c r="F5" s="46" t="s">
        <v>330</v>
      </c>
    </row>
    <row r="6" spans="2:6" ht="27" x14ac:dyDescent="0.15">
      <c r="B6" s="49" t="s">
        <v>332</v>
      </c>
      <c r="C6" s="45" t="s">
        <v>302</v>
      </c>
      <c r="D6" s="49" t="s">
        <v>328</v>
      </c>
      <c r="E6" s="43" t="s">
        <v>304</v>
      </c>
      <c r="F6" s="46" t="s">
        <v>327</v>
      </c>
    </row>
    <row r="7" spans="2:6" ht="27" x14ac:dyDescent="0.15">
      <c r="B7" s="45" t="s">
        <v>306</v>
      </c>
      <c r="C7" s="45" t="s">
        <v>302</v>
      </c>
      <c r="D7" s="45" t="s">
        <v>305</v>
      </c>
      <c r="E7" s="43" t="s">
        <v>314</v>
      </c>
      <c r="F7" s="46" t="s">
        <v>315</v>
      </c>
    </row>
    <row r="8" spans="2:6" ht="27" x14ac:dyDescent="0.15">
      <c r="B8" s="47"/>
      <c r="C8" s="47"/>
      <c r="D8" s="47"/>
      <c r="E8" s="43" t="s">
        <v>313</v>
      </c>
      <c r="F8" s="46" t="s">
        <v>318</v>
      </c>
    </row>
    <row r="9" spans="2:6" ht="27" x14ac:dyDescent="0.15">
      <c r="B9" s="47"/>
      <c r="C9" s="47"/>
      <c r="D9" s="47"/>
      <c r="E9" s="43" t="s">
        <v>312</v>
      </c>
      <c r="F9" s="46" t="s">
        <v>316</v>
      </c>
    </row>
    <row r="10" spans="2:6" ht="81" x14ac:dyDescent="0.15">
      <c r="B10" s="47"/>
      <c r="C10" s="47"/>
      <c r="D10" s="48"/>
      <c r="E10" s="43" t="s">
        <v>307</v>
      </c>
      <c r="F10" s="46" t="s">
        <v>317</v>
      </c>
    </row>
    <row r="11" spans="2:6" x14ac:dyDescent="0.15">
      <c r="B11" s="45" t="s">
        <v>319</v>
      </c>
      <c r="C11" s="50" t="s">
        <v>309</v>
      </c>
      <c r="D11" s="51" t="s">
        <v>310</v>
      </c>
      <c r="E11" s="45" t="s">
        <v>314</v>
      </c>
      <c r="F11" s="54" t="s">
        <v>321</v>
      </c>
    </row>
    <row r="12" spans="2:6" x14ac:dyDescent="0.15">
      <c r="B12" s="17"/>
      <c r="C12" s="52"/>
      <c r="D12" s="53"/>
      <c r="E12" s="47" t="s">
        <v>313</v>
      </c>
      <c r="F12" s="54" t="s">
        <v>322</v>
      </c>
    </row>
    <row r="13" spans="2:6" x14ac:dyDescent="0.15">
      <c r="B13" s="17"/>
      <c r="C13" s="52"/>
      <c r="D13" s="17"/>
      <c r="E13" s="47" t="s">
        <v>323</v>
      </c>
      <c r="F13" s="54" t="s">
        <v>320</v>
      </c>
    </row>
    <row r="14" spans="2:6" x14ac:dyDescent="0.15">
      <c r="B14" s="45" t="s">
        <v>308</v>
      </c>
      <c r="C14" s="50" t="s">
        <v>309</v>
      </c>
      <c r="D14" s="55" t="s">
        <v>310</v>
      </c>
      <c r="E14" s="45" t="s">
        <v>311</v>
      </c>
      <c r="F14" s="56" t="s">
        <v>303</v>
      </c>
    </row>
    <row r="15" spans="2:6" x14ac:dyDescent="0.15">
      <c r="B15" s="17"/>
      <c r="C15" s="52"/>
      <c r="D15" s="53"/>
      <c r="E15" s="47" t="s">
        <v>312</v>
      </c>
      <c r="F15" s="54" t="s">
        <v>324</v>
      </c>
    </row>
    <row r="16" spans="2:6" x14ac:dyDescent="0.15">
      <c r="B16" s="18"/>
      <c r="C16" s="23"/>
      <c r="D16" s="18"/>
      <c r="E16" s="48" t="s">
        <v>325</v>
      </c>
      <c r="F16" s="57" t="s">
        <v>303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F117"/>
  <sheetViews>
    <sheetView workbookViewId="0">
      <selection activeCell="H28" sqref="H28"/>
    </sheetView>
  </sheetViews>
  <sheetFormatPr defaultRowHeight="13.5" x14ac:dyDescent="0.15"/>
  <cols>
    <col min="3" max="3" width="10.5" bestFit="1" customWidth="1"/>
    <col min="6" max="6" width="11.625" style="33" bestFit="1" customWidth="1"/>
    <col min="7" max="7" width="9.5" bestFit="1" customWidth="1"/>
  </cols>
  <sheetData>
    <row r="2" spans="2:6" x14ac:dyDescent="0.15">
      <c r="E2" s="31" t="s">
        <v>235</v>
      </c>
      <c r="F2" s="32">
        <f>25000000/2</f>
        <v>12500000</v>
      </c>
    </row>
    <row r="3" spans="2:6" x14ac:dyDescent="0.15">
      <c r="B3" t="s">
        <v>236</v>
      </c>
      <c r="C3" t="s">
        <v>237</v>
      </c>
      <c r="D3" t="s">
        <v>233</v>
      </c>
      <c r="F3" s="33" t="s">
        <v>234</v>
      </c>
    </row>
    <row r="4" spans="2:6" x14ac:dyDescent="0.15">
      <c r="B4">
        <v>1</v>
      </c>
      <c r="C4" s="30">
        <f t="shared" ref="C4:C50" si="0">C5/2^(1/12)</f>
        <v>27.499999999999936</v>
      </c>
      <c r="D4" t="s">
        <v>57</v>
      </c>
      <c r="E4" t="s">
        <v>58</v>
      </c>
      <c r="F4" s="34">
        <f>FLOOR($F$2/2/C4+0.5,1)-1</f>
        <v>227272</v>
      </c>
    </row>
    <row r="5" spans="2:6" x14ac:dyDescent="0.15">
      <c r="B5">
        <v>2</v>
      </c>
      <c r="C5" s="30">
        <f t="shared" si="0"/>
        <v>29.135235094880553</v>
      </c>
      <c r="D5" t="s">
        <v>59</v>
      </c>
      <c r="E5" t="s">
        <v>60</v>
      </c>
      <c r="F5" s="34">
        <f t="shared" ref="F5:F68" si="1">FLOOR($F$2/2/C5+0.5,1)-1</f>
        <v>214516</v>
      </c>
    </row>
    <row r="6" spans="2:6" x14ac:dyDescent="0.15">
      <c r="B6">
        <v>3</v>
      </c>
      <c r="C6" s="30">
        <f t="shared" si="0"/>
        <v>30.867706328507687</v>
      </c>
      <c r="D6" t="s">
        <v>61</v>
      </c>
      <c r="E6" t="s">
        <v>62</v>
      </c>
      <c r="F6" s="34">
        <f t="shared" si="1"/>
        <v>202476</v>
      </c>
    </row>
    <row r="7" spans="2:6" x14ac:dyDescent="0.15">
      <c r="B7">
        <v>4</v>
      </c>
      <c r="C7" s="30">
        <f t="shared" si="0"/>
        <v>32.703195662574757</v>
      </c>
      <c r="D7" t="s">
        <v>63</v>
      </c>
      <c r="E7" t="s">
        <v>64</v>
      </c>
      <c r="F7" s="34">
        <f t="shared" si="1"/>
        <v>191112</v>
      </c>
    </row>
    <row r="8" spans="2:6" x14ac:dyDescent="0.15">
      <c r="B8">
        <v>5</v>
      </c>
      <c r="C8" s="30">
        <f t="shared" si="0"/>
        <v>34.647828872108938</v>
      </c>
      <c r="D8" t="s">
        <v>65</v>
      </c>
      <c r="E8" t="s">
        <v>66</v>
      </c>
      <c r="F8" s="34">
        <f t="shared" si="1"/>
        <v>180385</v>
      </c>
    </row>
    <row r="9" spans="2:6" x14ac:dyDescent="0.15">
      <c r="B9">
        <v>6</v>
      </c>
      <c r="C9" s="30">
        <f t="shared" si="0"/>
        <v>36.708095989675869</v>
      </c>
      <c r="D9" t="s">
        <v>67</v>
      </c>
      <c r="E9" t="s">
        <v>68</v>
      </c>
      <c r="F9" s="34">
        <f t="shared" si="1"/>
        <v>170261</v>
      </c>
    </row>
    <row r="10" spans="2:6" x14ac:dyDescent="0.15">
      <c r="B10">
        <v>7</v>
      </c>
      <c r="C10" s="30">
        <f t="shared" si="0"/>
        <v>38.890872965260037</v>
      </c>
      <c r="D10" t="s">
        <v>69</v>
      </c>
      <c r="E10" t="s">
        <v>70</v>
      </c>
      <c r="F10" s="34">
        <f t="shared" si="1"/>
        <v>160705</v>
      </c>
    </row>
    <row r="11" spans="2:6" x14ac:dyDescent="0.15">
      <c r="B11">
        <v>8</v>
      </c>
      <c r="C11" s="30">
        <f t="shared" si="0"/>
        <v>41.203444614108662</v>
      </c>
      <c r="D11" t="s">
        <v>71</v>
      </c>
      <c r="E11" t="s">
        <v>72</v>
      </c>
      <c r="F11" s="34">
        <f t="shared" si="1"/>
        <v>151685</v>
      </c>
    </row>
    <row r="12" spans="2:6" x14ac:dyDescent="0.15">
      <c r="B12">
        <v>9</v>
      </c>
      <c r="C12" s="30">
        <f t="shared" si="0"/>
        <v>43.6535289291254</v>
      </c>
      <c r="D12" t="s">
        <v>73</v>
      </c>
      <c r="E12" t="s">
        <v>74</v>
      </c>
      <c r="F12" s="34">
        <f t="shared" si="1"/>
        <v>143172</v>
      </c>
    </row>
    <row r="13" spans="2:6" x14ac:dyDescent="0.15">
      <c r="B13">
        <v>10</v>
      </c>
      <c r="C13" s="30">
        <f t="shared" si="0"/>
        <v>46.249302838954215</v>
      </c>
      <c r="D13" t="s">
        <v>75</v>
      </c>
      <c r="E13" t="s">
        <v>76</v>
      </c>
      <c r="F13" s="34">
        <f t="shared" si="1"/>
        <v>135136</v>
      </c>
    </row>
    <row r="14" spans="2:6" x14ac:dyDescent="0.15">
      <c r="B14">
        <v>11</v>
      </c>
      <c r="C14" s="30">
        <f t="shared" si="0"/>
        <v>48.999429497718573</v>
      </c>
      <c r="D14" t="s">
        <v>77</v>
      </c>
      <c r="E14" t="s">
        <v>78</v>
      </c>
      <c r="F14" s="34">
        <f t="shared" si="1"/>
        <v>127552</v>
      </c>
    </row>
    <row r="15" spans="2:6" x14ac:dyDescent="0.15">
      <c r="B15">
        <v>12</v>
      </c>
      <c r="C15" s="30">
        <f t="shared" si="0"/>
        <v>51.913087197493049</v>
      </c>
      <c r="D15" t="s">
        <v>79</v>
      </c>
      <c r="E15" t="s">
        <v>80</v>
      </c>
      <c r="F15" s="34">
        <f t="shared" si="1"/>
        <v>120393</v>
      </c>
    </row>
    <row r="16" spans="2:6" x14ac:dyDescent="0.15">
      <c r="B16">
        <v>13</v>
      </c>
      <c r="C16" s="30">
        <f t="shared" si="0"/>
        <v>54.999999999999901</v>
      </c>
      <c r="D16" t="s">
        <v>81</v>
      </c>
      <c r="E16" t="s">
        <v>82</v>
      </c>
      <c r="F16" s="34">
        <f t="shared" si="1"/>
        <v>113635</v>
      </c>
    </row>
    <row r="17" spans="2:6" x14ac:dyDescent="0.15">
      <c r="B17">
        <v>14</v>
      </c>
      <c r="C17" s="30">
        <f t="shared" si="0"/>
        <v>58.270470189761134</v>
      </c>
      <c r="D17" t="s">
        <v>83</v>
      </c>
      <c r="E17" t="s">
        <v>84</v>
      </c>
      <c r="F17" s="34">
        <f t="shared" si="1"/>
        <v>107257</v>
      </c>
    </row>
    <row r="18" spans="2:6" x14ac:dyDescent="0.15">
      <c r="B18">
        <v>15</v>
      </c>
      <c r="C18" s="30">
        <f t="shared" si="0"/>
        <v>61.735412657015402</v>
      </c>
      <c r="D18" t="s">
        <v>85</v>
      </c>
      <c r="E18" t="s">
        <v>86</v>
      </c>
      <c r="F18" s="34">
        <f t="shared" si="1"/>
        <v>101237</v>
      </c>
    </row>
    <row r="19" spans="2:6" x14ac:dyDescent="0.15">
      <c r="B19">
        <v>16</v>
      </c>
      <c r="C19" s="30">
        <f t="shared" si="0"/>
        <v>65.406391325149542</v>
      </c>
      <c r="D19" t="s">
        <v>87</v>
      </c>
      <c r="E19" t="s">
        <v>88</v>
      </c>
      <c r="F19" s="34">
        <f t="shared" si="1"/>
        <v>95555</v>
      </c>
    </row>
    <row r="20" spans="2:6" x14ac:dyDescent="0.15">
      <c r="B20">
        <v>17</v>
      </c>
      <c r="C20" s="30">
        <f t="shared" si="0"/>
        <v>69.295657744217905</v>
      </c>
      <c r="D20" t="s">
        <v>89</v>
      </c>
      <c r="E20" t="s">
        <v>90</v>
      </c>
      <c r="F20" s="34">
        <f t="shared" si="1"/>
        <v>90192</v>
      </c>
    </row>
    <row r="21" spans="2:6" x14ac:dyDescent="0.15">
      <c r="B21">
        <v>18</v>
      </c>
      <c r="C21" s="30">
        <f t="shared" si="0"/>
        <v>73.416191979351765</v>
      </c>
      <c r="D21" t="s">
        <v>91</v>
      </c>
      <c r="E21" t="s">
        <v>92</v>
      </c>
      <c r="F21" s="34">
        <f t="shared" si="1"/>
        <v>85130</v>
      </c>
    </row>
    <row r="22" spans="2:6" x14ac:dyDescent="0.15">
      <c r="B22">
        <v>19</v>
      </c>
      <c r="C22" s="30">
        <f t="shared" si="0"/>
        <v>77.781745930520103</v>
      </c>
      <c r="D22" t="s">
        <v>93</v>
      </c>
      <c r="E22" t="s">
        <v>94</v>
      </c>
      <c r="F22" s="34">
        <f t="shared" si="1"/>
        <v>80352</v>
      </c>
    </row>
    <row r="23" spans="2:6" x14ac:dyDescent="0.15">
      <c r="B23">
        <v>20</v>
      </c>
      <c r="C23" s="30">
        <f t="shared" si="0"/>
        <v>82.406889228217352</v>
      </c>
      <c r="D23" t="s">
        <v>95</v>
      </c>
      <c r="E23" t="s">
        <v>96</v>
      </c>
      <c r="F23" s="34">
        <f t="shared" si="1"/>
        <v>75842</v>
      </c>
    </row>
    <row r="24" spans="2:6" x14ac:dyDescent="0.15">
      <c r="B24">
        <v>21</v>
      </c>
      <c r="C24" s="30">
        <f t="shared" si="0"/>
        <v>87.307057858250843</v>
      </c>
      <c r="D24" t="s">
        <v>97</v>
      </c>
      <c r="E24" t="s">
        <v>98</v>
      </c>
      <c r="F24" s="34">
        <f t="shared" si="1"/>
        <v>71585</v>
      </c>
    </row>
    <row r="25" spans="2:6" x14ac:dyDescent="0.15">
      <c r="B25">
        <v>22</v>
      </c>
      <c r="C25" s="30">
        <f t="shared" si="0"/>
        <v>92.498605677908472</v>
      </c>
      <c r="D25" t="s">
        <v>99</v>
      </c>
      <c r="E25" t="s">
        <v>100</v>
      </c>
      <c r="F25" s="34">
        <f t="shared" si="1"/>
        <v>67568</v>
      </c>
    </row>
    <row r="26" spans="2:6" x14ac:dyDescent="0.15">
      <c r="B26">
        <v>23</v>
      </c>
      <c r="C26" s="30">
        <f t="shared" si="0"/>
        <v>97.998858995437189</v>
      </c>
      <c r="D26" t="s">
        <v>101</v>
      </c>
      <c r="E26" t="s">
        <v>102</v>
      </c>
      <c r="F26" s="34">
        <f t="shared" si="1"/>
        <v>63775</v>
      </c>
    </row>
    <row r="27" spans="2:6" x14ac:dyDescent="0.15">
      <c r="B27">
        <v>24</v>
      </c>
      <c r="C27" s="30">
        <f t="shared" si="0"/>
        <v>103.82617439498615</v>
      </c>
      <c r="D27" t="s">
        <v>103</v>
      </c>
      <c r="E27" t="s">
        <v>104</v>
      </c>
      <c r="F27" s="34">
        <f t="shared" si="1"/>
        <v>60196</v>
      </c>
    </row>
    <row r="28" spans="2:6" x14ac:dyDescent="0.15">
      <c r="B28">
        <v>25</v>
      </c>
      <c r="C28" s="30">
        <f t="shared" si="0"/>
        <v>109.99999999999987</v>
      </c>
      <c r="D28" t="s">
        <v>105</v>
      </c>
      <c r="E28" t="s">
        <v>106</v>
      </c>
      <c r="F28" s="34">
        <f t="shared" si="1"/>
        <v>56817</v>
      </c>
    </row>
    <row r="29" spans="2:6" x14ac:dyDescent="0.15">
      <c r="B29">
        <v>26</v>
      </c>
      <c r="C29" s="30">
        <f t="shared" si="0"/>
        <v>116.54094037952235</v>
      </c>
      <c r="D29" t="s">
        <v>107</v>
      </c>
      <c r="E29" t="s">
        <v>108</v>
      </c>
      <c r="F29" s="34">
        <f t="shared" si="1"/>
        <v>53628</v>
      </c>
    </row>
    <row r="30" spans="2:6" x14ac:dyDescent="0.15">
      <c r="B30">
        <v>27</v>
      </c>
      <c r="C30" s="30">
        <f t="shared" si="0"/>
        <v>123.4708253140309</v>
      </c>
      <c r="D30" t="s">
        <v>109</v>
      </c>
      <c r="E30" t="s">
        <v>110</v>
      </c>
      <c r="F30" s="34">
        <f t="shared" si="1"/>
        <v>50618</v>
      </c>
    </row>
    <row r="31" spans="2:6" x14ac:dyDescent="0.15">
      <c r="B31">
        <v>28</v>
      </c>
      <c r="C31" s="30">
        <f t="shared" si="0"/>
        <v>130.8127826502992</v>
      </c>
      <c r="D31" t="s">
        <v>111</v>
      </c>
      <c r="E31" t="s">
        <v>112</v>
      </c>
      <c r="F31" s="34">
        <f t="shared" si="1"/>
        <v>47777</v>
      </c>
    </row>
    <row r="32" spans="2:6" x14ac:dyDescent="0.15">
      <c r="B32">
        <v>29</v>
      </c>
      <c r="C32" s="30">
        <f t="shared" si="0"/>
        <v>138.59131548843592</v>
      </c>
      <c r="D32" t="s">
        <v>113</v>
      </c>
      <c r="E32" t="s">
        <v>114</v>
      </c>
      <c r="F32" s="34">
        <f t="shared" si="1"/>
        <v>45096</v>
      </c>
    </row>
    <row r="33" spans="2:6" x14ac:dyDescent="0.15">
      <c r="B33">
        <v>30</v>
      </c>
      <c r="C33" s="30">
        <f t="shared" si="0"/>
        <v>146.83238395870364</v>
      </c>
      <c r="D33" t="s">
        <v>115</v>
      </c>
      <c r="E33" t="s">
        <v>116</v>
      </c>
      <c r="F33" s="34">
        <f t="shared" si="1"/>
        <v>42565</v>
      </c>
    </row>
    <row r="34" spans="2:6" x14ac:dyDescent="0.15">
      <c r="B34">
        <v>31</v>
      </c>
      <c r="C34" s="30">
        <f t="shared" si="0"/>
        <v>155.56349186104032</v>
      </c>
      <c r="D34" t="s">
        <v>117</v>
      </c>
      <c r="E34" t="s">
        <v>118</v>
      </c>
      <c r="F34" s="34">
        <f t="shared" si="1"/>
        <v>40176</v>
      </c>
    </row>
    <row r="35" spans="2:6" x14ac:dyDescent="0.15">
      <c r="B35">
        <v>32</v>
      </c>
      <c r="C35" s="30">
        <f t="shared" si="0"/>
        <v>164.81377845643482</v>
      </c>
      <c r="D35" t="s">
        <v>119</v>
      </c>
      <c r="E35" t="s">
        <v>120</v>
      </c>
      <c r="F35" s="34">
        <f t="shared" si="1"/>
        <v>37921</v>
      </c>
    </row>
    <row r="36" spans="2:6" x14ac:dyDescent="0.15">
      <c r="B36">
        <v>33</v>
      </c>
      <c r="C36" s="30">
        <f t="shared" si="0"/>
        <v>174.6141157165018</v>
      </c>
      <c r="D36" t="s">
        <v>121</v>
      </c>
      <c r="E36" t="s">
        <v>122</v>
      </c>
      <c r="F36" s="34">
        <f t="shared" si="1"/>
        <v>35792</v>
      </c>
    </row>
    <row r="37" spans="2:6" x14ac:dyDescent="0.15">
      <c r="B37">
        <v>34</v>
      </c>
      <c r="C37" s="30">
        <f t="shared" si="0"/>
        <v>184.99721135581706</v>
      </c>
      <c r="D37" t="s">
        <v>123</v>
      </c>
      <c r="E37" t="s">
        <v>124</v>
      </c>
      <c r="F37" s="34">
        <f t="shared" si="1"/>
        <v>33783</v>
      </c>
    </row>
    <row r="38" spans="2:6" x14ac:dyDescent="0.15">
      <c r="B38">
        <v>35</v>
      </c>
      <c r="C38" s="30">
        <f t="shared" si="0"/>
        <v>195.99771799087449</v>
      </c>
      <c r="D38" t="s">
        <v>125</v>
      </c>
      <c r="E38" t="s">
        <v>126</v>
      </c>
      <c r="F38" s="34">
        <f t="shared" si="1"/>
        <v>31887</v>
      </c>
    </row>
    <row r="39" spans="2:6" x14ac:dyDescent="0.15">
      <c r="B39">
        <v>36</v>
      </c>
      <c r="C39" s="30">
        <f t="shared" si="0"/>
        <v>207.65234878997242</v>
      </c>
      <c r="D39" t="s">
        <v>127</v>
      </c>
      <c r="E39" t="s">
        <v>128</v>
      </c>
      <c r="F39" s="34">
        <f t="shared" si="1"/>
        <v>30097</v>
      </c>
    </row>
    <row r="40" spans="2:6" x14ac:dyDescent="0.15">
      <c r="B40">
        <v>37</v>
      </c>
      <c r="C40" s="30">
        <f t="shared" si="0"/>
        <v>219.99999999999986</v>
      </c>
      <c r="D40" t="s">
        <v>129</v>
      </c>
      <c r="E40" t="s">
        <v>130</v>
      </c>
      <c r="F40" s="34">
        <f t="shared" si="1"/>
        <v>28408</v>
      </c>
    </row>
    <row r="41" spans="2:6" x14ac:dyDescent="0.15">
      <c r="B41">
        <v>38</v>
      </c>
      <c r="C41" s="30">
        <f t="shared" si="0"/>
        <v>233.08188075904482</v>
      </c>
      <c r="D41" t="s">
        <v>131</v>
      </c>
      <c r="E41" t="s">
        <v>132</v>
      </c>
      <c r="F41" s="34">
        <f t="shared" si="1"/>
        <v>26814</v>
      </c>
    </row>
    <row r="42" spans="2:6" x14ac:dyDescent="0.15">
      <c r="B42">
        <v>39</v>
      </c>
      <c r="C42" s="30">
        <f t="shared" si="0"/>
        <v>246.94165062806192</v>
      </c>
      <c r="D42" t="s">
        <v>133</v>
      </c>
      <c r="E42" t="s">
        <v>134</v>
      </c>
      <c r="F42" s="34">
        <f t="shared" si="1"/>
        <v>25309</v>
      </c>
    </row>
    <row r="43" spans="2:6" x14ac:dyDescent="0.15">
      <c r="B43">
        <v>40</v>
      </c>
      <c r="C43" s="30">
        <f t="shared" si="0"/>
        <v>261.62556530059851</v>
      </c>
      <c r="D43" t="s">
        <v>135</v>
      </c>
      <c r="E43" t="s">
        <v>136</v>
      </c>
      <c r="F43" s="34">
        <f t="shared" si="1"/>
        <v>23888</v>
      </c>
    </row>
    <row r="44" spans="2:6" x14ac:dyDescent="0.15">
      <c r="B44">
        <v>41</v>
      </c>
      <c r="C44" s="30">
        <f t="shared" si="0"/>
        <v>277.18263097687196</v>
      </c>
      <c r="D44" t="s">
        <v>137</v>
      </c>
      <c r="E44" t="s">
        <v>138</v>
      </c>
      <c r="F44" s="34">
        <f t="shared" si="1"/>
        <v>22547</v>
      </c>
    </row>
    <row r="45" spans="2:6" x14ac:dyDescent="0.15">
      <c r="B45">
        <v>42</v>
      </c>
      <c r="C45" s="30">
        <f t="shared" si="0"/>
        <v>293.66476791740746</v>
      </c>
      <c r="D45" t="s">
        <v>139</v>
      </c>
      <c r="E45" t="s">
        <v>140</v>
      </c>
      <c r="F45" s="34">
        <f t="shared" si="1"/>
        <v>21282</v>
      </c>
    </row>
    <row r="46" spans="2:6" x14ac:dyDescent="0.15">
      <c r="B46">
        <v>43</v>
      </c>
      <c r="C46" s="30">
        <f t="shared" si="0"/>
        <v>311.12698372208081</v>
      </c>
      <c r="D46" t="s">
        <v>141</v>
      </c>
      <c r="E46" t="s">
        <v>142</v>
      </c>
      <c r="F46" s="34">
        <f t="shared" si="1"/>
        <v>20087</v>
      </c>
    </row>
    <row r="47" spans="2:6" x14ac:dyDescent="0.15">
      <c r="B47">
        <v>44</v>
      </c>
      <c r="C47" s="30">
        <f t="shared" si="0"/>
        <v>329.62755691286986</v>
      </c>
      <c r="D47" t="s">
        <v>143</v>
      </c>
      <c r="E47" t="s">
        <v>144</v>
      </c>
      <c r="F47" s="34">
        <f t="shared" si="1"/>
        <v>18960</v>
      </c>
    </row>
    <row r="48" spans="2:6" x14ac:dyDescent="0.15">
      <c r="B48">
        <v>45</v>
      </c>
      <c r="C48" s="30">
        <f t="shared" si="0"/>
        <v>349.22823143300383</v>
      </c>
      <c r="D48" t="s">
        <v>145</v>
      </c>
      <c r="E48" t="s">
        <v>146</v>
      </c>
      <c r="F48" s="34">
        <f t="shared" si="1"/>
        <v>17896</v>
      </c>
    </row>
    <row r="49" spans="2:6" x14ac:dyDescent="0.15">
      <c r="B49">
        <v>46</v>
      </c>
      <c r="C49" s="30">
        <f t="shared" si="0"/>
        <v>369.99442271163434</v>
      </c>
      <c r="D49" t="s">
        <v>147</v>
      </c>
      <c r="E49" t="s">
        <v>148</v>
      </c>
      <c r="F49" s="34">
        <f t="shared" si="1"/>
        <v>16891</v>
      </c>
    </row>
    <row r="50" spans="2:6" x14ac:dyDescent="0.15">
      <c r="B50">
        <v>47</v>
      </c>
      <c r="C50" s="30">
        <f t="shared" si="0"/>
        <v>391.99543598174927</v>
      </c>
      <c r="D50" t="s">
        <v>149</v>
      </c>
      <c r="E50" t="s">
        <v>150</v>
      </c>
      <c r="F50" s="34">
        <f t="shared" si="1"/>
        <v>15943</v>
      </c>
    </row>
    <row r="51" spans="2:6" x14ac:dyDescent="0.15">
      <c r="B51">
        <v>48</v>
      </c>
      <c r="C51" s="30">
        <f>C52/2^(1/12)</f>
        <v>415.30469757994513</v>
      </c>
      <c r="D51" t="s">
        <v>151</v>
      </c>
      <c r="E51" t="s">
        <v>152</v>
      </c>
      <c r="F51" s="34">
        <f t="shared" si="1"/>
        <v>15048</v>
      </c>
    </row>
    <row r="52" spans="2:6" x14ac:dyDescent="0.15">
      <c r="B52">
        <v>49</v>
      </c>
      <c r="C52" s="30">
        <v>440</v>
      </c>
      <c r="D52" t="s">
        <v>153</v>
      </c>
      <c r="E52" t="s">
        <v>154</v>
      </c>
      <c r="F52" s="34">
        <f t="shared" si="1"/>
        <v>14204</v>
      </c>
    </row>
    <row r="53" spans="2:6" x14ac:dyDescent="0.15">
      <c r="B53">
        <v>50</v>
      </c>
      <c r="C53" s="30">
        <f>C52*2^(1/12)</f>
        <v>466.16376151808993</v>
      </c>
      <c r="D53" t="s">
        <v>155</v>
      </c>
      <c r="E53" t="s">
        <v>156</v>
      </c>
      <c r="F53" s="34">
        <f t="shared" si="1"/>
        <v>13406</v>
      </c>
    </row>
    <row r="54" spans="2:6" x14ac:dyDescent="0.15">
      <c r="B54">
        <v>51</v>
      </c>
      <c r="C54" s="30">
        <f t="shared" ref="C54:C91" si="2">C53*2^(1/12)</f>
        <v>493.88330125612413</v>
      </c>
      <c r="D54" t="s">
        <v>157</v>
      </c>
      <c r="E54" t="s">
        <v>158</v>
      </c>
      <c r="F54" s="34">
        <f t="shared" si="1"/>
        <v>12654</v>
      </c>
    </row>
    <row r="55" spans="2:6" x14ac:dyDescent="0.15">
      <c r="B55">
        <v>52</v>
      </c>
      <c r="C55" s="30">
        <f t="shared" si="2"/>
        <v>523.25113060119736</v>
      </c>
      <c r="D55" t="s">
        <v>159</v>
      </c>
      <c r="E55" t="s">
        <v>160</v>
      </c>
      <c r="F55" s="34">
        <f t="shared" si="1"/>
        <v>11944</v>
      </c>
    </row>
    <row r="56" spans="2:6" x14ac:dyDescent="0.15">
      <c r="B56">
        <v>53</v>
      </c>
      <c r="C56" s="30">
        <f t="shared" si="2"/>
        <v>554.36526195374427</v>
      </c>
      <c r="D56" t="s">
        <v>161</v>
      </c>
      <c r="E56" t="s">
        <v>162</v>
      </c>
      <c r="F56" s="34">
        <f t="shared" si="1"/>
        <v>11273</v>
      </c>
    </row>
    <row r="57" spans="2:6" x14ac:dyDescent="0.15">
      <c r="B57">
        <v>54</v>
      </c>
      <c r="C57" s="30">
        <f t="shared" si="2"/>
        <v>587.32953583481526</v>
      </c>
      <c r="D57" t="s">
        <v>163</v>
      </c>
      <c r="E57" t="s">
        <v>164</v>
      </c>
      <c r="F57" s="34">
        <f t="shared" si="1"/>
        <v>10640</v>
      </c>
    </row>
    <row r="58" spans="2:6" x14ac:dyDescent="0.15">
      <c r="B58">
        <v>55</v>
      </c>
      <c r="C58" s="30">
        <f t="shared" si="2"/>
        <v>622.25396744416196</v>
      </c>
      <c r="D58" t="s">
        <v>165</v>
      </c>
      <c r="E58" t="s">
        <v>166</v>
      </c>
      <c r="F58" s="34">
        <f t="shared" si="1"/>
        <v>10043</v>
      </c>
    </row>
    <row r="59" spans="2:6" x14ac:dyDescent="0.15">
      <c r="B59">
        <v>56</v>
      </c>
      <c r="C59" s="30">
        <f t="shared" si="2"/>
        <v>659.25511382574007</v>
      </c>
      <c r="D59" t="s">
        <v>167</v>
      </c>
      <c r="E59" t="s">
        <v>168</v>
      </c>
      <c r="F59" s="34">
        <f t="shared" si="1"/>
        <v>9479</v>
      </c>
    </row>
    <row r="60" spans="2:6" x14ac:dyDescent="0.15">
      <c r="B60">
        <v>57</v>
      </c>
      <c r="C60" s="30">
        <f t="shared" si="2"/>
        <v>698.456462866008</v>
      </c>
      <c r="D60" t="s">
        <v>169</v>
      </c>
      <c r="E60" t="s">
        <v>170</v>
      </c>
      <c r="F60" s="34">
        <f t="shared" si="1"/>
        <v>8947</v>
      </c>
    </row>
    <row r="61" spans="2:6" x14ac:dyDescent="0.15">
      <c r="B61">
        <v>58</v>
      </c>
      <c r="C61" s="30">
        <f t="shared" si="2"/>
        <v>739.98884542326903</v>
      </c>
      <c r="D61" t="s">
        <v>171</v>
      </c>
      <c r="E61" t="s">
        <v>172</v>
      </c>
      <c r="F61" s="34">
        <f t="shared" si="1"/>
        <v>8445</v>
      </c>
    </row>
    <row r="62" spans="2:6" x14ac:dyDescent="0.15">
      <c r="B62">
        <v>59</v>
      </c>
      <c r="C62" s="30">
        <f t="shared" si="2"/>
        <v>783.99087196349888</v>
      </c>
      <c r="D62" t="s">
        <v>173</v>
      </c>
      <c r="E62" t="s">
        <v>174</v>
      </c>
      <c r="F62" s="34">
        <f t="shared" si="1"/>
        <v>7971</v>
      </c>
    </row>
    <row r="63" spans="2:6" x14ac:dyDescent="0.15">
      <c r="B63">
        <v>60</v>
      </c>
      <c r="C63" s="30">
        <f t="shared" si="2"/>
        <v>830.6093951598906</v>
      </c>
      <c r="D63" t="s">
        <v>175</v>
      </c>
      <c r="E63" t="s">
        <v>176</v>
      </c>
      <c r="F63" s="34">
        <f t="shared" si="1"/>
        <v>7524</v>
      </c>
    </row>
    <row r="64" spans="2:6" x14ac:dyDescent="0.15">
      <c r="B64">
        <v>61</v>
      </c>
      <c r="C64" s="30">
        <f t="shared" si="2"/>
        <v>880.00000000000034</v>
      </c>
      <c r="D64" t="s">
        <v>177</v>
      </c>
      <c r="E64" t="s">
        <v>178</v>
      </c>
      <c r="F64" s="34">
        <f t="shared" si="1"/>
        <v>7101</v>
      </c>
    </row>
    <row r="65" spans="2:6" x14ac:dyDescent="0.15">
      <c r="B65">
        <v>62</v>
      </c>
      <c r="C65" s="30">
        <f t="shared" si="2"/>
        <v>932.3275230361802</v>
      </c>
      <c r="D65" t="s">
        <v>179</v>
      </c>
      <c r="E65" t="s">
        <v>180</v>
      </c>
      <c r="F65" s="34">
        <f t="shared" si="1"/>
        <v>6703</v>
      </c>
    </row>
    <row r="66" spans="2:6" x14ac:dyDescent="0.15">
      <c r="B66">
        <v>63</v>
      </c>
      <c r="C66" s="30">
        <f t="shared" si="2"/>
        <v>987.7666025122486</v>
      </c>
      <c r="D66" t="s">
        <v>181</v>
      </c>
      <c r="E66" t="s">
        <v>182</v>
      </c>
      <c r="F66" s="34">
        <f t="shared" si="1"/>
        <v>6326</v>
      </c>
    </row>
    <row r="67" spans="2:6" x14ac:dyDescent="0.15">
      <c r="B67">
        <v>64</v>
      </c>
      <c r="C67" s="30">
        <f t="shared" si="2"/>
        <v>1046.5022612023949</v>
      </c>
      <c r="D67" t="s">
        <v>183</v>
      </c>
      <c r="E67" t="s">
        <v>184</v>
      </c>
      <c r="F67" s="34">
        <f t="shared" si="1"/>
        <v>5971</v>
      </c>
    </row>
    <row r="68" spans="2:6" x14ac:dyDescent="0.15">
      <c r="B68">
        <v>65</v>
      </c>
      <c r="C68" s="30">
        <f t="shared" si="2"/>
        <v>1108.7305239074888</v>
      </c>
      <c r="D68" t="s">
        <v>185</v>
      </c>
      <c r="E68" t="s">
        <v>186</v>
      </c>
      <c r="F68" s="34">
        <f t="shared" si="1"/>
        <v>5636</v>
      </c>
    </row>
    <row r="69" spans="2:6" x14ac:dyDescent="0.15">
      <c r="B69">
        <v>66</v>
      </c>
      <c r="C69" s="30">
        <f t="shared" si="2"/>
        <v>1174.6590716696307</v>
      </c>
      <c r="D69" t="s">
        <v>187</v>
      </c>
      <c r="E69" t="s">
        <v>188</v>
      </c>
      <c r="F69" s="34">
        <f t="shared" ref="F69:F91" si="3">FLOOR($F$2/2/C69+0.5,1)-1</f>
        <v>5320</v>
      </c>
    </row>
    <row r="70" spans="2:6" x14ac:dyDescent="0.15">
      <c r="B70">
        <v>67</v>
      </c>
      <c r="C70" s="30">
        <f t="shared" si="2"/>
        <v>1244.5079348883241</v>
      </c>
      <c r="D70" t="s">
        <v>189</v>
      </c>
      <c r="E70" t="s">
        <v>190</v>
      </c>
      <c r="F70" s="34">
        <f t="shared" si="3"/>
        <v>5021</v>
      </c>
    </row>
    <row r="71" spans="2:6" x14ac:dyDescent="0.15">
      <c r="B71">
        <v>68</v>
      </c>
      <c r="C71" s="30">
        <f t="shared" si="2"/>
        <v>1318.5102276514804</v>
      </c>
      <c r="D71" t="s">
        <v>191</v>
      </c>
      <c r="E71" t="s">
        <v>192</v>
      </c>
      <c r="F71" s="34">
        <f t="shared" si="3"/>
        <v>4739</v>
      </c>
    </row>
    <row r="72" spans="2:6" x14ac:dyDescent="0.15">
      <c r="B72">
        <v>69</v>
      </c>
      <c r="C72" s="30">
        <f t="shared" si="2"/>
        <v>1396.9129257320162</v>
      </c>
      <c r="D72" t="s">
        <v>193</v>
      </c>
      <c r="E72" t="s">
        <v>194</v>
      </c>
      <c r="F72" s="34">
        <f t="shared" si="3"/>
        <v>4473</v>
      </c>
    </row>
    <row r="73" spans="2:6" x14ac:dyDescent="0.15">
      <c r="B73">
        <v>70</v>
      </c>
      <c r="C73" s="30">
        <f t="shared" si="2"/>
        <v>1479.9776908465383</v>
      </c>
      <c r="D73" t="s">
        <v>195</v>
      </c>
      <c r="E73" t="s">
        <v>196</v>
      </c>
      <c r="F73" s="34">
        <f t="shared" si="3"/>
        <v>4222</v>
      </c>
    </row>
    <row r="74" spans="2:6" x14ac:dyDescent="0.15">
      <c r="B74">
        <v>71</v>
      </c>
      <c r="C74" s="30">
        <f t="shared" si="2"/>
        <v>1567.981743926998</v>
      </c>
      <c r="D74" t="s">
        <v>197</v>
      </c>
      <c r="E74" t="s">
        <v>198</v>
      </c>
      <c r="F74" s="34">
        <f t="shared" si="3"/>
        <v>3985</v>
      </c>
    </row>
    <row r="75" spans="2:6" x14ac:dyDescent="0.15">
      <c r="B75">
        <v>72</v>
      </c>
      <c r="C75" s="30">
        <f t="shared" si="2"/>
        <v>1661.2187903197814</v>
      </c>
      <c r="D75" t="s">
        <v>199</v>
      </c>
      <c r="E75" t="s">
        <v>200</v>
      </c>
      <c r="F75" s="34">
        <f t="shared" si="3"/>
        <v>3761</v>
      </c>
    </row>
    <row r="76" spans="2:6" x14ac:dyDescent="0.15">
      <c r="B76">
        <v>73</v>
      </c>
      <c r="C76" s="30">
        <f t="shared" si="2"/>
        <v>1760.0000000000009</v>
      </c>
      <c r="D76" t="s">
        <v>201</v>
      </c>
      <c r="E76" t="s">
        <v>202</v>
      </c>
      <c r="F76" s="34">
        <f t="shared" si="3"/>
        <v>3550</v>
      </c>
    </row>
    <row r="77" spans="2:6" x14ac:dyDescent="0.15">
      <c r="B77">
        <v>74</v>
      </c>
      <c r="C77" s="30">
        <f t="shared" si="2"/>
        <v>1864.6550460723606</v>
      </c>
      <c r="D77" t="s">
        <v>203</v>
      </c>
      <c r="E77" t="s">
        <v>204</v>
      </c>
      <c r="F77" s="34">
        <f t="shared" si="3"/>
        <v>3351</v>
      </c>
    </row>
    <row r="78" spans="2:6" x14ac:dyDescent="0.15">
      <c r="B78">
        <v>75</v>
      </c>
      <c r="C78" s="30">
        <f t="shared" si="2"/>
        <v>1975.5332050244976</v>
      </c>
      <c r="D78" t="s">
        <v>205</v>
      </c>
      <c r="E78" t="s">
        <v>206</v>
      </c>
      <c r="F78" s="34">
        <f t="shared" si="3"/>
        <v>3163</v>
      </c>
    </row>
    <row r="79" spans="2:6" x14ac:dyDescent="0.15">
      <c r="B79">
        <v>76</v>
      </c>
      <c r="C79" s="30">
        <f t="shared" si="2"/>
        <v>2093.0045224047904</v>
      </c>
      <c r="D79" t="s">
        <v>207</v>
      </c>
      <c r="E79" t="s">
        <v>208</v>
      </c>
      <c r="F79" s="34">
        <f t="shared" si="3"/>
        <v>2985</v>
      </c>
    </row>
    <row r="80" spans="2:6" x14ac:dyDescent="0.15">
      <c r="B80">
        <v>77</v>
      </c>
      <c r="C80" s="30">
        <f t="shared" si="2"/>
        <v>2217.4610478149784</v>
      </c>
      <c r="D80" t="s">
        <v>209</v>
      </c>
      <c r="E80" t="s">
        <v>210</v>
      </c>
      <c r="F80" s="34">
        <f t="shared" si="3"/>
        <v>2818</v>
      </c>
    </row>
    <row r="81" spans="2:6" x14ac:dyDescent="0.15">
      <c r="B81">
        <v>78</v>
      </c>
      <c r="C81" s="30">
        <f t="shared" si="2"/>
        <v>2349.3181433392624</v>
      </c>
      <c r="D81" t="s">
        <v>211</v>
      </c>
      <c r="E81" t="s">
        <v>212</v>
      </c>
      <c r="F81" s="34">
        <f t="shared" si="3"/>
        <v>2659</v>
      </c>
    </row>
    <row r="82" spans="2:6" x14ac:dyDescent="0.15">
      <c r="B82">
        <v>79</v>
      </c>
      <c r="C82" s="30">
        <f t="shared" si="2"/>
        <v>2489.0158697766497</v>
      </c>
      <c r="D82" t="s">
        <v>213</v>
      </c>
      <c r="E82" t="s">
        <v>214</v>
      </c>
      <c r="F82" s="34">
        <f t="shared" si="3"/>
        <v>2510</v>
      </c>
    </row>
    <row r="83" spans="2:6" x14ac:dyDescent="0.15">
      <c r="B83">
        <v>80</v>
      </c>
      <c r="C83" s="30">
        <f t="shared" si="2"/>
        <v>2637.0204553029621</v>
      </c>
      <c r="D83" t="s">
        <v>215</v>
      </c>
      <c r="E83" t="s">
        <v>216</v>
      </c>
      <c r="F83" s="34">
        <f t="shared" si="3"/>
        <v>2369</v>
      </c>
    </row>
    <row r="84" spans="2:6" x14ac:dyDescent="0.15">
      <c r="B84">
        <v>81</v>
      </c>
      <c r="C84" s="30">
        <f t="shared" si="2"/>
        <v>2793.8258514640338</v>
      </c>
      <c r="D84" t="s">
        <v>217</v>
      </c>
      <c r="E84" t="s">
        <v>218</v>
      </c>
      <c r="F84" s="34">
        <f t="shared" si="3"/>
        <v>2236</v>
      </c>
    </row>
    <row r="85" spans="2:6" x14ac:dyDescent="0.15">
      <c r="B85">
        <v>82</v>
      </c>
      <c r="C85" s="30">
        <f t="shared" si="2"/>
        <v>2959.9553816930784</v>
      </c>
      <c r="D85" t="s">
        <v>219</v>
      </c>
      <c r="E85" t="s">
        <v>220</v>
      </c>
      <c r="F85" s="34">
        <f t="shared" si="3"/>
        <v>2111</v>
      </c>
    </row>
    <row r="86" spans="2:6" x14ac:dyDescent="0.15">
      <c r="B86">
        <v>83</v>
      </c>
      <c r="C86" s="30">
        <f t="shared" si="2"/>
        <v>3135.9634878539978</v>
      </c>
      <c r="D86" t="s">
        <v>221</v>
      </c>
      <c r="E86" t="s">
        <v>222</v>
      </c>
      <c r="F86" s="34">
        <f t="shared" si="3"/>
        <v>1992</v>
      </c>
    </row>
    <row r="87" spans="2:6" x14ac:dyDescent="0.15">
      <c r="B87">
        <v>84</v>
      </c>
      <c r="C87" s="30">
        <f t="shared" si="2"/>
        <v>3322.4375806395647</v>
      </c>
      <c r="D87" t="s">
        <v>223</v>
      </c>
      <c r="E87" t="s">
        <v>224</v>
      </c>
      <c r="F87" s="34">
        <f t="shared" si="3"/>
        <v>1880</v>
      </c>
    </row>
    <row r="88" spans="2:6" x14ac:dyDescent="0.15">
      <c r="B88">
        <v>85</v>
      </c>
      <c r="C88" s="30">
        <f t="shared" si="2"/>
        <v>3520.0000000000041</v>
      </c>
      <c r="D88" t="s">
        <v>225</v>
      </c>
      <c r="E88" t="s">
        <v>226</v>
      </c>
      <c r="F88" s="34">
        <f t="shared" si="3"/>
        <v>1775</v>
      </c>
    </row>
    <row r="89" spans="2:6" x14ac:dyDescent="0.15">
      <c r="B89">
        <v>86</v>
      </c>
      <c r="C89" s="30">
        <f t="shared" si="2"/>
        <v>3729.310092144724</v>
      </c>
      <c r="D89" t="s">
        <v>227</v>
      </c>
      <c r="E89" t="s">
        <v>228</v>
      </c>
      <c r="F89" s="34">
        <f t="shared" si="3"/>
        <v>1675</v>
      </c>
    </row>
    <row r="90" spans="2:6" x14ac:dyDescent="0.15">
      <c r="B90">
        <v>87</v>
      </c>
      <c r="C90" s="30">
        <f t="shared" si="2"/>
        <v>3951.066410048998</v>
      </c>
      <c r="D90" t="s">
        <v>229</v>
      </c>
      <c r="E90" t="s">
        <v>230</v>
      </c>
      <c r="F90" s="34">
        <f t="shared" si="3"/>
        <v>1581</v>
      </c>
    </row>
    <row r="91" spans="2:6" x14ac:dyDescent="0.15">
      <c r="B91">
        <v>88</v>
      </c>
      <c r="C91" s="30">
        <f t="shared" si="2"/>
        <v>4186.0090448095834</v>
      </c>
      <c r="D91" t="s">
        <v>231</v>
      </c>
      <c r="E91" t="s">
        <v>232</v>
      </c>
      <c r="F91" s="34">
        <f t="shared" si="3"/>
        <v>1492</v>
      </c>
    </row>
    <row r="92" spans="2:6" x14ac:dyDescent="0.15">
      <c r="B92">
        <v>89</v>
      </c>
      <c r="C92" s="30">
        <f t="shared" ref="C92:C109" si="4">C91*2^(1/12)</f>
        <v>4434.9220956299596</v>
      </c>
      <c r="D92" t="s">
        <v>238</v>
      </c>
      <c r="E92" t="s">
        <v>239</v>
      </c>
      <c r="F92" s="34">
        <f t="shared" ref="F92:F109" si="5">FLOOR($F$2/2/C92+0.5,1)-1</f>
        <v>1408</v>
      </c>
    </row>
    <row r="93" spans="2:6" x14ac:dyDescent="0.15">
      <c r="B93">
        <v>90</v>
      </c>
      <c r="C93" s="30">
        <f t="shared" si="4"/>
        <v>4698.6362866785275</v>
      </c>
      <c r="D93" t="s">
        <v>240</v>
      </c>
      <c r="E93" t="s">
        <v>241</v>
      </c>
      <c r="F93" s="34">
        <f t="shared" si="5"/>
        <v>1329</v>
      </c>
    </row>
    <row r="94" spans="2:6" x14ac:dyDescent="0.15">
      <c r="B94">
        <v>91</v>
      </c>
      <c r="C94" s="30">
        <f t="shared" si="4"/>
        <v>4978.031739553302</v>
      </c>
      <c r="D94" t="s">
        <v>242</v>
      </c>
      <c r="E94" t="s">
        <v>243</v>
      </c>
      <c r="F94" s="34">
        <f t="shared" si="5"/>
        <v>1255</v>
      </c>
    </row>
    <row r="95" spans="2:6" x14ac:dyDescent="0.15">
      <c r="B95">
        <v>92</v>
      </c>
      <c r="C95" s="30">
        <f t="shared" si="4"/>
        <v>5274.0409106059269</v>
      </c>
      <c r="D95" t="s">
        <v>244</v>
      </c>
      <c r="E95" t="s">
        <v>245</v>
      </c>
      <c r="F95" s="34">
        <f t="shared" si="5"/>
        <v>1184</v>
      </c>
    </row>
    <row r="96" spans="2:6" x14ac:dyDescent="0.15">
      <c r="B96">
        <v>93</v>
      </c>
      <c r="C96" s="30">
        <f t="shared" si="4"/>
        <v>5587.6517029280712</v>
      </c>
      <c r="D96" t="s">
        <v>246</v>
      </c>
      <c r="E96" t="s">
        <v>247</v>
      </c>
      <c r="F96" s="34">
        <f t="shared" si="5"/>
        <v>1118</v>
      </c>
    </row>
    <row r="97" spans="2:6" x14ac:dyDescent="0.15">
      <c r="B97">
        <v>94</v>
      </c>
      <c r="C97" s="30">
        <f t="shared" si="4"/>
        <v>5919.9107633861604</v>
      </c>
      <c r="D97" t="s">
        <v>248</v>
      </c>
      <c r="E97" t="s">
        <v>249</v>
      </c>
      <c r="F97" s="34">
        <f t="shared" si="5"/>
        <v>1055</v>
      </c>
    </row>
    <row r="98" spans="2:6" x14ac:dyDescent="0.15">
      <c r="B98">
        <v>95</v>
      </c>
      <c r="C98" s="30">
        <f t="shared" si="4"/>
        <v>6271.9269757079992</v>
      </c>
      <c r="D98" t="s">
        <v>250</v>
      </c>
      <c r="E98" t="s">
        <v>251</v>
      </c>
      <c r="F98" s="34">
        <f t="shared" si="5"/>
        <v>996</v>
      </c>
    </row>
    <row r="99" spans="2:6" x14ac:dyDescent="0.15">
      <c r="B99">
        <v>96</v>
      </c>
      <c r="C99" s="30">
        <f t="shared" si="4"/>
        <v>6644.8751612791339</v>
      </c>
      <c r="D99" t="s">
        <v>252</v>
      </c>
      <c r="E99" t="s">
        <v>253</v>
      </c>
      <c r="F99" s="34">
        <f t="shared" si="5"/>
        <v>940</v>
      </c>
    </row>
    <row r="100" spans="2:6" x14ac:dyDescent="0.15">
      <c r="B100">
        <v>97</v>
      </c>
      <c r="C100" s="30">
        <f t="shared" si="4"/>
        <v>7040.0000000000127</v>
      </c>
      <c r="D100" t="s">
        <v>254</v>
      </c>
      <c r="E100" t="s">
        <v>255</v>
      </c>
      <c r="F100" s="34">
        <f t="shared" si="5"/>
        <v>887</v>
      </c>
    </row>
    <row r="101" spans="2:6" x14ac:dyDescent="0.15">
      <c r="B101">
        <v>98</v>
      </c>
      <c r="C101" s="30">
        <f t="shared" si="4"/>
        <v>7458.6201842894525</v>
      </c>
      <c r="D101" t="s">
        <v>256</v>
      </c>
      <c r="E101" t="s">
        <v>257</v>
      </c>
      <c r="F101" s="34">
        <f t="shared" si="5"/>
        <v>837</v>
      </c>
    </row>
    <row r="102" spans="2:6" x14ac:dyDescent="0.15">
      <c r="B102">
        <v>99</v>
      </c>
      <c r="C102" s="30">
        <f t="shared" si="4"/>
        <v>7902.1328200980006</v>
      </c>
      <c r="D102" t="s">
        <v>258</v>
      </c>
      <c r="E102" t="s">
        <v>259</v>
      </c>
      <c r="F102" s="34">
        <f t="shared" si="5"/>
        <v>790</v>
      </c>
    </row>
    <row r="103" spans="2:6" x14ac:dyDescent="0.15">
      <c r="B103">
        <v>100</v>
      </c>
      <c r="C103" s="30">
        <f t="shared" si="4"/>
        <v>8372.0180896191723</v>
      </c>
      <c r="D103" t="s">
        <v>282</v>
      </c>
      <c r="E103" t="s">
        <v>283</v>
      </c>
      <c r="F103" s="34">
        <f t="shared" si="5"/>
        <v>746</v>
      </c>
    </row>
    <row r="104" spans="2:6" x14ac:dyDescent="0.15">
      <c r="B104">
        <v>101</v>
      </c>
      <c r="C104" s="30">
        <f t="shared" si="4"/>
        <v>8869.8441912599246</v>
      </c>
      <c r="D104" t="s">
        <v>260</v>
      </c>
      <c r="E104" t="s">
        <v>261</v>
      </c>
      <c r="F104" s="34">
        <f t="shared" si="5"/>
        <v>704</v>
      </c>
    </row>
    <row r="105" spans="2:6" x14ac:dyDescent="0.15">
      <c r="B105">
        <v>102</v>
      </c>
      <c r="C105" s="30">
        <f t="shared" si="4"/>
        <v>9397.2725733570605</v>
      </c>
      <c r="D105" t="s">
        <v>262</v>
      </c>
      <c r="E105" t="s">
        <v>263</v>
      </c>
      <c r="F105" s="34">
        <f t="shared" si="5"/>
        <v>664</v>
      </c>
    </row>
    <row r="106" spans="2:6" x14ac:dyDescent="0.15">
      <c r="B106">
        <v>103</v>
      </c>
      <c r="C106" s="30">
        <f t="shared" si="4"/>
        <v>9956.0634791066095</v>
      </c>
      <c r="D106" t="s">
        <v>264</v>
      </c>
      <c r="E106" t="s">
        <v>265</v>
      </c>
      <c r="F106" s="34">
        <f t="shared" si="5"/>
        <v>627</v>
      </c>
    </row>
    <row r="107" spans="2:6" x14ac:dyDescent="0.15">
      <c r="B107">
        <v>104</v>
      </c>
      <c r="C107" s="30">
        <f t="shared" si="4"/>
        <v>10548.081821211859</v>
      </c>
      <c r="D107" t="s">
        <v>266</v>
      </c>
      <c r="E107" t="s">
        <v>267</v>
      </c>
      <c r="F107" s="34">
        <f t="shared" si="5"/>
        <v>592</v>
      </c>
    </row>
    <row r="108" spans="2:6" x14ac:dyDescent="0.15">
      <c r="B108">
        <v>105</v>
      </c>
      <c r="C108" s="30">
        <f t="shared" si="4"/>
        <v>11175.303405856148</v>
      </c>
      <c r="D108" t="s">
        <v>268</v>
      </c>
      <c r="E108" t="s">
        <v>269</v>
      </c>
      <c r="F108" s="34">
        <f t="shared" si="5"/>
        <v>558</v>
      </c>
    </row>
    <row r="109" spans="2:6" x14ac:dyDescent="0.15">
      <c r="B109">
        <v>106</v>
      </c>
      <c r="C109" s="30">
        <f t="shared" si="4"/>
        <v>11839.821526772326</v>
      </c>
      <c r="D109" t="s">
        <v>270</v>
      </c>
      <c r="E109" t="s">
        <v>271</v>
      </c>
      <c r="F109" s="34">
        <f t="shared" si="5"/>
        <v>527</v>
      </c>
    </row>
    <row r="110" spans="2:6" x14ac:dyDescent="0.15">
      <c r="B110">
        <v>107</v>
      </c>
      <c r="C110" s="30">
        <f t="shared" ref="C110:C115" si="6">C109*2^(1/12)</f>
        <v>12543.853951416006</v>
      </c>
      <c r="D110" t="s">
        <v>272</v>
      </c>
      <c r="E110" t="s">
        <v>273</v>
      </c>
      <c r="F110" s="34">
        <f t="shared" ref="F110:F115" si="7">FLOOR($F$2/2/C110+0.5,1)-1</f>
        <v>497</v>
      </c>
    </row>
    <row r="111" spans="2:6" x14ac:dyDescent="0.15">
      <c r="B111">
        <v>108</v>
      </c>
      <c r="C111" s="30">
        <f t="shared" si="6"/>
        <v>13289.750322558275</v>
      </c>
      <c r="D111" t="s">
        <v>274</v>
      </c>
      <c r="E111" t="s">
        <v>275</v>
      </c>
      <c r="F111" s="34">
        <f t="shared" si="7"/>
        <v>469</v>
      </c>
    </row>
    <row r="112" spans="2:6" x14ac:dyDescent="0.15">
      <c r="B112">
        <v>109</v>
      </c>
      <c r="C112" s="30">
        <f t="shared" si="6"/>
        <v>14080.000000000033</v>
      </c>
      <c r="D112" t="s">
        <v>276</v>
      </c>
      <c r="E112" t="s">
        <v>277</v>
      </c>
      <c r="F112" s="34">
        <f t="shared" si="7"/>
        <v>443</v>
      </c>
    </row>
    <row r="113" spans="2:6" x14ac:dyDescent="0.15">
      <c r="B113">
        <v>110</v>
      </c>
      <c r="C113" s="30">
        <f t="shared" si="6"/>
        <v>14917.240368578912</v>
      </c>
      <c r="D113" t="s">
        <v>278</v>
      </c>
      <c r="E113" t="s">
        <v>279</v>
      </c>
      <c r="F113" s="34">
        <f t="shared" si="7"/>
        <v>418</v>
      </c>
    </row>
    <row r="114" spans="2:6" x14ac:dyDescent="0.15">
      <c r="B114">
        <v>111</v>
      </c>
      <c r="C114" s="30">
        <f t="shared" si="6"/>
        <v>15804.265640196008</v>
      </c>
      <c r="D114" t="s">
        <v>280</v>
      </c>
      <c r="E114" t="s">
        <v>281</v>
      </c>
      <c r="F114" s="34">
        <f t="shared" si="7"/>
        <v>394</v>
      </c>
    </row>
    <row r="115" spans="2:6" x14ac:dyDescent="0.15">
      <c r="B115">
        <v>112</v>
      </c>
      <c r="C115" s="30">
        <f t="shared" si="6"/>
        <v>16744.036179238352</v>
      </c>
      <c r="D115" t="s">
        <v>284</v>
      </c>
      <c r="E115" t="s">
        <v>285</v>
      </c>
      <c r="F115" s="34">
        <f t="shared" si="7"/>
        <v>372</v>
      </c>
    </row>
    <row r="116" spans="2:6" x14ac:dyDescent="0.15">
      <c r="C116" s="30"/>
      <c r="F116" s="34"/>
    </row>
    <row r="117" spans="2:6" x14ac:dyDescent="0.15">
      <c r="C117" s="30"/>
      <c r="F117" s="34"/>
    </row>
  </sheetData>
  <phoneticPr fontId="1"/>
  <conditionalFormatting sqref="F4:F117">
    <cfRule type="cellIs" dxfId="26" priority="1" operator="lessThan">
      <formula>65536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AE118"/>
  <sheetViews>
    <sheetView topLeftCell="A82" zoomScale="115" zoomScaleNormal="115" workbookViewId="0">
      <selection activeCell="U112" sqref="U112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  <col min="28" max="28" width="2.625" bestFit="1" customWidth="1"/>
    <col min="29" max="29" width="2.5" bestFit="1" customWidth="1"/>
    <col min="30" max="30" width="2.875" bestFit="1" customWidth="1"/>
    <col min="31" max="31" width="4.5" bestFit="1" customWidth="1"/>
  </cols>
  <sheetData>
    <row r="2" spans="2:20" x14ac:dyDescent="0.15">
      <c r="B2" s="15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1">
        <v>1</v>
      </c>
    </row>
    <row r="6" spans="2:20" x14ac:dyDescent="0.15">
      <c r="B6" s="3">
        <v>0</v>
      </c>
      <c r="C6" s="11">
        <v>1</v>
      </c>
      <c r="E6" s="11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1"/>
    </row>
    <row r="8" spans="2:20" x14ac:dyDescent="0.15">
      <c r="C8" s="11">
        <v>1</v>
      </c>
      <c r="E8" s="11">
        <v>1</v>
      </c>
    </row>
    <row r="9" spans="2:20" ht="5.25" customHeight="1" x14ac:dyDescent="0.15">
      <c r="D9" s="11">
        <v>1</v>
      </c>
      <c r="F9" s="11"/>
    </row>
    <row r="11" spans="2:20" ht="5.25" customHeight="1" x14ac:dyDescent="0.15">
      <c r="D11" s="11"/>
    </row>
    <row r="12" spans="2:20" x14ac:dyDescent="0.15">
      <c r="B12" s="3">
        <v>1</v>
      </c>
      <c r="C12" s="11"/>
      <c r="E12" s="11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1</v>
      </c>
    </row>
    <row r="13" spans="2:20" ht="4.5" customHeight="1" x14ac:dyDescent="0.15">
      <c r="D13" s="11"/>
    </row>
    <row r="14" spans="2:20" x14ac:dyDescent="0.15">
      <c r="C14" s="11"/>
      <c r="E14" s="11">
        <v>1</v>
      </c>
    </row>
    <row r="15" spans="2:20" ht="5.25" customHeight="1" x14ac:dyDescent="0.15">
      <c r="D15" s="11"/>
      <c r="F15" s="11"/>
    </row>
    <row r="17" spans="2:20" ht="5.25" customHeight="1" x14ac:dyDescent="0.15">
      <c r="D17" s="11">
        <v>1</v>
      </c>
    </row>
    <row r="18" spans="2:20" x14ac:dyDescent="0.15">
      <c r="B18" s="3">
        <v>2</v>
      </c>
      <c r="C18" s="11"/>
      <c r="E18" s="11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Q18" s="4">
        <v>0</v>
      </c>
      <c r="R18" s="4">
        <v>0</v>
      </c>
      <c r="S18" s="4">
        <v>1</v>
      </c>
      <c r="T18" s="4">
        <v>0</v>
      </c>
    </row>
    <row r="19" spans="2:20" ht="4.5" customHeight="1" x14ac:dyDescent="0.15">
      <c r="D19" s="11">
        <v>1</v>
      </c>
    </row>
    <row r="20" spans="2:20" x14ac:dyDescent="0.15">
      <c r="C20" s="11">
        <v>1</v>
      </c>
      <c r="E20" s="11"/>
    </row>
    <row r="21" spans="2:20" ht="5.25" customHeight="1" x14ac:dyDescent="0.15">
      <c r="D21" s="11">
        <v>1</v>
      </c>
      <c r="F21" s="11"/>
    </row>
    <row r="23" spans="2:20" ht="5.25" customHeight="1" x14ac:dyDescent="0.15">
      <c r="D23" s="11">
        <v>1</v>
      </c>
    </row>
    <row r="24" spans="2:20" x14ac:dyDescent="0.15">
      <c r="B24" s="3">
        <v>3</v>
      </c>
      <c r="C24" s="11"/>
      <c r="E24" s="11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Q24" s="4">
        <v>0</v>
      </c>
      <c r="R24" s="4">
        <v>0</v>
      </c>
      <c r="S24" s="4">
        <v>1</v>
      </c>
      <c r="T24" s="4">
        <v>1</v>
      </c>
    </row>
    <row r="25" spans="2:20" ht="4.5" customHeight="1" x14ac:dyDescent="0.15">
      <c r="D25" s="11">
        <v>1</v>
      </c>
    </row>
    <row r="26" spans="2:20" x14ac:dyDescent="0.15">
      <c r="C26" s="11"/>
      <c r="E26" s="11">
        <v>1</v>
      </c>
    </row>
    <row r="27" spans="2:20" ht="5.25" customHeight="1" x14ac:dyDescent="0.15">
      <c r="D27" s="11">
        <v>1</v>
      </c>
      <c r="F27" s="11"/>
    </row>
    <row r="29" spans="2:20" s="4" customFormat="1" ht="5.25" customHeight="1" x14ac:dyDescent="0.15">
      <c r="B29" s="3"/>
      <c r="C29"/>
      <c r="D29" s="11"/>
      <c r="E29"/>
      <c r="F29"/>
      <c r="G29"/>
      <c r="H29"/>
      <c r="I29"/>
      <c r="J29"/>
      <c r="K29"/>
      <c r="L29"/>
      <c r="M29"/>
      <c r="N29"/>
      <c r="O29"/>
      <c r="P29"/>
    </row>
    <row r="30" spans="2:20" s="4" customFormat="1" x14ac:dyDescent="0.15">
      <c r="B30" s="3">
        <v>4</v>
      </c>
      <c r="C30" s="11">
        <v>1</v>
      </c>
      <c r="D30"/>
      <c r="E30" s="11">
        <v>1</v>
      </c>
      <c r="F30"/>
      <c r="G30"/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P30"/>
      <c r="Q30" s="4">
        <v>0</v>
      </c>
      <c r="R30" s="4">
        <v>1</v>
      </c>
      <c r="S30" s="4">
        <v>0</v>
      </c>
      <c r="T30" s="4">
        <v>0</v>
      </c>
    </row>
    <row r="31" spans="2:20" s="4" customFormat="1" ht="4.5" customHeight="1" x14ac:dyDescent="0.15">
      <c r="B31" s="3"/>
      <c r="C31"/>
      <c r="D31" s="11">
        <v>1</v>
      </c>
      <c r="E31"/>
      <c r="F31"/>
      <c r="G31"/>
      <c r="H31"/>
      <c r="I31"/>
      <c r="J31"/>
      <c r="K31"/>
      <c r="L31"/>
      <c r="M31"/>
      <c r="N31"/>
      <c r="O31"/>
      <c r="P31"/>
    </row>
    <row r="32" spans="2:20" s="4" customFormat="1" x14ac:dyDescent="0.15">
      <c r="B32" s="3"/>
      <c r="C32" s="11"/>
      <c r="D32"/>
      <c r="E32" s="11">
        <v>1</v>
      </c>
      <c r="F32"/>
      <c r="G32"/>
      <c r="H32"/>
      <c r="I32"/>
      <c r="J32"/>
      <c r="K32"/>
      <c r="L32"/>
      <c r="M32"/>
      <c r="N32"/>
      <c r="O32"/>
      <c r="P32"/>
    </row>
    <row r="33" spans="2:20" ht="5.25" customHeight="1" x14ac:dyDescent="0.15">
      <c r="D33" s="11"/>
      <c r="F33" s="11"/>
    </row>
    <row r="35" spans="2:20" ht="5.25" customHeight="1" x14ac:dyDescent="0.15">
      <c r="D35" s="11">
        <v>1</v>
      </c>
    </row>
    <row r="36" spans="2:20" x14ac:dyDescent="0.15">
      <c r="B36" s="3">
        <v>5</v>
      </c>
      <c r="C36" s="11">
        <v>1</v>
      </c>
      <c r="E36" s="11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Q36" s="4">
        <v>0</v>
      </c>
      <c r="R36" s="4">
        <v>1</v>
      </c>
      <c r="S36" s="4">
        <v>0</v>
      </c>
      <c r="T36" s="4">
        <v>1</v>
      </c>
    </row>
    <row r="37" spans="2:20" ht="4.5" customHeight="1" x14ac:dyDescent="0.15">
      <c r="D37" s="11">
        <v>1</v>
      </c>
    </row>
    <row r="38" spans="2:20" x14ac:dyDescent="0.15">
      <c r="C38" s="11"/>
      <c r="E38" s="11">
        <v>1</v>
      </c>
    </row>
    <row r="39" spans="2:20" ht="5.25" customHeight="1" x14ac:dyDescent="0.15">
      <c r="D39" s="11">
        <v>1</v>
      </c>
      <c r="F39" s="11"/>
    </row>
    <row r="41" spans="2:20" ht="5.25" customHeight="1" x14ac:dyDescent="0.15">
      <c r="D41" s="11">
        <v>1</v>
      </c>
    </row>
    <row r="42" spans="2:20" x14ac:dyDescent="0.15">
      <c r="B42" s="3">
        <v>6</v>
      </c>
      <c r="C42" s="11">
        <v>1</v>
      </c>
      <c r="E42" s="11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Q42" s="4">
        <v>0</v>
      </c>
      <c r="R42" s="4">
        <v>1</v>
      </c>
      <c r="S42" s="4">
        <v>1</v>
      </c>
      <c r="T42" s="4">
        <v>0</v>
      </c>
    </row>
    <row r="43" spans="2:20" ht="4.5" customHeight="1" x14ac:dyDescent="0.15">
      <c r="D43" s="11">
        <v>1</v>
      </c>
    </row>
    <row r="44" spans="2:20" x14ac:dyDescent="0.15">
      <c r="C44" s="11">
        <v>1</v>
      </c>
      <c r="E44" s="11">
        <v>1</v>
      </c>
    </row>
    <row r="45" spans="2:20" ht="5.25" customHeight="1" x14ac:dyDescent="0.15">
      <c r="D45" s="11">
        <v>1</v>
      </c>
      <c r="F45" s="11"/>
    </row>
    <row r="47" spans="2:20" ht="5.25" customHeight="1" x14ac:dyDescent="0.15">
      <c r="D47" s="11">
        <v>1</v>
      </c>
    </row>
    <row r="48" spans="2:20" x14ac:dyDescent="0.15">
      <c r="B48" s="3">
        <v>7</v>
      </c>
      <c r="C48" s="11">
        <v>1</v>
      </c>
      <c r="E48" s="11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Q48" s="4">
        <v>0</v>
      </c>
      <c r="R48" s="4">
        <v>1</v>
      </c>
      <c r="S48" s="4">
        <v>1</v>
      </c>
      <c r="T48" s="4">
        <v>1</v>
      </c>
    </row>
    <row r="49" spans="2:20" ht="4.5" customHeight="1" x14ac:dyDescent="0.15">
      <c r="D49" s="11"/>
    </row>
    <row r="50" spans="2:20" x14ac:dyDescent="0.15">
      <c r="C50" s="11"/>
      <c r="E50" s="11">
        <v>1</v>
      </c>
    </row>
    <row r="51" spans="2:20" ht="5.25" customHeight="1" x14ac:dyDescent="0.15">
      <c r="D51" s="11"/>
      <c r="F51" s="11"/>
    </row>
    <row r="53" spans="2:20" ht="5.25" customHeight="1" x14ac:dyDescent="0.15">
      <c r="D53" s="11">
        <v>1</v>
      </c>
    </row>
    <row r="54" spans="2:20" x14ac:dyDescent="0.15">
      <c r="B54" s="3">
        <v>8</v>
      </c>
      <c r="C54" s="11">
        <v>1</v>
      </c>
      <c r="E54" s="11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Q54" s="4">
        <v>1</v>
      </c>
      <c r="R54" s="4">
        <v>0</v>
      </c>
      <c r="S54" s="4">
        <v>0</v>
      </c>
      <c r="T54" s="4">
        <v>0</v>
      </c>
    </row>
    <row r="55" spans="2:20" ht="4.5" customHeight="1" x14ac:dyDescent="0.15">
      <c r="D55" s="11">
        <v>1</v>
      </c>
    </row>
    <row r="56" spans="2:20" x14ac:dyDescent="0.15">
      <c r="C56" s="11">
        <v>1</v>
      </c>
      <c r="E56" s="11">
        <v>1</v>
      </c>
    </row>
    <row r="57" spans="2:20" ht="5.25" customHeight="1" x14ac:dyDescent="0.15">
      <c r="D57" s="11">
        <v>1</v>
      </c>
      <c r="F57" s="11"/>
    </row>
    <row r="59" spans="2:20" ht="5.25" customHeight="1" x14ac:dyDescent="0.15">
      <c r="D59" s="11">
        <v>1</v>
      </c>
    </row>
    <row r="60" spans="2:20" x14ac:dyDescent="0.15">
      <c r="B60" s="3">
        <v>9</v>
      </c>
      <c r="C60" s="11">
        <v>1</v>
      </c>
      <c r="E60" s="11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Q60" s="4">
        <v>1</v>
      </c>
      <c r="R60" s="4">
        <v>0</v>
      </c>
      <c r="S60" s="4">
        <v>0</v>
      </c>
      <c r="T60" s="4">
        <v>1</v>
      </c>
    </row>
    <row r="61" spans="2:20" ht="4.5" customHeight="1" x14ac:dyDescent="0.15">
      <c r="D61" s="11">
        <v>1</v>
      </c>
    </row>
    <row r="62" spans="2:20" x14ac:dyDescent="0.15">
      <c r="C62" s="11"/>
      <c r="E62" s="11">
        <v>1</v>
      </c>
    </row>
    <row r="63" spans="2:20" ht="5.25" customHeight="1" x14ac:dyDescent="0.15">
      <c r="D63" s="11">
        <v>1</v>
      </c>
      <c r="F63" s="11"/>
    </row>
    <row r="65" spans="2:20" s="4" customFormat="1" ht="5.25" customHeight="1" x14ac:dyDescent="0.15">
      <c r="B65" s="3"/>
      <c r="C65"/>
      <c r="D65" s="11">
        <v>1</v>
      </c>
      <c r="E65"/>
      <c r="F65"/>
      <c r="G65"/>
      <c r="H65"/>
      <c r="I65"/>
      <c r="J65"/>
      <c r="K65"/>
      <c r="L65"/>
      <c r="M65"/>
      <c r="N65"/>
      <c r="O65"/>
      <c r="P65"/>
    </row>
    <row r="66" spans="2:20" s="4" customFormat="1" x14ac:dyDescent="0.15">
      <c r="B66" s="3" t="s">
        <v>22</v>
      </c>
      <c r="C66" s="11">
        <v>1</v>
      </c>
      <c r="D66"/>
      <c r="E66" s="11">
        <v>1</v>
      </c>
      <c r="F66"/>
      <c r="G66"/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1</v>
      </c>
      <c r="M66">
        <f>C66</f>
        <v>1</v>
      </c>
      <c r="N66">
        <f>D67</f>
        <v>1</v>
      </c>
      <c r="O66">
        <f>F69</f>
        <v>0</v>
      </c>
      <c r="P66"/>
      <c r="Q66" s="4">
        <v>1</v>
      </c>
      <c r="R66" s="4">
        <v>0</v>
      </c>
      <c r="S66" s="4">
        <v>1</v>
      </c>
      <c r="T66" s="4">
        <v>0</v>
      </c>
    </row>
    <row r="67" spans="2:20" s="4" customFormat="1" ht="4.5" customHeight="1" x14ac:dyDescent="0.15">
      <c r="B67" s="3"/>
      <c r="C67"/>
      <c r="D67" s="11">
        <v>1</v>
      </c>
      <c r="E67"/>
      <c r="F67"/>
      <c r="G67"/>
      <c r="H67"/>
      <c r="I67"/>
      <c r="J67"/>
      <c r="K67"/>
      <c r="L67"/>
      <c r="M67"/>
      <c r="N67"/>
      <c r="O67"/>
      <c r="P67"/>
    </row>
    <row r="68" spans="2:20" s="4" customFormat="1" x14ac:dyDescent="0.15">
      <c r="B68" s="3"/>
      <c r="C68" s="11">
        <v>1</v>
      </c>
      <c r="D68"/>
      <c r="E68" s="11">
        <v>1</v>
      </c>
      <c r="F68"/>
      <c r="G68"/>
      <c r="H68"/>
      <c r="I68"/>
      <c r="J68"/>
      <c r="K68"/>
      <c r="L68"/>
      <c r="M68"/>
      <c r="N68"/>
      <c r="O68"/>
      <c r="P68"/>
    </row>
    <row r="69" spans="2:20" ht="5.25" customHeight="1" x14ac:dyDescent="0.15">
      <c r="D69" s="11"/>
      <c r="F69" s="11"/>
    </row>
    <row r="71" spans="2:20" ht="5.25" customHeight="1" x14ac:dyDescent="0.15">
      <c r="D71" s="11"/>
    </row>
    <row r="72" spans="2:20" x14ac:dyDescent="0.15">
      <c r="B72" s="3" t="s">
        <v>32</v>
      </c>
      <c r="C72" s="11">
        <v>1</v>
      </c>
      <c r="E72" s="11"/>
      <c r="H72">
        <f>D71</f>
        <v>0</v>
      </c>
      <c r="I72">
        <f>E72</f>
        <v>0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1</v>
      </c>
      <c r="T72" s="4">
        <v>1</v>
      </c>
    </row>
    <row r="73" spans="2:20" ht="4.5" customHeight="1" x14ac:dyDescent="0.15">
      <c r="D73" s="11">
        <v>1</v>
      </c>
    </row>
    <row r="74" spans="2:20" x14ac:dyDescent="0.15">
      <c r="C74" s="11">
        <v>1</v>
      </c>
      <c r="E74" s="11">
        <v>1</v>
      </c>
    </row>
    <row r="75" spans="2:20" ht="5.25" customHeight="1" x14ac:dyDescent="0.15">
      <c r="D75" s="11">
        <v>1</v>
      </c>
      <c r="F75" s="11"/>
    </row>
    <row r="77" spans="2:20" ht="5.25" customHeight="1" x14ac:dyDescent="0.15">
      <c r="D77" s="11">
        <v>1</v>
      </c>
    </row>
    <row r="78" spans="2:20" x14ac:dyDescent="0.15">
      <c r="B78" s="3" t="s">
        <v>27</v>
      </c>
      <c r="C78" s="11">
        <v>1</v>
      </c>
      <c r="E78" s="11"/>
      <c r="H78">
        <f>D77</f>
        <v>1</v>
      </c>
      <c r="I78">
        <f>E78</f>
        <v>0</v>
      </c>
      <c r="J78">
        <f>E80</f>
        <v>0</v>
      </c>
      <c r="K78">
        <f>D81</f>
        <v>1</v>
      </c>
      <c r="L78">
        <f>C80</f>
        <v>1</v>
      </c>
      <c r="M78">
        <f>C78</f>
        <v>1</v>
      </c>
      <c r="N78">
        <f>D79</f>
        <v>0</v>
      </c>
      <c r="O78">
        <f>F81</f>
        <v>0</v>
      </c>
      <c r="Q78" s="4">
        <v>1</v>
      </c>
      <c r="R78" s="4">
        <v>1</v>
      </c>
      <c r="S78" s="4">
        <v>0</v>
      </c>
      <c r="T78" s="4">
        <v>0</v>
      </c>
    </row>
    <row r="79" spans="2:20" ht="4.5" customHeight="1" x14ac:dyDescent="0.15">
      <c r="D79" s="11"/>
    </row>
    <row r="80" spans="2:20" x14ac:dyDescent="0.15">
      <c r="C80" s="11">
        <v>1</v>
      </c>
      <c r="E80" s="11"/>
    </row>
    <row r="81" spans="2:20" ht="5.25" customHeight="1" x14ac:dyDescent="0.15">
      <c r="D81" s="11">
        <v>1</v>
      </c>
      <c r="F81" s="11"/>
    </row>
    <row r="83" spans="2:20" ht="5.25" customHeight="1" x14ac:dyDescent="0.15">
      <c r="D83" s="11"/>
    </row>
    <row r="84" spans="2:20" x14ac:dyDescent="0.15">
      <c r="B84" s="3" t="s">
        <v>34</v>
      </c>
      <c r="C84" s="11"/>
      <c r="E84" s="11">
        <v>1</v>
      </c>
      <c r="H84">
        <f>D83</f>
        <v>0</v>
      </c>
      <c r="I84">
        <f>E84</f>
        <v>1</v>
      </c>
      <c r="J84">
        <f>E86</f>
        <v>1</v>
      </c>
      <c r="K84">
        <f>D87</f>
        <v>1</v>
      </c>
      <c r="L84">
        <f>C86</f>
        <v>1</v>
      </c>
      <c r="M84">
        <f>C84</f>
        <v>0</v>
      </c>
      <c r="N84">
        <f>D85</f>
        <v>1</v>
      </c>
      <c r="O84">
        <f>F87</f>
        <v>0</v>
      </c>
      <c r="Q84" s="4">
        <v>1</v>
      </c>
      <c r="R84" s="4">
        <v>1</v>
      </c>
      <c r="S84" s="4">
        <v>0</v>
      </c>
      <c r="T84" s="4">
        <v>1</v>
      </c>
    </row>
    <row r="85" spans="2:20" ht="4.5" customHeight="1" x14ac:dyDescent="0.15">
      <c r="D85" s="11">
        <v>1</v>
      </c>
    </row>
    <row r="86" spans="2:20" x14ac:dyDescent="0.15">
      <c r="C86" s="11">
        <v>1</v>
      </c>
      <c r="E86" s="11">
        <v>1</v>
      </c>
    </row>
    <row r="87" spans="2:20" ht="5.25" customHeight="1" x14ac:dyDescent="0.15">
      <c r="D87" s="11">
        <v>1</v>
      </c>
      <c r="F87" s="11"/>
    </row>
    <row r="89" spans="2:20" ht="5.25" customHeight="1" x14ac:dyDescent="0.15">
      <c r="D89" s="11">
        <v>1</v>
      </c>
    </row>
    <row r="90" spans="2:20" x14ac:dyDescent="0.15">
      <c r="B90" s="3" t="s">
        <v>24</v>
      </c>
      <c r="C90" s="11">
        <v>1</v>
      </c>
      <c r="E90" s="11"/>
      <c r="H90">
        <f>D89</f>
        <v>1</v>
      </c>
      <c r="I90">
        <f>E90</f>
        <v>0</v>
      </c>
      <c r="J90">
        <f>E92</f>
        <v>0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1</v>
      </c>
      <c r="S90" s="4">
        <v>1</v>
      </c>
      <c r="T90" s="4">
        <v>0</v>
      </c>
    </row>
    <row r="91" spans="2:20" ht="4.5" customHeight="1" x14ac:dyDescent="0.15">
      <c r="D91" s="11">
        <v>1</v>
      </c>
    </row>
    <row r="92" spans="2:20" x14ac:dyDescent="0.15">
      <c r="C92" s="11">
        <v>1</v>
      </c>
      <c r="E92" s="11"/>
    </row>
    <row r="93" spans="2:20" ht="5.25" customHeight="1" x14ac:dyDescent="0.15">
      <c r="D93" s="11">
        <v>1</v>
      </c>
      <c r="F93" s="11"/>
    </row>
    <row r="95" spans="2:20" ht="5.25" customHeight="1" x14ac:dyDescent="0.15">
      <c r="D95" s="11">
        <v>1</v>
      </c>
    </row>
    <row r="96" spans="2:20" x14ac:dyDescent="0.15">
      <c r="B96" s="3" t="s">
        <v>21</v>
      </c>
      <c r="C96" s="11">
        <v>1</v>
      </c>
      <c r="E96" s="11"/>
      <c r="H96">
        <f>D95</f>
        <v>1</v>
      </c>
      <c r="I96">
        <f>E96</f>
        <v>0</v>
      </c>
      <c r="J96">
        <f>E98</f>
        <v>0</v>
      </c>
      <c r="K96">
        <f>D99</f>
        <v>0</v>
      </c>
      <c r="L96">
        <f>C98</f>
        <v>1</v>
      </c>
      <c r="M96">
        <f>C96</f>
        <v>1</v>
      </c>
      <c r="N96">
        <f>D97</f>
        <v>1</v>
      </c>
      <c r="O96">
        <f>F99</f>
        <v>0</v>
      </c>
      <c r="Q96" s="4">
        <v>1</v>
      </c>
      <c r="R96" s="4">
        <v>1</v>
      </c>
      <c r="S96" s="4">
        <v>1</v>
      </c>
      <c r="T96" s="4">
        <v>1</v>
      </c>
    </row>
    <row r="97" spans="3:31" ht="4.5" customHeight="1" x14ac:dyDescent="0.15">
      <c r="D97" s="11">
        <v>1</v>
      </c>
    </row>
    <row r="98" spans="3:31" x14ac:dyDescent="0.15">
      <c r="C98" s="11">
        <v>1</v>
      </c>
      <c r="E98" s="11"/>
    </row>
    <row r="99" spans="3:31" ht="5.25" customHeight="1" x14ac:dyDescent="0.15">
      <c r="D99" s="11"/>
      <c r="F99" s="11"/>
    </row>
    <row r="101" spans="3:31" x14ac:dyDescent="0.15">
      <c r="V101" s="22"/>
      <c r="W101" s="14"/>
      <c r="X101" s="40" t="s">
        <v>38</v>
      </c>
      <c r="Y101" s="41" t="s">
        <v>44</v>
      </c>
      <c r="Z101" s="41" t="s">
        <v>43</v>
      </c>
      <c r="AA101" s="41" t="s">
        <v>40</v>
      </c>
      <c r="AB101" s="41" t="s">
        <v>42</v>
      </c>
      <c r="AC101" s="41" t="s">
        <v>39</v>
      </c>
      <c r="AD101" s="41" t="s">
        <v>35</v>
      </c>
      <c r="AE101" s="16"/>
    </row>
    <row r="102" spans="3:31" x14ac:dyDescent="0.15">
      <c r="V102" s="23"/>
      <c r="W102" s="12"/>
      <c r="X102" s="39">
        <f t="shared" ref="X102:AB102" si="0">Y102*2</f>
        <v>128</v>
      </c>
      <c r="Y102" s="29">
        <f t="shared" si="0"/>
        <v>64</v>
      </c>
      <c r="Z102" s="29">
        <f t="shared" si="0"/>
        <v>32</v>
      </c>
      <c r="AA102" s="29">
        <f t="shared" si="0"/>
        <v>16</v>
      </c>
      <c r="AB102" s="29">
        <f t="shared" si="0"/>
        <v>8</v>
      </c>
      <c r="AC102" s="29">
        <f>AD102*2</f>
        <v>4</v>
      </c>
      <c r="AD102" s="29">
        <v>2</v>
      </c>
      <c r="AE102" s="18"/>
    </row>
    <row r="103" spans="3:31" x14ac:dyDescent="0.15">
      <c r="V103" s="38">
        <v>0</v>
      </c>
      <c r="W103" s="28" t="str">
        <f>DEC2HEX(V103,1)</f>
        <v>0</v>
      </c>
      <c r="X103" s="3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0</v>
      </c>
      <c r="AE103" s="17">
        <f>SUMPRODUCT($X$102:$AD$102,X103:AD103)</f>
        <v>252</v>
      </c>
    </row>
    <row r="104" spans="3:31" x14ac:dyDescent="0.15">
      <c r="V104" s="38">
        <v>1</v>
      </c>
      <c r="W104" s="28" t="str">
        <f t="shared" ref="W104:W118" si="1">DEC2HEX(V104,1)</f>
        <v>1</v>
      </c>
      <c r="X104" s="38">
        <v>0</v>
      </c>
      <c r="Y104" s="28">
        <v>1</v>
      </c>
      <c r="Z104" s="28">
        <v>1</v>
      </c>
      <c r="AA104" s="28">
        <v>0</v>
      </c>
      <c r="AB104" s="28">
        <v>0</v>
      </c>
      <c r="AC104" s="28">
        <v>0</v>
      </c>
      <c r="AD104" s="28">
        <v>0</v>
      </c>
      <c r="AE104" s="17">
        <f t="shared" ref="AE104:AE118" si="2">SUMPRODUCT($X$102:$AD$102,X104:AD104)</f>
        <v>96</v>
      </c>
    </row>
    <row r="105" spans="3:31" x14ac:dyDescent="0.15">
      <c r="V105" s="38">
        <v>2</v>
      </c>
      <c r="W105" s="28" t="str">
        <f t="shared" si="1"/>
        <v>2</v>
      </c>
      <c r="X105" s="38">
        <v>1</v>
      </c>
      <c r="Y105" s="28">
        <v>1</v>
      </c>
      <c r="Z105" s="28">
        <v>0</v>
      </c>
      <c r="AA105" s="28">
        <v>1</v>
      </c>
      <c r="AB105" s="28">
        <v>1</v>
      </c>
      <c r="AC105" s="28">
        <v>0</v>
      </c>
      <c r="AD105" s="28">
        <v>1</v>
      </c>
      <c r="AE105" s="17">
        <f t="shared" si="2"/>
        <v>218</v>
      </c>
    </row>
    <row r="106" spans="3:31" x14ac:dyDescent="0.15">
      <c r="V106" s="38">
        <v>3</v>
      </c>
      <c r="W106" s="28" t="str">
        <f t="shared" si="1"/>
        <v>3</v>
      </c>
      <c r="X106" s="38">
        <v>1</v>
      </c>
      <c r="Y106" s="28">
        <v>1</v>
      </c>
      <c r="Z106" s="28">
        <v>1</v>
      </c>
      <c r="AA106" s="28">
        <v>1</v>
      </c>
      <c r="AB106" s="28">
        <v>0</v>
      </c>
      <c r="AC106" s="28">
        <v>0</v>
      </c>
      <c r="AD106" s="28">
        <v>1</v>
      </c>
      <c r="AE106" s="17">
        <f t="shared" si="2"/>
        <v>242</v>
      </c>
    </row>
    <row r="107" spans="3:31" x14ac:dyDescent="0.15">
      <c r="V107" s="38">
        <v>4</v>
      </c>
      <c r="W107" s="28" t="str">
        <f t="shared" si="1"/>
        <v>4</v>
      </c>
      <c r="X107" s="38">
        <v>0</v>
      </c>
      <c r="Y107" s="28">
        <v>1</v>
      </c>
      <c r="Z107" s="28">
        <v>1</v>
      </c>
      <c r="AA107" s="28">
        <v>0</v>
      </c>
      <c r="AB107" s="28">
        <v>0</v>
      </c>
      <c r="AC107" s="28">
        <v>1</v>
      </c>
      <c r="AD107" s="28">
        <v>1</v>
      </c>
      <c r="AE107" s="17">
        <f t="shared" si="2"/>
        <v>102</v>
      </c>
    </row>
    <row r="108" spans="3:31" x14ac:dyDescent="0.15">
      <c r="V108" s="38">
        <v>5</v>
      </c>
      <c r="W108" s="28" t="str">
        <f t="shared" si="1"/>
        <v>5</v>
      </c>
      <c r="X108" s="38">
        <v>1</v>
      </c>
      <c r="Y108" s="28">
        <v>0</v>
      </c>
      <c r="Z108" s="28">
        <v>1</v>
      </c>
      <c r="AA108" s="28">
        <v>1</v>
      </c>
      <c r="AB108" s="28">
        <v>0</v>
      </c>
      <c r="AC108" s="28">
        <v>1</v>
      </c>
      <c r="AD108" s="28">
        <v>1</v>
      </c>
      <c r="AE108" s="17">
        <f t="shared" si="2"/>
        <v>182</v>
      </c>
    </row>
    <row r="109" spans="3:31" x14ac:dyDescent="0.15">
      <c r="V109" s="38">
        <v>6</v>
      </c>
      <c r="W109" s="28" t="str">
        <f t="shared" si="1"/>
        <v>6</v>
      </c>
      <c r="X109" s="38">
        <v>1</v>
      </c>
      <c r="Y109" s="28">
        <v>0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17">
        <f t="shared" si="2"/>
        <v>190</v>
      </c>
    </row>
    <row r="110" spans="3:31" x14ac:dyDescent="0.15">
      <c r="V110" s="38">
        <v>7</v>
      </c>
      <c r="W110" s="28" t="str">
        <f t="shared" si="1"/>
        <v>7</v>
      </c>
      <c r="X110" s="38">
        <v>1</v>
      </c>
      <c r="Y110" s="28">
        <v>1</v>
      </c>
      <c r="Z110" s="28">
        <v>1</v>
      </c>
      <c r="AA110" s="28">
        <v>0</v>
      </c>
      <c r="AB110" s="28">
        <v>0</v>
      </c>
      <c r="AC110" s="28">
        <v>1</v>
      </c>
      <c r="AD110" s="28">
        <v>0</v>
      </c>
      <c r="AE110" s="17">
        <f t="shared" si="2"/>
        <v>228</v>
      </c>
    </row>
    <row r="111" spans="3:31" x14ac:dyDescent="0.15">
      <c r="V111" s="38">
        <v>8</v>
      </c>
      <c r="W111" s="28" t="str">
        <f t="shared" si="1"/>
        <v>8</v>
      </c>
      <c r="X111" s="3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17">
        <f t="shared" si="2"/>
        <v>254</v>
      </c>
    </row>
    <row r="112" spans="3:31" x14ac:dyDescent="0.15">
      <c r="V112" s="38">
        <v>9</v>
      </c>
      <c r="W112" s="28" t="str">
        <f t="shared" si="1"/>
        <v>9</v>
      </c>
      <c r="X112" s="38">
        <v>1</v>
      </c>
      <c r="Y112" s="28">
        <v>1</v>
      </c>
      <c r="Z112" s="28">
        <v>1</v>
      </c>
      <c r="AA112" s="28">
        <v>1</v>
      </c>
      <c r="AB112" s="28">
        <v>0</v>
      </c>
      <c r="AC112" s="28">
        <v>1</v>
      </c>
      <c r="AD112" s="28">
        <v>1</v>
      </c>
      <c r="AE112" s="17">
        <f t="shared" si="2"/>
        <v>246</v>
      </c>
    </row>
    <row r="113" spans="22:31" x14ac:dyDescent="0.15">
      <c r="V113" s="38">
        <v>10</v>
      </c>
      <c r="W113" s="28" t="str">
        <f t="shared" si="1"/>
        <v>A</v>
      </c>
      <c r="X113" s="38">
        <v>1</v>
      </c>
      <c r="Y113" s="28">
        <v>1</v>
      </c>
      <c r="Z113" s="28">
        <v>1</v>
      </c>
      <c r="AA113" s="28">
        <v>0</v>
      </c>
      <c r="AB113" s="28">
        <v>1</v>
      </c>
      <c r="AC113" s="28">
        <v>1</v>
      </c>
      <c r="AD113" s="28">
        <v>1</v>
      </c>
      <c r="AE113" s="17">
        <f t="shared" si="2"/>
        <v>238</v>
      </c>
    </row>
    <row r="114" spans="22:31" x14ac:dyDescent="0.15">
      <c r="V114" s="38">
        <v>11</v>
      </c>
      <c r="W114" s="28" t="str">
        <f t="shared" si="1"/>
        <v>B</v>
      </c>
      <c r="X114" s="38">
        <v>0</v>
      </c>
      <c r="Y114" s="28">
        <v>0</v>
      </c>
      <c r="Z114" s="28">
        <v>1</v>
      </c>
      <c r="AA114" s="28">
        <v>1</v>
      </c>
      <c r="AB114" s="28">
        <v>1</v>
      </c>
      <c r="AC114" s="28">
        <v>1</v>
      </c>
      <c r="AD114" s="28">
        <v>1</v>
      </c>
      <c r="AE114" s="17">
        <f t="shared" si="2"/>
        <v>62</v>
      </c>
    </row>
    <row r="115" spans="22:31" x14ac:dyDescent="0.15">
      <c r="V115" s="38">
        <v>12</v>
      </c>
      <c r="W115" s="28" t="str">
        <f t="shared" si="1"/>
        <v>C</v>
      </c>
      <c r="X115" s="38">
        <v>1</v>
      </c>
      <c r="Y115" s="28">
        <v>0</v>
      </c>
      <c r="Z115" s="28">
        <v>0</v>
      </c>
      <c r="AA115" s="28">
        <v>1</v>
      </c>
      <c r="AB115" s="28">
        <v>1</v>
      </c>
      <c r="AC115" s="28">
        <v>1</v>
      </c>
      <c r="AD115" s="28">
        <v>0</v>
      </c>
      <c r="AE115" s="17">
        <f t="shared" si="2"/>
        <v>156</v>
      </c>
    </row>
    <row r="116" spans="22:31" x14ac:dyDescent="0.15">
      <c r="V116" s="38">
        <v>13</v>
      </c>
      <c r="W116" s="28" t="str">
        <f t="shared" si="1"/>
        <v>D</v>
      </c>
      <c r="X116" s="38">
        <v>0</v>
      </c>
      <c r="Y116" s="28">
        <v>1</v>
      </c>
      <c r="Z116" s="28">
        <v>1</v>
      </c>
      <c r="AA116" s="28">
        <v>1</v>
      </c>
      <c r="AB116" s="28">
        <v>1</v>
      </c>
      <c r="AC116" s="28">
        <v>0</v>
      </c>
      <c r="AD116" s="28">
        <v>1</v>
      </c>
      <c r="AE116" s="17">
        <f t="shared" si="2"/>
        <v>122</v>
      </c>
    </row>
    <row r="117" spans="22:31" x14ac:dyDescent="0.15">
      <c r="V117" s="38">
        <v>14</v>
      </c>
      <c r="W117" s="28" t="str">
        <f t="shared" si="1"/>
        <v>E</v>
      </c>
      <c r="X117" s="38">
        <v>1</v>
      </c>
      <c r="Y117" s="28">
        <v>0</v>
      </c>
      <c r="Z117" s="28">
        <v>0</v>
      </c>
      <c r="AA117" s="28">
        <v>1</v>
      </c>
      <c r="AB117" s="28">
        <v>1</v>
      </c>
      <c r="AC117" s="28">
        <v>1</v>
      </c>
      <c r="AD117" s="28">
        <v>1</v>
      </c>
      <c r="AE117" s="17">
        <f t="shared" si="2"/>
        <v>158</v>
      </c>
    </row>
    <row r="118" spans="22:31" x14ac:dyDescent="0.15">
      <c r="V118" s="39">
        <v>15</v>
      </c>
      <c r="W118" s="29" t="str">
        <f t="shared" si="1"/>
        <v>F</v>
      </c>
      <c r="X118" s="39">
        <v>1</v>
      </c>
      <c r="Y118" s="29">
        <v>0</v>
      </c>
      <c r="Z118" s="29">
        <v>0</v>
      </c>
      <c r="AA118" s="29">
        <v>0</v>
      </c>
      <c r="AB118" s="29">
        <v>1</v>
      </c>
      <c r="AC118" s="29">
        <v>1</v>
      </c>
      <c r="AD118" s="29">
        <v>1</v>
      </c>
      <c r="AE118" s="18">
        <f t="shared" si="2"/>
        <v>142</v>
      </c>
    </row>
  </sheetData>
  <phoneticPr fontId="1"/>
  <conditionalFormatting sqref="C4:F10 C100:F1048576">
    <cfRule type="cellIs" dxfId="25" priority="31" operator="equal">
      <formula>1</formula>
    </cfRule>
  </conditionalFormatting>
  <conditionalFormatting sqref="C11:F16">
    <cfRule type="cellIs" dxfId="24" priority="30" operator="equal">
      <formula>1</formula>
    </cfRule>
  </conditionalFormatting>
  <conditionalFormatting sqref="C59:F64">
    <cfRule type="cellIs" dxfId="23" priority="22" operator="equal">
      <formula>1</formula>
    </cfRule>
  </conditionalFormatting>
  <conditionalFormatting sqref="C17:F22">
    <cfRule type="cellIs" dxfId="22" priority="29" operator="equal">
      <formula>1</formula>
    </cfRule>
  </conditionalFormatting>
  <conditionalFormatting sqref="C23:F28">
    <cfRule type="cellIs" dxfId="21" priority="28" operator="equal">
      <formula>1</formula>
    </cfRule>
  </conditionalFormatting>
  <conditionalFormatting sqref="C29:F34">
    <cfRule type="cellIs" dxfId="20" priority="27" operator="equal">
      <formula>1</formula>
    </cfRule>
  </conditionalFormatting>
  <conditionalFormatting sqref="C35:F40">
    <cfRule type="cellIs" dxfId="19" priority="26" operator="equal">
      <formula>1</formula>
    </cfRule>
  </conditionalFormatting>
  <conditionalFormatting sqref="C41:F46">
    <cfRule type="cellIs" dxfId="18" priority="25" operator="equal">
      <formula>1</formula>
    </cfRule>
  </conditionalFormatting>
  <conditionalFormatting sqref="C47:F52">
    <cfRule type="cellIs" dxfId="17" priority="24" operator="equal">
      <formula>1</formula>
    </cfRule>
  </conditionalFormatting>
  <conditionalFormatting sqref="C53:F58">
    <cfRule type="cellIs" dxfId="16" priority="23" operator="equal">
      <formula>1</formula>
    </cfRule>
  </conditionalFormatting>
  <conditionalFormatting sqref="H6:T60 H65:T96">
    <cfRule type="cellIs" dxfId="15" priority="21" operator="equal">
      <formula>1</formula>
    </cfRule>
  </conditionalFormatting>
  <conditionalFormatting sqref="Q59:T64">
    <cfRule type="cellIs" dxfId="14" priority="20" operator="equal">
      <formula>1</formula>
    </cfRule>
  </conditionalFormatting>
  <conditionalFormatting sqref="C95:F95 C99 E99:F99 F98 C98:D98 C97:F97 C96:D96 F96">
    <cfRule type="cellIs" dxfId="13" priority="14" operator="equal">
      <formula>1</formula>
    </cfRule>
  </conditionalFormatting>
  <conditionalFormatting sqref="C65:F70">
    <cfRule type="cellIs" dxfId="12" priority="19" operator="equal">
      <formula>1</formula>
    </cfRule>
  </conditionalFormatting>
  <conditionalFormatting sqref="C71:F76">
    <cfRule type="cellIs" dxfId="11" priority="18" operator="equal">
      <formula>1</formula>
    </cfRule>
  </conditionalFormatting>
  <conditionalFormatting sqref="C77:F82">
    <cfRule type="cellIs" dxfId="10" priority="17" operator="equal">
      <formula>1</formula>
    </cfRule>
  </conditionalFormatting>
  <conditionalFormatting sqref="C85:F88 C83 E83:F83 D84:F84">
    <cfRule type="cellIs" dxfId="9" priority="16" operator="equal">
      <formula>1</formula>
    </cfRule>
  </conditionalFormatting>
  <conditionalFormatting sqref="C89:F89 C91:F91 C90:D90 F90 C93:F94 C92:D92 F92">
    <cfRule type="cellIs" dxfId="8" priority="15" operator="equal">
      <formula>1</formula>
    </cfRule>
  </conditionalFormatting>
  <conditionalFormatting sqref="Q95:T99">
    <cfRule type="cellIs" dxfId="7" priority="12" operator="equal">
      <formula>1</formula>
    </cfRule>
  </conditionalFormatting>
  <conditionalFormatting sqref="D83">
    <cfRule type="cellIs" dxfId="6" priority="11" operator="equal">
      <formula>1</formula>
    </cfRule>
  </conditionalFormatting>
  <conditionalFormatting sqref="C84">
    <cfRule type="cellIs" dxfId="5" priority="10" operator="equal">
      <formula>1</formula>
    </cfRule>
  </conditionalFormatting>
  <conditionalFormatting sqref="E90">
    <cfRule type="cellIs" dxfId="4" priority="9" operator="equal">
      <formula>1</formula>
    </cfRule>
  </conditionalFormatting>
  <conditionalFormatting sqref="E92">
    <cfRule type="cellIs" dxfId="3" priority="8" operator="equal">
      <formula>1</formula>
    </cfRule>
  </conditionalFormatting>
  <conditionalFormatting sqref="D99">
    <cfRule type="cellIs" dxfId="2" priority="7" operator="equal">
      <formula>1</formula>
    </cfRule>
  </conditionalFormatting>
  <conditionalFormatting sqref="E98">
    <cfRule type="cellIs" dxfId="1" priority="6" operator="equal">
      <formula>1</formula>
    </cfRule>
  </conditionalFormatting>
  <conditionalFormatting sqref="E96"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5621AS</vt:lpstr>
      <vt:lpstr>register</vt:lpstr>
      <vt:lpstr>音階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2021-05-18T15:52:12Z</dcterms:modified>
</cp:coreProperties>
</file>