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240" windowWidth="16155" windowHeight="6165" activeTab="1"/>
  </bookViews>
  <sheets>
    <sheet name="pin assign" sheetId="1" r:id="rId1"/>
    <sheet name="address" sheetId="2" r:id="rId2"/>
  </sheets>
  <calcPr calcId="145621"/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T14" i="2"/>
  <c r="S14" i="2"/>
  <c r="R14" i="2"/>
  <c r="Q14" i="2"/>
  <c r="P14" i="2"/>
  <c r="S13" i="2"/>
  <c r="R13" i="2"/>
  <c r="Q13" i="2"/>
  <c r="P13" i="2"/>
  <c r="O13" i="2"/>
  <c r="N12" i="2"/>
  <c r="M12" i="2"/>
  <c r="L12" i="2"/>
  <c r="K12" i="2"/>
  <c r="J12" i="2"/>
  <c r="I11" i="2"/>
  <c r="H11" i="2"/>
  <c r="G11" i="2"/>
  <c r="F11" i="2"/>
  <c r="E11" i="2"/>
  <c r="D12" i="2" l="1"/>
  <c r="D11" i="2"/>
  <c r="D13" i="2"/>
  <c r="D14" i="2"/>
</calcChain>
</file>

<file path=xl/sharedStrings.xml><?xml version="1.0" encoding="utf-8"?>
<sst xmlns="http://schemas.openxmlformats.org/spreadsheetml/2006/main" count="100" uniqueCount="76">
  <si>
    <t>VDD</t>
    <phoneticPr fontId="1"/>
  </si>
  <si>
    <t>IO14</t>
  </si>
  <si>
    <t>IO13</t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</si>
  <si>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</si>
  <si>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</si>
  <si>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</si>
  <si>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</si>
  <si>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</si>
  <si>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</si>
  <si>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</si>
  <si>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</si>
  <si>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</si>
  <si>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</si>
  <si>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</si>
  <si>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</si>
  <si>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GND</t>
    <phoneticPr fontId="1"/>
  </si>
  <si>
    <t>SLG46826V</t>
    <phoneticPr fontId="1"/>
  </si>
  <si>
    <t>VDD2</t>
    <phoneticPr fontId="1"/>
  </si>
  <si>
    <t>IO0</t>
    <phoneticPr fontId="1"/>
  </si>
  <si>
    <t>IO1</t>
    <phoneticPr fontId="1"/>
  </si>
  <si>
    <t>IO7</t>
    <phoneticPr fontId="1"/>
  </si>
  <si>
    <t>IO6</t>
    <phoneticPr fontId="1"/>
  </si>
  <si>
    <t>機能名</t>
    <rPh sb="0" eb="2">
      <t>キノウ</t>
    </rPh>
    <rPh sb="2" eb="3">
      <t>メイ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</si>
  <si>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</si>
  <si>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</si>
  <si>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SCL2</t>
    <phoneticPr fontId="1"/>
  </si>
  <si>
    <t>SDA</t>
    <phoneticPr fontId="1"/>
  </si>
  <si>
    <t>I</t>
    <phoneticPr fontId="1"/>
  </si>
  <si>
    <t>IO</t>
    <phoneticPr fontId="1"/>
  </si>
  <si>
    <t>SCL</t>
    <phoneticPr fontId="1"/>
  </si>
  <si>
    <t>SCLM</t>
    <phoneticPr fontId="1"/>
  </si>
  <si>
    <t>SCL1</t>
    <phoneticPr fontId="1"/>
  </si>
  <si>
    <t>SDAM</t>
    <phoneticPr fontId="1"/>
  </si>
  <si>
    <t>DISABLE</t>
    <phoneticPr fontId="1"/>
  </si>
  <si>
    <t>SDA4</t>
    <phoneticPr fontId="1"/>
  </si>
  <si>
    <t>SCL3</t>
    <phoneticPr fontId="1"/>
  </si>
  <si>
    <t>SDA3</t>
    <phoneticPr fontId="1"/>
  </si>
  <si>
    <t>SDA2</t>
    <phoneticPr fontId="1"/>
  </si>
  <si>
    <t>SDA1</t>
    <phoneticPr fontId="1"/>
  </si>
  <si>
    <t>SADR1</t>
    <phoneticPr fontId="1"/>
  </si>
  <si>
    <t>SADR0</t>
    <phoneticPr fontId="1"/>
  </si>
  <si>
    <t>SCL4</t>
    <phoneticPr fontId="1"/>
  </si>
  <si>
    <t>SCL4O</t>
    <phoneticPr fontId="1"/>
  </si>
  <si>
    <t>O</t>
    <phoneticPr fontId="1"/>
  </si>
  <si>
    <t>POR</t>
    <phoneticPr fontId="1"/>
  </si>
  <si>
    <t>PGEN</t>
    <phoneticPr fontId="1"/>
  </si>
  <si>
    <t>SDA1</t>
    <phoneticPr fontId="1"/>
  </si>
  <si>
    <t>SDA2</t>
  </si>
  <si>
    <t>SDA3</t>
  </si>
  <si>
    <t>SDA4</t>
  </si>
  <si>
    <t>0x</t>
    <phoneticPr fontId="1"/>
  </si>
  <si>
    <t>target</t>
    <phoneticPr fontId="1"/>
  </si>
  <si>
    <t>Slave address calculation sheet</t>
    <phoneticPr fontId="1"/>
  </si>
  <si>
    <t>How to use</t>
  </si>
  <si>
    <t>Please rewrite the yellow cell as needed.</t>
    <phoneticPr fontId="1"/>
  </si>
  <si>
    <t>pattern:</t>
    <phoneticPr fontId="1"/>
  </si>
  <si>
    <t>VDD</t>
    <phoneticPr fontId="1"/>
  </si>
  <si>
    <t>内蔵抵抗</t>
    <rPh sb="0" eb="2">
      <t>ナイゾウ</t>
    </rPh>
    <rPh sb="2" eb="4">
      <t>テイコウ</t>
    </rPh>
    <phoneticPr fontId="1"/>
  </si>
  <si>
    <t>PD10k</t>
    <phoneticPr fontId="1"/>
  </si>
  <si>
    <t>PU10k</t>
    <phoneticPr fontId="1"/>
  </si>
  <si>
    <t>PU100k</t>
    <phoneticPr fontId="1"/>
  </si>
  <si>
    <t>PD100k</t>
    <phoneticPr fontId="1"/>
  </si>
  <si>
    <t>PU10k</t>
    <phoneticPr fontId="1"/>
  </si>
  <si>
    <t>-</t>
    <phoneticPr fontId="1"/>
  </si>
  <si>
    <t>IO</t>
    <phoneticPr fontId="1"/>
  </si>
  <si>
    <t>I</t>
    <phoneticPr fontId="1"/>
  </si>
  <si>
    <t>I</t>
    <phoneticPr fontId="1"/>
  </si>
  <si>
    <t>PU10k</t>
    <phoneticPr fontId="1"/>
  </si>
  <si>
    <t>PU10k</t>
    <phoneticPr fontId="1"/>
  </si>
  <si>
    <t>PU10k</t>
    <phoneticPr fontId="1"/>
  </si>
  <si>
    <t>PU10k</t>
    <phoneticPr fontId="1"/>
  </si>
  <si>
    <t>PU10k</t>
    <phoneticPr fontId="1"/>
  </si>
  <si>
    <t>IO</t>
    <phoneticPr fontId="1"/>
  </si>
  <si>
    <t>IO</t>
    <phoneticPr fontId="1"/>
  </si>
  <si>
    <t>O</t>
    <phoneticPr fontId="1"/>
  </si>
  <si>
    <t>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</si>
</sst>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5" borderId="7" xfId="0" applyFill="1" applyBorder="1">
      <alignment vertical="center"/>
    </xf>
    <xf numFmtId="0" fontId="2" fillId="5" borderId="8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9" borderId="0" xfId="0" applyFill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9" borderId="0" xfId="0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8" xfId="0" applyFill="1" applyBorder="1">
      <alignment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176" fontId="0" fillId="10" borderId="0" xfId="0" applyNumberFormat="1" applyFill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zoomScaleNormal="100" workbookViewId="0">
      <selection activeCell="B15" sqref="B15"/>
    </sheetView>
  </sheetViews>
  <sheetFormatPr defaultColWidth="9.125" defaultRowHeight="13.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7.125" bestFit="1" customWidth="1"/>
    <col min="10" max="10" width="9.75" bestFit="1" customWidth="1"/>
    <col min="11" max="11" width="3.375" bestFit="1" customWidth="1"/>
    <col min="12" max="12" width="9.25" style="6" customWidth="1"/>
    <col min="13" max="13" width="7.125" bestFit="1" customWidth="1"/>
    <col min="14" max="14" width="9.125" style="6"/>
  </cols>
  <sheetData>
    <row r="2" spans="1:14">
      <c r="B2" s="6"/>
      <c r="C2" s="6"/>
      <c r="D2" s="6"/>
      <c r="F2"/>
    </row>
    <row r="3" spans="1:14">
      <c r="B3" s="6" t="s">
        <v>22</v>
      </c>
      <c r="C3" s="6" t="s">
        <v>64</v>
      </c>
      <c r="D3" s="6" t="s">
        <v>57</v>
      </c>
      <c r="E3" s="6" t="s">
        <v>23</v>
      </c>
      <c r="F3" s="6" t="s">
        <v>24</v>
      </c>
      <c r="H3" s="6" t="s">
        <v>24</v>
      </c>
      <c r="I3" s="6" t="s">
        <v>23</v>
      </c>
      <c r="J3" s="6" t="s">
        <v>57</v>
      </c>
      <c r="K3" s="6" t="s">
        <v>75</v>
      </c>
      <c r="L3" s="6" t="s">
        <v>22</v>
      </c>
    </row>
    <row r="4" spans="1:14">
      <c r="B4" s="16" t="s">
        <v>56</v>
      </c>
      <c r="C4" s="12"/>
      <c r="D4" s="12"/>
      <c r="E4" s="12" t="s">
        <v>0</v>
      </c>
      <c r="F4" s="7">
        <v>1</v>
      </c>
      <c r="G4" s="7"/>
      <c r="H4" s="7">
        <v>20</v>
      </c>
      <c r="I4" s="1" t="s">
        <v>1</v>
      </c>
      <c r="J4" s="28" t="s">
        <v>69</v>
      </c>
      <c r="K4" s="28" t="s">
        <v>72</v>
      </c>
      <c r="L4" s="17" t="s">
        <v>38</v>
      </c>
      <c r="M4" s="29"/>
      <c r="N4" s="30"/>
    </row>
    <row r="5" spans="1:14">
      <c r="B5" s="9" t="s">
        <v>33</v>
      </c>
      <c r="C5" s="26" t="s">
        <v>65</v>
      </c>
      <c r="D5" s="26" t="s">
        <v>58</v>
      </c>
      <c r="E5" s="20" t="s">
        <v>18</v>
      </c>
      <c r="F5" s="3">
        <v>2</v>
      </c>
      <c r="G5" s="3"/>
      <c r="H5" s="3">
        <v>19</v>
      </c>
      <c r="I5" s="2" t="s">
        <v>2</v>
      </c>
      <c r="J5" s="4" t="s">
        <v>67</v>
      </c>
      <c r="K5" s="4" t="s">
        <v>72</v>
      </c>
      <c r="L5" s="11" t="s">
        <v>31</v>
      </c>
    </row>
    <row r="6" spans="1:14">
      <c r="B6" s="9" t="s">
        <v>41</v>
      </c>
      <c r="C6" s="26" t="s">
        <v>28</v>
      </c>
      <c r="D6" s="26" t="s">
        <v>59</v>
      </c>
      <c r="E6" s="2" t="s">
        <v>19</v>
      </c>
      <c r="F6" s="3">
        <v>3</v>
      </c>
      <c r="G6" s="10"/>
      <c r="H6" s="3">
        <v>18</v>
      </c>
      <c r="I6" s="2" t="s">
        <v>3</v>
      </c>
      <c r="J6" s="4" t="s">
        <v>68</v>
      </c>
      <c r="K6" s="4" t="s">
        <v>72</v>
      </c>
      <c r="L6" s="11" t="s">
        <v>37</v>
      </c>
      <c r="M6" s="29"/>
      <c r="N6" s="30"/>
    </row>
    <row r="7" spans="1:14">
      <c r="B7" s="9" t="s">
        <v>40</v>
      </c>
      <c r="C7" s="26" t="s">
        <v>66</v>
      </c>
      <c r="D7" s="26" t="s">
        <v>60</v>
      </c>
      <c r="E7" s="20" t="s">
        <v>4</v>
      </c>
      <c r="F7" s="3">
        <v>4</v>
      </c>
      <c r="G7" s="3"/>
      <c r="H7" s="3">
        <v>17</v>
      </c>
      <c r="I7" s="2" t="s">
        <v>5</v>
      </c>
      <c r="J7" s="4" t="s">
        <v>67</v>
      </c>
      <c r="K7" s="4" t="s">
        <v>72</v>
      </c>
      <c r="L7" s="11" t="s">
        <v>25</v>
      </c>
    </row>
    <row r="8" spans="1:14">
      <c r="B8" s="9" t="s">
        <v>39</v>
      </c>
      <c r="C8" s="26" t="s">
        <v>27</v>
      </c>
      <c r="D8" s="26" t="s">
        <v>61</v>
      </c>
      <c r="E8" s="20" t="s">
        <v>6</v>
      </c>
      <c r="F8" s="3">
        <v>5</v>
      </c>
      <c r="G8" s="3"/>
      <c r="H8" s="3">
        <v>16</v>
      </c>
      <c r="I8" s="2" t="s">
        <v>7</v>
      </c>
      <c r="J8" s="4" t="s">
        <v>67</v>
      </c>
      <c r="K8" s="4" t="s">
        <v>73</v>
      </c>
      <c r="L8" s="11" t="s">
        <v>36</v>
      </c>
      <c r="M8" s="29"/>
      <c r="N8" s="30"/>
    </row>
    <row r="9" spans="1:14">
      <c r="B9" s="9" t="s">
        <v>30</v>
      </c>
      <c r="C9" s="26" t="s">
        <v>28</v>
      </c>
      <c r="D9" s="26" t="s">
        <v>62</v>
      </c>
      <c r="E9" s="4" t="s">
        <v>8</v>
      </c>
      <c r="F9" s="3">
        <v>6</v>
      </c>
      <c r="G9" s="3"/>
      <c r="H9" s="3">
        <v>15</v>
      </c>
      <c r="I9" s="2" t="s">
        <v>9</v>
      </c>
      <c r="J9" s="4" t="s">
        <v>70</v>
      </c>
      <c r="K9" s="4" t="s">
        <v>73</v>
      </c>
      <c r="L9" s="11" t="s">
        <v>35</v>
      </c>
    </row>
    <row r="10" spans="1:14">
      <c r="B10" s="9" t="s">
        <v>32</v>
      </c>
      <c r="C10" s="26" t="s">
        <v>28</v>
      </c>
      <c r="D10" s="26" t="s">
        <v>62</v>
      </c>
      <c r="E10" s="4" t="s">
        <v>10</v>
      </c>
      <c r="F10" s="3">
        <v>7</v>
      </c>
      <c r="G10" s="3"/>
      <c r="H10" s="3">
        <v>14</v>
      </c>
      <c r="I10" s="13" t="s">
        <v>11</v>
      </c>
      <c r="J10" s="23"/>
      <c r="K10" s="23"/>
      <c r="L10" s="19" t="s">
        <v>17</v>
      </c>
    </row>
    <row r="11" spans="1:14">
      <c r="B11" s="9" t="s">
        <v>29</v>
      </c>
      <c r="C11" s="26" t="s">
        <v>66</v>
      </c>
      <c r="D11" s="26" t="s">
        <v>63</v>
      </c>
      <c r="E11" s="5" t="s">
        <v>12</v>
      </c>
      <c r="F11" s="3">
        <v>8</v>
      </c>
      <c r="G11" s="3"/>
      <c r="H11" s="3">
        <v>13</v>
      </c>
      <c r="I11" s="2" t="s">
        <v>13</v>
      </c>
      <c r="J11" s="4" t="s">
        <v>59</v>
      </c>
      <c r="K11" s="4" t="s">
        <v>28</v>
      </c>
      <c r="L11" s="11" t="s">
        <v>34</v>
      </c>
      <c r="M11" s="29"/>
      <c r="N11" s="30"/>
    </row>
    <row r="12" spans="1:14">
      <c r="A12" s="30"/>
      <c r="B12" s="9" t="s">
        <v>26</v>
      </c>
      <c r="C12" s="26" t="s">
        <v>28</v>
      </c>
      <c r="D12" s="26" t="s">
        <v>63</v>
      </c>
      <c r="E12" s="5" t="s">
        <v>14</v>
      </c>
      <c r="F12" s="3">
        <v>9</v>
      </c>
      <c r="G12" s="3"/>
      <c r="H12" s="3">
        <v>12</v>
      </c>
      <c r="I12" s="21" t="s">
        <v>20</v>
      </c>
      <c r="J12" s="4" t="s">
        <v>71</v>
      </c>
      <c r="K12" s="4" t="s">
        <v>74</v>
      </c>
      <c r="L12" s="11" t="s">
        <v>42</v>
      </c>
    </row>
    <row r="13" spans="1:14">
      <c r="B13" s="18" t="s">
        <v>44</v>
      </c>
      <c r="C13" s="27" t="s">
        <v>43</v>
      </c>
      <c r="D13" s="27" t="s">
        <v>63</v>
      </c>
      <c r="E13" s="22" t="s">
        <v>21</v>
      </c>
      <c r="F13" s="8">
        <v>10</v>
      </c>
      <c r="G13" s="8"/>
      <c r="H13" s="8">
        <v>11</v>
      </c>
      <c r="I13" s="14" t="s">
        <v>15</v>
      </c>
      <c r="J13" s="24"/>
      <c r="K13" s="24"/>
      <c r="L13" s="25" t="s">
        <v>15</v>
      </c>
    </row>
    <row r="14" spans="1:14">
      <c r="B14" s="6"/>
      <c r="C14" s="6"/>
      <c r="D14" s="6"/>
      <c r="F14"/>
      <c r="I14" s="6"/>
    </row>
    <row r="15" spans="1:14">
      <c r="B15" s="15" t="s">
        <v>16</v>
      </c>
      <c r="C15" s="15"/>
      <c r="D15" s="15"/>
      <c r="F15"/>
      <c r="I15" s="6"/>
    </row>
    <row r="16" spans="1:14">
      <c r="B16" s="6"/>
      <c r="C16" s="6"/>
      <c r="D16" s="6"/>
      <c r="F16"/>
      <c r="I16" s="6"/>
    </row>
    <row r="17" spans="2:6">
      <c r="B17" s="6"/>
      <c r="C17" s="6"/>
      <c r="D17" s="6"/>
      <c r="F17"/>
    </row>
    <row r="18" spans="2:6">
      <c r="B18" s="6"/>
      <c r="C18" s="6"/>
      <c r="D18" s="6"/>
      <c r="F18"/>
    </row>
    <row r="19" spans="2:6">
      <c r="B19" s="6"/>
      <c r="C19" s="6"/>
      <c r="D19" s="6"/>
      <c r="F19"/>
    </row>
  </sheetData>
  <sortState ref="Q22:T25">
    <sortCondition descending="1" ref="Q2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tabSelected="1" topLeftCell="A2" zoomScaleNormal="100" workbookViewId="0">
      <selection activeCell="V13" sqref="V13"/>
    </sheetView>
  </sheetViews>
  <sheetFormatPr defaultRowHeight="13.5"/>
  <cols>
    <col min="2" max="2" width="6.125" customWidth="1"/>
    <col min="3" max="3" width="2.875" customWidth="1"/>
    <col min="4" max="4" width="4.125" style="6" customWidth="1"/>
    <col min="5" max="20" width="2.75" customWidth="1"/>
    <col min="21" max="21" width="9" style="6"/>
  </cols>
  <sheetData>
    <row r="2" spans="2:20">
      <c r="B2" s="45" t="s">
        <v>52</v>
      </c>
    </row>
    <row r="3" spans="2:20">
      <c r="B3" s="45"/>
    </row>
    <row r="4" spans="2:20">
      <c r="B4" s="46" t="s">
        <v>53</v>
      </c>
    </row>
    <row r="5" spans="2:20">
      <c r="C5" t="s">
        <v>54</v>
      </c>
      <c r="D5"/>
      <c r="E5" s="6"/>
    </row>
    <row r="7" spans="2:20">
      <c r="B7" s="58" t="s">
        <v>51</v>
      </c>
      <c r="C7" s="59" t="s">
        <v>50</v>
      </c>
      <c r="D7" s="41">
        <v>8</v>
      </c>
      <c r="E7" s="38" t="str">
        <f>MID(HEX2BIN($D$7,7),1,1)</f>
        <v>0</v>
      </c>
      <c r="F7" s="39" t="str">
        <f>MID(HEX2BIN($D$7,7),2,1)</f>
        <v>0</v>
      </c>
      <c r="G7" s="39" t="str">
        <f>MID(HEX2BIN($D$7,7),3,1)</f>
        <v>0</v>
      </c>
      <c r="H7" s="39" t="str">
        <f>MID(HEX2BIN($D$7,7),4,1)</f>
        <v>1</v>
      </c>
      <c r="I7" s="39" t="str">
        <f>MID(HEX2BIN($D$7,7),5,1)</f>
        <v>0</v>
      </c>
      <c r="J7" s="61" t="str">
        <f>MID(HEX2BIN($D$7,7),6,1)</f>
        <v>0</v>
      </c>
      <c r="K7" s="40" t="str">
        <f>MID(HEX2BIN($D$7,7),7,1)</f>
        <v>0</v>
      </c>
      <c r="L7" s="6"/>
      <c r="M7" s="6"/>
      <c r="N7" s="6"/>
      <c r="O7" s="6"/>
      <c r="P7" s="6"/>
      <c r="Q7" s="6"/>
      <c r="R7" s="6"/>
      <c r="S7" s="6"/>
      <c r="T7" s="6"/>
    </row>
    <row r="8" spans="2:20">
      <c r="D8"/>
      <c r="G8" s="39"/>
      <c r="H8" s="39"/>
      <c r="I8" s="39"/>
      <c r="J8" s="39"/>
      <c r="K8" s="39"/>
      <c r="L8" s="6"/>
      <c r="M8" s="6"/>
      <c r="N8" s="6"/>
      <c r="O8" s="6"/>
      <c r="P8" s="6"/>
      <c r="Q8" s="6"/>
      <c r="R8" s="6"/>
      <c r="S8" s="6"/>
      <c r="T8" s="6"/>
    </row>
    <row r="9" spans="2:20">
      <c r="B9" s="36"/>
      <c r="C9" s="57"/>
      <c r="D9" s="57"/>
      <c r="E9" s="54">
        <v>15</v>
      </c>
      <c r="F9" s="55">
        <v>14</v>
      </c>
      <c r="G9" s="55">
        <v>13</v>
      </c>
      <c r="H9" s="55">
        <v>12</v>
      </c>
      <c r="I9" s="55">
        <v>11</v>
      </c>
      <c r="J9" s="55">
        <v>10</v>
      </c>
      <c r="K9" s="55">
        <v>9</v>
      </c>
      <c r="L9" s="55">
        <v>8</v>
      </c>
      <c r="M9" s="55">
        <v>7</v>
      </c>
      <c r="N9" s="55">
        <v>6</v>
      </c>
      <c r="O9" s="55">
        <v>5</v>
      </c>
      <c r="P9" s="55">
        <v>4</v>
      </c>
      <c r="Q9" s="55">
        <v>3</v>
      </c>
      <c r="R9" s="55">
        <v>2</v>
      </c>
      <c r="S9" s="55">
        <v>1</v>
      </c>
      <c r="T9" s="56">
        <v>0</v>
      </c>
    </row>
    <row r="10" spans="2:20">
      <c r="B10" s="36" t="s">
        <v>45</v>
      </c>
      <c r="C10" s="36" t="s">
        <v>55</v>
      </c>
      <c r="D10" s="44"/>
      <c r="E10" s="42">
        <v>1</v>
      </c>
      <c r="F10" s="43">
        <v>1</v>
      </c>
      <c r="G10" s="43">
        <v>1</v>
      </c>
      <c r="H10" s="43">
        <v>1</v>
      </c>
      <c r="I10" s="43">
        <v>0</v>
      </c>
      <c r="J10" s="47">
        <v>1</v>
      </c>
      <c r="K10" s="43">
        <v>1</v>
      </c>
      <c r="L10" s="43">
        <v>1</v>
      </c>
      <c r="M10" s="43">
        <v>0</v>
      </c>
      <c r="N10" s="48">
        <v>0</v>
      </c>
      <c r="O10" s="47">
        <v>1</v>
      </c>
      <c r="P10" s="43">
        <v>1</v>
      </c>
      <c r="Q10" s="43">
        <v>0</v>
      </c>
      <c r="R10" s="43">
        <v>0</v>
      </c>
      <c r="S10" s="48">
        <v>0</v>
      </c>
      <c r="T10" s="53">
        <v>0</v>
      </c>
    </row>
    <row r="11" spans="2:20">
      <c r="B11" s="58" t="s">
        <v>46</v>
      </c>
      <c r="C11" s="59" t="s">
        <v>50</v>
      </c>
      <c r="D11" s="60" t="str">
        <f>DEC2HEX(MOD($E$7+E11,2)*64+MOD($F$7+F11,2)*32+MOD($G$7+G11,2)*16+MOD($H$7+H11,2)*8+MOD($I$7+I11,2)*4+$J$7*2+$K$7,2)</f>
        <v>70</v>
      </c>
      <c r="E11" s="31">
        <f>E10</f>
        <v>1</v>
      </c>
      <c r="F11" s="32">
        <f t="shared" ref="F11:I11" si="0">F10</f>
        <v>1</v>
      </c>
      <c r="G11" s="32">
        <f t="shared" si="0"/>
        <v>1</v>
      </c>
      <c r="H11" s="32">
        <f t="shared" si="0"/>
        <v>1</v>
      </c>
      <c r="I11" s="33">
        <f t="shared" si="0"/>
        <v>0</v>
      </c>
      <c r="J11" s="37"/>
      <c r="K11" s="37"/>
      <c r="L11" s="37"/>
      <c r="M11" s="37"/>
      <c r="N11" s="50"/>
      <c r="P11" s="51"/>
      <c r="S11" s="52"/>
      <c r="T11" s="52"/>
    </row>
    <row r="12" spans="2:20">
      <c r="B12" s="58" t="s">
        <v>47</v>
      </c>
      <c r="C12" s="59" t="s">
        <v>50</v>
      </c>
      <c r="D12" s="60" t="str">
        <f>DEC2HEX(MOD($E$7+J12,2)*64+MOD($F$7+K12,2)*32+MOD($G$7+L12,2)*16+MOD($H$7+M12,2)*8+MOD($I$7+N12,2)*4+$J$7*2+$K$7,2)</f>
        <v>78</v>
      </c>
      <c r="J12" s="31">
        <f>J10</f>
        <v>1</v>
      </c>
      <c r="K12" s="32">
        <f t="shared" ref="K12:N12" si="1">K10</f>
        <v>1</v>
      </c>
      <c r="L12" s="32">
        <f t="shared" si="1"/>
        <v>1</v>
      </c>
      <c r="M12" s="32">
        <f t="shared" si="1"/>
        <v>0</v>
      </c>
      <c r="N12" s="33">
        <f t="shared" si="1"/>
        <v>0</v>
      </c>
      <c r="P12" s="49"/>
      <c r="S12" s="50"/>
      <c r="T12" s="52"/>
    </row>
    <row r="13" spans="2:20">
      <c r="B13" s="58" t="s">
        <v>48</v>
      </c>
      <c r="C13" s="59" t="s">
        <v>50</v>
      </c>
      <c r="D13" s="60" t="str">
        <f>DEC2HEX(MOD($E$7+O13,2)*64+MOD($F$7+P13,2)*32+MOD($G$7+Q13,2)*16+MOD($H$7+R13,2)*8+MOD($I$7+S13,2)*4+$J$7*2+$K$7,2)</f>
        <v>68</v>
      </c>
      <c r="O13" s="31">
        <f>O10</f>
        <v>1</v>
      </c>
      <c r="P13" s="34">
        <f t="shared" ref="P13:S13" si="2">P10</f>
        <v>1</v>
      </c>
      <c r="Q13" s="34">
        <f t="shared" si="2"/>
        <v>0</v>
      </c>
      <c r="R13" s="34">
        <f t="shared" si="2"/>
        <v>0</v>
      </c>
      <c r="S13" s="35">
        <f t="shared" si="2"/>
        <v>0</v>
      </c>
      <c r="T13" s="52"/>
    </row>
    <row r="14" spans="2:20">
      <c r="B14" s="58" t="s">
        <v>49</v>
      </c>
      <c r="C14" s="59" t="s">
        <v>50</v>
      </c>
      <c r="D14" s="60" t="str">
        <f>DEC2HEX(MOD($E$7+P14,2)*64+MOD($F$7+Q14,2)*32+MOD($G$7+R14,2)*16+MOD($H$7+S14,2)*8+MOD($I$7+T14,2)*4+$J$7*2+$K$7,2)</f>
        <v>48</v>
      </c>
      <c r="P14" s="31">
        <f>P10</f>
        <v>1</v>
      </c>
      <c r="Q14" s="32">
        <f t="shared" ref="Q14:T14" si="3">Q10</f>
        <v>0</v>
      </c>
      <c r="R14" s="32">
        <f t="shared" si="3"/>
        <v>0</v>
      </c>
      <c r="S14" s="32">
        <f t="shared" si="3"/>
        <v>0</v>
      </c>
      <c r="T14" s="33">
        <f t="shared" si="3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pin assign</vt:lpstr>
      <vt:lpstr>address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2020-06-21T15:13:30Z</dcterms:modified>
</cp:coreProperties>
</file>