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resultados\"/>
    </mc:Choice>
  </mc:AlternateContent>
  <xr:revisionPtr revIDLastSave="0" documentId="13_ncr:1_{4BB63F36-557A-495D-9B71-9931D43A49B9}" xr6:coauthVersionLast="45" xr6:coauthVersionMax="45" xr10:uidLastSave="{00000000-0000-0000-0000-000000000000}"/>
  <bookViews>
    <workbookView xWindow="-405" yWindow="105" windowWidth="15015" windowHeight="14790" activeTab="3" xr2:uid="{AF584223-842D-45E8-BEC2-B674C278EA25}"/>
  </bookViews>
  <sheets>
    <sheet name="Maniaco" sheetId="1" r:id="rId1"/>
    <sheet name="Roca" sheetId="2" r:id="rId2"/>
    <sheet name="Calling Station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4" l="1"/>
  <c r="Q8" i="4"/>
  <c r="N21" i="4"/>
  <c r="Q11" i="4"/>
  <c r="Q10" i="4"/>
  <c r="N14" i="4" l="1"/>
  <c r="N13" i="4"/>
  <c r="R3" i="4"/>
  <c r="S3" i="4"/>
  <c r="T3" i="4"/>
  <c r="U3" i="4"/>
  <c r="W3" i="4"/>
  <c r="X3" i="4"/>
  <c r="Y3" i="4"/>
  <c r="Z3" i="4"/>
  <c r="R4" i="4"/>
  <c r="S4" i="4"/>
  <c r="T4" i="4"/>
  <c r="U4" i="4"/>
  <c r="V4" i="4"/>
  <c r="W4" i="4"/>
  <c r="X4" i="4"/>
  <c r="Y4" i="4"/>
  <c r="Z4" i="4"/>
  <c r="R5" i="4"/>
  <c r="S5" i="4"/>
  <c r="T5" i="4"/>
  <c r="U5" i="4"/>
  <c r="V5" i="4"/>
  <c r="W5" i="4"/>
  <c r="X5" i="4"/>
  <c r="Y5" i="4"/>
  <c r="Z5" i="4"/>
  <c r="R6" i="4"/>
  <c r="S6" i="4"/>
  <c r="T6" i="4"/>
  <c r="U6" i="4"/>
  <c r="V6" i="4"/>
  <c r="W6" i="4"/>
  <c r="X6" i="4"/>
  <c r="Y6" i="4"/>
  <c r="Z6" i="4"/>
  <c r="R7" i="4"/>
  <c r="S7" i="4"/>
  <c r="T7" i="4"/>
  <c r="U7" i="4"/>
  <c r="V7" i="4"/>
  <c r="W7" i="4"/>
  <c r="X7" i="4"/>
  <c r="Y7" i="4"/>
  <c r="Z7" i="4"/>
  <c r="R8" i="4"/>
  <c r="S8" i="4"/>
  <c r="T8" i="4"/>
  <c r="U8" i="4"/>
  <c r="V8" i="4"/>
  <c r="W8" i="4"/>
  <c r="X8" i="4"/>
  <c r="Y8" i="4"/>
  <c r="Z8" i="4"/>
  <c r="R9" i="4"/>
  <c r="S9" i="4"/>
  <c r="T9" i="4"/>
  <c r="U9" i="4"/>
  <c r="V9" i="4"/>
  <c r="W9" i="4"/>
  <c r="X9" i="4"/>
  <c r="Y9" i="4"/>
  <c r="Z9" i="4"/>
  <c r="R10" i="4"/>
  <c r="S10" i="4"/>
  <c r="T10" i="4"/>
  <c r="U10" i="4"/>
  <c r="V10" i="4"/>
  <c r="W10" i="4"/>
  <c r="X10" i="4"/>
  <c r="Y10" i="4"/>
  <c r="Z10" i="4"/>
  <c r="R11" i="4"/>
  <c r="S11" i="4"/>
  <c r="T11" i="4"/>
  <c r="U11" i="4"/>
  <c r="V11" i="4"/>
  <c r="W11" i="4"/>
  <c r="X11" i="4"/>
  <c r="Y11" i="4"/>
  <c r="Z11" i="4"/>
  <c r="R12" i="4"/>
  <c r="S12" i="4"/>
  <c r="T12" i="4"/>
  <c r="U12" i="4"/>
  <c r="V12" i="4"/>
  <c r="W12" i="4"/>
  <c r="X12" i="4"/>
  <c r="Z12" i="4"/>
  <c r="R13" i="4"/>
  <c r="S13" i="4"/>
  <c r="T13" i="4"/>
  <c r="U13" i="4"/>
  <c r="V13" i="4"/>
  <c r="W13" i="4"/>
  <c r="X13" i="4"/>
  <c r="Y13" i="4"/>
  <c r="Z13" i="4"/>
  <c r="R14" i="4"/>
  <c r="S14" i="4"/>
  <c r="T14" i="4"/>
  <c r="U14" i="4"/>
  <c r="V14" i="4"/>
  <c r="W14" i="4"/>
  <c r="X14" i="4"/>
  <c r="Y14" i="4"/>
  <c r="Z14" i="4"/>
  <c r="R15" i="4"/>
  <c r="S15" i="4"/>
  <c r="T15" i="4"/>
  <c r="U15" i="4"/>
  <c r="V15" i="4"/>
  <c r="W15" i="4"/>
  <c r="X15" i="4"/>
  <c r="Y15" i="4"/>
  <c r="Z15" i="4"/>
  <c r="R16" i="4"/>
  <c r="S16" i="4"/>
  <c r="T16" i="4"/>
  <c r="U16" i="4"/>
  <c r="V16" i="4"/>
  <c r="X16" i="4"/>
  <c r="Y16" i="4"/>
  <c r="Z16" i="4"/>
  <c r="R17" i="4"/>
  <c r="S17" i="4"/>
  <c r="T17" i="4"/>
  <c r="U17" i="4"/>
  <c r="V17" i="4"/>
  <c r="W17" i="4"/>
  <c r="X17" i="4"/>
  <c r="Y17" i="4"/>
  <c r="Z17" i="4"/>
  <c r="R18" i="4"/>
  <c r="S18" i="4"/>
  <c r="T18" i="4"/>
  <c r="U18" i="4"/>
  <c r="V18" i="4"/>
  <c r="W18" i="4"/>
  <c r="X18" i="4"/>
  <c r="Y18" i="4"/>
  <c r="Z18" i="4"/>
  <c r="S19" i="4"/>
  <c r="T19" i="4"/>
  <c r="U19" i="4"/>
  <c r="V19" i="4"/>
  <c r="X19" i="4"/>
  <c r="Y19" i="4"/>
  <c r="Z19" i="4"/>
  <c r="S20" i="4"/>
  <c r="T20" i="4"/>
  <c r="U20" i="4"/>
  <c r="V20" i="4"/>
  <c r="X20" i="4"/>
  <c r="Y20" i="4"/>
  <c r="Z20" i="4"/>
  <c r="R21" i="4"/>
  <c r="S21" i="4"/>
  <c r="T21" i="4"/>
  <c r="U21" i="4"/>
  <c r="V21" i="4"/>
  <c r="X21" i="4"/>
  <c r="Y21" i="4"/>
  <c r="R22" i="4"/>
  <c r="S22" i="4"/>
  <c r="T22" i="4"/>
  <c r="U22" i="4"/>
  <c r="V22" i="4"/>
  <c r="X22" i="4"/>
  <c r="Y22" i="4"/>
  <c r="Z22" i="4"/>
  <c r="R23" i="4"/>
  <c r="S23" i="4"/>
  <c r="T23" i="4"/>
  <c r="V23" i="4"/>
  <c r="Z23" i="4"/>
  <c r="R24" i="4"/>
  <c r="S24" i="4"/>
  <c r="T24" i="4"/>
  <c r="U24" i="4"/>
  <c r="V24" i="4"/>
  <c r="X24" i="4"/>
  <c r="Y24" i="4"/>
  <c r="Z24" i="4"/>
  <c r="R25" i="4"/>
  <c r="T25" i="4"/>
  <c r="U25" i="4"/>
  <c r="V25" i="4"/>
  <c r="X25" i="4"/>
  <c r="Y25" i="4"/>
  <c r="Z25" i="4"/>
  <c r="R26" i="4"/>
  <c r="S26" i="4"/>
  <c r="T26" i="4"/>
  <c r="U26" i="4"/>
  <c r="V26" i="4"/>
  <c r="X26" i="4"/>
  <c r="Y26" i="4"/>
  <c r="Z26" i="4"/>
  <c r="R27" i="4"/>
  <c r="S27" i="4"/>
  <c r="T27" i="4"/>
  <c r="U27" i="4"/>
  <c r="V27" i="4"/>
  <c r="X27" i="4"/>
  <c r="Y27" i="4"/>
  <c r="Z27" i="4"/>
  <c r="R28" i="4"/>
  <c r="S28" i="4"/>
  <c r="U28" i="4"/>
  <c r="Y28" i="4"/>
  <c r="Z28" i="4"/>
  <c r="R29" i="4"/>
  <c r="S29" i="4"/>
  <c r="T29" i="4"/>
  <c r="U29" i="4"/>
  <c r="V29" i="4"/>
  <c r="X29" i="4"/>
  <c r="Y29" i="4"/>
  <c r="R30" i="4"/>
  <c r="S30" i="4"/>
  <c r="T30" i="4"/>
  <c r="V30" i="4"/>
  <c r="X30" i="4"/>
  <c r="R31" i="4"/>
  <c r="S31" i="4"/>
  <c r="T31" i="4"/>
  <c r="V31" i="4"/>
  <c r="X31" i="4"/>
  <c r="Y31" i="4"/>
  <c r="R32" i="4"/>
  <c r="S32" i="4"/>
  <c r="T32" i="4"/>
  <c r="X32" i="4"/>
  <c r="Y32" i="4"/>
  <c r="R33" i="4"/>
  <c r="S33" i="4"/>
  <c r="T33" i="4"/>
  <c r="X33" i="4"/>
  <c r="Y33" i="4"/>
  <c r="R34" i="4"/>
  <c r="S34" i="4"/>
  <c r="T34" i="4"/>
  <c r="X34" i="4"/>
  <c r="Y34" i="4"/>
  <c r="R35" i="4"/>
  <c r="S35" i="4"/>
  <c r="T35" i="4"/>
  <c r="X35" i="4"/>
  <c r="R36" i="4"/>
  <c r="S36" i="4"/>
  <c r="T36" i="4"/>
  <c r="X36" i="4"/>
  <c r="Y36" i="4"/>
  <c r="R37" i="4"/>
  <c r="S37" i="4"/>
  <c r="T37" i="4"/>
  <c r="X37" i="4"/>
  <c r="Y37" i="4"/>
  <c r="R38" i="4"/>
  <c r="S38" i="4"/>
  <c r="T38" i="4"/>
  <c r="X38" i="4"/>
  <c r="Y38" i="4"/>
  <c r="R39" i="4"/>
  <c r="S39" i="4"/>
  <c r="T39" i="4"/>
  <c r="X39" i="4"/>
  <c r="Y39" i="4"/>
  <c r="R40" i="4"/>
  <c r="S40" i="4"/>
  <c r="T40" i="4"/>
  <c r="X40" i="4"/>
  <c r="Y40" i="4"/>
  <c r="R41" i="4"/>
  <c r="S41" i="4"/>
  <c r="T41" i="4"/>
  <c r="X41" i="4"/>
  <c r="R42" i="4"/>
  <c r="S42" i="4"/>
  <c r="T42" i="4"/>
  <c r="X42" i="4"/>
  <c r="Y42" i="4"/>
  <c r="R43" i="4"/>
  <c r="S43" i="4"/>
  <c r="T43" i="4"/>
  <c r="X43" i="4"/>
  <c r="Y43" i="4"/>
  <c r="R44" i="4"/>
  <c r="S44" i="4"/>
  <c r="T44" i="4"/>
  <c r="X44" i="4"/>
  <c r="Y44" i="4"/>
  <c r="R45" i="4"/>
  <c r="S45" i="4"/>
  <c r="T45" i="4"/>
  <c r="X45" i="4"/>
  <c r="Y45" i="4"/>
  <c r="R46" i="4"/>
  <c r="S46" i="4"/>
  <c r="T46" i="4"/>
  <c r="X46" i="4"/>
  <c r="Y46" i="4"/>
  <c r="R47" i="4"/>
  <c r="S47" i="4"/>
  <c r="Y47" i="4"/>
  <c r="R48" i="4"/>
  <c r="S48" i="4"/>
  <c r="Y48" i="4"/>
  <c r="R49" i="4"/>
  <c r="S49" i="4"/>
  <c r="R50" i="4"/>
  <c r="S50" i="4"/>
  <c r="R51" i="4"/>
  <c r="S51" i="4"/>
  <c r="S52" i="4"/>
  <c r="S53" i="4"/>
  <c r="S54" i="4"/>
  <c r="S55" i="4"/>
  <c r="W2" i="4"/>
  <c r="X2" i="4"/>
  <c r="Y2" i="4"/>
  <c r="Z2" i="4"/>
  <c r="S2" i="4"/>
  <c r="T2" i="4"/>
  <c r="U2" i="4"/>
  <c r="V2" i="4"/>
  <c r="R2" i="4"/>
  <c r="N12" i="4"/>
  <c r="P11" i="4"/>
  <c r="O11" i="4"/>
  <c r="N11" i="4"/>
  <c r="P10" i="4"/>
  <c r="O10" i="4"/>
  <c r="N10" i="4"/>
  <c r="O8" i="4"/>
  <c r="P8" i="4"/>
  <c r="O9" i="4"/>
  <c r="P9" i="4"/>
  <c r="N9" i="4"/>
  <c r="N8" i="4"/>
  <c r="G15" i="1"/>
  <c r="G14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U20" i="1"/>
  <c r="V20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V26" i="1"/>
  <c r="T27" i="1"/>
  <c r="U27" i="1"/>
  <c r="V27" i="1"/>
  <c r="T28" i="1"/>
  <c r="U28" i="1"/>
  <c r="V28" i="1"/>
  <c r="T29" i="1"/>
  <c r="U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T49" i="1"/>
  <c r="U49" i="1"/>
  <c r="T50" i="1"/>
  <c r="U50" i="1"/>
  <c r="T51" i="1"/>
  <c r="U51" i="1"/>
  <c r="T52" i="1"/>
  <c r="U52" i="1"/>
  <c r="U53" i="1"/>
  <c r="U54" i="1"/>
  <c r="U55" i="1"/>
  <c r="U56" i="1"/>
  <c r="U3" i="1"/>
  <c r="V3" i="1"/>
  <c r="T3" i="1"/>
  <c r="F15" i="2"/>
  <c r="G10" i="3"/>
  <c r="H10" i="3"/>
  <c r="I10" i="3"/>
  <c r="H9" i="3"/>
  <c r="I9" i="3"/>
  <c r="G9" i="3"/>
  <c r="I8" i="3"/>
  <c r="H8" i="3"/>
  <c r="G8" i="3"/>
  <c r="I7" i="3"/>
  <c r="H7" i="3"/>
  <c r="G7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N24" i="3"/>
  <c r="O24" i="3"/>
  <c r="G12" i="3" s="1"/>
  <c r="P24" i="3"/>
  <c r="Q24" i="3"/>
  <c r="L25" i="3"/>
  <c r="M25" i="3"/>
  <c r="O25" i="3"/>
  <c r="P25" i="3"/>
  <c r="Q25" i="3"/>
  <c r="L26" i="3"/>
  <c r="M26" i="3"/>
  <c r="N26" i="3"/>
  <c r="O26" i="3"/>
  <c r="P26" i="3"/>
  <c r="Q26" i="3"/>
  <c r="L27" i="3"/>
  <c r="N27" i="3"/>
  <c r="O27" i="3"/>
  <c r="P27" i="3"/>
  <c r="Q27" i="3"/>
  <c r="L28" i="3"/>
  <c r="M28" i="3"/>
  <c r="N28" i="3"/>
  <c r="O28" i="3"/>
  <c r="P28" i="3"/>
  <c r="Q28" i="3"/>
  <c r="L29" i="3"/>
  <c r="G11" i="3" s="1"/>
  <c r="M29" i="3"/>
  <c r="N29" i="3"/>
  <c r="P29" i="3"/>
  <c r="Q29" i="3"/>
  <c r="L30" i="3"/>
  <c r="M30" i="3"/>
  <c r="N30" i="3"/>
  <c r="I11" i="3" s="1"/>
  <c r="O30" i="3"/>
  <c r="P30" i="3"/>
  <c r="Q30" i="3"/>
  <c r="L31" i="3"/>
  <c r="M31" i="3"/>
  <c r="N31" i="3"/>
  <c r="O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P3" i="3"/>
  <c r="Q3" i="3"/>
  <c r="O3" i="3"/>
  <c r="M3" i="3"/>
  <c r="N3" i="3"/>
  <c r="L3" i="3"/>
  <c r="G12" i="2"/>
  <c r="H12" i="2"/>
  <c r="F12" i="2"/>
  <c r="F11" i="2"/>
  <c r="G9" i="2"/>
  <c r="H9" i="2"/>
  <c r="G10" i="2"/>
  <c r="H10" i="2"/>
  <c r="F10" i="2"/>
  <c r="F9" i="2"/>
  <c r="H8" i="2"/>
  <c r="G8" i="2"/>
  <c r="F8" i="2"/>
  <c r="H7" i="2"/>
  <c r="G7" i="2"/>
  <c r="F7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P30" i="2"/>
  <c r="Q30" i="2"/>
  <c r="R30" i="2"/>
  <c r="Q31" i="2"/>
  <c r="R31" i="2"/>
  <c r="P32" i="2"/>
  <c r="Q32" i="2"/>
  <c r="R32" i="2"/>
  <c r="P33" i="2"/>
  <c r="R33" i="2"/>
  <c r="Q3" i="2"/>
  <c r="R3" i="2"/>
  <c r="P3" i="2"/>
  <c r="N3" i="2"/>
  <c r="O3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H11" i="2" s="1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30" i="2"/>
  <c r="O30" i="2"/>
  <c r="N31" i="2"/>
  <c r="O31" i="2"/>
  <c r="N32" i="2"/>
  <c r="O32" i="2"/>
  <c r="N33" i="2"/>
  <c r="O3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5" i="2"/>
  <c r="M26" i="2"/>
  <c r="M27" i="2"/>
  <c r="M28" i="2"/>
  <c r="M29" i="2"/>
  <c r="M30" i="2"/>
  <c r="M31" i="2"/>
  <c r="M32" i="2"/>
  <c r="M33" i="2"/>
  <c r="M3" i="2"/>
  <c r="H12" i="1"/>
  <c r="H11" i="1"/>
  <c r="G11" i="1"/>
  <c r="H9" i="1"/>
  <c r="I9" i="1"/>
  <c r="H10" i="1"/>
  <c r="I10" i="1"/>
  <c r="G10" i="1"/>
  <c r="G9" i="1"/>
  <c r="I8" i="1"/>
  <c r="H8" i="1"/>
  <c r="G8" i="1"/>
  <c r="I7" i="1"/>
  <c r="H7" i="1"/>
  <c r="G7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I12" i="1" s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R3" i="1"/>
  <c r="S3" i="1"/>
  <c r="Q3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P26" i="1"/>
  <c r="O27" i="1"/>
  <c r="P27" i="1"/>
  <c r="O28" i="1"/>
  <c r="P28" i="1"/>
  <c r="O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I11" i="1" s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3" i="1"/>
  <c r="B51" i="3"/>
  <c r="B53" i="3" s="1"/>
  <c r="C51" i="3"/>
  <c r="C53" i="3" s="1"/>
  <c r="A51" i="3"/>
  <c r="A53" i="3" s="1"/>
  <c r="B58" i="1"/>
  <c r="B59" i="1" s="1"/>
  <c r="C58" i="1"/>
  <c r="C59" i="1" s="1"/>
  <c r="A58" i="1"/>
  <c r="A59" i="1" s="1"/>
  <c r="A35" i="2"/>
  <c r="A36" i="2" s="1"/>
  <c r="B35" i="2"/>
  <c r="B36" i="2" s="1"/>
  <c r="C35" i="2"/>
  <c r="C36" i="2" s="1"/>
  <c r="G13" i="1" l="1"/>
  <c r="J11" i="1"/>
  <c r="J12" i="1"/>
  <c r="G12" i="1"/>
  <c r="I11" i="2"/>
  <c r="F13" i="2"/>
  <c r="H12" i="3"/>
  <c r="G11" i="2"/>
  <c r="I12" i="2"/>
  <c r="H11" i="3"/>
  <c r="J12" i="3"/>
  <c r="I12" i="3"/>
  <c r="G13" i="3"/>
  <c r="S4" i="3" s="1"/>
  <c r="J11" i="3"/>
  <c r="S4" i="2" l="1"/>
  <c r="U5" i="2"/>
  <c r="S7" i="2"/>
  <c r="T8" i="2"/>
  <c r="U9" i="2"/>
  <c r="S11" i="2"/>
  <c r="T12" i="2"/>
  <c r="U13" i="2"/>
  <c r="S15" i="2"/>
  <c r="T16" i="2"/>
  <c r="S18" i="2"/>
  <c r="T19" i="2"/>
  <c r="S22" i="2"/>
  <c r="T23" i="2"/>
  <c r="S25" i="2"/>
  <c r="T26" i="2"/>
  <c r="S29" i="2"/>
  <c r="U4" i="2"/>
  <c r="S6" i="2"/>
  <c r="T7" i="2"/>
  <c r="U8" i="2"/>
  <c r="S10" i="2"/>
  <c r="T11" i="2"/>
  <c r="U12" i="2"/>
  <c r="S14" i="2"/>
  <c r="T15" i="2"/>
  <c r="U16" i="2"/>
  <c r="T18" i="2"/>
  <c r="U19" i="2"/>
  <c r="S21" i="2"/>
  <c r="T22" i="2"/>
  <c r="T25" i="2"/>
  <c r="S28" i="2"/>
  <c r="T32" i="2"/>
  <c r="T3" i="2"/>
  <c r="S19" i="2"/>
  <c r="S5" i="2"/>
  <c r="T6" i="2"/>
  <c r="U7" i="2"/>
  <c r="S9" i="2"/>
  <c r="T10" i="2"/>
  <c r="U11" i="2"/>
  <c r="S13" i="2"/>
  <c r="T14" i="2"/>
  <c r="U15" i="2"/>
  <c r="S17" i="2"/>
  <c r="U18" i="2"/>
  <c r="S20" i="2"/>
  <c r="T21" i="2"/>
  <c r="T24" i="2"/>
  <c r="S27" i="2"/>
  <c r="T28" i="2"/>
  <c r="S30" i="2"/>
  <c r="T31" i="2"/>
  <c r="U3" i="2"/>
  <c r="S8" i="2"/>
  <c r="T30" i="2"/>
  <c r="S3" i="2"/>
  <c r="T5" i="2"/>
  <c r="U6" i="2"/>
  <c r="T9" i="2"/>
  <c r="U10" i="2"/>
  <c r="S12" i="2"/>
  <c r="T13" i="2"/>
  <c r="U14" i="2"/>
  <c r="S16" i="2"/>
  <c r="T17" i="2"/>
  <c r="T20" i="2"/>
  <c r="S23" i="2"/>
  <c r="S26" i="2"/>
  <c r="T27" i="2"/>
  <c r="U6" i="3"/>
  <c r="S12" i="3"/>
  <c r="T17" i="3"/>
  <c r="S44" i="3"/>
  <c r="S28" i="3"/>
  <c r="S36" i="3"/>
  <c r="S3" i="3"/>
  <c r="T8" i="3"/>
  <c r="U13" i="3"/>
  <c r="S19" i="3"/>
  <c r="U29" i="3"/>
  <c r="T44" i="3"/>
  <c r="S6" i="3"/>
  <c r="T11" i="3"/>
  <c r="U16" i="3"/>
  <c r="S22" i="3"/>
  <c r="T27" i="3"/>
  <c r="S34" i="3"/>
  <c r="S42" i="3"/>
  <c r="T3" i="3"/>
  <c r="S9" i="3"/>
  <c r="T14" i="3"/>
  <c r="U19" i="3"/>
  <c r="S25" i="3"/>
  <c r="T30" i="3"/>
  <c r="T38" i="3"/>
  <c r="T46" i="3"/>
  <c r="S8" i="3"/>
  <c r="T37" i="3"/>
  <c r="U9" i="3"/>
  <c r="T20" i="3"/>
  <c r="S31" i="3"/>
  <c r="S47" i="3"/>
  <c r="S18" i="3"/>
  <c r="T43" i="3"/>
  <c r="T9" i="3"/>
  <c r="U14" i="3"/>
  <c r="S20" i="3"/>
  <c r="T25" i="3"/>
  <c r="S32" i="3"/>
  <c r="S40" i="3"/>
  <c r="U5" i="3"/>
  <c r="S11" i="3"/>
  <c r="T16" i="3"/>
  <c r="U21" i="3"/>
  <c r="S27" i="3"/>
  <c r="T32" i="3"/>
  <c r="T40" i="3"/>
  <c r="T48" i="3"/>
  <c r="U8" i="3"/>
  <c r="S14" i="3"/>
  <c r="T19" i="3"/>
  <c r="U24" i="3"/>
  <c r="S30" i="3"/>
  <c r="S38" i="3"/>
  <c r="S46" i="3"/>
  <c r="T6" i="3"/>
  <c r="U11" i="3"/>
  <c r="S17" i="3"/>
  <c r="T22" i="3"/>
  <c r="U27" i="3"/>
  <c r="T34" i="3"/>
  <c r="U3" i="3"/>
  <c r="U18" i="3"/>
  <c r="T29" i="3"/>
  <c r="T45" i="3"/>
  <c r="T4" i="3"/>
  <c r="S15" i="3"/>
  <c r="U25" i="3"/>
  <c r="S39" i="3"/>
  <c r="T7" i="3"/>
  <c r="U12" i="3"/>
  <c r="T23" i="3"/>
  <c r="U28" i="3"/>
  <c r="T35" i="3"/>
  <c r="S5" i="3"/>
  <c r="T10" i="3"/>
  <c r="U15" i="3"/>
  <c r="S21" i="3"/>
  <c r="T26" i="3"/>
  <c r="S33" i="3"/>
  <c r="S41" i="3"/>
  <c r="T5" i="3"/>
  <c r="U10" i="3"/>
  <c r="S16" i="3"/>
  <c r="T21" i="3"/>
  <c r="U26" i="3"/>
  <c r="T33" i="3"/>
  <c r="T41" i="3"/>
  <c r="T49" i="3"/>
  <c r="S7" i="3"/>
  <c r="T12" i="3"/>
  <c r="U17" i="3"/>
  <c r="S23" i="3"/>
  <c r="T28" i="3"/>
  <c r="S35" i="3"/>
  <c r="S43" i="3"/>
  <c r="U4" i="3"/>
  <c r="S10" i="3"/>
  <c r="T15" i="3"/>
  <c r="U20" i="3"/>
  <c r="S26" i="3"/>
  <c r="T39" i="3"/>
  <c r="T47" i="3"/>
  <c r="U7" i="3"/>
  <c r="S13" i="3"/>
  <c r="T18" i="3"/>
  <c r="U23" i="3"/>
  <c r="S37" i="3"/>
  <c r="S45" i="3"/>
  <c r="G14" i="3" l="1"/>
  <c r="G15" i="3" s="1"/>
  <c r="F14" i="2" l="1"/>
</calcChain>
</file>

<file path=xl/sharedStrings.xml><?xml version="1.0" encoding="utf-8"?>
<sst xmlns="http://schemas.openxmlformats.org/spreadsheetml/2006/main" count="140" uniqueCount="34">
  <si>
    <t>Maniaco</t>
  </si>
  <si>
    <t>G1</t>
  </si>
  <si>
    <t>G2</t>
  </si>
  <si>
    <t>GE</t>
  </si>
  <si>
    <t>Roca</t>
  </si>
  <si>
    <t>N</t>
  </si>
  <si>
    <t>Calling Station</t>
  </si>
  <si>
    <t>N(+1)</t>
  </si>
  <si>
    <t>N(-1)</t>
  </si>
  <si>
    <t>N(&gt;1)</t>
  </si>
  <si>
    <t>N(&lt;-1)</t>
  </si>
  <si>
    <t>N(+)</t>
  </si>
  <si>
    <t>N(-)</t>
  </si>
  <si>
    <t>Media (+)</t>
  </si>
  <si>
    <t>Media (-)</t>
  </si>
  <si>
    <t>Media (T)</t>
  </si>
  <si>
    <t>Varianza</t>
  </si>
  <si>
    <t>Desviación</t>
  </si>
  <si>
    <t>x</t>
  </si>
  <si>
    <t>G1M</t>
  </si>
  <si>
    <t>G1R</t>
  </si>
  <si>
    <t>N(+) M</t>
  </si>
  <si>
    <t>N(-) M</t>
  </si>
  <si>
    <t>N(+) R</t>
  </si>
  <si>
    <t>N(-) R</t>
  </si>
  <si>
    <t>N(+) C</t>
  </si>
  <si>
    <t>N(-)C</t>
  </si>
  <si>
    <t>G1C</t>
  </si>
  <si>
    <t>N(-) T</t>
  </si>
  <si>
    <t>N(+) T</t>
  </si>
  <si>
    <t>NT M</t>
  </si>
  <si>
    <t>NT R</t>
  </si>
  <si>
    <t>NT C</t>
  </si>
  <si>
    <t>Número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</si>
</sst>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2" borderId="0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2" xfId="0" applyBorder="1"/>
    <xf numFmtId="0" fontId="0" fillId="5" borderId="2" xfId="0" applyFill="1" applyBorder="1"/>
    <xf numFmtId="0" fontId="0" fillId="5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4659-A69A-4FC6-BE0C-94A5822F848C}">
  <dimension ref="A1:V60"/>
  <sheetViews>
    <sheetView workbookViewId="0">
      <selection activeCell="F19" sqref="F19:G23"/>
    </sheetView>
  </sheetViews>
  <sheetFormatPr baseColWidth="10" defaultRowHeight="15" x14ac:dyDescent="0.25"/>
  <cols>
    <col min="6" max="6" width="20.7109375" customWidth="1"/>
  </cols>
  <sheetData>
    <row r="1" spans="1:22" x14ac:dyDescent="0.25">
      <c r="A1" t="s">
        <v>0</v>
      </c>
    </row>
    <row r="2" spans="1:22" x14ac:dyDescent="0.25">
      <c r="A2" t="s">
        <v>1</v>
      </c>
      <c r="B2" t="s">
        <v>2</v>
      </c>
      <c r="C2" t="s">
        <v>3</v>
      </c>
    </row>
    <row r="3" spans="1:22" x14ac:dyDescent="0.25">
      <c r="A3" s="1">
        <v>10</v>
      </c>
      <c r="B3" s="1">
        <v>16.899999999999999</v>
      </c>
      <c r="C3" s="1">
        <v>21.5</v>
      </c>
      <c r="D3" s="1"/>
      <c r="G3" t="s">
        <v>1</v>
      </c>
      <c r="H3" t="s">
        <v>2</v>
      </c>
      <c r="I3" t="s">
        <v>3</v>
      </c>
      <c r="N3">
        <f>IF(A3&gt;0,A3,0)</f>
        <v>10</v>
      </c>
      <c r="O3">
        <f t="shared" ref="O3:P18" si="0">IF(B3&gt;0,B3,0)</f>
        <v>16.899999999999999</v>
      </c>
      <c r="P3">
        <f t="shared" si="0"/>
        <v>21.5</v>
      </c>
      <c r="Q3">
        <f>IF(A3&lt;0,A3,0)</f>
        <v>0</v>
      </c>
      <c r="R3">
        <f>IF(B3&lt;0,B3,0)</f>
        <v>0</v>
      </c>
      <c r="S3">
        <f>IF(C3&lt;0,C3,0)</f>
        <v>0</v>
      </c>
      <c r="T3">
        <f>(A3-$G$13)^2</f>
        <v>102.17599604591834</v>
      </c>
      <c r="U3">
        <f t="shared" ref="U3:V3" si="1">(B3-$G$13)^2</f>
        <v>289.27935318877547</v>
      </c>
      <c r="V3">
        <f t="shared" si="1"/>
        <v>466.91492461734697</v>
      </c>
    </row>
    <row r="4" spans="1:22" x14ac:dyDescent="0.25">
      <c r="A4" s="2">
        <v>9.35</v>
      </c>
      <c r="B4" s="2">
        <v>15.25</v>
      </c>
      <c r="C4" s="2">
        <v>15.4</v>
      </c>
      <c r="D4" s="2"/>
      <c r="F4" t="s">
        <v>33</v>
      </c>
      <c r="G4">
        <v>94</v>
      </c>
      <c r="H4">
        <v>90</v>
      </c>
      <c r="I4">
        <v>96</v>
      </c>
      <c r="N4">
        <f t="shared" ref="N4:N56" si="2">IF(A4&gt;0,A4,0)</f>
        <v>9.35</v>
      </c>
      <c r="O4">
        <f t="shared" si="0"/>
        <v>15.25</v>
      </c>
      <c r="P4">
        <f t="shared" si="0"/>
        <v>15.4</v>
      </c>
      <c r="Q4">
        <f t="shared" ref="Q4:Q56" si="3">IF(A4&lt;0,A4,0)</f>
        <v>0</v>
      </c>
      <c r="R4">
        <f t="shared" ref="R4:R56" si="4">IF(B4&lt;0,B4,0)</f>
        <v>0</v>
      </c>
      <c r="S4">
        <f t="shared" ref="S4:S56" si="5">IF(C4&lt;0,C4,0)</f>
        <v>0</v>
      </c>
      <c r="T4">
        <f t="shared" ref="T4:T56" si="6">(A4-$G$13)^2</f>
        <v>89.457817474489772</v>
      </c>
      <c r="U4">
        <f t="shared" ref="U4:U56" si="7">(B4-$G$13)^2</f>
        <v>235.87474604591833</v>
      </c>
      <c r="V4">
        <f t="shared" ref="V4:V56" si="8">(C4-$G$13)^2</f>
        <v>240.50471033163262</v>
      </c>
    </row>
    <row r="5" spans="1:22" x14ac:dyDescent="0.25">
      <c r="A5" s="1">
        <v>7.45</v>
      </c>
      <c r="B5" s="1">
        <v>12.7</v>
      </c>
      <c r="C5" s="1">
        <v>14.2</v>
      </c>
      <c r="D5" s="1"/>
      <c r="F5" t="s">
        <v>7</v>
      </c>
      <c r="G5" s="5">
        <v>13</v>
      </c>
      <c r="H5" s="5">
        <v>7</v>
      </c>
      <c r="I5" s="5">
        <v>21</v>
      </c>
      <c r="N5">
        <f t="shared" si="2"/>
        <v>7.45</v>
      </c>
      <c r="O5">
        <f t="shared" si="0"/>
        <v>12.7</v>
      </c>
      <c r="P5">
        <f t="shared" si="0"/>
        <v>14.2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57.126603188775505</v>
      </c>
      <c r="U5">
        <f t="shared" si="7"/>
        <v>164.05035318877546</v>
      </c>
      <c r="V5">
        <f t="shared" si="8"/>
        <v>204.72499604591832</v>
      </c>
    </row>
    <row r="6" spans="1:22" x14ac:dyDescent="0.25">
      <c r="A6" s="2">
        <v>6.6</v>
      </c>
      <c r="B6" s="2">
        <v>9.3000000000000007</v>
      </c>
      <c r="C6" s="2">
        <v>12.05</v>
      </c>
      <c r="D6" s="2"/>
      <c r="F6" t="s">
        <v>8</v>
      </c>
      <c r="G6">
        <v>33</v>
      </c>
      <c r="H6">
        <v>30</v>
      </c>
      <c r="I6">
        <v>31</v>
      </c>
      <c r="N6">
        <f t="shared" si="2"/>
        <v>6.6</v>
      </c>
      <c r="O6">
        <f t="shared" si="0"/>
        <v>9.3000000000000007</v>
      </c>
      <c r="P6">
        <f t="shared" si="0"/>
        <v>12.05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45.000138903061213</v>
      </c>
      <c r="U6">
        <f t="shared" si="7"/>
        <v>88.514496045918364</v>
      </c>
      <c r="V6">
        <f t="shared" si="8"/>
        <v>147.82217461734692</v>
      </c>
    </row>
    <row r="7" spans="1:22" x14ac:dyDescent="0.25">
      <c r="A7" s="1">
        <v>5.8</v>
      </c>
      <c r="B7" s="1">
        <v>6.65</v>
      </c>
      <c r="C7" s="1">
        <v>11.65</v>
      </c>
      <c r="D7" s="1"/>
      <c r="F7" t="s">
        <v>9</v>
      </c>
      <c r="G7">
        <f>COUNT(N3:N19)</f>
        <v>17</v>
      </c>
      <c r="H7">
        <f>COUNT(O3:O25)</f>
        <v>23</v>
      </c>
      <c r="I7">
        <f>COUNT(P3:P28)</f>
        <v>26</v>
      </c>
      <c r="N7">
        <f t="shared" si="2"/>
        <v>5.8</v>
      </c>
      <c r="O7">
        <f t="shared" si="0"/>
        <v>6.65</v>
      </c>
      <c r="P7">
        <f t="shared" si="0"/>
        <v>11.65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34.906996045918362</v>
      </c>
      <c r="U7">
        <f t="shared" si="7"/>
        <v>45.673460331632654</v>
      </c>
      <c r="V7">
        <f t="shared" si="8"/>
        <v>138.2556031887755</v>
      </c>
    </row>
    <row r="8" spans="1:22" x14ac:dyDescent="0.25">
      <c r="A8" s="2">
        <v>4.1500000000000004</v>
      </c>
      <c r="B8" s="2">
        <v>6.15</v>
      </c>
      <c r="C8" s="2">
        <v>11.05</v>
      </c>
      <c r="D8" s="2"/>
      <c r="F8" t="s">
        <v>10</v>
      </c>
      <c r="G8">
        <f>COUNT(Q22:Q52)</f>
        <v>31</v>
      </c>
      <c r="H8">
        <f>COUNT(R27:R56)</f>
        <v>30</v>
      </c>
      <c r="I8">
        <f>COUNT(S30:S47)</f>
        <v>18</v>
      </c>
      <c r="N8">
        <f t="shared" si="2"/>
        <v>4.1500000000000004</v>
      </c>
      <c r="O8">
        <f t="shared" si="0"/>
        <v>6.15</v>
      </c>
      <c r="P8">
        <f t="shared" si="0"/>
        <v>11.05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18.132388903061223</v>
      </c>
      <c r="U8">
        <f t="shared" si="7"/>
        <v>39.165246045918366</v>
      </c>
      <c r="V8">
        <f t="shared" si="8"/>
        <v>124.50574604591836</v>
      </c>
    </row>
    <row r="9" spans="1:22" x14ac:dyDescent="0.25">
      <c r="A9" s="1">
        <v>3.65</v>
      </c>
      <c r="B9" s="1">
        <v>5.5</v>
      </c>
      <c r="C9" s="1">
        <v>10.35</v>
      </c>
      <c r="D9" s="1"/>
      <c r="F9" t="s">
        <v>11</v>
      </c>
      <c r="G9">
        <f>G7+G5</f>
        <v>30</v>
      </c>
      <c r="H9">
        <f t="shared" ref="H9:I9" si="9">H7+H5</f>
        <v>30</v>
      </c>
      <c r="I9">
        <f t="shared" si="9"/>
        <v>47</v>
      </c>
      <c r="N9">
        <f t="shared" si="2"/>
        <v>3.65</v>
      </c>
      <c r="O9">
        <f t="shared" si="0"/>
        <v>5.5</v>
      </c>
      <c r="P9">
        <f t="shared" si="0"/>
        <v>10.35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14.124174617346936</v>
      </c>
      <c r="U9">
        <f t="shared" si="7"/>
        <v>31.452067474489791</v>
      </c>
      <c r="V9">
        <f t="shared" si="8"/>
        <v>109.37424604591834</v>
      </c>
    </row>
    <row r="10" spans="1:22" x14ac:dyDescent="0.25">
      <c r="A10" s="2">
        <v>2.95</v>
      </c>
      <c r="B10" s="2">
        <v>4.7</v>
      </c>
      <c r="C10" s="2">
        <v>8.35</v>
      </c>
      <c r="D10" s="2"/>
      <c r="F10" t="s">
        <v>12</v>
      </c>
      <c r="G10">
        <f>G6+G8</f>
        <v>64</v>
      </c>
      <c r="H10">
        <f t="shared" ref="H10:I10" si="10">H6+H8</f>
        <v>60</v>
      </c>
      <c r="I10">
        <f t="shared" si="10"/>
        <v>49</v>
      </c>
      <c r="N10">
        <f t="shared" si="2"/>
        <v>2.95</v>
      </c>
      <c r="O10">
        <f t="shared" si="0"/>
        <v>4.7</v>
      </c>
      <c r="P10">
        <f t="shared" si="0"/>
        <v>8.35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9.3526746173469384</v>
      </c>
      <c r="U10">
        <f t="shared" si="7"/>
        <v>23.118924617346938</v>
      </c>
      <c r="V10">
        <f t="shared" si="8"/>
        <v>71.541388903061204</v>
      </c>
    </row>
    <row r="11" spans="1:22" x14ac:dyDescent="0.25">
      <c r="A11" s="1">
        <v>2.7</v>
      </c>
      <c r="B11" s="1">
        <v>4.5</v>
      </c>
      <c r="C11" s="1">
        <v>7.5</v>
      </c>
      <c r="D11" s="1"/>
      <c r="F11" t="s">
        <v>13</v>
      </c>
      <c r="G11">
        <f>SUM(N3:N56)/G9</f>
        <v>2.7700000000000005</v>
      </c>
      <c r="H11">
        <f t="shared" ref="H11:I11" si="11">SUM(O3:O56)/H9</f>
        <v>4.1033333333333326</v>
      </c>
      <c r="I11">
        <f t="shared" si="11"/>
        <v>4.207446808510638</v>
      </c>
      <c r="J11">
        <f>SUM(N3:P56)/SUM(G9:I9)</f>
        <v>3.7752336448598136</v>
      </c>
      <c r="N11">
        <f t="shared" si="2"/>
        <v>2.7</v>
      </c>
      <c r="O11">
        <f t="shared" si="0"/>
        <v>4.5</v>
      </c>
      <c r="P11">
        <f t="shared" si="0"/>
        <v>7.5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7.8860674744897947</v>
      </c>
      <c r="U11">
        <f t="shared" si="7"/>
        <v>21.235638903061222</v>
      </c>
      <c r="V11">
        <f t="shared" si="8"/>
        <v>57.884924617346933</v>
      </c>
    </row>
    <row r="12" spans="1:22" x14ac:dyDescent="0.25">
      <c r="A12" s="2">
        <v>2.5499999999999998</v>
      </c>
      <c r="B12" s="2">
        <v>3.5</v>
      </c>
      <c r="C12" s="2">
        <v>6.45</v>
      </c>
      <c r="D12" s="2"/>
      <c r="F12" t="s">
        <v>14</v>
      </c>
      <c r="G12">
        <f>SUM(Q3:Q56)/G10</f>
        <v>-2.2742187500000006</v>
      </c>
      <c r="H12">
        <f t="shared" ref="H12:I12" si="12">SUM(R3:R56)/H10</f>
        <v>-2.3149999999999995</v>
      </c>
      <c r="I12">
        <f t="shared" si="12"/>
        <v>-3.0571428571428569</v>
      </c>
      <c r="J12">
        <f>SUM(Q3:S56)/SUM(G10:I10)</f>
        <v>-2.5101156069364157</v>
      </c>
      <c r="N12">
        <f t="shared" si="2"/>
        <v>2.5499999999999998</v>
      </c>
      <c r="O12">
        <f t="shared" si="0"/>
        <v>3.5</v>
      </c>
      <c r="P12">
        <f t="shared" si="0"/>
        <v>6.45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7.0661031887755072</v>
      </c>
      <c r="U12">
        <f t="shared" si="7"/>
        <v>13.019210331632651</v>
      </c>
      <c r="V12">
        <f t="shared" si="8"/>
        <v>43.010174617346934</v>
      </c>
    </row>
    <row r="13" spans="1:22" x14ac:dyDescent="0.25">
      <c r="A13" s="1">
        <v>2.5</v>
      </c>
      <c r="B13" s="1">
        <v>2.9</v>
      </c>
      <c r="C13" s="1">
        <v>5.95</v>
      </c>
      <c r="D13" s="1"/>
      <c r="F13" t="s">
        <v>15</v>
      </c>
      <c r="G13">
        <f>SUM(N3:S56)/SUM(G4:I4)</f>
        <v>-0.10821428571428528</v>
      </c>
      <c r="N13">
        <f t="shared" si="2"/>
        <v>2.5</v>
      </c>
      <c r="O13">
        <f t="shared" si="0"/>
        <v>2.9</v>
      </c>
      <c r="P13">
        <f t="shared" si="0"/>
        <v>5.95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6.8027817602040797</v>
      </c>
      <c r="U13">
        <f t="shared" si="7"/>
        <v>9.0493531887755072</v>
      </c>
      <c r="V13">
        <f t="shared" si="8"/>
        <v>36.701960331632648</v>
      </c>
    </row>
    <row r="14" spans="1:22" x14ac:dyDescent="0.25">
      <c r="A14" s="2">
        <v>2.35</v>
      </c>
      <c r="B14" s="2">
        <v>2.8</v>
      </c>
      <c r="C14" s="2">
        <v>5.75</v>
      </c>
      <c r="D14" s="2"/>
      <c r="F14" t="s">
        <v>16</v>
      </c>
      <c r="G14">
        <f>SUM(T3:V56)/SUM(G4:I4)</f>
        <v>19.165396166636288</v>
      </c>
      <c r="N14">
        <f t="shared" si="2"/>
        <v>2.35</v>
      </c>
      <c r="O14">
        <f t="shared" si="0"/>
        <v>2.8</v>
      </c>
      <c r="P14">
        <f t="shared" si="0"/>
        <v>5.75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6.0428174744897944</v>
      </c>
      <c r="U14">
        <f t="shared" si="7"/>
        <v>8.4577103316326507</v>
      </c>
      <c r="V14">
        <f t="shared" si="8"/>
        <v>34.318674617346936</v>
      </c>
    </row>
    <row r="15" spans="1:22" x14ac:dyDescent="0.25">
      <c r="A15" s="1">
        <v>2.2000000000000002</v>
      </c>
      <c r="B15" s="1">
        <v>2.65</v>
      </c>
      <c r="C15" s="1">
        <v>5.25</v>
      </c>
      <c r="D15" s="1"/>
      <c r="F15" t="s">
        <v>17</v>
      </c>
      <c r="G15">
        <f>SQRT(G14)</f>
        <v>4.3778300751212678</v>
      </c>
      <c r="N15">
        <f t="shared" si="2"/>
        <v>2.2000000000000002</v>
      </c>
      <c r="O15">
        <f t="shared" si="0"/>
        <v>2.65</v>
      </c>
      <c r="P15">
        <f t="shared" si="0"/>
        <v>5.25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5.3278531887755092</v>
      </c>
      <c r="U15">
        <f t="shared" si="7"/>
        <v>7.6077460459183648</v>
      </c>
      <c r="V15">
        <f t="shared" si="8"/>
        <v>28.71046033163265</v>
      </c>
    </row>
    <row r="16" spans="1:22" x14ac:dyDescent="0.25">
      <c r="A16" s="2">
        <v>2.15</v>
      </c>
      <c r="B16" s="2">
        <v>2.6</v>
      </c>
      <c r="C16" s="2">
        <v>5.0999999999999996</v>
      </c>
      <c r="D16" s="2"/>
      <c r="N16">
        <f t="shared" si="2"/>
        <v>2.15</v>
      </c>
      <c r="O16">
        <f t="shared" si="0"/>
        <v>2.6</v>
      </c>
      <c r="P16">
        <f t="shared" si="0"/>
        <v>5.0999999999999996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5.0995317602040799</v>
      </c>
      <c r="U16">
        <f t="shared" si="7"/>
        <v>7.3344246173469374</v>
      </c>
      <c r="V16">
        <f t="shared" si="8"/>
        <v>27.125496045918361</v>
      </c>
    </row>
    <row r="17" spans="1:22" x14ac:dyDescent="0.25">
      <c r="A17" s="1">
        <v>2.1</v>
      </c>
      <c r="B17" s="1">
        <v>2.5499999999999998</v>
      </c>
      <c r="C17" s="1">
        <v>4.95</v>
      </c>
      <c r="D17" s="1"/>
      <c r="N17">
        <f t="shared" si="2"/>
        <v>2.1</v>
      </c>
      <c r="O17">
        <f t="shared" si="0"/>
        <v>2.5499999999999998</v>
      </c>
      <c r="P17">
        <f t="shared" si="0"/>
        <v>4.95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4.8762103316326524</v>
      </c>
      <c r="U17">
        <f t="shared" si="7"/>
        <v>7.0661031887755072</v>
      </c>
      <c r="V17">
        <f t="shared" si="8"/>
        <v>25.585531760204081</v>
      </c>
    </row>
    <row r="18" spans="1:22" x14ac:dyDescent="0.25">
      <c r="A18" s="2">
        <v>1.9</v>
      </c>
      <c r="B18" s="2">
        <v>2.4500000000000002</v>
      </c>
      <c r="C18" s="2">
        <v>4.9000000000000004</v>
      </c>
      <c r="D18" s="2"/>
      <c r="N18">
        <f t="shared" si="2"/>
        <v>1.9</v>
      </c>
      <c r="O18">
        <f t="shared" si="0"/>
        <v>2.4500000000000002</v>
      </c>
      <c r="P18">
        <f t="shared" si="0"/>
        <v>4.9000000000000004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4.0329246173469366</v>
      </c>
      <c r="U18">
        <f t="shared" si="7"/>
        <v>6.544460331632652</v>
      </c>
      <c r="V18">
        <f t="shared" si="8"/>
        <v>25.082210331632652</v>
      </c>
    </row>
    <row r="19" spans="1:22" x14ac:dyDescent="0.25">
      <c r="A19" s="1">
        <v>1.7</v>
      </c>
      <c r="B19" s="1">
        <v>2.4</v>
      </c>
      <c r="C19" s="1">
        <v>3.4</v>
      </c>
      <c r="D19" s="1"/>
      <c r="F19" t="s">
        <v>13</v>
      </c>
      <c r="G19">
        <v>3.7752336448598136</v>
      </c>
      <c r="N19">
        <f t="shared" si="2"/>
        <v>1.7</v>
      </c>
      <c r="O19">
        <f t="shared" ref="O19:O56" si="13">IF(B19&gt;0,B19,0)</f>
        <v>2.4</v>
      </c>
      <c r="P19">
        <f t="shared" ref="P19:P56" si="14">IF(C19&gt;0,C19,0)</f>
        <v>3.4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3.2696389030612232</v>
      </c>
      <c r="U19">
        <f t="shared" si="7"/>
        <v>6.2911389030612224</v>
      </c>
      <c r="V19">
        <f t="shared" si="8"/>
        <v>12.307567474489792</v>
      </c>
    </row>
    <row r="20" spans="1:22" x14ac:dyDescent="0.25">
      <c r="A20" s="6" t="s">
        <v>18</v>
      </c>
      <c r="B20" s="2">
        <v>2.4</v>
      </c>
      <c r="C20" s="2">
        <v>3.15</v>
      </c>
      <c r="D20" s="2"/>
      <c r="F20" t="s">
        <v>14</v>
      </c>
      <c r="G20">
        <v>-2.5101156069364157</v>
      </c>
      <c r="O20">
        <f t="shared" si="13"/>
        <v>2.4</v>
      </c>
      <c r="P20">
        <f t="shared" si="14"/>
        <v>3.15</v>
      </c>
      <c r="Q20">
        <f t="shared" si="3"/>
        <v>0</v>
      </c>
      <c r="R20">
        <f t="shared" si="4"/>
        <v>0</v>
      </c>
      <c r="S20">
        <f t="shared" si="5"/>
        <v>0</v>
      </c>
      <c r="U20">
        <f t="shared" si="7"/>
        <v>6.2911389030612224</v>
      </c>
      <c r="V20">
        <f t="shared" si="8"/>
        <v>10.61596033163265</v>
      </c>
    </row>
    <row r="21" spans="1:22" x14ac:dyDescent="0.25">
      <c r="A21" s="4" t="s">
        <v>18</v>
      </c>
      <c r="B21" s="1">
        <v>2.35</v>
      </c>
      <c r="C21" s="1">
        <v>3.05</v>
      </c>
      <c r="F21" t="s">
        <v>15</v>
      </c>
      <c r="G21">
        <v>-0.10821428571428528</v>
      </c>
      <c r="N21">
        <v>13</v>
      </c>
      <c r="O21">
        <f t="shared" si="13"/>
        <v>2.35</v>
      </c>
      <c r="P21">
        <f t="shared" si="14"/>
        <v>3.05</v>
      </c>
      <c r="Q21">
        <v>-31</v>
      </c>
      <c r="R21">
        <f t="shared" si="4"/>
        <v>0</v>
      </c>
      <c r="S21">
        <f t="shared" si="5"/>
        <v>0</v>
      </c>
      <c r="U21">
        <f t="shared" si="7"/>
        <v>6.0428174744897944</v>
      </c>
      <c r="V21">
        <f t="shared" si="8"/>
        <v>9.9743174744897924</v>
      </c>
    </row>
    <row r="22" spans="1:22" x14ac:dyDescent="0.25">
      <c r="A22" s="1">
        <v>-9.9499999999999993</v>
      </c>
      <c r="B22" s="2">
        <v>2.2999999999999998</v>
      </c>
      <c r="C22" s="2">
        <v>3</v>
      </c>
      <c r="F22" t="s">
        <v>16</v>
      </c>
      <c r="G22">
        <v>19.165396166636288</v>
      </c>
      <c r="N22">
        <f t="shared" si="2"/>
        <v>0</v>
      </c>
      <c r="O22">
        <f t="shared" si="13"/>
        <v>2.2999999999999998</v>
      </c>
      <c r="P22">
        <f t="shared" si="14"/>
        <v>3</v>
      </c>
      <c r="Q22">
        <f t="shared" si="3"/>
        <v>-9.9499999999999993</v>
      </c>
      <c r="R22">
        <f t="shared" si="4"/>
        <v>0</v>
      </c>
      <c r="S22">
        <f t="shared" si="5"/>
        <v>0</v>
      </c>
      <c r="T22">
        <f t="shared" si="6"/>
        <v>96.860746045918376</v>
      </c>
      <c r="U22">
        <f t="shared" si="7"/>
        <v>5.7994960459183647</v>
      </c>
      <c r="V22">
        <f t="shared" si="8"/>
        <v>9.660996045918365</v>
      </c>
    </row>
    <row r="23" spans="1:22" x14ac:dyDescent="0.25">
      <c r="A23" s="2">
        <v>-7.9</v>
      </c>
      <c r="B23" s="1">
        <v>2.1</v>
      </c>
      <c r="C23" s="1">
        <v>2.85</v>
      </c>
      <c r="F23" t="s">
        <v>17</v>
      </c>
      <c r="G23">
        <v>4.3778300751212678</v>
      </c>
      <c r="N23">
        <f t="shared" si="2"/>
        <v>0</v>
      </c>
      <c r="O23">
        <f t="shared" si="13"/>
        <v>2.1</v>
      </c>
      <c r="P23">
        <f t="shared" si="14"/>
        <v>2.85</v>
      </c>
      <c r="Q23">
        <f t="shared" si="3"/>
        <v>-7.9</v>
      </c>
      <c r="R23">
        <f t="shared" si="4"/>
        <v>0</v>
      </c>
      <c r="S23">
        <f t="shared" si="5"/>
        <v>0</v>
      </c>
      <c r="T23">
        <f t="shared" si="6"/>
        <v>60.711924617346952</v>
      </c>
      <c r="U23">
        <f t="shared" si="7"/>
        <v>4.8762103316326524</v>
      </c>
      <c r="V23">
        <f t="shared" si="8"/>
        <v>8.7510317602040804</v>
      </c>
    </row>
    <row r="24" spans="1:22" x14ac:dyDescent="0.25">
      <c r="A24" s="1">
        <v>-7</v>
      </c>
      <c r="B24" s="2">
        <v>1.85</v>
      </c>
      <c r="C24" s="2">
        <v>2.4</v>
      </c>
      <c r="N24">
        <f t="shared" si="2"/>
        <v>0</v>
      </c>
      <c r="O24">
        <f t="shared" si="13"/>
        <v>1.85</v>
      </c>
      <c r="P24">
        <f t="shared" si="14"/>
        <v>2.4</v>
      </c>
      <c r="Q24">
        <f t="shared" si="3"/>
        <v>-7</v>
      </c>
      <c r="R24">
        <f t="shared" si="4"/>
        <v>0</v>
      </c>
      <c r="S24">
        <f t="shared" si="5"/>
        <v>0</v>
      </c>
      <c r="T24">
        <f t="shared" si="6"/>
        <v>47.496710331632656</v>
      </c>
      <c r="U24">
        <f t="shared" si="7"/>
        <v>3.8346031887755094</v>
      </c>
      <c r="V24">
        <f t="shared" si="8"/>
        <v>6.2911389030612224</v>
      </c>
    </row>
    <row r="25" spans="1:22" x14ac:dyDescent="0.25">
      <c r="A25" s="2">
        <v>-6.3</v>
      </c>
      <c r="B25" s="1">
        <v>1.6</v>
      </c>
      <c r="C25" s="1">
        <v>2.4</v>
      </c>
      <c r="N25">
        <f t="shared" si="2"/>
        <v>0</v>
      </c>
      <c r="O25">
        <f t="shared" si="13"/>
        <v>1.6</v>
      </c>
      <c r="P25">
        <f t="shared" si="14"/>
        <v>2.4</v>
      </c>
      <c r="Q25">
        <f t="shared" si="3"/>
        <v>-6.3</v>
      </c>
      <c r="R25">
        <f t="shared" si="4"/>
        <v>0</v>
      </c>
      <c r="S25">
        <f t="shared" si="5"/>
        <v>0</v>
      </c>
      <c r="T25">
        <f t="shared" si="6"/>
        <v>38.338210331632652</v>
      </c>
      <c r="U25">
        <f t="shared" si="7"/>
        <v>2.9179960459183665</v>
      </c>
      <c r="V25">
        <f t="shared" si="8"/>
        <v>6.2911389030612224</v>
      </c>
    </row>
    <row r="26" spans="1:22" x14ac:dyDescent="0.25">
      <c r="A26" s="1">
        <v>-6.25</v>
      </c>
      <c r="B26" s="3" t="s">
        <v>18</v>
      </c>
      <c r="C26" s="2">
        <v>2.35</v>
      </c>
      <c r="N26">
        <f t="shared" si="2"/>
        <v>0</v>
      </c>
      <c r="O26">
        <v>7</v>
      </c>
      <c r="P26">
        <f t="shared" si="14"/>
        <v>2.35</v>
      </c>
      <c r="Q26">
        <f t="shared" si="3"/>
        <v>-6.25</v>
      </c>
      <c r="R26">
        <v>-30</v>
      </c>
      <c r="S26">
        <f t="shared" si="5"/>
        <v>0</v>
      </c>
      <c r="T26">
        <f t="shared" si="6"/>
        <v>37.721531760204087</v>
      </c>
      <c r="V26">
        <f t="shared" si="8"/>
        <v>6.0428174744897944</v>
      </c>
    </row>
    <row r="27" spans="1:22" x14ac:dyDescent="0.25">
      <c r="A27" s="2">
        <v>-5.45</v>
      </c>
      <c r="B27" s="1">
        <v>-7.75</v>
      </c>
      <c r="C27" s="1">
        <v>2.1</v>
      </c>
      <c r="N27">
        <f t="shared" si="2"/>
        <v>0</v>
      </c>
      <c r="O27">
        <f t="shared" si="13"/>
        <v>0</v>
      </c>
      <c r="P27">
        <f t="shared" si="14"/>
        <v>2.1</v>
      </c>
      <c r="Q27">
        <f t="shared" si="3"/>
        <v>-5.45</v>
      </c>
      <c r="R27">
        <f t="shared" si="4"/>
        <v>-7.75</v>
      </c>
      <c r="S27">
        <f t="shared" si="5"/>
        <v>0</v>
      </c>
      <c r="T27">
        <f t="shared" si="6"/>
        <v>28.534674617346944</v>
      </c>
      <c r="U27">
        <f t="shared" si="7"/>
        <v>58.396888903061232</v>
      </c>
      <c r="V27">
        <f t="shared" si="8"/>
        <v>4.8762103316326524</v>
      </c>
    </row>
    <row r="28" spans="1:22" x14ac:dyDescent="0.25">
      <c r="A28" s="1">
        <v>-4.6500000000000004</v>
      </c>
      <c r="B28" s="2">
        <v>-7.5</v>
      </c>
      <c r="C28" s="2">
        <v>1.65</v>
      </c>
      <c r="N28">
        <f t="shared" si="2"/>
        <v>0</v>
      </c>
      <c r="O28">
        <f t="shared" si="13"/>
        <v>0</v>
      </c>
      <c r="P28">
        <f t="shared" si="14"/>
        <v>1.65</v>
      </c>
      <c r="Q28">
        <f t="shared" si="3"/>
        <v>-4.6500000000000004</v>
      </c>
      <c r="R28">
        <f t="shared" si="4"/>
        <v>-7.5</v>
      </c>
      <c r="S28">
        <f t="shared" si="5"/>
        <v>0</v>
      </c>
      <c r="T28">
        <f t="shared" si="6"/>
        <v>20.627817474489802</v>
      </c>
      <c r="U28">
        <f t="shared" si="7"/>
        <v>54.638496045918373</v>
      </c>
      <c r="V28">
        <f t="shared" si="8"/>
        <v>3.0913174744897942</v>
      </c>
    </row>
    <row r="29" spans="1:22" x14ac:dyDescent="0.25">
      <c r="A29" s="2">
        <v>-4.5999999999999996</v>
      </c>
      <c r="B29" s="1">
        <v>-7.2</v>
      </c>
      <c r="C29" s="3" t="s">
        <v>18</v>
      </c>
      <c r="N29">
        <f t="shared" si="2"/>
        <v>0</v>
      </c>
      <c r="O29">
        <f t="shared" si="13"/>
        <v>0</v>
      </c>
      <c r="P29">
        <v>21</v>
      </c>
      <c r="Q29">
        <f t="shared" si="3"/>
        <v>-4.5999999999999996</v>
      </c>
      <c r="R29">
        <f t="shared" si="4"/>
        <v>-7.2</v>
      </c>
      <c r="S29">
        <v>-33</v>
      </c>
      <c r="T29">
        <f t="shared" si="6"/>
        <v>20.176138903061226</v>
      </c>
      <c r="U29">
        <f t="shared" si="7"/>
        <v>50.293424617346943</v>
      </c>
    </row>
    <row r="30" spans="1:22" x14ac:dyDescent="0.25">
      <c r="A30" s="1">
        <v>-4.55</v>
      </c>
      <c r="B30" s="2">
        <v>-7</v>
      </c>
      <c r="C30" s="1">
        <v>-15.15</v>
      </c>
      <c r="N30">
        <f t="shared" si="2"/>
        <v>0</v>
      </c>
      <c r="O30">
        <f t="shared" si="13"/>
        <v>0</v>
      </c>
      <c r="P30">
        <f t="shared" si="14"/>
        <v>0</v>
      </c>
      <c r="Q30">
        <f t="shared" si="3"/>
        <v>-4.55</v>
      </c>
      <c r="R30">
        <f t="shared" si="4"/>
        <v>-7</v>
      </c>
      <c r="S30">
        <f t="shared" si="5"/>
        <v>-15.15</v>
      </c>
      <c r="T30">
        <f t="shared" si="6"/>
        <v>19.729460331632655</v>
      </c>
      <c r="U30">
        <f t="shared" si="7"/>
        <v>47.496710331632656</v>
      </c>
      <c r="V30">
        <f t="shared" si="8"/>
        <v>226.25531747448986</v>
      </c>
    </row>
    <row r="31" spans="1:22" x14ac:dyDescent="0.25">
      <c r="A31" s="2">
        <v>-4</v>
      </c>
      <c r="B31" s="1">
        <v>-5.95</v>
      </c>
      <c r="C31" s="2">
        <v>-13.1</v>
      </c>
      <c r="N31">
        <f t="shared" si="2"/>
        <v>0</v>
      </c>
      <c r="O31">
        <f t="shared" si="13"/>
        <v>0</v>
      </c>
      <c r="P31">
        <f t="shared" si="14"/>
        <v>0</v>
      </c>
      <c r="Q31">
        <f t="shared" si="3"/>
        <v>-4</v>
      </c>
      <c r="R31">
        <f t="shared" si="4"/>
        <v>-5.95</v>
      </c>
      <c r="S31">
        <f t="shared" si="5"/>
        <v>-13.1</v>
      </c>
      <c r="T31">
        <f t="shared" si="6"/>
        <v>15.14599604591837</v>
      </c>
      <c r="U31">
        <f t="shared" si="7"/>
        <v>34.126460331632657</v>
      </c>
      <c r="V31">
        <f t="shared" si="8"/>
        <v>168.7864960459184</v>
      </c>
    </row>
    <row r="32" spans="1:22" x14ac:dyDescent="0.25">
      <c r="A32" s="1">
        <v>-3.85</v>
      </c>
      <c r="B32" s="2">
        <v>-5.45</v>
      </c>
      <c r="C32" s="1">
        <v>-11.85</v>
      </c>
      <c r="N32">
        <f t="shared" si="2"/>
        <v>0</v>
      </c>
      <c r="O32">
        <f t="shared" si="13"/>
        <v>0</v>
      </c>
      <c r="P32">
        <f t="shared" si="14"/>
        <v>0</v>
      </c>
      <c r="Q32">
        <f t="shared" si="3"/>
        <v>-3.85</v>
      </c>
      <c r="R32">
        <f t="shared" si="4"/>
        <v>-5.45</v>
      </c>
      <c r="S32">
        <f t="shared" si="5"/>
        <v>-11.85</v>
      </c>
      <c r="T32">
        <f t="shared" si="6"/>
        <v>14.000960331632657</v>
      </c>
      <c r="U32">
        <f t="shared" si="7"/>
        <v>28.534674617346944</v>
      </c>
      <c r="V32">
        <f t="shared" si="8"/>
        <v>137.8695317602041</v>
      </c>
    </row>
    <row r="33" spans="1:22" x14ac:dyDescent="0.25">
      <c r="A33" s="2">
        <v>-3.55</v>
      </c>
      <c r="B33" s="1">
        <v>-5.35</v>
      </c>
      <c r="C33" s="2">
        <v>-10.9</v>
      </c>
      <c r="N33">
        <f t="shared" si="2"/>
        <v>0</v>
      </c>
      <c r="O33">
        <f t="shared" si="13"/>
        <v>0</v>
      </c>
      <c r="P33">
        <f t="shared" si="14"/>
        <v>0</v>
      </c>
      <c r="Q33">
        <f t="shared" si="3"/>
        <v>-3.55</v>
      </c>
      <c r="R33">
        <f t="shared" si="4"/>
        <v>-5.35</v>
      </c>
      <c r="S33">
        <f t="shared" si="5"/>
        <v>-10.9</v>
      </c>
      <c r="T33">
        <f t="shared" si="6"/>
        <v>11.845888903061226</v>
      </c>
      <c r="U33">
        <f t="shared" si="7"/>
        <v>27.476317474489797</v>
      </c>
      <c r="V33">
        <f t="shared" si="8"/>
        <v>116.46263890306126</v>
      </c>
    </row>
    <row r="34" spans="1:22" x14ac:dyDescent="0.25">
      <c r="A34" s="1">
        <v>-2.95</v>
      </c>
      <c r="B34" s="2">
        <v>-4</v>
      </c>
      <c r="C34" s="1">
        <v>-10.75</v>
      </c>
      <c r="N34">
        <f t="shared" si="2"/>
        <v>0</v>
      </c>
      <c r="O34">
        <f t="shared" si="13"/>
        <v>0</v>
      </c>
      <c r="P34">
        <f t="shared" si="14"/>
        <v>0</v>
      </c>
      <c r="Q34">
        <f t="shared" si="3"/>
        <v>-2.95</v>
      </c>
      <c r="R34">
        <f t="shared" si="4"/>
        <v>-4</v>
      </c>
      <c r="S34">
        <f t="shared" si="5"/>
        <v>-10.75</v>
      </c>
      <c r="T34">
        <f t="shared" si="6"/>
        <v>8.0757460459183701</v>
      </c>
      <c r="U34">
        <f t="shared" si="7"/>
        <v>15.14599604591837</v>
      </c>
      <c r="V34">
        <f t="shared" si="8"/>
        <v>113.24760318877554</v>
      </c>
    </row>
    <row r="35" spans="1:22" x14ac:dyDescent="0.25">
      <c r="A35" s="2">
        <v>-2.9</v>
      </c>
      <c r="B35" s="1">
        <v>-3.85</v>
      </c>
      <c r="C35" s="2">
        <v>-9.65</v>
      </c>
      <c r="N35">
        <f t="shared" si="2"/>
        <v>0</v>
      </c>
      <c r="O35">
        <f t="shared" si="13"/>
        <v>0</v>
      </c>
      <c r="P35">
        <f t="shared" si="14"/>
        <v>0</v>
      </c>
      <c r="Q35">
        <f t="shared" si="3"/>
        <v>-2.9</v>
      </c>
      <c r="R35">
        <f t="shared" si="4"/>
        <v>-3.85</v>
      </c>
      <c r="S35">
        <f t="shared" si="5"/>
        <v>-9.65</v>
      </c>
      <c r="T35">
        <f t="shared" si="6"/>
        <v>7.7940674744897978</v>
      </c>
      <c r="U35">
        <f t="shared" si="7"/>
        <v>14.000960331632657</v>
      </c>
      <c r="V35">
        <f t="shared" si="8"/>
        <v>91.045674617346975</v>
      </c>
    </row>
    <row r="36" spans="1:22" x14ac:dyDescent="0.25">
      <c r="A36" s="1">
        <v>-2.8</v>
      </c>
      <c r="B36" s="2">
        <v>-3.75</v>
      </c>
      <c r="C36" s="1">
        <v>-7.85</v>
      </c>
      <c r="N36">
        <f t="shared" si="2"/>
        <v>0</v>
      </c>
      <c r="O36">
        <f t="shared" si="13"/>
        <v>0</v>
      </c>
      <c r="P36">
        <f t="shared" si="14"/>
        <v>0</v>
      </c>
      <c r="Q36">
        <f t="shared" si="3"/>
        <v>-2.8</v>
      </c>
      <c r="R36">
        <f t="shared" si="4"/>
        <v>-3.75</v>
      </c>
      <c r="S36">
        <f t="shared" si="5"/>
        <v>-7.85</v>
      </c>
      <c r="T36">
        <f t="shared" si="6"/>
        <v>7.2457103316326537</v>
      </c>
      <c r="U36">
        <f t="shared" si="7"/>
        <v>13.262603188775513</v>
      </c>
      <c r="V36">
        <f t="shared" si="8"/>
        <v>59.935246045918369</v>
      </c>
    </row>
    <row r="37" spans="1:22" x14ac:dyDescent="0.25">
      <c r="A37" s="2">
        <v>-2.8</v>
      </c>
      <c r="B37" s="1">
        <v>-3.6</v>
      </c>
      <c r="C37" s="2">
        <v>-7.4</v>
      </c>
      <c r="N37">
        <f t="shared" si="2"/>
        <v>0</v>
      </c>
      <c r="O37">
        <f t="shared" si="13"/>
        <v>0</v>
      </c>
      <c r="P37">
        <f t="shared" si="14"/>
        <v>0</v>
      </c>
      <c r="Q37">
        <f t="shared" si="3"/>
        <v>-2.8</v>
      </c>
      <c r="R37">
        <f t="shared" si="4"/>
        <v>-3.6</v>
      </c>
      <c r="S37">
        <f t="shared" si="5"/>
        <v>-7.4</v>
      </c>
      <c r="T37">
        <f t="shared" si="6"/>
        <v>7.2457103316326537</v>
      </c>
      <c r="U37">
        <f t="shared" si="7"/>
        <v>12.192567474489799</v>
      </c>
      <c r="V37">
        <f t="shared" si="8"/>
        <v>53.170138903061236</v>
      </c>
    </row>
    <row r="38" spans="1:22" x14ac:dyDescent="0.25">
      <c r="A38" s="1">
        <v>-2.7</v>
      </c>
      <c r="B38" s="2">
        <v>-3.25</v>
      </c>
      <c r="C38" s="1">
        <v>-5.8</v>
      </c>
      <c r="N38">
        <f t="shared" si="2"/>
        <v>0</v>
      </c>
      <c r="O38">
        <f t="shared" si="13"/>
        <v>0</v>
      </c>
      <c r="P38">
        <f t="shared" si="14"/>
        <v>0</v>
      </c>
      <c r="Q38">
        <f t="shared" si="3"/>
        <v>-2.7</v>
      </c>
      <c r="R38">
        <f t="shared" si="4"/>
        <v>-3.25</v>
      </c>
      <c r="S38">
        <f t="shared" si="5"/>
        <v>-5.8</v>
      </c>
      <c r="T38">
        <f t="shared" si="6"/>
        <v>6.7173531887755127</v>
      </c>
      <c r="U38">
        <f t="shared" si="7"/>
        <v>9.8708174744897974</v>
      </c>
      <c r="V38">
        <f t="shared" si="8"/>
        <v>32.396424617346938</v>
      </c>
    </row>
    <row r="39" spans="1:22" x14ac:dyDescent="0.25">
      <c r="A39" s="2">
        <v>-2.65</v>
      </c>
      <c r="B39" s="1">
        <v>-3.2</v>
      </c>
      <c r="C39" s="2">
        <v>-4.4000000000000004</v>
      </c>
      <c r="N39">
        <f t="shared" si="2"/>
        <v>0</v>
      </c>
      <c r="O39">
        <f t="shared" si="13"/>
        <v>0</v>
      </c>
      <c r="P39">
        <f t="shared" si="14"/>
        <v>0</v>
      </c>
      <c r="Q39">
        <f t="shared" si="3"/>
        <v>-2.65</v>
      </c>
      <c r="R39">
        <f t="shared" si="4"/>
        <v>-3.2</v>
      </c>
      <c r="S39">
        <f t="shared" si="5"/>
        <v>-4.4000000000000004</v>
      </c>
      <c r="T39">
        <f t="shared" si="6"/>
        <v>6.4606746173469398</v>
      </c>
      <c r="U39">
        <f t="shared" si="7"/>
        <v>9.5591389030612284</v>
      </c>
      <c r="V39">
        <f t="shared" si="8"/>
        <v>18.419424617346944</v>
      </c>
    </row>
    <row r="40" spans="1:22" x14ac:dyDescent="0.25">
      <c r="A40" s="1">
        <v>-2.6</v>
      </c>
      <c r="B40" s="2">
        <v>-3.05</v>
      </c>
      <c r="C40" s="1">
        <v>-4.2</v>
      </c>
      <c r="N40">
        <f t="shared" si="2"/>
        <v>0</v>
      </c>
      <c r="O40">
        <f t="shared" si="13"/>
        <v>0</v>
      </c>
      <c r="P40">
        <f t="shared" si="14"/>
        <v>0</v>
      </c>
      <c r="Q40">
        <f t="shared" si="3"/>
        <v>-2.6</v>
      </c>
      <c r="R40">
        <f t="shared" si="4"/>
        <v>-3.05</v>
      </c>
      <c r="S40">
        <f t="shared" si="5"/>
        <v>-4.2</v>
      </c>
      <c r="T40">
        <f t="shared" si="6"/>
        <v>6.2089960459183695</v>
      </c>
      <c r="U40">
        <f t="shared" si="7"/>
        <v>8.6541031887755118</v>
      </c>
      <c r="V40">
        <f t="shared" si="8"/>
        <v>16.742710331632658</v>
      </c>
    </row>
    <row r="41" spans="1:22" x14ac:dyDescent="0.25">
      <c r="A41" s="2">
        <v>-2.5</v>
      </c>
      <c r="B41" s="1">
        <v>-2.9</v>
      </c>
      <c r="C41" s="2">
        <v>-2.8</v>
      </c>
      <c r="N41">
        <f t="shared" si="2"/>
        <v>0</v>
      </c>
      <c r="O41">
        <f t="shared" si="13"/>
        <v>0</v>
      </c>
      <c r="P41">
        <f t="shared" si="14"/>
        <v>0</v>
      </c>
      <c r="Q41">
        <f t="shared" si="3"/>
        <v>-2.5</v>
      </c>
      <c r="R41">
        <f t="shared" si="4"/>
        <v>-2.9</v>
      </c>
      <c r="S41">
        <f t="shared" si="5"/>
        <v>-2.8</v>
      </c>
      <c r="T41">
        <f t="shared" si="6"/>
        <v>5.7206389030612259</v>
      </c>
      <c r="U41">
        <f t="shared" si="7"/>
        <v>7.7940674744897978</v>
      </c>
      <c r="V41">
        <f t="shared" si="8"/>
        <v>7.2457103316326537</v>
      </c>
    </row>
    <row r="42" spans="1:22" x14ac:dyDescent="0.25">
      <c r="A42" s="1">
        <v>-2.4500000000000002</v>
      </c>
      <c r="B42" s="2">
        <v>-2.7</v>
      </c>
      <c r="C42" s="1">
        <v>-2.2999999999999998</v>
      </c>
      <c r="N42">
        <f t="shared" si="2"/>
        <v>0</v>
      </c>
      <c r="O42">
        <f t="shared" si="13"/>
        <v>0</v>
      </c>
      <c r="P42">
        <f t="shared" si="14"/>
        <v>0</v>
      </c>
      <c r="Q42">
        <f t="shared" si="3"/>
        <v>-2.4500000000000002</v>
      </c>
      <c r="R42">
        <f t="shared" si="4"/>
        <v>-2.7</v>
      </c>
      <c r="S42">
        <f t="shared" si="5"/>
        <v>-2.2999999999999998</v>
      </c>
      <c r="T42">
        <f t="shared" si="6"/>
        <v>5.4839603316326553</v>
      </c>
      <c r="U42">
        <f t="shared" si="7"/>
        <v>6.7173531887755127</v>
      </c>
      <c r="V42">
        <f t="shared" si="8"/>
        <v>4.8039246173469392</v>
      </c>
    </row>
    <row r="43" spans="1:22" x14ac:dyDescent="0.25">
      <c r="A43" s="2">
        <v>-2.4</v>
      </c>
      <c r="B43" s="1">
        <v>-2.65</v>
      </c>
      <c r="C43" s="2">
        <v>-2.25</v>
      </c>
      <c r="N43">
        <f t="shared" si="2"/>
        <v>0</v>
      </c>
      <c r="O43">
        <f t="shared" si="13"/>
        <v>0</v>
      </c>
      <c r="P43">
        <f t="shared" si="14"/>
        <v>0</v>
      </c>
      <c r="Q43">
        <f t="shared" si="3"/>
        <v>-2.4</v>
      </c>
      <c r="R43">
        <f t="shared" si="4"/>
        <v>-2.65</v>
      </c>
      <c r="S43">
        <f t="shared" si="5"/>
        <v>-2.25</v>
      </c>
      <c r="T43">
        <f t="shared" si="6"/>
        <v>5.2522817602040828</v>
      </c>
      <c r="U43">
        <f t="shared" si="7"/>
        <v>6.4606746173469398</v>
      </c>
      <c r="V43">
        <f t="shared" si="8"/>
        <v>4.587246045918369</v>
      </c>
    </row>
    <row r="44" spans="1:22" x14ac:dyDescent="0.25">
      <c r="A44" s="1">
        <v>-2.4</v>
      </c>
      <c r="B44" s="2">
        <v>-2.65</v>
      </c>
      <c r="C44" s="1">
        <v>-2.2000000000000002</v>
      </c>
      <c r="N44">
        <f t="shared" si="2"/>
        <v>0</v>
      </c>
      <c r="O44">
        <f t="shared" si="13"/>
        <v>0</v>
      </c>
      <c r="P44">
        <f t="shared" si="14"/>
        <v>0</v>
      </c>
      <c r="Q44">
        <f t="shared" si="3"/>
        <v>-2.4</v>
      </c>
      <c r="R44">
        <f t="shared" si="4"/>
        <v>-2.65</v>
      </c>
      <c r="S44">
        <f t="shared" si="5"/>
        <v>-2.2000000000000002</v>
      </c>
      <c r="T44">
        <f t="shared" si="6"/>
        <v>5.2522817602040828</v>
      </c>
      <c r="U44">
        <f t="shared" si="7"/>
        <v>6.4606746173469398</v>
      </c>
      <c r="V44">
        <f t="shared" si="8"/>
        <v>4.3755674744897979</v>
      </c>
    </row>
    <row r="45" spans="1:22" x14ac:dyDescent="0.25">
      <c r="A45" s="2">
        <v>-2.4</v>
      </c>
      <c r="B45" s="1">
        <v>-2.65</v>
      </c>
      <c r="C45" s="2">
        <v>-2.1</v>
      </c>
      <c r="N45">
        <f t="shared" si="2"/>
        <v>0</v>
      </c>
      <c r="O45">
        <f t="shared" si="13"/>
        <v>0</v>
      </c>
      <c r="P45">
        <f t="shared" si="14"/>
        <v>0</v>
      </c>
      <c r="Q45">
        <f t="shared" si="3"/>
        <v>-2.4</v>
      </c>
      <c r="R45">
        <f t="shared" si="4"/>
        <v>-2.65</v>
      </c>
      <c r="S45">
        <f t="shared" si="5"/>
        <v>-2.1</v>
      </c>
      <c r="T45">
        <f t="shared" si="6"/>
        <v>5.2522817602040828</v>
      </c>
      <c r="U45">
        <f t="shared" si="7"/>
        <v>6.4606746173469398</v>
      </c>
      <c r="V45">
        <f t="shared" si="8"/>
        <v>3.9672103316326548</v>
      </c>
    </row>
    <row r="46" spans="1:22" x14ac:dyDescent="0.25">
      <c r="A46" s="1">
        <v>-2.2999999999999998</v>
      </c>
      <c r="B46" s="2">
        <v>-2.6</v>
      </c>
      <c r="C46" s="1">
        <v>-2.1</v>
      </c>
      <c r="N46">
        <f t="shared" si="2"/>
        <v>0</v>
      </c>
      <c r="O46">
        <f t="shared" si="13"/>
        <v>0</v>
      </c>
      <c r="P46">
        <f t="shared" si="14"/>
        <v>0</v>
      </c>
      <c r="Q46">
        <f t="shared" si="3"/>
        <v>-2.2999999999999998</v>
      </c>
      <c r="R46">
        <f t="shared" si="4"/>
        <v>-2.6</v>
      </c>
      <c r="S46">
        <f t="shared" si="5"/>
        <v>-2.1</v>
      </c>
      <c r="T46">
        <f t="shared" si="6"/>
        <v>4.8039246173469392</v>
      </c>
      <c r="U46">
        <f t="shared" si="7"/>
        <v>6.2089960459183695</v>
      </c>
      <c r="V46">
        <f t="shared" si="8"/>
        <v>3.9672103316326548</v>
      </c>
    </row>
    <row r="47" spans="1:22" x14ac:dyDescent="0.25">
      <c r="A47" s="2">
        <v>-2.2999999999999998</v>
      </c>
      <c r="B47" s="1">
        <v>-2.5499999999999998</v>
      </c>
      <c r="C47" s="2">
        <v>-2</v>
      </c>
      <c r="N47">
        <f t="shared" si="2"/>
        <v>0</v>
      </c>
      <c r="O47">
        <f t="shared" si="13"/>
        <v>0</v>
      </c>
      <c r="P47">
        <f t="shared" si="14"/>
        <v>0</v>
      </c>
      <c r="Q47">
        <f t="shared" si="3"/>
        <v>-2.2999999999999998</v>
      </c>
      <c r="R47">
        <f t="shared" si="4"/>
        <v>-2.5499999999999998</v>
      </c>
      <c r="S47">
        <f t="shared" si="5"/>
        <v>-2</v>
      </c>
      <c r="T47">
        <f t="shared" si="6"/>
        <v>4.8039246173469392</v>
      </c>
      <c r="U47">
        <f t="shared" si="7"/>
        <v>5.9623174744897964</v>
      </c>
      <c r="V47">
        <f t="shared" si="8"/>
        <v>3.5788531887755113</v>
      </c>
    </row>
    <row r="48" spans="1:22" x14ac:dyDescent="0.25">
      <c r="A48" s="1">
        <v>-2.25</v>
      </c>
      <c r="B48" s="2">
        <v>-2.5</v>
      </c>
      <c r="C48" t="s">
        <v>18</v>
      </c>
      <c r="N48">
        <f t="shared" si="2"/>
        <v>0</v>
      </c>
      <c r="O48">
        <f t="shared" si="13"/>
        <v>0</v>
      </c>
      <c r="P48" t="str">
        <f t="shared" si="14"/>
        <v>x</v>
      </c>
      <c r="Q48">
        <f t="shared" si="3"/>
        <v>-2.25</v>
      </c>
      <c r="R48">
        <f t="shared" si="4"/>
        <v>-2.5</v>
      </c>
      <c r="S48">
        <f t="shared" si="5"/>
        <v>0</v>
      </c>
      <c r="T48">
        <f t="shared" si="6"/>
        <v>4.587246045918369</v>
      </c>
      <c r="U48">
        <f t="shared" si="7"/>
        <v>5.7206389030612259</v>
      </c>
    </row>
    <row r="49" spans="1:21" x14ac:dyDescent="0.25">
      <c r="A49" s="2">
        <v>-2.2000000000000002</v>
      </c>
      <c r="B49" s="1">
        <v>-2.4500000000000002</v>
      </c>
      <c r="N49">
        <f t="shared" si="2"/>
        <v>0</v>
      </c>
      <c r="O49">
        <f t="shared" si="13"/>
        <v>0</v>
      </c>
      <c r="P49">
        <f t="shared" si="14"/>
        <v>0</v>
      </c>
      <c r="Q49">
        <f t="shared" si="3"/>
        <v>-2.2000000000000002</v>
      </c>
      <c r="R49">
        <f t="shared" si="4"/>
        <v>-2.4500000000000002</v>
      </c>
      <c r="S49">
        <f t="shared" si="5"/>
        <v>0</v>
      </c>
      <c r="T49">
        <f t="shared" si="6"/>
        <v>4.3755674744897979</v>
      </c>
      <c r="U49">
        <f t="shared" si="7"/>
        <v>5.4839603316326553</v>
      </c>
    </row>
    <row r="50" spans="1:21" x14ac:dyDescent="0.25">
      <c r="A50" s="1">
        <v>-2.1</v>
      </c>
      <c r="B50" s="2">
        <v>-2.2999999999999998</v>
      </c>
      <c r="N50">
        <f t="shared" si="2"/>
        <v>0</v>
      </c>
      <c r="O50">
        <f t="shared" si="13"/>
        <v>0</v>
      </c>
      <c r="P50">
        <f t="shared" si="14"/>
        <v>0</v>
      </c>
      <c r="Q50">
        <f t="shared" si="3"/>
        <v>-2.1</v>
      </c>
      <c r="R50">
        <f t="shared" si="4"/>
        <v>-2.2999999999999998</v>
      </c>
      <c r="S50">
        <f t="shared" si="5"/>
        <v>0</v>
      </c>
      <c r="T50">
        <f t="shared" si="6"/>
        <v>3.9672103316326548</v>
      </c>
      <c r="U50">
        <f t="shared" si="7"/>
        <v>4.8039246173469392</v>
      </c>
    </row>
    <row r="51" spans="1:21" x14ac:dyDescent="0.25">
      <c r="A51" s="2">
        <v>-1.9</v>
      </c>
      <c r="B51" s="1">
        <v>-2.2999999999999998</v>
      </c>
      <c r="N51">
        <f t="shared" si="2"/>
        <v>0</v>
      </c>
      <c r="O51">
        <f t="shared" si="13"/>
        <v>0</v>
      </c>
      <c r="P51">
        <f t="shared" si="14"/>
        <v>0</v>
      </c>
      <c r="Q51">
        <f t="shared" si="3"/>
        <v>-1.9</v>
      </c>
      <c r="R51">
        <f t="shared" si="4"/>
        <v>-2.2999999999999998</v>
      </c>
      <c r="S51">
        <f t="shared" si="5"/>
        <v>0</v>
      </c>
      <c r="T51">
        <f t="shared" si="6"/>
        <v>3.2104960459183682</v>
      </c>
      <c r="U51">
        <f t="shared" si="7"/>
        <v>4.8039246173469392</v>
      </c>
    </row>
    <row r="52" spans="1:21" x14ac:dyDescent="0.25">
      <c r="A52" s="1">
        <v>-1.9</v>
      </c>
      <c r="B52" s="2">
        <v>-2.25</v>
      </c>
      <c r="N52">
        <f t="shared" si="2"/>
        <v>0</v>
      </c>
      <c r="O52">
        <f t="shared" si="13"/>
        <v>0</v>
      </c>
      <c r="P52">
        <f t="shared" si="14"/>
        <v>0</v>
      </c>
      <c r="Q52">
        <f t="shared" si="3"/>
        <v>-1.9</v>
      </c>
      <c r="R52">
        <f t="shared" si="4"/>
        <v>-2.25</v>
      </c>
      <c r="S52">
        <f t="shared" si="5"/>
        <v>0</v>
      </c>
      <c r="T52">
        <f t="shared" si="6"/>
        <v>3.2104960459183682</v>
      </c>
      <c r="U52">
        <f t="shared" si="7"/>
        <v>4.587246045918369</v>
      </c>
    </row>
    <row r="53" spans="1:21" x14ac:dyDescent="0.25">
      <c r="A53" t="s">
        <v>18</v>
      </c>
      <c r="B53" s="1">
        <v>-2.25</v>
      </c>
      <c r="N53" t="str">
        <f t="shared" si="2"/>
        <v>x</v>
      </c>
      <c r="O53">
        <f t="shared" si="13"/>
        <v>0</v>
      </c>
      <c r="P53">
        <f t="shared" si="14"/>
        <v>0</v>
      </c>
      <c r="Q53">
        <f t="shared" si="3"/>
        <v>0</v>
      </c>
      <c r="R53">
        <f t="shared" si="4"/>
        <v>-2.25</v>
      </c>
      <c r="S53">
        <f t="shared" si="5"/>
        <v>0</v>
      </c>
      <c r="U53">
        <f t="shared" si="7"/>
        <v>4.587246045918369</v>
      </c>
    </row>
    <row r="54" spans="1:21" x14ac:dyDescent="0.25">
      <c r="B54" s="2">
        <v>-2.2000000000000002</v>
      </c>
      <c r="N54">
        <f t="shared" si="2"/>
        <v>0</v>
      </c>
      <c r="O54">
        <f t="shared" si="13"/>
        <v>0</v>
      </c>
      <c r="P54">
        <f t="shared" si="14"/>
        <v>0</v>
      </c>
      <c r="Q54">
        <f t="shared" si="3"/>
        <v>0</v>
      </c>
      <c r="R54">
        <f t="shared" si="4"/>
        <v>-2.2000000000000002</v>
      </c>
      <c r="S54">
        <f t="shared" si="5"/>
        <v>0</v>
      </c>
      <c r="U54">
        <f t="shared" si="7"/>
        <v>4.3755674744897979</v>
      </c>
    </row>
    <row r="55" spans="1:21" x14ac:dyDescent="0.25">
      <c r="B55" s="1">
        <v>-1.95</v>
      </c>
      <c r="N55">
        <f t="shared" si="2"/>
        <v>0</v>
      </c>
      <c r="O55">
        <f t="shared" si="13"/>
        <v>0</v>
      </c>
      <c r="P55">
        <f t="shared" si="14"/>
        <v>0</v>
      </c>
      <c r="Q55">
        <f t="shared" si="3"/>
        <v>0</v>
      </c>
      <c r="R55">
        <f t="shared" si="4"/>
        <v>-1.95</v>
      </c>
      <c r="S55">
        <f t="shared" si="5"/>
        <v>0</v>
      </c>
      <c r="U55">
        <f t="shared" si="7"/>
        <v>3.39217461734694</v>
      </c>
    </row>
    <row r="56" spans="1:21" x14ac:dyDescent="0.25">
      <c r="B56" s="2">
        <v>-1.1000000000000001</v>
      </c>
      <c r="N56">
        <f t="shared" si="2"/>
        <v>0</v>
      </c>
      <c r="O56">
        <f t="shared" si="13"/>
        <v>0</v>
      </c>
      <c r="P56">
        <f t="shared" si="14"/>
        <v>0</v>
      </c>
      <c r="Q56">
        <f t="shared" si="3"/>
        <v>0</v>
      </c>
      <c r="R56">
        <f t="shared" si="4"/>
        <v>-1.1000000000000001</v>
      </c>
      <c r="S56">
        <f t="shared" si="5"/>
        <v>0</v>
      </c>
      <c r="U56">
        <f t="shared" si="7"/>
        <v>0.98363890306122559</v>
      </c>
    </row>
    <row r="58" spans="1:21" x14ac:dyDescent="0.25">
      <c r="A58">
        <f>COUNT(A3:A57)</f>
        <v>48</v>
      </c>
      <c r="B58">
        <f t="shared" ref="B58:C58" si="15">COUNT(B3:B57)</f>
        <v>53</v>
      </c>
      <c r="C58">
        <f t="shared" si="15"/>
        <v>44</v>
      </c>
    </row>
    <row r="59" spans="1:21" x14ac:dyDescent="0.25">
      <c r="A59">
        <f>A58-A60+(SUM(G5:G6))</f>
        <v>93</v>
      </c>
      <c r="B59">
        <f t="shared" ref="B59:C59" si="16">SUM(H5:H6)+B58</f>
        <v>90</v>
      </c>
      <c r="C59">
        <f t="shared" si="16"/>
        <v>96</v>
      </c>
    </row>
    <row r="60" spans="1:21" x14ac:dyDescent="0.25">
      <c r="A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6321-1ADA-4246-A4BE-633C001E6B6C}">
  <dimension ref="A1:U36"/>
  <sheetViews>
    <sheetView workbookViewId="0">
      <selection activeCell="E18" sqref="E18:F22"/>
    </sheetView>
  </sheetViews>
  <sheetFormatPr baseColWidth="10" defaultRowHeight="15" x14ac:dyDescent="0.25"/>
  <sheetData>
    <row r="1" spans="1:21" x14ac:dyDescent="0.25">
      <c r="A1" t="s">
        <v>4</v>
      </c>
    </row>
    <row r="2" spans="1:21" x14ac:dyDescent="0.25">
      <c r="A2" t="s">
        <v>1</v>
      </c>
      <c r="B2" t="s">
        <v>2</v>
      </c>
      <c r="C2" t="s">
        <v>3</v>
      </c>
    </row>
    <row r="3" spans="1:21" x14ac:dyDescent="0.25">
      <c r="A3" s="1">
        <v>5.0999999999999996</v>
      </c>
      <c r="B3" s="1">
        <v>4.75</v>
      </c>
      <c r="C3" s="1">
        <v>3.9</v>
      </c>
      <c r="F3" t="s">
        <v>1</v>
      </c>
      <c r="G3" t="s">
        <v>2</v>
      </c>
      <c r="H3" t="s">
        <v>3</v>
      </c>
      <c r="M3">
        <f>IF(A3&gt;0,A3,0)</f>
        <v>5.0999999999999996</v>
      </c>
      <c r="N3">
        <f t="shared" ref="N3:O18" si="0">IF(B3&gt;0,B3,0)</f>
        <v>4.75</v>
      </c>
      <c r="O3">
        <f t="shared" si="0"/>
        <v>3.9</v>
      </c>
      <c r="P3">
        <f>IF(A3&lt;0,A3,0)</f>
        <v>0</v>
      </c>
      <c r="Q3">
        <f t="shared" ref="Q3:R3" si="1">IF(B3&lt;0,B3,0)</f>
        <v>0</v>
      </c>
      <c r="R3">
        <f t="shared" si="1"/>
        <v>0</v>
      </c>
      <c r="S3">
        <f>(A3-$F$13)^2</f>
        <v>19.508270793315837</v>
      </c>
      <c r="T3">
        <f t="shared" ref="T3:U3" si="2">(B3-$F$13)^2</f>
        <v>16.538999021544068</v>
      </c>
      <c r="U3">
        <f t="shared" si="2"/>
        <v>10.347910432955477</v>
      </c>
    </row>
    <row r="4" spans="1:21" x14ac:dyDescent="0.25">
      <c r="A4" s="2">
        <v>3.5</v>
      </c>
      <c r="B4" s="6" t="s">
        <v>18</v>
      </c>
      <c r="C4" s="2">
        <v>1.8</v>
      </c>
      <c r="E4" t="s">
        <v>5</v>
      </c>
      <c r="F4">
        <v>122</v>
      </c>
      <c r="G4">
        <v>111</v>
      </c>
      <c r="H4">
        <v>100</v>
      </c>
      <c r="M4">
        <f t="shared" ref="M4:M34" si="3">IF(A4&gt;0,A4,0)</f>
        <v>3.5</v>
      </c>
      <c r="O4">
        <f t="shared" si="0"/>
        <v>1.8</v>
      </c>
      <c r="P4">
        <f t="shared" ref="P4:P34" si="4">IF(A4&lt;0,A4,0)</f>
        <v>0</v>
      </c>
      <c r="Q4">
        <f t="shared" ref="Q4:Q34" si="5">IF(B4&lt;0,B4,0)</f>
        <v>0</v>
      </c>
      <c r="R4">
        <f t="shared" ref="R4:R34" si="6">IF(C4&lt;0,C4,0)</f>
        <v>0</v>
      </c>
      <c r="S4">
        <f t="shared" ref="S4:S33" si="7">(A4-$F$13)^2</f>
        <v>7.9344569795020234</v>
      </c>
      <c r="U4">
        <f t="shared" ref="U4:U33" si="8">(C4-$F$13)^2</f>
        <v>1.2472798023248475</v>
      </c>
    </row>
    <row r="5" spans="1:21" x14ac:dyDescent="0.25">
      <c r="A5" s="1">
        <v>2.4</v>
      </c>
      <c r="B5" s="1">
        <v>3</v>
      </c>
      <c r="C5" s="1">
        <v>1.7</v>
      </c>
      <c r="E5" t="s">
        <v>7</v>
      </c>
      <c r="F5" s="5">
        <v>75</v>
      </c>
      <c r="G5" s="5">
        <v>65</v>
      </c>
      <c r="H5" s="5">
        <v>59</v>
      </c>
      <c r="M5">
        <f t="shared" si="3"/>
        <v>2.4</v>
      </c>
      <c r="N5">
        <f t="shared" si="0"/>
        <v>3</v>
      </c>
      <c r="O5">
        <f t="shared" si="0"/>
        <v>1.7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2.9474599825050265</v>
      </c>
      <c r="T5">
        <f t="shared" ref="T4:T33" si="9">(B5-$F$13)^2</f>
        <v>5.3676401626852064</v>
      </c>
      <c r="U5">
        <f t="shared" si="8"/>
        <v>1.0339164389614839</v>
      </c>
    </row>
    <row r="6" spans="1:21" x14ac:dyDescent="0.25">
      <c r="A6" s="2">
        <v>2.35</v>
      </c>
      <c r="B6" s="2">
        <v>2.4500000000000002</v>
      </c>
      <c r="C6" s="2">
        <v>1.65</v>
      </c>
      <c r="E6" t="s">
        <v>8</v>
      </c>
      <c r="F6">
        <v>20</v>
      </c>
      <c r="G6">
        <v>18</v>
      </c>
      <c r="H6">
        <v>25</v>
      </c>
      <c r="M6">
        <f t="shared" si="3"/>
        <v>2.35</v>
      </c>
      <c r="N6">
        <f t="shared" si="0"/>
        <v>2.4500000000000002</v>
      </c>
      <c r="O6">
        <f t="shared" si="0"/>
        <v>1.65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2.7782783008233456</v>
      </c>
      <c r="T6">
        <f t="shared" si="9"/>
        <v>3.1216416641867091</v>
      </c>
      <c r="U6">
        <f t="shared" si="8"/>
        <v>0.93473475727980193</v>
      </c>
    </row>
    <row r="7" spans="1:21" x14ac:dyDescent="0.25">
      <c r="A7" s="1">
        <v>2.2999999999999998</v>
      </c>
      <c r="B7" s="1">
        <v>2.4</v>
      </c>
      <c r="C7" s="1">
        <v>1.55</v>
      </c>
      <c r="E7" t="s">
        <v>9</v>
      </c>
      <c r="F7">
        <f>COUNT(M3:M23)</f>
        <v>21</v>
      </c>
      <c r="G7">
        <f>COUNT(N3:N28)</f>
        <v>25</v>
      </c>
      <c r="H7">
        <f>COUNT(O3:O16)</f>
        <v>14</v>
      </c>
      <c r="M7">
        <f t="shared" si="3"/>
        <v>2.2999999999999998</v>
      </c>
      <c r="N7">
        <f t="shared" si="0"/>
        <v>2.4</v>
      </c>
      <c r="O7">
        <f t="shared" si="0"/>
        <v>1.55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2.6140966191416628</v>
      </c>
      <c r="T7">
        <f t="shared" si="9"/>
        <v>2.9474599825050265</v>
      </c>
      <c r="U7">
        <f t="shared" si="8"/>
        <v>0.75137139391643892</v>
      </c>
    </row>
    <row r="8" spans="1:21" x14ac:dyDescent="0.25">
      <c r="A8" s="2">
        <v>2.2999999999999998</v>
      </c>
      <c r="B8" s="2">
        <v>2.4</v>
      </c>
      <c r="C8" s="2">
        <v>1.45</v>
      </c>
      <c r="E8" t="s">
        <v>10</v>
      </c>
      <c r="F8">
        <f>COUNT(P25:P30)</f>
        <v>6</v>
      </c>
      <c r="G8">
        <f>COUNT(Q30:Q32)</f>
        <v>3</v>
      </c>
      <c r="H8">
        <f>COUNT(R18:R19)</f>
        <v>2</v>
      </c>
      <c r="M8">
        <f t="shared" si="3"/>
        <v>2.2999999999999998</v>
      </c>
      <c r="N8">
        <f t="shared" si="0"/>
        <v>2.4</v>
      </c>
      <c r="O8">
        <f t="shared" si="0"/>
        <v>1.45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2.6140966191416628</v>
      </c>
      <c r="T8">
        <f t="shared" si="9"/>
        <v>2.9474599825050265</v>
      </c>
      <c r="U8">
        <f t="shared" si="8"/>
        <v>0.58800803055307538</v>
      </c>
    </row>
    <row r="9" spans="1:21" x14ac:dyDescent="0.25">
      <c r="A9" s="1">
        <v>2.25</v>
      </c>
      <c r="B9" s="1">
        <v>2.4</v>
      </c>
      <c r="C9" s="1">
        <v>1.4</v>
      </c>
      <c r="E9" t="s">
        <v>11</v>
      </c>
      <c r="F9">
        <f>F7+F5</f>
        <v>96</v>
      </c>
      <c r="G9">
        <f t="shared" ref="G9:H9" si="10">G7+G5</f>
        <v>90</v>
      </c>
      <c r="H9">
        <f t="shared" si="10"/>
        <v>73</v>
      </c>
      <c r="M9">
        <f t="shared" si="3"/>
        <v>2.25</v>
      </c>
      <c r="N9">
        <f t="shared" si="0"/>
        <v>2.4</v>
      </c>
      <c r="O9">
        <f t="shared" si="0"/>
        <v>1.4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2.4549149374599817</v>
      </c>
      <c r="T9">
        <f t="shared" si="9"/>
        <v>2.9474599825050265</v>
      </c>
      <c r="U9">
        <f t="shared" si="8"/>
        <v>0.51382634887139367</v>
      </c>
    </row>
    <row r="10" spans="1:21" x14ac:dyDescent="0.25">
      <c r="A10" s="2">
        <v>2.25</v>
      </c>
      <c r="B10" s="2">
        <v>2.35</v>
      </c>
      <c r="C10" s="2">
        <v>1.3</v>
      </c>
      <c r="E10" t="s">
        <v>12</v>
      </c>
      <c r="F10">
        <f>F8+F6</f>
        <v>26</v>
      </c>
      <c r="G10">
        <f t="shared" ref="G10:H10" si="11">G8+G6</f>
        <v>21</v>
      </c>
      <c r="H10">
        <f t="shared" si="11"/>
        <v>27</v>
      </c>
      <c r="M10">
        <f t="shared" si="3"/>
        <v>2.25</v>
      </c>
      <c r="N10">
        <f t="shared" si="0"/>
        <v>2.35</v>
      </c>
      <c r="O10">
        <f t="shared" si="0"/>
        <v>1.3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2.4549149374599817</v>
      </c>
      <c r="T10">
        <f t="shared" si="9"/>
        <v>2.7782783008233456</v>
      </c>
      <c r="U10">
        <f t="shared" si="8"/>
        <v>0.38046298550803048</v>
      </c>
    </row>
    <row r="11" spans="1:21" x14ac:dyDescent="0.25">
      <c r="A11" s="1">
        <v>2.2000000000000002</v>
      </c>
      <c r="B11" s="1">
        <v>2.25</v>
      </c>
      <c r="C11" s="1">
        <v>1.3</v>
      </c>
      <c r="E11" t="s">
        <v>13</v>
      </c>
      <c r="F11">
        <f>SUM(M3:M33)/F9</f>
        <v>1.2541666666666667</v>
      </c>
      <c r="G11">
        <f t="shared" ref="G11:H11" si="12">SUM(N3:N33)/G9</f>
        <v>1.3227777777777776</v>
      </c>
      <c r="H11">
        <f t="shared" si="12"/>
        <v>1.1054794520547946</v>
      </c>
      <c r="I11">
        <f>SUM(M3:O33)/(SUM(F9:H9))</f>
        <v>1.2361003861003861</v>
      </c>
      <c r="M11">
        <f t="shared" si="3"/>
        <v>2.2000000000000002</v>
      </c>
      <c r="N11">
        <f t="shared" si="0"/>
        <v>2.25</v>
      </c>
      <c r="O11">
        <f t="shared" si="0"/>
        <v>1.3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2.3007332557783009</v>
      </c>
      <c r="T11">
        <f t="shared" si="9"/>
        <v>2.4549149374599817</v>
      </c>
      <c r="U11">
        <f t="shared" si="8"/>
        <v>0.38046298550803048</v>
      </c>
    </row>
    <row r="12" spans="1:21" x14ac:dyDescent="0.25">
      <c r="A12" s="2">
        <v>2.15</v>
      </c>
      <c r="B12" s="2">
        <v>2.25</v>
      </c>
      <c r="C12" s="2">
        <v>1.25</v>
      </c>
      <c r="E12" t="s">
        <v>14</v>
      </c>
      <c r="F12">
        <f>SUM(P3:P33)/F10</f>
        <v>-1.4000000000000001</v>
      </c>
      <c r="G12">
        <f t="shared" ref="G12:H12" si="13">SUM(Q3:Q33)/G10</f>
        <v>-1.3166666666666669</v>
      </c>
      <c r="H12">
        <f t="shared" si="13"/>
        <v>-1.0592592592592593</v>
      </c>
      <c r="I12">
        <f>SUM(P3:R33)/SUM(F10:H10)</f>
        <v>-1.2520270270270268</v>
      </c>
      <c r="M12">
        <f t="shared" si="3"/>
        <v>2.15</v>
      </c>
      <c r="N12">
        <f t="shared" si="0"/>
        <v>2.25</v>
      </c>
      <c r="O12">
        <f t="shared" si="0"/>
        <v>1.25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2.1515515740966182</v>
      </c>
      <c r="T12">
        <f t="shared" si="9"/>
        <v>2.4549149374599817</v>
      </c>
      <c r="U12">
        <f t="shared" si="8"/>
        <v>0.32128130382634879</v>
      </c>
    </row>
    <row r="13" spans="1:21" x14ac:dyDescent="0.25">
      <c r="A13" s="1">
        <v>2.15</v>
      </c>
      <c r="B13" s="1">
        <v>2.2000000000000002</v>
      </c>
      <c r="C13" s="1">
        <v>1.2</v>
      </c>
      <c r="E13" t="s">
        <v>15</v>
      </c>
      <c r="F13">
        <f>SUM(M3:R33)/SUM(F4:H4)</f>
        <v>0.68318318318318327</v>
      </c>
      <c r="M13">
        <f t="shared" si="3"/>
        <v>2.15</v>
      </c>
      <c r="N13">
        <f t="shared" si="0"/>
        <v>2.2000000000000002</v>
      </c>
      <c r="O13">
        <f t="shared" si="0"/>
        <v>1.2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2.1515515740966182</v>
      </c>
      <c r="T13">
        <f t="shared" si="9"/>
        <v>2.3007332557783009</v>
      </c>
      <c r="U13">
        <f t="shared" si="8"/>
        <v>0.26709962214466704</v>
      </c>
    </row>
    <row r="14" spans="1:21" x14ac:dyDescent="0.25">
      <c r="A14" s="2">
        <v>2.1</v>
      </c>
      <c r="B14" s="2">
        <v>2.2000000000000002</v>
      </c>
      <c r="C14" s="2">
        <v>1.1000000000000001</v>
      </c>
      <c r="E14" t="s">
        <v>16</v>
      </c>
      <c r="F14">
        <f>SUM(S3:U33)/SUM(F4:H4)</f>
        <v>0.85923713232481447</v>
      </c>
      <c r="M14">
        <f t="shared" si="3"/>
        <v>2.1</v>
      </c>
      <c r="N14">
        <f t="shared" si="0"/>
        <v>2.2000000000000002</v>
      </c>
      <c r="O14">
        <f t="shared" si="0"/>
        <v>1.1000000000000001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2.0073698924149372</v>
      </c>
      <c r="T14">
        <f t="shared" si="9"/>
        <v>2.3007332557783009</v>
      </c>
      <c r="U14">
        <f t="shared" si="8"/>
        <v>0.17373625878130383</v>
      </c>
    </row>
    <row r="15" spans="1:21" x14ac:dyDescent="0.25">
      <c r="A15" s="1">
        <v>2</v>
      </c>
      <c r="B15" s="1">
        <v>2.15</v>
      </c>
      <c r="C15" s="1">
        <v>1.05</v>
      </c>
      <c r="E15" t="s">
        <v>17</v>
      </c>
      <c r="F15">
        <f>SQRT(F14)</f>
        <v>0.92695044761023471</v>
      </c>
      <c r="M15">
        <f t="shared" si="3"/>
        <v>2</v>
      </c>
      <c r="N15">
        <f t="shared" si="0"/>
        <v>2.15</v>
      </c>
      <c r="O15">
        <f t="shared" si="0"/>
        <v>1.05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1.7340065290515736</v>
      </c>
      <c r="T15">
        <f t="shared" si="9"/>
        <v>2.1515515740966182</v>
      </c>
      <c r="U15">
        <f t="shared" si="8"/>
        <v>0.13455457709962212</v>
      </c>
    </row>
    <row r="16" spans="1:21" x14ac:dyDescent="0.25">
      <c r="A16" s="2">
        <v>1.85</v>
      </c>
      <c r="B16" s="2">
        <v>2.15</v>
      </c>
      <c r="C16" s="2">
        <v>1.05</v>
      </c>
      <c r="M16">
        <f t="shared" si="3"/>
        <v>1.85</v>
      </c>
      <c r="N16">
        <f t="shared" si="0"/>
        <v>2.15</v>
      </c>
      <c r="O16">
        <f t="shared" si="0"/>
        <v>1.05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1.3614614840065289</v>
      </c>
      <c r="T16">
        <f t="shared" si="9"/>
        <v>2.1515515740966182</v>
      </c>
      <c r="U16">
        <f t="shared" si="8"/>
        <v>0.13455457709962212</v>
      </c>
    </row>
    <row r="17" spans="1:21" x14ac:dyDescent="0.25">
      <c r="A17" s="1">
        <v>1.8</v>
      </c>
      <c r="B17" s="1">
        <v>2.1</v>
      </c>
      <c r="C17" s="3" t="s">
        <v>18</v>
      </c>
      <c r="M17">
        <f t="shared" si="3"/>
        <v>1.8</v>
      </c>
      <c r="N17">
        <f t="shared" si="0"/>
        <v>2.1</v>
      </c>
      <c r="O17" t="str">
        <f t="shared" si="0"/>
        <v>x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1.2472798023248475</v>
      </c>
      <c r="T17">
        <f t="shared" si="9"/>
        <v>2.0073698924149372</v>
      </c>
    </row>
    <row r="18" spans="1:21" x14ac:dyDescent="0.25">
      <c r="A18" s="2">
        <v>1.75</v>
      </c>
      <c r="B18" s="2">
        <v>2.1</v>
      </c>
      <c r="C18" s="1">
        <v>-1.95</v>
      </c>
      <c r="E18" t="s">
        <v>13</v>
      </c>
      <c r="F18">
        <v>1.2361003861003861</v>
      </c>
      <c r="M18">
        <f t="shared" si="3"/>
        <v>1.75</v>
      </c>
      <c r="N18">
        <f t="shared" si="0"/>
        <v>2.1</v>
      </c>
      <c r="O18">
        <f t="shared" si="0"/>
        <v>0</v>
      </c>
      <c r="P18">
        <f t="shared" si="4"/>
        <v>0</v>
      </c>
      <c r="Q18">
        <f t="shared" si="5"/>
        <v>0</v>
      </c>
      <c r="R18">
        <f t="shared" si="6"/>
        <v>-1.95</v>
      </c>
      <c r="S18">
        <f t="shared" si="7"/>
        <v>1.1380981206431653</v>
      </c>
      <c r="T18">
        <f t="shared" si="9"/>
        <v>2.0073698924149372</v>
      </c>
      <c r="U18">
        <f t="shared" si="8"/>
        <v>6.9336536761987206</v>
      </c>
    </row>
    <row r="19" spans="1:21" x14ac:dyDescent="0.25">
      <c r="A19" s="1">
        <v>1.65</v>
      </c>
      <c r="B19" s="1">
        <v>2.0499999999999998</v>
      </c>
      <c r="C19" s="2">
        <v>-1.65</v>
      </c>
      <c r="E19" t="s">
        <v>14</v>
      </c>
      <c r="F19">
        <v>-1.2520270270270268</v>
      </c>
      <c r="M19">
        <f t="shared" si="3"/>
        <v>1.65</v>
      </c>
      <c r="N19">
        <f t="shared" ref="N19:N34" si="14">IF(B19&gt;0,B19,0)</f>
        <v>2.0499999999999998</v>
      </c>
      <c r="O19">
        <f t="shared" ref="O19:O34" si="15">IF(C19&gt;0,C19,0)</f>
        <v>0</v>
      </c>
      <c r="P19">
        <f t="shared" si="4"/>
        <v>0</v>
      </c>
      <c r="Q19">
        <f t="shared" si="5"/>
        <v>0</v>
      </c>
      <c r="R19">
        <f t="shared" si="6"/>
        <v>-1.65</v>
      </c>
      <c r="S19">
        <f t="shared" si="7"/>
        <v>0.93473475727980193</v>
      </c>
      <c r="T19">
        <f t="shared" si="9"/>
        <v>1.8681882107332548</v>
      </c>
      <c r="U19">
        <f t="shared" si="8"/>
        <v>5.4437437662888115</v>
      </c>
    </row>
    <row r="20" spans="1:21" x14ac:dyDescent="0.25">
      <c r="A20" s="2">
        <v>1.6</v>
      </c>
      <c r="B20" s="2">
        <v>2</v>
      </c>
      <c r="C20" t="s">
        <v>18</v>
      </c>
      <c r="E20" t="s">
        <v>15</v>
      </c>
      <c r="F20">
        <v>0.68318318318318327</v>
      </c>
      <c r="M20">
        <f t="shared" si="3"/>
        <v>1.6</v>
      </c>
      <c r="N20">
        <f t="shared" si="14"/>
        <v>2</v>
      </c>
      <c r="O20" t="str">
        <f t="shared" si="15"/>
        <v>x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0.84055307559812065</v>
      </c>
      <c r="T20">
        <f t="shared" si="9"/>
        <v>1.7340065290515736</v>
      </c>
    </row>
    <row r="21" spans="1:21" x14ac:dyDescent="0.25">
      <c r="A21" s="1">
        <v>1.55</v>
      </c>
      <c r="B21" s="1">
        <v>1.8</v>
      </c>
      <c r="E21" t="s">
        <v>16</v>
      </c>
      <c r="F21">
        <v>0.85923713232481447</v>
      </c>
      <c r="M21">
        <f t="shared" si="3"/>
        <v>1.55</v>
      </c>
      <c r="N21">
        <f t="shared" si="14"/>
        <v>1.8</v>
      </c>
      <c r="O21">
        <f t="shared" si="15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0.75137139391643892</v>
      </c>
      <c r="T21">
        <f t="shared" si="9"/>
        <v>1.2472798023248475</v>
      </c>
    </row>
    <row r="22" spans="1:21" x14ac:dyDescent="0.25">
      <c r="A22" s="2">
        <v>1.1000000000000001</v>
      </c>
      <c r="B22" s="2">
        <v>1.8</v>
      </c>
      <c r="E22" t="s">
        <v>17</v>
      </c>
      <c r="F22">
        <v>0.92695044761023471</v>
      </c>
      <c r="M22">
        <f t="shared" si="3"/>
        <v>1.1000000000000001</v>
      </c>
      <c r="N22">
        <f t="shared" si="14"/>
        <v>1.8</v>
      </c>
      <c r="O22">
        <f t="shared" si="15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0.17373625878130383</v>
      </c>
      <c r="T22">
        <f t="shared" si="9"/>
        <v>1.2472798023248475</v>
      </c>
    </row>
    <row r="23" spans="1:21" x14ac:dyDescent="0.25">
      <c r="A23" s="1">
        <v>1.05</v>
      </c>
      <c r="B23" s="1">
        <v>1.7</v>
      </c>
      <c r="M23">
        <f t="shared" si="3"/>
        <v>1.05</v>
      </c>
      <c r="N23">
        <f t="shared" si="14"/>
        <v>1.7</v>
      </c>
      <c r="O23">
        <f t="shared" si="15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0.13455457709962212</v>
      </c>
      <c r="T23">
        <f t="shared" si="9"/>
        <v>1.0339164389614839</v>
      </c>
    </row>
    <row r="24" spans="1:21" x14ac:dyDescent="0.25">
      <c r="A24" s="3" t="s">
        <v>18</v>
      </c>
      <c r="B24" s="2">
        <v>1.65</v>
      </c>
      <c r="M24">
        <v>75</v>
      </c>
      <c r="N24">
        <f t="shared" si="14"/>
        <v>1.65</v>
      </c>
      <c r="O24">
        <f t="shared" si="15"/>
        <v>0</v>
      </c>
      <c r="P24">
        <f t="shared" si="4"/>
        <v>0</v>
      </c>
      <c r="Q24">
        <f t="shared" si="5"/>
        <v>0</v>
      </c>
      <c r="R24">
        <f t="shared" si="6"/>
        <v>0</v>
      </c>
      <c r="T24">
        <f t="shared" si="9"/>
        <v>0.93473475727980193</v>
      </c>
    </row>
    <row r="25" spans="1:21" x14ac:dyDescent="0.25">
      <c r="A25" s="1">
        <v>-5.65</v>
      </c>
      <c r="B25" s="1">
        <v>1.65</v>
      </c>
      <c r="M25">
        <f t="shared" si="3"/>
        <v>0</v>
      </c>
      <c r="N25">
        <f t="shared" si="14"/>
        <v>1.65</v>
      </c>
      <c r="O25">
        <f t="shared" si="15"/>
        <v>0</v>
      </c>
      <c r="P25">
        <f t="shared" si="4"/>
        <v>-5.65</v>
      </c>
      <c r="Q25">
        <f t="shared" si="5"/>
        <v>0</v>
      </c>
      <c r="R25">
        <f t="shared" si="6"/>
        <v>0</v>
      </c>
      <c r="S25">
        <f t="shared" si="7"/>
        <v>40.109209231754278</v>
      </c>
      <c r="T25">
        <f t="shared" si="9"/>
        <v>0.93473475727980193</v>
      </c>
    </row>
    <row r="26" spans="1:21" x14ac:dyDescent="0.25">
      <c r="A26" s="2">
        <v>-2.2000000000000002</v>
      </c>
      <c r="B26" s="2">
        <v>1.65</v>
      </c>
      <c r="M26">
        <f t="shared" si="3"/>
        <v>0</v>
      </c>
      <c r="N26">
        <f t="shared" si="14"/>
        <v>1.65</v>
      </c>
      <c r="O26">
        <f t="shared" si="15"/>
        <v>0</v>
      </c>
      <c r="P26">
        <f t="shared" si="4"/>
        <v>-2.2000000000000002</v>
      </c>
      <c r="Q26">
        <f t="shared" si="5"/>
        <v>0</v>
      </c>
      <c r="R26">
        <f t="shared" si="6"/>
        <v>0</v>
      </c>
      <c r="S26">
        <f t="shared" si="7"/>
        <v>8.3127452677903158</v>
      </c>
      <c r="T26">
        <f t="shared" si="9"/>
        <v>0.93473475727980193</v>
      </c>
    </row>
    <row r="27" spans="1:21" x14ac:dyDescent="0.25">
      <c r="A27" s="1">
        <v>-2.2000000000000002</v>
      </c>
      <c r="B27" s="1">
        <v>1.55</v>
      </c>
      <c r="M27">
        <f t="shared" si="3"/>
        <v>0</v>
      </c>
      <c r="N27">
        <f t="shared" si="14"/>
        <v>1.55</v>
      </c>
      <c r="O27">
        <f t="shared" si="15"/>
        <v>0</v>
      </c>
      <c r="P27">
        <f t="shared" si="4"/>
        <v>-2.2000000000000002</v>
      </c>
      <c r="Q27">
        <f t="shared" si="5"/>
        <v>0</v>
      </c>
      <c r="R27">
        <f t="shared" si="6"/>
        <v>0</v>
      </c>
      <c r="S27">
        <f t="shared" si="7"/>
        <v>8.3127452677903158</v>
      </c>
      <c r="T27">
        <f t="shared" si="9"/>
        <v>0.75137139391643892</v>
      </c>
    </row>
    <row r="28" spans="1:21" x14ac:dyDescent="0.25">
      <c r="A28" s="2">
        <v>-2.15</v>
      </c>
      <c r="B28" s="2">
        <v>1.05</v>
      </c>
      <c r="M28">
        <f t="shared" si="3"/>
        <v>0</v>
      </c>
      <c r="N28">
        <f t="shared" si="14"/>
        <v>1.05</v>
      </c>
      <c r="O28">
        <f t="shared" si="15"/>
        <v>0</v>
      </c>
      <c r="P28">
        <f t="shared" si="4"/>
        <v>-2.15</v>
      </c>
      <c r="Q28">
        <f t="shared" si="5"/>
        <v>0</v>
      </c>
      <c r="R28">
        <f t="shared" si="6"/>
        <v>0</v>
      </c>
      <c r="S28">
        <f t="shared" si="7"/>
        <v>8.0269269494719957</v>
      </c>
      <c r="T28">
        <f t="shared" si="9"/>
        <v>0.13455457709962212</v>
      </c>
    </row>
    <row r="29" spans="1:21" x14ac:dyDescent="0.25">
      <c r="A29" s="1">
        <v>-2.15</v>
      </c>
      <c r="B29" s="3" t="s">
        <v>18</v>
      </c>
      <c r="M29">
        <f t="shared" si="3"/>
        <v>0</v>
      </c>
      <c r="N29">
        <v>65</v>
      </c>
      <c r="O29">
        <v>59</v>
      </c>
      <c r="P29">
        <f t="shared" si="4"/>
        <v>-2.15</v>
      </c>
      <c r="Q29">
        <v>-18</v>
      </c>
      <c r="R29">
        <v>-25</v>
      </c>
      <c r="S29">
        <f t="shared" si="7"/>
        <v>8.0269269494719957</v>
      </c>
    </row>
    <row r="30" spans="1:21" x14ac:dyDescent="0.25">
      <c r="A30" s="2">
        <v>-2.0499999999999998</v>
      </c>
      <c r="B30" s="1">
        <v>-5.05</v>
      </c>
      <c r="M30">
        <f t="shared" si="3"/>
        <v>0</v>
      </c>
      <c r="N30">
        <f t="shared" si="14"/>
        <v>0</v>
      </c>
      <c r="O30">
        <f t="shared" si="15"/>
        <v>0</v>
      </c>
      <c r="P30">
        <f t="shared" si="4"/>
        <v>-2.0499999999999998</v>
      </c>
      <c r="Q30">
        <f t="shared" si="5"/>
        <v>-5.05</v>
      </c>
      <c r="R30">
        <f t="shared" si="6"/>
        <v>0</v>
      </c>
      <c r="S30">
        <f t="shared" si="7"/>
        <v>7.4702903128353579</v>
      </c>
      <c r="T30">
        <f t="shared" si="9"/>
        <v>32.869389411934449</v>
      </c>
    </row>
    <row r="31" spans="1:21" x14ac:dyDescent="0.25">
      <c r="A31" t="s">
        <v>18</v>
      </c>
      <c r="B31" s="2">
        <v>-2.5</v>
      </c>
      <c r="M31" t="str">
        <f t="shared" si="3"/>
        <v>x</v>
      </c>
      <c r="N31">
        <f t="shared" si="14"/>
        <v>0</v>
      </c>
      <c r="O31">
        <f t="shared" si="15"/>
        <v>0</v>
      </c>
      <c r="P31">
        <v>-20</v>
      </c>
      <c r="Q31">
        <f t="shared" si="5"/>
        <v>-2.5</v>
      </c>
      <c r="R31">
        <f t="shared" si="6"/>
        <v>0</v>
      </c>
      <c r="T31">
        <f t="shared" si="9"/>
        <v>10.132655177700224</v>
      </c>
    </row>
    <row r="32" spans="1:21" x14ac:dyDescent="0.25">
      <c r="B32" s="1">
        <v>-2.1</v>
      </c>
      <c r="M32">
        <f t="shared" si="3"/>
        <v>0</v>
      </c>
      <c r="N32">
        <f t="shared" si="14"/>
        <v>0</v>
      </c>
      <c r="O32">
        <f t="shared" si="15"/>
        <v>0</v>
      </c>
      <c r="P32">
        <f t="shared" si="4"/>
        <v>0</v>
      </c>
      <c r="Q32">
        <f t="shared" si="5"/>
        <v>-2.1</v>
      </c>
      <c r="R32">
        <f t="shared" si="6"/>
        <v>0</v>
      </c>
      <c r="T32">
        <f t="shared" si="9"/>
        <v>7.7461086311536782</v>
      </c>
    </row>
    <row r="33" spans="1:18" x14ac:dyDescent="0.25">
      <c r="B33" s="6" t="s">
        <v>18</v>
      </c>
      <c r="M33">
        <f t="shared" si="3"/>
        <v>0</v>
      </c>
      <c r="N33" t="str">
        <f t="shared" si="14"/>
        <v>x</v>
      </c>
      <c r="O33">
        <f t="shared" si="15"/>
        <v>0</v>
      </c>
      <c r="P33">
        <f t="shared" si="4"/>
        <v>0</v>
      </c>
      <c r="R33">
        <f t="shared" si="6"/>
        <v>0</v>
      </c>
    </row>
    <row r="35" spans="1:18" x14ac:dyDescent="0.25">
      <c r="A35">
        <f t="shared" ref="A35:B35" si="16">COUNT(A3:A34)</f>
        <v>27</v>
      </c>
      <c r="B35">
        <f t="shared" si="16"/>
        <v>28</v>
      </c>
      <c r="C35">
        <f>COUNT(C3:C34)</f>
        <v>16</v>
      </c>
    </row>
    <row r="36" spans="1:18" x14ac:dyDescent="0.25">
      <c r="A36">
        <f>A35+(SUM(F5:F6))</f>
        <v>122</v>
      </c>
      <c r="B36">
        <f t="shared" ref="B36:C36" si="17">B35+(SUM(G5:G6))</f>
        <v>111</v>
      </c>
      <c r="C36">
        <f t="shared" si="17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2329-9B1A-4A60-9ED5-1A1B6A8A17C5}">
  <dimension ref="A1:U53"/>
  <sheetViews>
    <sheetView workbookViewId="0">
      <selection activeCell="G21" sqref="G21:H25"/>
    </sheetView>
  </sheetViews>
  <sheetFormatPr baseColWidth="10" defaultRowHeight="15" x14ac:dyDescent="0.25"/>
  <sheetData>
    <row r="1" spans="1:21" x14ac:dyDescent="0.25">
      <c r="A1" t="s">
        <v>6</v>
      </c>
    </row>
    <row r="2" spans="1:21" x14ac:dyDescent="0.25">
      <c r="A2" t="s">
        <v>1</v>
      </c>
      <c r="B2" t="s">
        <v>2</v>
      </c>
      <c r="C2" t="s">
        <v>3</v>
      </c>
    </row>
    <row r="3" spans="1:21" x14ac:dyDescent="0.25">
      <c r="A3" s="7">
        <v>5.6</v>
      </c>
      <c r="B3" s="1">
        <v>6</v>
      </c>
      <c r="C3" s="1">
        <v>4.1500000000000004</v>
      </c>
      <c r="D3" s="1"/>
      <c r="E3" s="5"/>
      <c r="G3" t="s">
        <v>1</v>
      </c>
      <c r="H3" t="s">
        <v>2</v>
      </c>
      <c r="I3" t="s">
        <v>3</v>
      </c>
      <c r="L3">
        <f>IF(A3&gt;0,A3,0)</f>
        <v>5.6</v>
      </c>
      <c r="M3">
        <f t="shared" ref="M3:N3" si="0">IF(B3&gt;0,B3,0)</f>
        <v>6</v>
      </c>
      <c r="N3">
        <f t="shared" si="0"/>
        <v>4.1500000000000004</v>
      </c>
      <c r="O3">
        <f>IF(A3&lt;0,A3,0)</f>
        <v>0</v>
      </c>
      <c r="P3">
        <f t="shared" ref="P3:Q3" si="1">IF(B3&lt;0,B3,0)</f>
        <v>0</v>
      </c>
      <c r="Q3">
        <f t="shared" si="1"/>
        <v>0</v>
      </c>
      <c r="S3">
        <f>(A3-$G$13)^2</f>
        <v>30.20287551020408</v>
      </c>
      <c r="T3">
        <f t="shared" ref="T3:U3" si="2">(B3-$G$13)^2</f>
        <v>34.759446938775511</v>
      </c>
      <c r="U3">
        <f t="shared" si="2"/>
        <v>16.367804081632656</v>
      </c>
    </row>
    <row r="4" spans="1:21" x14ac:dyDescent="0.25">
      <c r="A4" s="8">
        <v>5.3</v>
      </c>
      <c r="B4" s="2">
        <v>5.6</v>
      </c>
      <c r="C4" s="2">
        <v>3.45</v>
      </c>
      <c r="D4" s="2"/>
      <c r="E4" s="11"/>
      <c r="F4" t="s">
        <v>5</v>
      </c>
      <c r="G4">
        <v>102</v>
      </c>
      <c r="H4">
        <v>118</v>
      </c>
      <c r="I4">
        <v>95</v>
      </c>
      <c r="L4">
        <f t="shared" ref="L4:L49" si="3">IF(A4&gt;0,A4,0)</f>
        <v>5.3</v>
      </c>
      <c r="M4">
        <f t="shared" ref="M4:M49" si="4">IF(B4&gt;0,B4,0)</f>
        <v>5.6</v>
      </c>
      <c r="N4">
        <f t="shared" ref="N4:N49" si="5">IF(C4&gt;0,C4,0)</f>
        <v>3.45</v>
      </c>
      <c r="O4">
        <f t="shared" ref="O4:O49" si="6">IF(A4&lt;0,A4,0)</f>
        <v>0</v>
      </c>
      <c r="P4">
        <f t="shared" ref="P4:P49" si="7">IF(B4&lt;0,B4,0)</f>
        <v>0</v>
      </c>
      <c r="Q4">
        <f t="shared" ref="Q4:Q49" si="8">IF(C4&lt;0,C4,0)</f>
        <v>0</v>
      </c>
      <c r="S4">
        <f t="shared" ref="S4:S49" si="9">(A4-$G$13)^2</f>
        <v>26.995446938775512</v>
      </c>
      <c r="T4">
        <f t="shared" ref="T4:T49" si="10">(B4-$G$13)^2</f>
        <v>30.20287551020408</v>
      </c>
      <c r="U4">
        <f t="shared" ref="U4:U49" si="11">(C4-$G$13)^2</f>
        <v>11.193804081632653</v>
      </c>
    </row>
    <row r="5" spans="1:21" x14ac:dyDescent="0.25">
      <c r="A5" s="7">
        <v>5.2</v>
      </c>
      <c r="B5" s="1">
        <v>4.6500000000000004</v>
      </c>
      <c r="C5" s="1">
        <v>3.2</v>
      </c>
      <c r="D5" s="1"/>
      <c r="E5" s="5"/>
      <c r="F5" t="s">
        <v>7</v>
      </c>
      <c r="G5" s="5">
        <v>26</v>
      </c>
      <c r="H5" s="5">
        <v>42</v>
      </c>
      <c r="I5" s="5">
        <v>31</v>
      </c>
      <c r="L5">
        <f t="shared" si="3"/>
        <v>5.2</v>
      </c>
      <c r="M5">
        <f t="shared" si="4"/>
        <v>4.6500000000000004</v>
      </c>
      <c r="N5">
        <f t="shared" si="5"/>
        <v>3.2</v>
      </c>
      <c r="O5">
        <f t="shared" si="6"/>
        <v>0</v>
      </c>
      <c r="P5">
        <f t="shared" si="7"/>
        <v>0</v>
      </c>
      <c r="Q5">
        <f t="shared" si="8"/>
        <v>0</v>
      </c>
      <c r="S5">
        <f t="shared" si="9"/>
        <v>25.966304081632657</v>
      </c>
      <c r="T5">
        <f t="shared" si="10"/>
        <v>20.663518367346942</v>
      </c>
      <c r="U5">
        <f t="shared" si="11"/>
        <v>9.5834469387755092</v>
      </c>
    </row>
    <row r="6" spans="1:21" x14ac:dyDescent="0.25">
      <c r="A6" s="8">
        <v>4.6500000000000004</v>
      </c>
      <c r="B6" s="2">
        <v>4.2</v>
      </c>
      <c r="C6" s="2">
        <v>3.15</v>
      </c>
      <c r="D6" s="2"/>
      <c r="E6" s="11"/>
      <c r="F6" t="s">
        <v>8</v>
      </c>
      <c r="G6">
        <v>33</v>
      </c>
      <c r="H6">
        <v>34</v>
      </c>
      <c r="I6">
        <v>38</v>
      </c>
      <c r="L6">
        <f t="shared" si="3"/>
        <v>4.6500000000000004</v>
      </c>
      <c r="M6">
        <f t="shared" si="4"/>
        <v>4.2</v>
      </c>
      <c r="N6">
        <f t="shared" si="5"/>
        <v>3.15</v>
      </c>
      <c r="O6">
        <f t="shared" si="6"/>
        <v>0</v>
      </c>
      <c r="P6">
        <f t="shared" si="7"/>
        <v>0</v>
      </c>
      <c r="Q6">
        <f t="shared" si="8"/>
        <v>0</v>
      </c>
      <c r="S6">
        <f t="shared" si="9"/>
        <v>20.663518367346942</v>
      </c>
      <c r="T6">
        <f t="shared" si="10"/>
        <v>16.774875510204083</v>
      </c>
      <c r="U6">
        <f t="shared" si="11"/>
        <v>9.2763755102040797</v>
      </c>
    </row>
    <row r="7" spans="1:21" x14ac:dyDescent="0.25">
      <c r="A7" s="7">
        <v>3.9</v>
      </c>
      <c r="B7" s="1">
        <v>3.65</v>
      </c>
      <c r="C7" s="1">
        <v>3.05</v>
      </c>
      <c r="D7" s="1"/>
      <c r="E7" s="5"/>
      <c r="F7" t="s">
        <v>9</v>
      </c>
      <c r="G7">
        <f>COUNT(L3:L23)</f>
        <v>21</v>
      </c>
      <c r="H7">
        <f>COUNT(M3:M23)</f>
        <v>20</v>
      </c>
      <c r="I7">
        <f>COUNT(N3:N21)</f>
        <v>19</v>
      </c>
      <c r="L7">
        <f t="shared" si="3"/>
        <v>3.9</v>
      </c>
      <c r="M7">
        <f t="shared" si="4"/>
        <v>3.65</v>
      </c>
      <c r="N7">
        <f t="shared" si="5"/>
        <v>3.05</v>
      </c>
      <c r="O7">
        <f t="shared" si="6"/>
        <v>0</v>
      </c>
      <c r="P7">
        <f t="shared" si="7"/>
        <v>0</v>
      </c>
      <c r="Q7">
        <f t="shared" si="8"/>
        <v>0</v>
      </c>
      <c r="S7">
        <f t="shared" si="9"/>
        <v>14.407446938775507</v>
      </c>
      <c r="T7">
        <f t="shared" si="10"/>
        <v>12.572089795918364</v>
      </c>
      <c r="U7">
        <f t="shared" si="11"/>
        <v>8.6772326530612212</v>
      </c>
    </row>
    <row r="8" spans="1:21" x14ac:dyDescent="0.25">
      <c r="A8" s="8">
        <v>3.9</v>
      </c>
      <c r="B8" s="2">
        <v>3.55</v>
      </c>
      <c r="C8" s="2">
        <v>3</v>
      </c>
      <c r="D8" s="2"/>
      <c r="E8" s="11"/>
      <c r="F8" t="s">
        <v>10</v>
      </c>
      <c r="G8">
        <f>COUNT(O25:O46)</f>
        <v>21</v>
      </c>
      <c r="H8">
        <f>COUNT(P25:P49)</f>
        <v>22</v>
      </c>
      <c r="I8">
        <f>COUNT(Q23:Q29)</f>
        <v>7</v>
      </c>
      <c r="L8">
        <f t="shared" si="3"/>
        <v>3.9</v>
      </c>
      <c r="M8">
        <f t="shared" si="4"/>
        <v>3.55</v>
      </c>
      <c r="N8">
        <f t="shared" si="5"/>
        <v>3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9"/>
        <v>14.407446938775507</v>
      </c>
      <c r="T8">
        <f t="shared" si="10"/>
        <v>11.872946938775508</v>
      </c>
      <c r="U8">
        <f t="shared" si="11"/>
        <v>8.385161224489794</v>
      </c>
    </row>
    <row r="9" spans="1:21" x14ac:dyDescent="0.25">
      <c r="A9" s="7">
        <v>3.85</v>
      </c>
      <c r="B9" s="1">
        <v>3.55</v>
      </c>
      <c r="C9" s="1">
        <v>2.8</v>
      </c>
      <c r="D9" s="1"/>
      <c r="E9" s="5"/>
      <c r="F9" t="s">
        <v>11</v>
      </c>
      <c r="G9">
        <f>G5+G7</f>
        <v>47</v>
      </c>
      <c r="H9">
        <f t="shared" ref="H9:I10" si="12">H5+H7</f>
        <v>62</v>
      </c>
      <c r="I9">
        <f t="shared" si="12"/>
        <v>50</v>
      </c>
      <c r="L9">
        <f t="shared" si="3"/>
        <v>3.85</v>
      </c>
      <c r="M9">
        <f t="shared" si="4"/>
        <v>3.55</v>
      </c>
      <c r="N9">
        <f t="shared" si="5"/>
        <v>2.8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9"/>
        <v>14.030375510204081</v>
      </c>
      <c r="T9">
        <f t="shared" si="10"/>
        <v>11.872946938775508</v>
      </c>
      <c r="U9">
        <f t="shared" si="11"/>
        <v>7.2668755102040796</v>
      </c>
    </row>
    <row r="10" spans="1:21" x14ac:dyDescent="0.25">
      <c r="A10" s="8">
        <v>3.75</v>
      </c>
      <c r="B10" s="2">
        <v>2.9</v>
      </c>
      <c r="C10" s="2">
        <v>2.7</v>
      </c>
      <c r="D10" s="2"/>
      <c r="E10" s="11"/>
      <c r="F10" t="s">
        <v>12</v>
      </c>
      <c r="G10">
        <f>G6+G8</f>
        <v>54</v>
      </c>
      <c r="H10">
        <f t="shared" si="12"/>
        <v>56</v>
      </c>
      <c r="I10">
        <f t="shared" si="12"/>
        <v>45</v>
      </c>
      <c r="L10">
        <f t="shared" si="3"/>
        <v>3.75</v>
      </c>
      <c r="M10">
        <f t="shared" si="4"/>
        <v>2.9</v>
      </c>
      <c r="N10">
        <f t="shared" si="5"/>
        <v>2.7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9"/>
        <v>13.291232653061222</v>
      </c>
      <c r="T10">
        <f t="shared" si="10"/>
        <v>7.8160183673469366</v>
      </c>
      <c r="U10">
        <f t="shared" si="11"/>
        <v>6.737732653061224</v>
      </c>
    </row>
    <row r="11" spans="1:21" x14ac:dyDescent="0.25">
      <c r="A11" s="7">
        <v>2.8</v>
      </c>
      <c r="B11" s="1">
        <v>2.9</v>
      </c>
      <c r="C11" s="1">
        <v>2.65</v>
      </c>
      <c r="D11" s="1"/>
      <c r="E11" s="5"/>
      <c r="F11" t="s">
        <v>13</v>
      </c>
      <c r="G11">
        <f>SUM(L3:L49)/G9</f>
        <v>1.9180851063829789</v>
      </c>
      <c r="H11">
        <f t="shared" ref="H11:I11" si="13">SUM(M3:M49)/H9</f>
        <v>1.6282258064516129</v>
      </c>
      <c r="I11">
        <f t="shared" si="13"/>
        <v>1.5249999999999999</v>
      </c>
      <c r="J11">
        <f>SUM(L3:N49)/SUM(G9:I9)</f>
        <v>1.6814465408805033</v>
      </c>
      <c r="L11">
        <f t="shared" si="3"/>
        <v>2.8</v>
      </c>
      <c r="M11">
        <f t="shared" si="4"/>
        <v>2.9</v>
      </c>
      <c r="N11">
        <f t="shared" si="5"/>
        <v>2.65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9"/>
        <v>7.2668755102040796</v>
      </c>
      <c r="T11">
        <f t="shared" si="10"/>
        <v>7.8160183673469366</v>
      </c>
      <c r="U11">
        <f t="shared" si="11"/>
        <v>6.4806612244897943</v>
      </c>
    </row>
    <row r="12" spans="1:21" x14ac:dyDescent="0.25">
      <c r="A12" s="8">
        <v>2.7</v>
      </c>
      <c r="B12" s="2">
        <v>2.9</v>
      </c>
      <c r="C12" s="2">
        <v>2.5499999999999998</v>
      </c>
      <c r="D12" s="2"/>
      <c r="E12" s="11"/>
      <c r="F12" t="s">
        <v>14</v>
      </c>
      <c r="G12">
        <f>SUM(O3:O49)/G10</f>
        <v>-1.7212962962962961</v>
      </c>
      <c r="H12">
        <f t="shared" ref="H12:I12" si="14">SUM(P3:P49)/H10</f>
        <v>-1.5812500000000003</v>
      </c>
      <c r="I12">
        <f t="shared" si="14"/>
        <v>-1.1777777777777776</v>
      </c>
      <c r="J12">
        <f>SUM(O3:Q49)/SUM(G10:I10)</f>
        <v>-1.5129032258064521</v>
      </c>
      <c r="L12">
        <f t="shared" si="3"/>
        <v>2.7</v>
      </c>
      <c r="M12">
        <f t="shared" si="4"/>
        <v>2.9</v>
      </c>
      <c r="N12">
        <f t="shared" si="5"/>
        <v>2.5499999999999998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9"/>
        <v>6.737732653061224</v>
      </c>
      <c r="T12">
        <f t="shared" si="10"/>
        <v>7.8160183673469366</v>
      </c>
      <c r="U12">
        <f t="shared" si="11"/>
        <v>5.9815183673469363</v>
      </c>
    </row>
    <row r="13" spans="1:21" x14ac:dyDescent="0.25">
      <c r="A13" s="7">
        <v>2.4500000000000002</v>
      </c>
      <c r="B13" s="10" t="s">
        <v>18</v>
      </c>
      <c r="C13" s="1">
        <v>2.1</v>
      </c>
      <c r="D13" s="1"/>
      <c r="E13" s="5"/>
      <c r="F13" t="s">
        <v>15</v>
      </c>
      <c r="G13">
        <f>SUM(L3:Q49)/SUM(G4:I4)</f>
        <v>0.10428571428571433</v>
      </c>
      <c r="L13">
        <f t="shared" si="3"/>
        <v>2.4500000000000002</v>
      </c>
      <c r="N13">
        <f t="shared" si="5"/>
        <v>2.1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9"/>
        <v>5.5023755102040814</v>
      </c>
      <c r="U13">
        <f t="shared" si="11"/>
        <v>3.982875510204082</v>
      </c>
    </row>
    <row r="14" spans="1:21" x14ac:dyDescent="0.25">
      <c r="A14" s="8">
        <v>2.35</v>
      </c>
      <c r="B14" s="2">
        <v>2.6</v>
      </c>
      <c r="C14" s="2">
        <v>2.0499999999999998</v>
      </c>
      <c r="D14" s="2"/>
      <c r="E14" s="11"/>
      <c r="F14" t="s">
        <v>16</v>
      </c>
      <c r="G14">
        <f>SUM(S3:U49)/SUM(G4:I4)</f>
        <v>2.9879894655004868</v>
      </c>
      <c r="L14">
        <f t="shared" si="3"/>
        <v>2.35</v>
      </c>
      <c r="M14">
        <f t="shared" si="4"/>
        <v>2.6</v>
      </c>
      <c r="N14">
        <f t="shared" si="5"/>
        <v>2.0499999999999998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9"/>
        <v>5.0432326530612235</v>
      </c>
      <c r="T14">
        <f t="shared" si="10"/>
        <v>6.2285897959183663</v>
      </c>
      <c r="U14">
        <f t="shared" si="11"/>
        <v>3.7858040816326524</v>
      </c>
    </row>
    <row r="15" spans="1:21" x14ac:dyDescent="0.25">
      <c r="A15" s="7">
        <v>2.35</v>
      </c>
      <c r="B15" s="1">
        <v>2.35</v>
      </c>
      <c r="C15" s="1">
        <v>2.0499999999999998</v>
      </c>
      <c r="D15" s="1"/>
      <c r="E15" s="5"/>
      <c r="F15" t="s">
        <v>17</v>
      </c>
      <c r="G15">
        <f>SQRT(G14)</f>
        <v>1.7285801877553979</v>
      </c>
      <c r="L15">
        <f t="shared" si="3"/>
        <v>2.35</v>
      </c>
      <c r="M15">
        <f t="shared" si="4"/>
        <v>2.35</v>
      </c>
      <c r="N15">
        <f t="shared" si="5"/>
        <v>2.0499999999999998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9"/>
        <v>5.0432326530612235</v>
      </c>
      <c r="T15">
        <f t="shared" si="10"/>
        <v>5.0432326530612235</v>
      </c>
      <c r="U15">
        <f t="shared" si="11"/>
        <v>3.7858040816326524</v>
      </c>
    </row>
    <row r="16" spans="1:21" x14ac:dyDescent="0.25">
      <c r="A16" s="8">
        <v>2.2999999999999998</v>
      </c>
      <c r="B16" s="2">
        <v>2.2000000000000002</v>
      </c>
      <c r="C16" s="2">
        <v>1.6</v>
      </c>
      <c r="D16" s="2"/>
      <c r="E16" s="11"/>
      <c r="L16">
        <f t="shared" si="3"/>
        <v>2.2999999999999998</v>
      </c>
      <c r="M16">
        <f t="shared" si="4"/>
        <v>2.2000000000000002</v>
      </c>
      <c r="N16">
        <f t="shared" si="5"/>
        <v>1.6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9"/>
        <v>4.8211612244897939</v>
      </c>
      <c r="T16">
        <f t="shared" si="10"/>
        <v>4.3920183673469388</v>
      </c>
      <c r="U16">
        <f t="shared" si="11"/>
        <v>2.237161224489796</v>
      </c>
    </row>
    <row r="17" spans="1:21" x14ac:dyDescent="0.25">
      <c r="A17" s="7">
        <v>2.2000000000000002</v>
      </c>
      <c r="B17" s="1">
        <v>2</v>
      </c>
      <c r="C17" s="1">
        <v>1.5</v>
      </c>
      <c r="D17" s="1"/>
      <c r="E17" s="5"/>
      <c r="L17">
        <f t="shared" si="3"/>
        <v>2.2000000000000002</v>
      </c>
      <c r="M17">
        <f t="shared" si="4"/>
        <v>2</v>
      </c>
      <c r="N17">
        <f t="shared" si="5"/>
        <v>1.5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9"/>
        <v>4.3920183673469388</v>
      </c>
      <c r="T17">
        <f t="shared" si="10"/>
        <v>3.5937326530612244</v>
      </c>
      <c r="U17">
        <f t="shared" si="11"/>
        <v>1.9480183673469387</v>
      </c>
    </row>
    <row r="18" spans="1:21" x14ac:dyDescent="0.25">
      <c r="A18" s="8">
        <v>2.2000000000000002</v>
      </c>
      <c r="B18" s="2">
        <v>2</v>
      </c>
      <c r="C18" s="2">
        <v>1.5</v>
      </c>
      <c r="D18" s="2"/>
      <c r="E18" s="11"/>
      <c r="L18">
        <f t="shared" si="3"/>
        <v>2.2000000000000002</v>
      </c>
      <c r="M18">
        <f t="shared" si="4"/>
        <v>2</v>
      </c>
      <c r="N18">
        <f t="shared" si="5"/>
        <v>1.5</v>
      </c>
      <c r="O18">
        <f t="shared" si="6"/>
        <v>0</v>
      </c>
      <c r="P18">
        <f t="shared" si="7"/>
        <v>0</v>
      </c>
      <c r="Q18">
        <f t="shared" si="8"/>
        <v>0</v>
      </c>
      <c r="S18">
        <f t="shared" si="9"/>
        <v>4.3920183673469388</v>
      </c>
      <c r="T18">
        <f t="shared" si="10"/>
        <v>3.5937326530612244</v>
      </c>
      <c r="U18">
        <f t="shared" si="11"/>
        <v>1.9480183673469387</v>
      </c>
    </row>
    <row r="19" spans="1:21" x14ac:dyDescent="0.25">
      <c r="A19" s="7">
        <v>2.0499999999999998</v>
      </c>
      <c r="B19" s="1">
        <v>1.7</v>
      </c>
      <c r="C19" s="1">
        <v>1.3</v>
      </c>
      <c r="D19" s="1"/>
      <c r="E19" s="5"/>
      <c r="L19">
        <f t="shared" si="3"/>
        <v>2.0499999999999998</v>
      </c>
      <c r="M19">
        <f t="shared" si="4"/>
        <v>1.7</v>
      </c>
      <c r="N19">
        <f t="shared" si="5"/>
        <v>1.3</v>
      </c>
      <c r="O19">
        <v>-33</v>
      </c>
      <c r="P19">
        <v>-34</v>
      </c>
      <c r="Q19">
        <v>-38</v>
      </c>
      <c r="S19">
        <f t="shared" si="9"/>
        <v>3.7858040816326524</v>
      </c>
      <c r="T19">
        <f t="shared" si="10"/>
        <v>2.5463040816326528</v>
      </c>
      <c r="U19">
        <f t="shared" si="11"/>
        <v>1.4297326530612244</v>
      </c>
    </row>
    <row r="20" spans="1:21" x14ac:dyDescent="0.25">
      <c r="A20" s="8">
        <v>2</v>
      </c>
      <c r="B20" s="2">
        <v>1.6</v>
      </c>
      <c r="C20" s="2">
        <v>1.25</v>
      </c>
      <c r="D20" s="2"/>
      <c r="E20" s="11"/>
      <c r="L20">
        <f t="shared" si="3"/>
        <v>2</v>
      </c>
      <c r="M20">
        <f t="shared" si="4"/>
        <v>1.6</v>
      </c>
      <c r="N20">
        <f t="shared" si="5"/>
        <v>1.25</v>
      </c>
      <c r="O20">
        <f t="shared" si="6"/>
        <v>0</v>
      </c>
      <c r="P20">
        <f t="shared" si="7"/>
        <v>0</v>
      </c>
      <c r="Q20">
        <f t="shared" si="8"/>
        <v>0</v>
      </c>
      <c r="S20">
        <f t="shared" si="9"/>
        <v>3.5937326530612244</v>
      </c>
      <c r="T20">
        <f t="shared" si="10"/>
        <v>2.237161224489796</v>
      </c>
      <c r="U20">
        <f t="shared" si="11"/>
        <v>1.3126612244897959</v>
      </c>
    </row>
    <row r="21" spans="1:21" x14ac:dyDescent="0.25">
      <c r="A21" s="7">
        <v>1.95</v>
      </c>
      <c r="B21" s="1">
        <v>1.55</v>
      </c>
      <c r="C21" s="1">
        <v>1.2</v>
      </c>
      <c r="D21" s="1"/>
      <c r="E21" s="5"/>
      <c r="G21" t="s">
        <v>13</v>
      </c>
      <c r="H21">
        <v>1.6814465408805033</v>
      </c>
      <c r="L21">
        <f t="shared" si="3"/>
        <v>1.95</v>
      </c>
      <c r="M21">
        <f t="shared" si="4"/>
        <v>1.55</v>
      </c>
      <c r="N21">
        <f t="shared" si="5"/>
        <v>1.2</v>
      </c>
      <c r="O21">
        <f t="shared" si="6"/>
        <v>0</v>
      </c>
      <c r="P21">
        <f t="shared" si="7"/>
        <v>0</v>
      </c>
      <c r="Q21">
        <f t="shared" si="8"/>
        <v>0</v>
      </c>
      <c r="S21">
        <f t="shared" si="9"/>
        <v>3.4066612244897958</v>
      </c>
      <c r="T21">
        <f t="shared" si="10"/>
        <v>2.0900897959183675</v>
      </c>
      <c r="U21">
        <f t="shared" si="11"/>
        <v>1.2005897959183671</v>
      </c>
    </row>
    <row r="22" spans="1:21" x14ac:dyDescent="0.25">
      <c r="A22" s="8">
        <v>1.35</v>
      </c>
      <c r="B22" s="2">
        <v>1.55</v>
      </c>
      <c r="C22" s="3" t="s">
        <v>18</v>
      </c>
      <c r="D22" s="2"/>
      <c r="E22" s="11"/>
      <c r="G22" t="s">
        <v>14</v>
      </c>
      <c r="H22">
        <v>-1.5129032258064521</v>
      </c>
      <c r="L22">
        <f t="shared" si="3"/>
        <v>1.35</v>
      </c>
      <c r="M22">
        <f t="shared" si="4"/>
        <v>1.55</v>
      </c>
      <c r="N22" t="str">
        <f t="shared" si="5"/>
        <v>x</v>
      </c>
      <c r="O22">
        <f t="shared" si="6"/>
        <v>0</v>
      </c>
      <c r="P22">
        <f t="shared" si="7"/>
        <v>0</v>
      </c>
      <c r="Q22">
        <f t="shared" si="8"/>
        <v>0</v>
      </c>
      <c r="S22">
        <f t="shared" si="9"/>
        <v>1.5518040816326533</v>
      </c>
      <c r="T22">
        <f t="shared" si="10"/>
        <v>2.0900897959183675</v>
      </c>
    </row>
    <row r="23" spans="1:21" x14ac:dyDescent="0.25">
      <c r="A23" s="7">
        <v>1.3</v>
      </c>
      <c r="B23" s="1">
        <v>1.5</v>
      </c>
      <c r="C23" s="1">
        <v>-3.85</v>
      </c>
      <c r="D23" s="1"/>
      <c r="E23" s="5"/>
      <c r="G23" t="s">
        <v>15</v>
      </c>
      <c r="H23">
        <v>0.10428571428571433</v>
      </c>
      <c r="L23">
        <f t="shared" si="3"/>
        <v>1.3</v>
      </c>
      <c r="M23">
        <f t="shared" si="4"/>
        <v>1.5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-3.85</v>
      </c>
      <c r="S23">
        <f t="shared" si="9"/>
        <v>1.4297326530612244</v>
      </c>
      <c r="T23">
        <f t="shared" si="10"/>
        <v>1.9480183673469387</v>
      </c>
      <c r="U23">
        <f t="shared" si="11"/>
        <v>15.636375510204084</v>
      </c>
    </row>
    <row r="24" spans="1:21" x14ac:dyDescent="0.25">
      <c r="A24" s="3" t="s">
        <v>18</v>
      </c>
      <c r="B24" s="3" t="s">
        <v>18</v>
      </c>
      <c r="C24" s="2">
        <v>-2.2999999999999998</v>
      </c>
      <c r="G24" t="s">
        <v>16</v>
      </c>
      <c r="H24">
        <v>2.9879894655004868</v>
      </c>
      <c r="L24">
        <v>26</v>
      </c>
      <c r="M24"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-2.2999999999999998</v>
      </c>
      <c r="U24">
        <f t="shared" si="11"/>
        <v>5.7805897959183676</v>
      </c>
    </row>
    <row r="25" spans="1:21" x14ac:dyDescent="0.25">
      <c r="A25" s="7">
        <v>-6.45</v>
      </c>
      <c r="B25" s="1">
        <v>-4.5</v>
      </c>
      <c r="C25" s="1">
        <v>-2.15</v>
      </c>
      <c r="F25" s="1"/>
      <c r="G25" t="s">
        <v>17</v>
      </c>
      <c r="H25">
        <v>1.7285801877553979</v>
      </c>
      <c r="L25">
        <f t="shared" si="3"/>
        <v>0</v>
      </c>
      <c r="M25">
        <f t="shared" si="4"/>
        <v>0</v>
      </c>
      <c r="N25">
        <v>31</v>
      </c>
      <c r="O25">
        <f t="shared" si="6"/>
        <v>-6.45</v>
      </c>
      <c r="P25">
        <f t="shared" si="7"/>
        <v>-4.5</v>
      </c>
      <c r="Q25">
        <f t="shared" si="8"/>
        <v>-2.15</v>
      </c>
      <c r="S25">
        <f t="shared" si="9"/>
        <v>42.958661224489795</v>
      </c>
      <c r="T25">
        <f t="shared" si="10"/>
        <v>21.199446938775509</v>
      </c>
      <c r="U25">
        <f t="shared" si="11"/>
        <v>5.0818040816326535</v>
      </c>
    </row>
    <row r="26" spans="1:21" x14ac:dyDescent="0.25">
      <c r="A26" s="8">
        <v>-5.35</v>
      </c>
      <c r="B26" s="2">
        <v>-4.0999999999999996</v>
      </c>
      <c r="C26" s="2">
        <v>-1.85</v>
      </c>
      <c r="F26" s="2"/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-5.35</v>
      </c>
      <c r="P26">
        <f t="shared" si="7"/>
        <v>-4.0999999999999996</v>
      </c>
      <c r="Q26">
        <f t="shared" si="8"/>
        <v>-1.85</v>
      </c>
      <c r="S26">
        <f t="shared" si="9"/>
        <v>29.749232653061217</v>
      </c>
      <c r="T26">
        <f t="shared" si="10"/>
        <v>17.676018367346934</v>
      </c>
      <c r="U26">
        <f t="shared" si="11"/>
        <v>3.8192326530612251</v>
      </c>
    </row>
    <row r="27" spans="1:21" x14ac:dyDescent="0.25">
      <c r="A27" s="7">
        <v>-4.5999999999999996</v>
      </c>
      <c r="B27" s="1">
        <v>-3.7</v>
      </c>
      <c r="C27" s="1">
        <v>-1.75</v>
      </c>
      <c r="F27" s="1"/>
      <c r="L27">
        <f t="shared" si="3"/>
        <v>0</v>
      </c>
      <c r="M27">
        <v>42</v>
      </c>
      <c r="N27">
        <f t="shared" si="5"/>
        <v>0</v>
      </c>
      <c r="O27">
        <f t="shared" si="6"/>
        <v>-4.5999999999999996</v>
      </c>
      <c r="P27">
        <f t="shared" si="7"/>
        <v>-3.7</v>
      </c>
      <c r="Q27">
        <f t="shared" si="8"/>
        <v>-1.75</v>
      </c>
      <c r="S27">
        <f t="shared" si="9"/>
        <v>22.130304081632648</v>
      </c>
      <c r="T27">
        <f t="shared" si="10"/>
        <v>14.47258979591837</v>
      </c>
      <c r="U27">
        <f t="shared" si="11"/>
        <v>3.4383755102040818</v>
      </c>
    </row>
    <row r="28" spans="1:21" x14ac:dyDescent="0.25">
      <c r="A28" s="8">
        <v>-4.2</v>
      </c>
      <c r="B28" s="2">
        <v>-2.85</v>
      </c>
      <c r="C28" s="2">
        <v>-1.55</v>
      </c>
      <c r="F28" s="2"/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-4.2</v>
      </c>
      <c r="P28">
        <f t="shared" si="7"/>
        <v>-2.85</v>
      </c>
      <c r="Q28">
        <f t="shared" si="8"/>
        <v>-1.55</v>
      </c>
      <c r="S28">
        <f t="shared" si="9"/>
        <v>18.526875510204082</v>
      </c>
      <c r="T28">
        <f t="shared" si="10"/>
        <v>8.7278040816326552</v>
      </c>
      <c r="U28">
        <f t="shared" si="11"/>
        <v>2.7366612244897963</v>
      </c>
    </row>
    <row r="29" spans="1:21" x14ac:dyDescent="0.25">
      <c r="A29" s="9"/>
      <c r="B29" s="1">
        <v>-2.85</v>
      </c>
      <c r="C29" s="1">
        <v>-1.55</v>
      </c>
      <c r="F29" s="1"/>
      <c r="L29">
        <f t="shared" si="3"/>
        <v>0</v>
      </c>
      <c r="M29">
        <f t="shared" si="4"/>
        <v>0</v>
      </c>
      <c r="N29">
        <f t="shared" si="5"/>
        <v>0</v>
      </c>
      <c r="P29">
        <f t="shared" si="7"/>
        <v>-2.85</v>
      </c>
      <c r="Q29">
        <f t="shared" si="8"/>
        <v>-1.55</v>
      </c>
      <c r="T29">
        <f t="shared" si="10"/>
        <v>8.7278040816326552</v>
      </c>
      <c r="U29">
        <f t="shared" si="11"/>
        <v>2.7366612244897963</v>
      </c>
    </row>
    <row r="30" spans="1:21" x14ac:dyDescent="0.25">
      <c r="A30" s="8">
        <v>-3.55</v>
      </c>
      <c r="B30" s="2">
        <v>-2.75</v>
      </c>
      <c r="F30" s="2"/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-3.55</v>
      </c>
      <c r="P30">
        <f t="shared" si="7"/>
        <v>-2.75</v>
      </c>
      <c r="Q30">
        <f t="shared" si="8"/>
        <v>0</v>
      </c>
      <c r="S30">
        <f t="shared" si="9"/>
        <v>13.353804081632653</v>
      </c>
      <c r="T30">
        <f t="shared" si="10"/>
        <v>8.1469469387755122</v>
      </c>
    </row>
    <row r="31" spans="1:21" x14ac:dyDescent="0.25">
      <c r="A31" s="7">
        <v>-2.9</v>
      </c>
      <c r="B31" s="10"/>
      <c r="F31" s="1"/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-2.9</v>
      </c>
      <c r="Q31">
        <f t="shared" si="8"/>
        <v>0</v>
      </c>
      <c r="S31">
        <f t="shared" si="9"/>
        <v>9.0257326530612261</v>
      </c>
    </row>
    <row r="32" spans="1:21" x14ac:dyDescent="0.25">
      <c r="A32" s="8">
        <v>-2.9</v>
      </c>
      <c r="B32" s="2">
        <v>-2.6</v>
      </c>
      <c r="F32" s="2"/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-2.9</v>
      </c>
      <c r="P32">
        <f t="shared" si="7"/>
        <v>-2.6</v>
      </c>
      <c r="Q32">
        <f t="shared" si="8"/>
        <v>0</v>
      </c>
      <c r="S32">
        <f t="shared" si="9"/>
        <v>9.0257326530612261</v>
      </c>
      <c r="T32">
        <f t="shared" si="10"/>
        <v>7.3131612244897974</v>
      </c>
    </row>
    <row r="33" spans="1:20" x14ac:dyDescent="0.25">
      <c r="A33" s="7">
        <v>-2.5499999999999998</v>
      </c>
      <c r="B33" s="1">
        <v>-2.4500000000000002</v>
      </c>
      <c r="F33" s="1"/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-2.5499999999999998</v>
      </c>
      <c r="P33">
        <f t="shared" si="7"/>
        <v>-2.4500000000000002</v>
      </c>
      <c r="Q33">
        <f t="shared" si="8"/>
        <v>0</v>
      </c>
      <c r="S33">
        <f t="shared" si="9"/>
        <v>7.045232653061225</v>
      </c>
      <c r="T33">
        <f t="shared" si="10"/>
        <v>6.5243755102040835</v>
      </c>
    </row>
    <row r="34" spans="1:20" x14ac:dyDescent="0.25">
      <c r="A34" s="8">
        <v>-2.5499999999999998</v>
      </c>
      <c r="B34" s="2">
        <v>-2.4</v>
      </c>
      <c r="F34" s="2"/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-2.5499999999999998</v>
      </c>
      <c r="P34">
        <f t="shared" si="7"/>
        <v>-2.4</v>
      </c>
      <c r="Q34">
        <f t="shared" si="8"/>
        <v>0</v>
      </c>
      <c r="S34">
        <f t="shared" si="9"/>
        <v>7.045232653061225</v>
      </c>
      <c r="T34">
        <f t="shared" si="10"/>
        <v>6.2714469387755107</v>
      </c>
    </row>
    <row r="35" spans="1:20" x14ac:dyDescent="0.25">
      <c r="A35" s="7">
        <v>-2.4500000000000002</v>
      </c>
      <c r="B35" s="1">
        <v>-2.4</v>
      </c>
      <c r="F35" s="1"/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-2.4500000000000002</v>
      </c>
      <c r="P35">
        <f t="shared" si="7"/>
        <v>-2.4</v>
      </c>
      <c r="Q35">
        <f t="shared" si="8"/>
        <v>0</v>
      </c>
      <c r="S35">
        <f t="shared" si="9"/>
        <v>6.5243755102040835</v>
      </c>
      <c r="T35">
        <f t="shared" si="10"/>
        <v>6.2714469387755107</v>
      </c>
    </row>
    <row r="36" spans="1:20" x14ac:dyDescent="0.25">
      <c r="A36" s="8">
        <v>-2.4500000000000002</v>
      </c>
      <c r="B36" s="6"/>
      <c r="F36" s="2"/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-2.4500000000000002</v>
      </c>
      <c r="Q36">
        <f t="shared" si="8"/>
        <v>0</v>
      </c>
      <c r="S36">
        <f t="shared" si="9"/>
        <v>6.5243755102040835</v>
      </c>
    </row>
    <row r="37" spans="1:20" x14ac:dyDescent="0.25">
      <c r="A37" s="7">
        <v>-2.4</v>
      </c>
      <c r="B37" s="1">
        <v>-2.4</v>
      </c>
      <c r="F37" s="1"/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-2.4</v>
      </c>
      <c r="P37">
        <f t="shared" si="7"/>
        <v>-2.4</v>
      </c>
      <c r="Q37">
        <f t="shared" si="8"/>
        <v>0</v>
      </c>
      <c r="S37">
        <f t="shared" si="9"/>
        <v>6.2714469387755107</v>
      </c>
      <c r="T37">
        <f t="shared" si="10"/>
        <v>6.2714469387755107</v>
      </c>
    </row>
    <row r="38" spans="1:20" x14ac:dyDescent="0.25">
      <c r="A38" s="8">
        <v>-2.35</v>
      </c>
      <c r="B38" s="2">
        <v>-2.4</v>
      </c>
      <c r="F38" s="2"/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-2.35</v>
      </c>
      <c r="P38">
        <f t="shared" si="7"/>
        <v>-2.4</v>
      </c>
      <c r="Q38">
        <f t="shared" si="8"/>
        <v>0</v>
      </c>
      <c r="S38">
        <f t="shared" si="9"/>
        <v>6.0235183673469406</v>
      </c>
      <c r="T38">
        <f t="shared" si="10"/>
        <v>6.2714469387755107</v>
      </c>
    </row>
    <row r="39" spans="1:20" x14ac:dyDescent="0.25">
      <c r="A39" s="7">
        <v>-2.2999999999999998</v>
      </c>
      <c r="B39" s="1">
        <v>-2.35</v>
      </c>
      <c r="F39" s="1"/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-2.2999999999999998</v>
      </c>
      <c r="P39">
        <f t="shared" si="7"/>
        <v>-2.35</v>
      </c>
      <c r="Q39">
        <f t="shared" si="8"/>
        <v>0</v>
      </c>
      <c r="S39">
        <f t="shared" si="9"/>
        <v>5.7805897959183676</v>
      </c>
      <c r="T39">
        <f t="shared" si="10"/>
        <v>6.0235183673469406</v>
      </c>
    </row>
    <row r="40" spans="1:20" x14ac:dyDescent="0.25">
      <c r="A40" s="8">
        <v>-2.25</v>
      </c>
      <c r="B40" s="2">
        <v>-2.2999999999999998</v>
      </c>
      <c r="F40" s="2"/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-2.25</v>
      </c>
      <c r="P40">
        <f t="shared" si="7"/>
        <v>-2.2999999999999998</v>
      </c>
      <c r="Q40">
        <f t="shared" si="8"/>
        <v>0</v>
      </c>
      <c r="S40">
        <f t="shared" si="9"/>
        <v>5.5426612244897973</v>
      </c>
      <c r="T40">
        <f t="shared" si="10"/>
        <v>5.7805897959183676</v>
      </c>
    </row>
    <row r="41" spans="1:20" x14ac:dyDescent="0.25">
      <c r="A41" s="7">
        <v>-2.15</v>
      </c>
      <c r="B41" s="1">
        <v>-2.25</v>
      </c>
      <c r="F41" s="1"/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-2.15</v>
      </c>
      <c r="P41">
        <f t="shared" si="7"/>
        <v>-2.25</v>
      </c>
      <c r="Q41">
        <f t="shared" si="8"/>
        <v>0</v>
      </c>
      <c r="S41">
        <f t="shared" si="9"/>
        <v>5.0818040816326535</v>
      </c>
      <c r="T41">
        <f t="shared" si="10"/>
        <v>5.5426612244897973</v>
      </c>
    </row>
    <row r="42" spans="1:20" x14ac:dyDescent="0.25">
      <c r="A42" s="8">
        <v>-2.1</v>
      </c>
      <c r="B42" s="6"/>
      <c r="F42" s="2"/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-2.1</v>
      </c>
      <c r="Q42">
        <f t="shared" si="8"/>
        <v>0</v>
      </c>
      <c r="S42">
        <f t="shared" si="9"/>
        <v>4.8588755102040828</v>
      </c>
    </row>
    <row r="43" spans="1:20" x14ac:dyDescent="0.25">
      <c r="A43" s="7">
        <v>-2.0499999999999998</v>
      </c>
      <c r="B43" s="1">
        <v>-2.1</v>
      </c>
      <c r="F43" s="1"/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-2.0499999999999998</v>
      </c>
      <c r="P43">
        <f t="shared" si="7"/>
        <v>-2.1</v>
      </c>
      <c r="Q43">
        <f t="shared" si="8"/>
        <v>0</v>
      </c>
      <c r="S43">
        <f t="shared" si="9"/>
        <v>4.6409469387755102</v>
      </c>
      <c r="T43">
        <f t="shared" si="10"/>
        <v>4.8588755102040828</v>
      </c>
    </row>
    <row r="44" spans="1:20" x14ac:dyDescent="0.25">
      <c r="A44" s="8">
        <v>-1.75</v>
      </c>
      <c r="B44" s="2">
        <v>-2.0499999999999998</v>
      </c>
      <c r="F44" s="2"/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-1.75</v>
      </c>
      <c r="P44">
        <f t="shared" si="7"/>
        <v>-2.0499999999999998</v>
      </c>
      <c r="Q44">
        <f t="shared" si="8"/>
        <v>0</v>
      </c>
      <c r="S44">
        <f t="shared" si="9"/>
        <v>3.4383755102040818</v>
      </c>
      <c r="T44">
        <f t="shared" si="10"/>
        <v>4.6409469387755102</v>
      </c>
    </row>
    <row r="45" spans="1:20" x14ac:dyDescent="0.25">
      <c r="A45" s="7">
        <v>-1.55</v>
      </c>
      <c r="B45" s="1">
        <v>-2</v>
      </c>
      <c r="F45" s="1"/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-1.55</v>
      </c>
      <c r="P45">
        <f t="shared" si="7"/>
        <v>-2</v>
      </c>
      <c r="Q45">
        <f t="shared" si="8"/>
        <v>0</v>
      </c>
      <c r="S45">
        <f t="shared" si="9"/>
        <v>2.7366612244897963</v>
      </c>
      <c r="T45">
        <f t="shared" si="10"/>
        <v>4.4280183673469402</v>
      </c>
    </row>
    <row r="46" spans="1:20" x14ac:dyDescent="0.25">
      <c r="A46" s="8">
        <v>-1.1000000000000001</v>
      </c>
      <c r="B46" s="2">
        <v>-1.65</v>
      </c>
      <c r="F46" s="2"/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-1.1000000000000001</v>
      </c>
      <c r="P46">
        <f t="shared" si="7"/>
        <v>-1.65</v>
      </c>
      <c r="Q46">
        <f t="shared" si="8"/>
        <v>0</v>
      </c>
      <c r="S46">
        <f t="shared" si="9"/>
        <v>1.4503040816326533</v>
      </c>
      <c r="T46">
        <f t="shared" si="10"/>
        <v>3.0775183673469386</v>
      </c>
    </row>
    <row r="47" spans="1:20" x14ac:dyDescent="0.25">
      <c r="A47" s="5">
        <v>0</v>
      </c>
      <c r="B47" s="1">
        <v>-1.55</v>
      </c>
      <c r="F47" s="1"/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-1.55</v>
      </c>
      <c r="Q47">
        <f t="shared" si="8"/>
        <v>0</v>
      </c>
      <c r="S47">
        <f t="shared" si="9"/>
        <v>1.0875510204081642E-2</v>
      </c>
      <c r="T47">
        <f t="shared" si="10"/>
        <v>2.7366612244897963</v>
      </c>
    </row>
    <row r="48" spans="1:20" x14ac:dyDescent="0.25">
      <c r="B48" s="2">
        <v>-1.5</v>
      </c>
      <c r="F48" s="2"/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-1.5</v>
      </c>
      <c r="Q48">
        <f t="shared" si="8"/>
        <v>0</v>
      </c>
      <c r="T48">
        <f t="shared" si="10"/>
        <v>2.5737326530612248</v>
      </c>
    </row>
    <row r="49" spans="1:20" x14ac:dyDescent="0.25">
      <c r="B49" s="1">
        <v>-1.4</v>
      </c>
      <c r="F49" s="1"/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-1.4</v>
      </c>
      <c r="Q49">
        <f t="shared" si="8"/>
        <v>0</v>
      </c>
      <c r="T49">
        <f t="shared" si="10"/>
        <v>2.2628755102040814</v>
      </c>
    </row>
    <row r="51" spans="1:20" x14ac:dyDescent="0.25">
      <c r="A51">
        <f>COUNT(A3:A50)</f>
        <v>43</v>
      </c>
      <c r="B51">
        <f t="shared" ref="B51:C51" si="15">COUNT(B3:B50)</f>
        <v>42</v>
      </c>
      <c r="C51">
        <f t="shared" si="15"/>
        <v>26</v>
      </c>
    </row>
    <row r="52" spans="1:20" x14ac:dyDescent="0.25">
      <c r="A52">
        <v>1</v>
      </c>
      <c r="B52">
        <v>4</v>
      </c>
      <c r="C52">
        <v>0</v>
      </c>
    </row>
    <row r="53" spans="1:20" x14ac:dyDescent="0.25">
      <c r="A53">
        <f>A51-A52+SUM(G5:G6)</f>
        <v>101</v>
      </c>
      <c r="B53">
        <f>B51-B52+SUM(H5:H6)</f>
        <v>114</v>
      </c>
      <c r="C53">
        <f>C51-C52+SUM(I5:I6)</f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B14C-0F4B-43BE-93C5-E188CC0A10DE}">
  <dimension ref="A1:Z110"/>
  <sheetViews>
    <sheetView tabSelected="1" topLeftCell="I1" workbookViewId="0">
      <selection activeCell="Q8" sqref="Q8:Q9"/>
    </sheetView>
  </sheetViews>
  <sheetFormatPr baseColWidth="10" defaultRowHeight="15" x14ac:dyDescent="0.25"/>
  <sheetData>
    <row r="1" spans="1:26" x14ac:dyDescent="0.25">
      <c r="A1" t="s">
        <v>19</v>
      </c>
      <c r="D1" t="s">
        <v>20</v>
      </c>
      <c r="G1" t="s">
        <v>27</v>
      </c>
      <c r="N1" t="s">
        <v>1</v>
      </c>
      <c r="O1" t="s">
        <v>2</v>
      </c>
      <c r="P1" t="s">
        <v>3</v>
      </c>
    </row>
    <row r="2" spans="1:26" x14ac:dyDescent="0.25">
      <c r="A2" s="1">
        <v>10</v>
      </c>
      <c r="B2" s="1">
        <v>16.899999999999999</v>
      </c>
      <c r="C2" s="1">
        <v>21.5</v>
      </c>
      <c r="D2" s="1">
        <v>5.0999999999999996</v>
      </c>
      <c r="E2" s="1">
        <v>4.75</v>
      </c>
      <c r="F2" s="1">
        <v>3.9</v>
      </c>
      <c r="G2" s="7">
        <v>5.6</v>
      </c>
      <c r="H2" s="1">
        <v>6</v>
      </c>
      <c r="I2" s="1">
        <v>4.1500000000000004</v>
      </c>
      <c r="M2" t="s">
        <v>21</v>
      </c>
      <c r="N2">
        <v>30</v>
      </c>
      <c r="O2">
        <v>30</v>
      </c>
      <c r="P2">
        <v>47</v>
      </c>
      <c r="R2">
        <f>(A2-$N$12)^2</f>
        <v>96.705394227598305</v>
      </c>
      <c r="S2">
        <f t="shared" ref="S2:V2" si="0">(B2-$N$12)^2</f>
        <v>280.02307741725338</v>
      </c>
      <c r="T2">
        <f t="shared" si="0"/>
        <v>455.1348662103569</v>
      </c>
      <c r="U2">
        <f t="shared" si="0"/>
        <v>24.343271382770705</v>
      </c>
      <c r="V2">
        <f t="shared" si="0"/>
        <v>21.01204832242588</v>
      </c>
      <c r="W2">
        <f>(F2-$N$12)^2</f>
        <v>13.941935175874152</v>
      </c>
      <c r="X2">
        <f t="shared" ref="X2" si="1">(G2-$N$12)^2</f>
        <v>29.527161468977603</v>
      </c>
      <c r="Y2">
        <f t="shared" ref="Y2" si="2">(H2-$N$12)^2</f>
        <v>34.034273537943129</v>
      </c>
      <c r="Z2">
        <f t="shared" ref="Z2" si="3">(I2-$N$12)^2</f>
        <v>15.871380218977603</v>
      </c>
    </row>
    <row r="3" spans="1:26" x14ac:dyDescent="0.25">
      <c r="A3" s="2">
        <v>9.35</v>
      </c>
      <c r="B3" s="2">
        <v>15.25</v>
      </c>
      <c r="C3" s="2">
        <v>15.4</v>
      </c>
      <c r="D3" s="2">
        <v>3.5</v>
      </c>
      <c r="E3" s="6" t="s">
        <v>18</v>
      </c>
      <c r="F3" s="2">
        <v>1.8</v>
      </c>
      <c r="G3" s="8">
        <v>5.3</v>
      </c>
      <c r="H3" s="2">
        <v>5.6</v>
      </c>
      <c r="I3" s="2">
        <v>3.45</v>
      </c>
      <c r="M3" t="s">
        <v>22</v>
      </c>
      <c r="N3">
        <v>64</v>
      </c>
      <c r="O3">
        <v>60</v>
      </c>
      <c r="P3">
        <v>49</v>
      </c>
      <c r="R3">
        <f t="shared" ref="R3:R65" si="4">(A3-$N$12)^2</f>
        <v>84.34383711552934</v>
      </c>
      <c r="S3">
        <f t="shared" ref="S3:S65" si="5">(B3-$N$12)^2</f>
        <v>227.52374013277074</v>
      </c>
      <c r="T3">
        <f t="shared" ref="T3:T65" si="6">(C3-$N$12)^2</f>
        <v>232.07140715863281</v>
      </c>
      <c r="U3">
        <f t="shared" ref="U3:U65" si="7">(D3-$N$12)^2</f>
        <v>11.114823106908634</v>
      </c>
      <c r="W3">
        <f t="shared" ref="W3:W65" si="8">(F3-$N$12)^2</f>
        <v>2.6695968138051835</v>
      </c>
      <c r="X3">
        <f t="shared" ref="X3:X65" si="9">(G3-$N$12)^2</f>
        <v>26.356827417253466</v>
      </c>
      <c r="Y3">
        <f t="shared" ref="Y3:Y65" si="10">(H3-$N$12)^2</f>
        <v>29.527161468977603</v>
      </c>
      <c r="Z3">
        <f t="shared" ref="Z3:Z65" si="11">(I3-$N$12)^2</f>
        <v>10.783934098287945</v>
      </c>
    </row>
    <row r="4" spans="1:26" x14ac:dyDescent="0.25">
      <c r="A4" s="1">
        <v>7.45</v>
      </c>
      <c r="B4" s="1">
        <v>12.7</v>
      </c>
      <c r="C4" s="1">
        <v>14.2</v>
      </c>
      <c r="D4" s="1">
        <v>2.4</v>
      </c>
      <c r="E4" s="1">
        <v>3</v>
      </c>
      <c r="F4" s="1">
        <v>1.7</v>
      </c>
      <c r="G4" s="7">
        <v>5.2</v>
      </c>
      <c r="H4" s="1">
        <v>4.6500000000000004</v>
      </c>
      <c r="I4" s="1">
        <v>3.2</v>
      </c>
      <c r="M4" t="s">
        <v>23</v>
      </c>
      <c r="N4">
        <v>96</v>
      </c>
      <c r="O4">
        <v>90</v>
      </c>
      <c r="P4">
        <v>73</v>
      </c>
      <c r="R4">
        <f t="shared" si="4"/>
        <v>53.055054787943135</v>
      </c>
      <c r="S4">
        <f t="shared" si="5"/>
        <v>157.09840069311554</v>
      </c>
      <c r="T4">
        <f t="shared" si="6"/>
        <v>196.95007095173622</v>
      </c>
      <c r="U4">
        <f t="shared" si="7"/>
        <v>4.9902649172534588</v>
      </c>
      <c r="V4">
        <f t="shared" ref="V3:V65" si="12">(E4-$N$12)^2</f>
        <v>8.0309330207017364</v>
      </c>
      <c r="W4">
        <f t="shared" si="8"/>
        <v>2.3528187965638039</v>
      </c>
      <c r="X4">
        <f t="shared" si="9"/>
        <v>25.340049400012091</v>
      </c>
      <c r="Y4">
        <f t="shared" si="10"/>
        <v>20.105270305184504</v>
      </c>
      <c r="Z4">
        <f t="shared" si="11"/>
        <v>9.2044890551844958</v>
      </c>
    </row>
    <row r="5" spans="1:26" x14ac:dyDescent="0.25">
      <c r="A5" s="2">
        <v>6.6</v>
      </c>
      <c r="B5" s="2">
        <v>9.3000000000000007</v>
      </c>
      <c r="C5" s="2">
        <v>12.05</v>
      </c>
      <c r="D5" s="2">
        <v>2.35</v>
      </c>
      <c r="E5" s="2">
        <v>2.4500000000000002</v>
      </c>
      <c r="F5" s="2">
        <v>1.65</v>
      </c>
      <c r="G5" s="8">
        <v>4.6500000000000004</v>
      </c>
      <c r="H5" s="2">
        <v>4.2</v>
      </c>
      <c r="I5" s="2">
        <v>3.15</v>
      </c>
      <c r="M5" t="s">
        <v>24</v>
      </c>
      <c r="N5">
        <v>26</v>
      </c>
      <c r="O5">
        <v>21</v>
      </c>
      <c r="P5">
        <v>27</v>
      </c>
      <c r="R5">
        <f t="shared" si="4"/>
        <v>41.394941641391398</v>
      </c>
      <c r="S5">
        <f t="shared" si="5"/>
        <v>83.427948106908659</v>
      </c>
      <c r="T5">
        <f t="shared" si="6"/>
        <v>141.22684358104661</v>
      </c>
      <c r="U5">
        <f t="shared" si="7"/>
        <v>4.7693759086327701</v>
      </c>
      <c r="V5">
        <f t="shared" si="12"/>
        <v>5.2161539258741501</v>
      </c>
      <c r="W5">
        <f t="shared" si="8"/>
        <v>2.2019297879431132</v>
      </c>
      <c r="X5">
        <f t="shared" si="9"/>
        <v>20.105270305184504</v>
      </c>
      <c r="Y5">
        <f t="shared" si="10"/>
        <v>16.272269227598294</v>
      </c>
      <c r="Z5">
        <f t="shared" si="11"/>
        <v>8.9036000465638043</v>
      </c>
    </row>
    <row r="6" spans="1:26" x14ac:dyDescent="0.25">
      <c r="A6" s="1">
        <v>5.8</v>
      </c>
      <c r="B6" s="1">
        <v>6.65</v>
      </c>
      <c r="C6" s="1">
        <v>11.65</v>
      </c>
      <c r="D6" s="1">
        <v>2.2999999999999998</v>
      </c>
      <c r="E6" s="1">
        <v>2.4</v>
      </c>
      <c r="F6" s="1">
        <v>1.55</v>
      </c>
      <c r="G6" s="7">
        <v>3.9</v>
      </c>
      <c r="H6" s="1">
        <v>3.65</v>
      </c>
      <c r="I6" s="1">
        <v>3.05</v>
      </c>
      <c r="M6" t="s">
        <v>25</v>
      </c>
      <c r="N6">
        <v>47</v>
      </c>
      <c r="O6">
        <v>62</v>
      </c>
      <c r="P6">
        <v>50</v>
      </c>
      <c r="R6">
        <f t="shared" si="4"/>
        <v>31.740717503460367</v>
      </c>
      <c r="S6">
        <f t="shared" si="5"/>
        <v>42.040830650012097</v>
      </c>
      <c r="T6">
        <f t="shared" si="6"/>
        <v>131.87973151208109</v>
      </c>
      <c r="U6">
        <f t="shared" si="7"/>
        <v>4.5534869000120795</v>
      </c>
      <c r="V6">
        <f t="shared" si="12"/>
        <v>4.9902649172534588</v>
      </c>
      <c r="W6">
        <f t="shared" si="8"/>
        <v>1.9151517707017347</v>
      </c>
      <c r="X6">
        <f t="shared" si="9"/>
        <v>13.941935175874152</v>
      </c>
      <c r="Y6">
        <f t="shared" si="10"/>
        <v>12.137490132770703</v>
      </c>
      <c r="Z6">
        <f t="shared" si="11"/>
        <v>8.3168220293224255</v>
      </c>
    </row>
    <row r="7" spans="1:26" x14ac:dyDescent="0.25">
      <c r="A7" s="2">
        <v>4.1500000000000004</v>
      </c>
      <c r="B7" s="2">
        <v>6.15</v>
      </c>
      <c r="C7" s="2">
        <v>11.05</v>
      </c>
      <c r="D7" s="2">
        <v>2.2999999999999998</v>
      </c>
      <c r="E7" s="2">
        <v>2.4</v>
      </c>
      <c r="F7" s="2">
        <v>1.45</v>
      </c>
      <c r="G7" s="8">
        <v>3.9</v>
      </c>
      <c r="H7" s="2">
        <v>3.55</v>
      </c>
      <c r="I7" s="2">
        <v>3</v>
      </c>
      <c r="M7" t="s">
        <v>26</v>
      </c>
      <c r="N7">
        <v>54</v>
      </c>
      <c r="O7">
        <v>56</v>
      </c>
      <c r="P7">
        <v>45</v>
      </c>
      <c r="R7">
        <f t="shared" si="4"/>
        <v>15.871380218977603</v>
      </c>
      <c r="S7">
        <f t="shared" si="5"/>
        <v>35.806940563805199</v>
      </c>
      <c r="T7">
        <f t="shared" si="6"/>
        <v>118.45906340863282</v>
      </c>
      <c r="U7">
        <f t="shared" si="7"/>
        <v>4.5534869000120795</v>
      </c>
      <c r="V7">
        <f t="shared" si="12"/>
        <v>4.9902649172534588</v>
      </c>
      <c r="W7">
        <f t="shared" si="8"/>
        <v>1.6483737534603549</v>
      </c>
      <c r="X7">
        <f t="shared" si="9"/>
        <v>13.941935175874152</v>
      </c>
      <c r="Y7">
        <f t="shared" si="10"/>
        <v>11.450712115529322</v>
      </c>
      <c r="Z7">
        <f t="shared" si="11"/>
        <v>8.0309330207017364</v>
      </c>
    </row>
    <row r="8" spans="1:26" x14ac:dyDescent="0.25">
      <c r="A8" s="1">
        <v>3.65</v>
      </c>
      <c r="B8" s="1">
        <v>5.5</v>
      </c>
      <c r="C8" s="1">
        <v>10.35</v>
      </c>
      <c r="D8" s="1">
        <v>2.25</v>
      </c>
      <c r="E8" s="1">
        <v>2.4</v>
      </c>
      <c r="F8" s="1">
        <v>1.4</v>
      </c>
      <c r="G8" s="7">
        <v>3.85</v>
      </c>
      <c r="H8" s="1">
        <v>3.55</v>
      </c>
      <c r="I8" s="1">
        <v>2.8</v>
      </c>
      <c r="M8" t="s">
        <v>29</v>
      </c>
      <c r="N8">
        <f>N2+N4+N6</f>
        <v>173</v>
      </c>
      <c r="O8">
        <f t="shared" ref="O8:P8" si="13">O2+O4+O6</f>
        <v>182</v>
      </c>
      <c r="P8">
        <f t="shared" si="13"/>
        <v>170</v>
      </c>
      <c r="Q8">
        <f>SUM(N8:P8)/$N$21</f>
        <v>0.56573275862068961</v>
      </c>
      <c r="R8">
        <f t="shared" si="4"/>
        <v>12.137490132770703</v>
      </c>
      <c r="S8">
        <f t="shared" si="5"/>
        <v>28.450383451736229</v>
      </c>
      <c r="T8">
        <f t="shared" si="6"/>
        <v>103.71161728794313</v>
      </c>
      <c r="U8">
        <f t="shared" si="7"/>
        <v>4.3425978913913905</v>
      </c>
      <c r="V8">
        <f t="shared" si="12"/>
        <v>4.9902649172534588</v>
      </c>
      <c r="W8">
        <f t="shared" si="8"/>
        <v>1.5224847448396646</v>
      </c>
      <c r="X8">
        <f t="shared" si="9"/>
        <v>13.571046167253463</v>
      </c>
      <c r="Y8">
        <f t="shared" si="10"/>
        <v>11.450712115529322</v>
      </c>
      <c r="Z8">
        <f t="shared" si="11"/>
        <v>6.9373769862189762</v>
      </c>
    </row>
    <row r="9" spans="1:26" x14ac:dyDescent="0.25">
      <c r="A9" s="2">
        <v>2.95</v>
      </c>
      <c r="B9" s="2">
        <v>4.7</v>
      </c>
      <c r="C9" s="2">
        <v>8.35</v>
      </c>
      <c r="D9" s="2">
        <v>2.25</v>
      </c>
      <c r="E9" s="2">
        <v>2.35</v>
      </c>
      <c r="F9" s="2">
        <v>1.3</v>
      </c>
      <c r="G9" s="8">
        <v>3.75</v>
      </c>
      <c r="H9" s="2">
        <v>2.9</v>
      </c>
      <c r="I9" s="2">
        <v>2.7</v>
      </c>
      <c r="M9" t="s">
        <v>28</v>
      </c>
      <c r="N9">
        <f>N3+N5+N7</f>
        <v>144</v>
      </c>
      <c r="O9">
        <f t="shared" ref="O9:P9" si="14">O3+O5+O7</f>
        <v>137</v>
      </c>
      <c r="P9">
        <f t="shared" si="14"/>
        <v>121</v>
      </c>
      <c r="Q9">
        <f>SUM(N9:P9)/$N$21</f>
        <v>0.43318965517241381</v>
      </c>
      <c r="R9">
        <f t="shared" si="4"/>
        <v>7.7500440120810481</v>
      </c>
      <c r="S9">
        <f t="shared" si="5"/>
        <v>20.556159313805193</v>
      </c>
      <c r="T9">
        <f t="shared" si="6"/>
        <v>66.976056943115537</v>
      </c>
      <c r="U9">
        <f t="shared" si="7"/>
        <v>4.3425978913913905</v>
      </c>
      <c r="V9">
        <f t="shared" si="12"/>
        <v>4.7693759086327701</v>
      </c>
      <c r="W9">
        <f t="shared" si="8"/>
        <v>1.2857067275982859</v>
      </c>
      <c r="X9">
        <f t="shared" si="9"/>
        <v>12.844268150012082</v>
      </c>
      <c r="Y9">
        <f t="shared" si="10"/>
        <v>7.4741550034603561</v>
      </c>
      <c r="Z9">
        <f t="shared" si="11"/>
        <v>6.4205989689775986</v>
      </c>
    </row>
    <row r="10" spans="1:26" x14ac:dyDescent="0.25">
      <c r="A10" s="1">
        <v>2.7</v>
      </c>
      <c r="B10" s="1">
        <v>4.5</v>
      </c>
      <c r="C10" s="1">
        <v>7.5</v>
      </c>
      <c r="D10" s="1">
        <v>2.2000000000000002</v>
      </c>
      <c r="E10" s="1">
        <v>2.25</v>
      </c>
      <c r="F10" s="1">
        <v>1.3</v>
      </c>
      <c r="G10" s="7">
        <v>2.8</v>
      </c>
      <c r="H10" s="1">
        <v>2.9</v>
      </c>
      <c r="I10" s="1">
        <v>2.65</v>
      </c>
      <c r="M10" t="s">
        <v>13</v>
      </c>
      <c r="N10">
        <f>(SUM(A2:A18)+SUM(D2:D22)+SUM(G2:G22))/N9</f>
        <v>1.2475694444444445</v>
      </c>
      <c r="O10">
        <f>(SUM(B2:B24)+E2+SUM(E4:E27)+SUM(G2:G22))/O9</f>
        <v>1.7102189781021897</v>
      </c>
      <c r="P10">
        <f>(SUM(C2:C27)+SUM(F2:F15)+SUM(I2:I20))/P9</f>
        <v>2.0140495867768595</v>
      </c>
      <c r="Q10">
        <f>(SUM(A2:A18)+SUM(B2:B24)+SUM(C2:C27)+SUM(D2:D22)+E2+SUM(E4:E27)+SUM(F2:F15)+SUM(G2:G22)+SUM(H2:H11)+SUM(H13:H22)+SUM(I2:I20))/SUM(N8:P8)</f>
        <v>1.2427619047619047</v>
      </c>
      <c r="R10">
        <f t="shared" si="4"/>
        <v>6.4205989689775986</v>
      </c>
      <c r="S10">
        <f t="shared" si="5"/>
        <v>18.782603279322434</v>
      </c>
      <c r="T10">
        <f t="shared" si="6"/>
        <v>53.785943796563821</v>
      </c>
      <c r="U10">
        <f t="shared" si="7"/>
        <v>4.1367088827707015</v>
      </c>
      <c r="V10">
        <f t="shared" si="12"/>
        <v>4.3425978913913905</v>
      </c>
      <c r="W10">
        <f t="shared" si="8"/>
        <v>1.2857067275982859</v>
      </c>
      <c r="X10">
        <f t="shared" si="9"/>
        <v>6.9373769862189762</v>
      </c>
      <c r="Y10">
        <f t="shared" si="10"/>
        <v>7.4741550034603561</v>
      </c>
      <c r="Z10">
        <f t="shared" si="11"/>
        <v>6.1697099603569079</v>
      </c>
    </row>
    <row r="11" spans="1:26" x14ac:dyDescent="0.25">
      <c r="A11" s="2">
        <v>2.5499999999999998</v>
      </c>
      <c r="B11" s="2">
        <v>3.5</v>
      </c>
      <c r="C11" s="2">
        <v>6.45</v>
      </c>
      <c r="D11" s="2">
        <v>2.15</v>
      </c>
      <c r="E11" s="2">
        <v>2.25</v>
      </c>
      <c r="F11" s="2">
        <v>1.25</v>
      </c>
      <c r="G11" s="8">
        <v>2.7</v>
      </c>
      <c r="H11" s="2">
        <v>2.9</v>
      </c>
      <c r="I11" s="2">
        <v>2.5499999999999998</v>
      </c>
      <c r="M11" t="s">
        <v>14</v>
      </c>
      <c r="N11">
        <f>(SUM(A21:A51)+SUM(D24:D29)+SUM(G24:G27)+SUM(G29:G46))/N9</f>
        <v>-1.3256944444444445</v>
      </c>
      <c r="O11">
        <f>(SUM(B26:B55)+SUM(E29:E31)+SUM(H24:H29)+SUM(H31:H34)+SUM(H36:H40)+SUM(H42:H48))/O9</f>
        <v>-1.2635036496350365</v>
      </c>
      <c r="P11">
        <f>(SUM(C29:C46)+SUM(F17:F18)+SUM(I22:I28))/P9</f>
        <v>-1.1190082644628099</v>
      </c>
      <c r="Q11">
        <f>(SUM(A21:A51)+SUM(B26:B55)+SUM(C29:C46)+SUM(D24:D29)+SUM(E29:E31)+SUM(F17:F18)+SUM(I22:I28)+SUM(G24:G27)+SUM(G29:G46)+SUM(H24:H29)+SUM(H31:H34)+SUM(H36:H40)+SUM(H42:H48))/SUM(N9:P9)</f>
        <v>-1.2422885572139304</v>
      </c>
      <c r="R11">
        <f t="shared" si="4"/>
        <v>5.6829319431155279</v>
      </c>
      <c r="S11">
        <f t="shared" si="5"/>
        <v>11.114823106908634</v>
      </c>
      <c r="T11">
        <f t="shared" si="6"/>
        <v>39.487274615529337</v>
      </c>
      <c r="U11">
        <f t="shared" si="7"/>
        <v>3.9358198741500106</v>
      </c>
      <c r="V11">
        <f t="shared" si="12"/>
        <v>4.3425978913913905</v>
      </c>
      <c r="W11">
        <f t="shared" si="8"/>
        <v>1.1748177189775955</v>
      </c>
      <c r="X11">
        <f t="shared" si="9"/>
        <v>6.4205989689775986</v>
      </c>
      <c r="Y11">
        <f t="shared" si="10"/>
        <v>7.4741550034603561</v>
      </c>
      <c r="Z11">
        <f t="shared" si="11"/>
        <v>5.6829319431155279</v>
      </c>
    </row>
    <row r="12" spans="1:26" x14ac:dyDescent="0.25">
      <c r="A12" s="1">
        <v>2.5</v>
      </c>
      <c r="B12" s="1">
        <v>2.9</v>
      </c>
      <c r="C12" s="1">
        <v>5.95</v>
      </c>
      <c r="D12" s="1">
        <v>2.15</v>
      </c>
      <c r="E12" s="1">
        <v>2.2000000000000002</v>
      </c>
      <c r="F12" s="1">
        <v>1.2</v>
      </c>
      <c r="G12" s="7">
        <v>2.4500000000000002</v>
      </c>
      <c r="H12" s="10" t="s">
        <v>18</v>
      </c>
      <c r="I12" s="1">
        <v>2.1</v>
      </c>
      <c r="M12" t="s">
        <v>15</v>
      </c>
      <c r="N12">
        <f>SUM(A57:I109)/SUM(N18:P20)</f>
        <v>0.16610991379310247</v>
      </c>
      <c r="R12">
        <f t="shared" si="4"/>
        <v>5.4470429344948395</v>
      </c>
      <c r="S12">
        <f t="shared" si="5"/>
        <v>7.4741550034603561</v>
      </c>
      <c r="T12">
        <f t="shared" si="6"/>
        <v>33.453384529322442</v>
      </c>
      <c r="U12">
        <f t="shared" si="7"/>
        <v>3.9358198741500106</v>
      </c>
      <c r="V12">
        <f t="shared" si="12"/>
        <v>4.1367088827707015</v>
      </c>
      <c r="W12">
        <f t="shared" si="8"/>
        <v>1.0689287103569061</v>
      </c>
      <c r="X12">
        <f t="shared" si="9"/>
        <v>5.2161539258741501</v>
      </c>
      <c r="Z12">
        <f t="shared" si="11"/>
        <v>3.7399308655293213</v>
      </c>
    </row>
    <row r="13" spans="1:26" x14ac:dyDescent="0.25">
      <c r="A13" s="2">
        <v>2.35</v>
      </c>
      <c r="B13" s="2">
        <v>2.8</v>
      </c>
      <c r="C13" s="2">
        <v>5.75</v>
      </c>
      <c r="D13" s="2">
        <v>2.1</v>
      </c>
      <c r="E13" s="2">
        <v>2.2000000000000002</v>
      </c>
      <c r="F13" s="2">
        <v>1.1000000000000001</v>
      </c>
      <c r="G13" s="8">
        <v>2.35</v>
      </c>
      <c r="H13" s="2">
        <v>2.6</v>
      </c>
      <c r="I13" s="2">
        <v>2.0499999999999998</v>
      </c>
      <c r="M13" t="s">
        <v>16</v>
      </c>
      <c r="N13">
        <f>SUM(R2:Z55)/SUM(N18:P20)</f>
        <v>7.1594816853658223</v>
      </c>
      <c r="R13">
        <f t="shared" si="4"/>
        <v>4.7693759086327701</v>
      </c>
      <c r="S13">
        <f t="shared" si="5"/>
        <v>6.9373769862189762</v>
      </c>
      <c r="T13">
        <f t="shared" si="6"/>
        <v>31.179828494839676</v>
      </c>
      <c r="U13">
        <f t="shared" si="7"/>
        <v>3.7399308655293213</v>
      </c>
      <c r="V13">
        <f t="shared" si="12"/>
        <v>4.1367088827707015</v>
      </c>
      <c r="W13">
        <f t="shared" si="8"/>
        <v>0.87215069311552662</v>
      </c>
      <c r="X13">
        <f t="shared" si="9"/>
        <v>4.7693759086327701</v>
      </c>
      <c r="Y13">
        <f t="shared" si="10"/>
        <v>5.9238209517362188</v>
      </c>
      <c r="Z13">
        <f t="shared" si="11"/>
        <v>3.5490418569086306</v>
      </c>
    </row>
    <row r="14" spans="1:26" x14ac:dyDescent="0.25">
      <c r="A14" s="1">
        <v>2.2000000000000002</v>
      </c>
      <c r="B14" s="1">
        <v>2.65</v>
      </c>
      <c r="C14" s="1">
        <v>5.25</v>
      </c>
      <c r="D14" s="1">
        <v>2</v>
      </c>
      <c r="E14" s="1">
        <v>2.15</v>
      </c>
      <c r="F14" s="1">
        <v>1.05</v>
      </c>
      <c r="G14" s="7">
        <v>2.35</v>
      </c>
      <c r="H14" s="1">
        <v>2.35</v>
      </c>
      <c r="I14" s="1">
        <v>2.0499999999999998</v>
      </c>
      <c r="M14" t="s">
        <v>17</v>
      </c>
      <c r="N14">
        <f>SQRT(N13)</f>
        <v>2.6757207786624191</v>
      </c>
      <c r="R14">
        <f t="shared" si="4"/>
        <v>4.1367088827707015</v>
      </c>
      <c r="S14">
        <f t="shared" si="5"/>
        <v>6.1697099603569079</v>
      </c>
      <c r="T14">
        <f t="shared" si="6"/>
        <v>25.845938408632779</v>
      </c>
      <c r="U14">
        <f t="shared" si="7"/>
        <v>3.3631528482879416</v>
      </c>
      <c r="V14">
        <f t="shared" si="12"/>
        <v>3.9358198741500106</v>
      </c>
      <c r="W14">
        <f t="shared" si="8"/>
        <v>0.78126168449483679</v>
      </c>
      <c r="X14">
        <f t="shared" si="9"/>
        <v>4.7693759086327701</v>
      </c>
      <c r="Y14">
        <f t="shared" si="10"/>
        <v>4.7693759086327701</v>
      </c>
      <c r="Z14">
        <f t="shared" si="11"/>
        <v>3.5490418569086306</v>
      </c>
    </row>
    <row r="15" spans="1:26" x14ac:dyDescent="0.25">
      <c r="A15" s="2">
        <v>2.15</v>
      </c>
      <c r="B15" s="2">
        <v>2.6</v>
      </c>
      <c r="C15" s="2">
        <v>5.0999999999999996</v>
      </c>
      <c r="D15" s="2">
        <v>1.85</v>
      </c>
      <c r="E15" s="2">
        <v>2.15</v>
      </c>
      <c r="F15" s="2">
        <v>1.05</v>
      </c>
      <c r="G15" s="8">
        <v>2.2999999999999998</v>
      </c>
      <c r="H15" s="2">
        <v>2.2000000000000002</v>
      </c>
      <c r="I15" s="2">
        <v>1.6</v>
      </c>
      <c r="R15">
        <f t="shared" si="4"/>
        <v>3.9358198741500106</v>
      </c>
      <c r="S15">
        <f t="shared" si="5"/>
        <v>5.9238209517362188</v>
      </c>
      <c r="T15">
        <f t="shared" si="6"/>
        <v>24.343271382770705</v>
      </c>
      <c r="U15">
        <f t="shared" si="7"/>
        <v>2.8354858224258725</v>
      </c>
      <c r="V15">
        <f t="shared" si="12"/>
        <v>3.9358198741500106</v>
      </c>
      <c r="W15">
        <f t="shared" si="8"/>
        <v>0.78126168449483679</v>
      </c>
      <c r="X15">
        <f t="shared" si="9"/>
        <v>4.5534869000120795</v>
      </c>
      <c r="Y15">
        <f t="shared" si="10"/>
        <v>4.1367088827707015</v>
      </c>
      <c r="Z15">
        <f t="shared" si="11"/>
        <v>2.0560407793224238</v>
      </c>
    </row>
    <row r="16" spans="1:26" x14ac:dyDescent="0.25">
      <c r="A16" s="1">
        <v>2.1</v>
      </c>
      <c r="B16" s="1">
        <v>2.5499999999999998</v>
      </c>
      <c r="C16" s="1">
        <v>4.95</v>
      </c>
      <c r="D16" s="1">
        <v>1.8</v>
      </c>
      <c r="E16" s="1">
        <v>2.1</v>
      </c>
      <c r="F16" s="3" t="s">
        <v>18</v>
      </c>
      <c r="G16" s="7">
        <v>2.2000000000000002</v>
      </c>
      <c r="H16" s="1">
        <v>2</v>
      </c>
      <c r="I16" s="1">
        <v>1.5</v>
      </c>
      <c r="R16">
        <f t="shared" si="4"/>
        <v>3.7399308655293213</v>
      </c>
      <c r="S16">
        <f t="shared" si="5"/>
        <v>5.6829319431155279</v>
      </c>
      <c r="T16">
        <f t="shared" si="6"/>
        <v>22.885604356908644</v>
      </c>
      <c r="U16">
        <f t="shared" si="7"/>
        <v>2.6695968138051835</v>
      </c>
      <c r="V16">
        <f t="shared" si="12"/>
        <v>3.7399308655293213</v>
      </c>
      <c r="X16">
        <f t="shared" si="9"/>
        <v>4.1367088827707015</v>
      </c>
      <c r="Y16">
        <f t="shared" si="10"/>
        <v>3.3631528482879416</v>
      </c>
      <c r="Z16">
        <f t="shared" si="11"/>
        <v>1.7792627620810442</v>
      </c>
    </row>
    <row r="17" spans="1:26" x14ac:dyDescent="0.25">
      <c r="A17" s="2">
        <v>1.9</v>
      </c>
      <c r="B17" s="2">
        <v>2.4500000000000002</v>
      </c>
      <c r="C17" s="2">
        <v>4.9000000000000004</v>
      </c>
      <c r="D17" s="2">
        <v>1.75</v>
      </c>
      <c r="E17" s="2">
        <v>2.1</v>
      </c>
      <c r="F17" s="1">
        <v>-1.95</v>
      </c>
      <c r="G17" s="8">
        <v>2.2000000000000002</v>
      </c>
      <c r="H17" s="2">
        <v>2</v>
      </c>
      <c r="I17" s="2">
        <v>1.5</v>
      </c>
      <c r="R17">
        <f t="shared" si="4"/>
        <v>3.0063748310465619</v>
      </c>
      <c r="S17">
        <f t="shared" si="5"/>
        <v>5.2161539258741501</v>
      </c>
      <c r="T17">
        <f t="shared" si="6"/>
        <v>22.409715348287953</v>
      </c>
      <c r="U17">
        <f t="shared" si="7"/>
        <v>2.5087078051844931</v>
      </c>
      <c r="V17">
        <f t="shared" si="12"/>
        <v>3.7399308655293213</v>
      </c>
      <c r="W17">
        <f t="shared" si="8"/>
        <v>4.4779211672534514</v>
      </c>
      <c r="X17">
        <f t="shared" si="9"/>
        <v>4.1367088827707015</v>
      </c>
      <c r="Y17">
        <f t="shared" si="10"/>
        <v>3.3631528482879416</v>
      </c>
      <c r="Z17">
        <f t="shared" si="11"/>
        <v>1.7792627620810442</v>
      </c>
    </row>
    <row r="18" spans="1:26" x14ac:dyDescent="0.25">
      <c r="A18" s="1">
        <v>1.7</v>
      </c>
      <c r="B18" s="1">
        <v>2.4</v>
      </c>
      <c r="C18" s="1">
        <v>3.4</v>
      </c>
      <c r="D18" s="1">
        <v>1.65</v>
      </c>
      <c r="E18" s="1">
        <v>2.0499999999999998</v>
      </c>
      <c r="F18" s="2">
        <v>-1.65</v>
      </c>
      <c r="G18" s="7">
        <v>2.0499999999999998</v>
      </c>
      <c r="H18" s="1">
        <v>1.7</v>
      </c>
      <c r="I18" s="1">
        <v>1.3</v>
      </c>
      <c r="M18" t="s">
        <v>30</v>
      </c>
      <c r="N18">
        <v>94</v>
      </c>
      <c r="O18">
        <v>90</v>
      </c>
      <c r="P18">
        <v>96</v>
      </c>
      <c r="R18">
        <f t="shared" si="4"/>
        <v>2.3528187965638039</v>
      </c>
      <c r="S18">
        <f t="shared" si="5"/>
        <v>4.9902649172534588</v>
      </c>
      <c r="T18">
        <f t="shared" si="6"/>
        <v>10.458045089667253</v>
      </c>
      <c r="U18">
        <f t="shared" si="7"/>
        <v>2.2019297879431132</v>
      </c>
      <c r="V18">
        <f t="shared" si="12"/>
        <v>3.5490418569086306</v>
      </c>
      <c r="W18">
        <f t="shared" si="8"/>
        <v>3.29825521897759</v>
      </c>
      <c r="X18">
        <f t="shared" si="9"/>
        <v>3.5490418569086306</v>
      </c>
      <c r="Y18">
        <f t="shared" si="10"/>
        <v>2.3528187965638039</v>
      </c>
      <c r="Z18">
        <f t="shared" si="11"/>
        <v>1.2857067275982859</v>
      </c>
    </row>
    <row r="19" spans="1:26" x14ac:dyDescent="0.25">
      <c r="A19" s="6" t="s">
        <v>18</v>
      </c>
      <c r="B19" s="2">
        <v>2.4</v>
      </c>
      <c r="C19" s="2">
        <v>3.15</v>
      </c>
      <c r="D19" s="2">
        <v>1.6</v>
      </c>
      <c r="E19" s="2">
        <v>2</v>
      </c>
      <c r="F19" t="s">
        <v>18</v>
      </c>
      <c r="G19" s="8">
        <v>2</v>
      </c>
      <c r="H19" s="2">
        <v>1.6</v>
      </c>
      <c r="I19" s="2">
        <v>1.25</v>
      </c>
      <c r="M19" t="s">
        <v>31</v>
      </c>
      <c r="N19">
        <v>122</v>
      </c>
      <c r="O19">
        <v>111</v>
      </c>
      <c r="P19">
        <v>100</v>
      </c>
      <c r="S19">
        <f t="shared" si="5"/>
        <v>4.9902649172534588</v>
      </c>
      <c r="T19">
        <f t="shared" si="6"/>
        <v>8.9036000465638043</v>
      </c>
      <c r="U19">
        <f t="shared" si="7"/>
        <v>2.0560407793224238</v>
      </c>
      <c r="V19">
        <f t="shared" si="12"/>
        <v>3.3631528482879416</v>
      </c>
      <c r="X19">
        <f t="shared" si="9"/>
        <v>3.3631528482879416</v>
      </c>
      <c r="Y19">
        <f t="shared" si="10"/>
        <v>2.0560407793224238</v>
      </c>
      <c r="Z19">
        <f t="shared" si="11"/>
        <v>1.1748177189775955</v>
      </c>
    </row>
    <row r="20" spans="1:26" x14ac:dyDescent="0.25">
      <c r="A20" s="4" t="s">
        <v>18</v>
      </c>
      <c r="B20" s="1">
        <v>2.35</v>
      </c>
      <c r="C20" s="1">
        <v>3.05</v>
      </c>
      <c r="D20" s="1">
        <v>1.55</v>
      </c>
      <c r="E20" s="1">
        <v>1.8</v>
      </c>
      <c r="G20" s="7">
        <v>1.95</v>
      </c>
      <c r="H20" s="1">
        <v>1.55</v>
      </c>
      <c r="I20" s="1">
        <v>1.2</v>
      </c>
      <c r="M20" t="s">
        <v>32</v>
      </c>
      <c r="N20">
        <v>102</v>
      </c>
      <c r="O20">
        <v>118</v>
      </c>
      <c r="P20">
        <v>95</v>
      </c>
      <c r="S20">
        <f t="shared" si="5"/>
        <v>4.7693759086327701</v>
      </c>
      <c r="T20">
        <f t="shared" si="6"/>
        <v>8.3168220293224255</v>
      </c>
      <c r="U20">
        <f t="shared" si="7"/>
        <v>1.9151517707017347</v>
      </c>
      <c r="V20">
        <f t="shared" si="12"/>
        <v>2.6695968138051835</v>
      </c>
      <c r="X20">
        <f t="shared" si="9"/>
        <v>3.1822638396672525</v>
      </c>
      <c r="Y20">
        <f t="shared" si="10"/>
        <v>1.9151517707017347</v>
      </c>
      <c r="Z20">
        <f t="shared" si="11"/>
        <v>1.0689287103569061</v>
      </c>
    </row>
    <row r="21" spans="1:26" x14ac:dyDescent="0.25">
      <c r="A21" s="1">
        <v>-9.9499999999999993</v>
      </c>
      <c r="B21" s="2">
        <v>2.2999999999999998</v>
      </c>
      <c r="C21" s="2">
        <v>3</v>
      </c>
      <c r="D21" s="2">
        <v>1.1000000000000001</v>
      </c>
      <c r="E21" s="2">
        <v>1.8</v>
      </c>
      <c r="G21" s="8">
        <v>1.35</v>
      </c>
      <c r="H21" s="2">
        <v>1.55</v>
      </c>
      <c r="I21" s="3" t="s">
        <v>18</v>
      </c>
      <c r="N21">
        <f>SUM(N18:P20)</f>
        <v>928</v>
      </c>
      <c r="R21">
        <f t="shared" si="4"/>
        <v>102.33567978794306</v>
      </c>
      <c r="S21">
        <f t="shared" si="5"/>
        <v>4.5534869000120795</v>
      </c>
      <c r="T21">
        <f t="shared" si="6"/>
        <v>8.0309330207017364</v>
      </c>
      <c r="U21">
        <f t="shared" si="7"/>
        <v>0.87215069311552662</v>
      </c>
      <c r="V21">
        <f t="shared" si="12"/>
        <v>2.6695968138051835</v>
      </c>
      <c r="X21">
        <f t="shared" si="9"/>
        <v>1.4015957362189753</v>
      </c>
      <c r="Y21">
        <f t="shared" si="10"/>
        <v>1.9151517707017347</v>
      </c>
    </row>
    <row r="22" spans="1:26" x14ac:dyDescent="0.25">
      <c r="A22" s="2">
        <v>-7.9</v>
      </c>
      <c r="B22" s="1">
        <v>2.1</v>
      </c>
      <c r="C22" s="1">
        <v>2.85</v>
      </c>
      <c r="D22" s="1">
        <v>1.05</v>
      </c>
      <c r="E22" s="1">
        <v>1.7</v>
      </c>
      <c r="G22" s="7">
        <v>1.3</v>
      </c>
      <c r="H22" s="1">
        <v>1.5</v>
      </c>
      <c r="I22" s="1">
        <v>-3.85</v>
      </c>
      <c r="R22">
        <f t="shared" si="4"/>
        <v>65.062129141391367</v>
      </c>
      <c r="S22">
        <f t="shared" si="5"/>
        <v>3.7399308655293213</v>
      </c>
      <c r="T22">
        <f t="shared" si="6"/>
        <v>7.2032659948396676</v>
      </c>
      <c r="U22">
        <f t="shared" si="7"/>
        <v>0.78126168449483679</v>
      </c>
      <c r="V22">
        <f t="shared" si="12"/>
        <v>2.3528187965638039</v>
      </c>
      <c r="X22">
        <f t="shared" si="9"/>
        <v>1.2857067275982859</v>
      </c>
      <c r="Y22">
        <f t="shared" si="10"/>
        <v>1.7792627620810442</v>
      </c>
      <c r="Z22">
        <f t="shared" si="11"/>
        <v>16.129138839667242</v>
      </c>
    </row>
    <row r="23" spans="1:26" x14ac:dyDescent="0.25">
      <c r="A23" s="1">
        <v>-7</v>
      </c>
      <c r="B23" s="2">
        <v>1.85</v>
      </c>
      <c r="C23" s="2">
        <v>2.4</v>
      </c>
      <c r="D23" s="3" t="s">
        <v>18</v>
      </c>
      <c r="E23" s="2">
        <v>1.65</v>
      </c>
      <c r="G23" s="3" t="s">
        <v>18</v>
      </c>
      <c r="H23" s="3" t="s">
        <v>18</v>
      </c>
      <c r="I23" s="2">
        <v>-2.2999999999999998</v>
      </c>
      <c r="L23" t="s">
        <v>13</v>
      </c>
      <c r="M23">
        <v>1.2427619047619047</v>
      </c>
      <c r="R23">
        <f t="shared" si="4"/>
        <v>51.353131296563781</v>
      </c>
      <c r="S23">
        <f t="shared" si="5"/>
        <v>2.8354858224258725</v>
      </c>
      <c r="T23">
        <f t="shared" si="6"/>
        <v>4.9902649172534588</v>
      </c>
      <c r="V23">
        <f t="shared" si="12"/>
        <v>2.2019297879431132</v>
      </c>
      <c r="Z23">
        <f t="shared" si="11"/>
        <v>6.0816981069086227</v>
      </c>
    </row>
    <row r="24" spans="1:26" x14ac:dyDescent="0.25">
      <c r="A24" s="2">
        <v>-6.3</v>
      </c>
      <c r="B24" s="1">
        <v>1.6</v>
      </c>
      <c r="C24" s="1">
        <v>2.4</v>
      </c>
      <c r="D24" s="1">
        <v>-5.65</v>
      </c>
      <c r="E24" s="1">
        <v>1.65</v>
      </c>
      <c r="G24" s="7">
        <v>-6.45</v>
      </c>
      <c r="H24" s="1">
        <v>-4.5</v>
      </c>
      <c r="I24" s="1">
        <v>-2.15</v>
      </c>
      <c r="L24" t="s">
        <v>14</v>
      </c>
      <c r="M24">
        <v>-1.2422885572139304</v>
      </c>
      <c r="R24">
        <f t="shared" si="4"/>
        <v>41.810577417253434</v>
      </c>
      <c r="S24">
        <f t="shared" si="5"/>
        <v>2.0560407793224238</v>
      </c>
      <c r="T24">
        <f t="shared" si="6"/>
        <v>4.9902649172534588</v>
      </c>
      <c r="U24">
        <f t="shared" si="7"/>
        <v>33.827134529322407</v>
      </c>
      <c r="V24">
        <f t="shared" si="12"/>
        <v>2.2019297879431132</v>
      </c>
      <c r="X24">
        <f t="shared" si="9"/>
        <v>43.77291039139137</v>
      </c>
      <c r="Y24">
        <f t="shared" si="10"/>
        <v>21.772581727598272</v>
      </c>
      <c r="Z24">
        <f t="shared" si="11"/>
        <v>5.3643651327706925</v>
      </c>
    </row>
    <row r="25" spans="1:26" x14ac:dyDescent="0.25">
      <c r="A25" s="1">
        <v>-6.25</v>
      </c>
      <c r="B25" s="3" t="s">
        <v>18</v>
      </c>
      <c r="C25" s="2">
        <v>2.35</v>
      </c>
      <c r="D25" s="2">
        <v>-2.2000000000000002</v>
      </c>
      <c r="E25" s="2">
        <v>1.65</v>
      </c>
      <c r="G25" s="8">
        <v>-5.35</v>
      </c>
      <c r="H25" s="2">
        <v>-4.0999999999999996</v>
      </c>
      <c r="I25" s="2">
        <v>-1.85</v>
      </c>
      <c r="L25" t="s">
        <v>15</v>
      </c>
      <c r="M25">
        <v>0.16610991379310247</v>
      </c>
      <c r="R25">
        <f t="shared" si="4"/>
        <v>41.166466425874127</v>
      </c>
      <c r="T25">
        <f t="shared" si="6"/>
        <v>4.7693759086327701</v>
      </c>
      <c r="U25">
        <f t="shared" si="7"/>
        <v>5.5984761241500038</v>
      </c>
      <c r="V25">
        <f t="shared" si="12"/>
        <v>2.2019297879431132</v>
      </c>
      <c r="X25">
        <f t="shared" si="9"/>
        <v>30.42746858104654</v>
      </c>
      <c r="Y25">
        <f t="shared" si="10"/>
        <v>18.199693796563785</v>
      </c>
      <c r="Z25">
        <f t="shared" si="11"/>
        <v>4.0646991844948319</v>
      </c>
    </row>
    <row r="26" spans="1:26" x14ac:dyDescent="0.25">
      <c r="A26" s="2">
        <v>-5.45</v>
      </c>
      <c r="B26" s="1">
        <v>-7.75</v>
      </c>
      <c r="C26" s="1">
        <v>2.1</v>
      </c>
      <c r="D26" s="1">
        <v>-2.2000000000000002</v>
      </c>
      <c r="E26" s="1">
        <v>1.55</v>
      </c>
      <c r="G26" s="7">
        <v>-4.5999999999999996</v>
      </c>
      <c r="H26" s="1">
        <v>-3.7</v>
      </c>
      <c r="I26" s="1">
        <v>-1.75</v>
      </c>
      <c r="L26" t="s">
        <v>16</v>
      </c>
      <c r="M26">
        <v>7.1594816853658223</v>
      </c>
      <c r="R26">
        <f t="shared" si="4"/>
        <v>31.540690563805168</v>
      </c>
      <c r="S26">
        <f t="shared" si="5"/>
        <v>62.664796167253435</v>
      </c>
      <c r="T26">
        <f t="shared" si="6"/>
        <v>3.7399308655293213</v>
      </c>
      <c r="U26">
        <f t="shared" si="7"/>
        <v>5.5984761241500038</v>
      </c>
      <c r="V26">
        <f t="shared" si="12"/>
        <v>1.9151517707017347</v>
      </c>
      <c r="X26">
        <f t="shared" si="9"/>
        <v>22.715803710356887</v>
      </c>
      <c r="Y26">
        <f t="shared" si="10"/>
        <v>14.946805865529312</v>
      </c>
      <c r="Z26">
        <f t="shared" si="11"/>
        <v>3.6714772017362112</v>
      </c>
    </row>
    <row r="27" spans="1:26" x14ac:dyDescent="0.25">
      <c r="A27" s="1">
        <v>-4.6500000000000004</v>
      </c>
      <c r="B27" s="2">
        <v>-7.5</v>
      </c>
      <c r="C27" s="2">
        <v>1.65</v>
      </c>
      <c r="D27" s="2">
        <v>-2.15</v>
      </c>
      <c r="E27" s="2">
        <v>1.05</v>
      </c>
      <c r="G27" s="8">
        <v>-4.2</v>
      </c>
      <c r="H27" s="2">
        <v>-2.85</v>
      </c>
      <c r="I27" s="2">
        <v>-1.55</v>
      </c>
      <c r="L27" t="s">
        <v>17</v>
      </c>
      <c r="M27">
        <v>2.6757207786624191</v>
      </c>
      <c r="R27">
        <f t="shared" si="4"/>
        <v>23.194914701736206</v>
      </c>
      <c r="S27">
        <f t="shared" si="5"/>
        <v>58.769241210356881</v>
      </c>
      <c r="T27">
        <f t="shared" si="6"/>
        <v>2.2019297879431132</v>
      </c>
      <c r="U27">
        <f t="shared" si="7"/>
        <v>5.3643651327706925</v>
      </c>
      <c r="V27">
        <f t="shared" si="12"/>
        <v>0.78126168449483679</v>
      </c>
      <c r="X27">
        <f t="shared" si="9"/>
        <v>19.062915779322413</v>
      </c>
      <c r="Y27">
        <f t="shared" si="10"/>
        <v>9.0969190120810364</v>
      </c>
      <c r="Z27">
        <f t="shared" si="11"/>
        <v>2.9450332362189693</v>
      </c>
    </row>
    <row r="28" spans="1:26" x14ac:dyDescent="0.25">
      <c r="A28" s="2">
        <v>-4.5999999999999996</v>
      </c>
      <c r="B28" s="1">
        <v>-7.2</v>
      </c>
      <c r="C28" s="3" t="s">
        <v>18</v>
      </c>
      <c r="D28" s="1">
        <v>-2.15</v>
      </c>
      <c r="E28" s="3" t="s">
        <v>18</v>
      </c>
      <c r="G28" s="9" t="s">
        <v>18</v>
      </c>
      <c r="H28" s="1">
        <v>-2.85</v>
      </c>
      <c r="I28" s="1">
        <v>-1.55</v>
      </c>
      <c r="R28">
        <f t="shared" si="4"/>
        <v>22.715803710356887</v>
      </c>
      <c r="S28">
        <f t="shared" si="5"/>
        <v>54.259575262081029</v>
      </c>
      <c r="U28">
        <f t="shared" si="7"/>
        <v>5.3643651327706925</v>
      </c>
      <c r="Y28">
        <f t="shared" si="10"/>
        <v>9.0969190120810364</v>
      </c>
      <c r="Z28">
        <f t="shared" si="11"/>
        <v>2.9450332362189693</v>
      </c>
    </row>
    <row r="29" spans="1:26" x14ac:dyDescent="0.25">
      <c r="A29" s="1">
        <v>-4.55</v>
      </c>
      <c r="B29" s="2">
        <v>-7</v>
      </c>
      <c r="C29" s="1">
        <v>-15.15</v>
      </c>
      <c r="D29" s="2">
        <v>-2.0499999999999998</v>
      </c>
      <c r="E29" s="1">
        <v>-5.05</v>
      </c>
      <c r="G29" s="8">
        <v>-3.55</v>
      </c>
      <c r="H29" s="2">
        <v>-2.75</v>
      </c>
      <c r="I29" t="s">
        <v>18</v>
      </c>
      <c r="R29">
        <f t="shared" si="4"/>
        <v>22.241692718977578</v>
      </c>
      <c r="S29">
        <f t="shared" si="5"/>
        <v>51.353131296563781</v>
      </c>
      <c r="T29">
        <f t="shared" si="6"/>
        <v>234.58322289139136</v>
      </c>
      <c r="U29">
        <f t="shared" si="7"/>
        <v>4.9111431500120721</v>
      </c>
      <c r="V29">
        <f t="shared" si="12"/>
        <v>27.207802632770683</v>
      </c>
      <c r="X29">
        <f t="shared" si="9"/>
        <v>13.80947289139138</v>
      </c>
      <c r="Y29">
        <f t="shared" si="10"/>
        <v>8.5036970293224154</v>
      </c>
    </row>
    <row r="30" spans="1:26" x14ac:dyDescent="0.25">
      <c r="A30" s="2">
        <v>-4</v>
      </c>
      <c r="B30" s="1">
        <v>-5.95</v>
      </c>
      <c r="C30" s="2">
        <v>-13.1</v>
      </c>
      <c r="D30" t="s">
        <v>18</v>
      </c>
      <c r="E30" s="2">
        <v>-2.5</v>
      </c>
      <c r="G30" s="7">
        <v>-2.9</v>
      </c>
      <c r="H30" s="10" t="s">
        <v>18</v>
      </c>
      <c r="R30">
        <f t="shared" si="4"/>
        <v>17.356471813805168</v>
      </c>
      <c r="S30">
        <f t="shared" si="5"/>
        <v>37.406800477598267</v>
      </c>
      <c r="T30">
        <f t="shared" si="6"/>
        <v>175.98967224483962</v>
      </c>
      <c r="V30">
        <f t="shared" si="12"/>
        <v>7.1081420724258653</v>
      </c>
      <c r="X30">
        <f t="shared" si="9"/>
        <v>9.4010300034603471</v>
      </c>
    </row>
    <row r="31" spans="1:26" x14ac:dyDescent="0.25">
      <c r="A31" s="1">
        <v>-3.85</v>
      </c>
      <c r="B31" s="2">
        <v>-5.45</v>
      </c>
      <c r="C31" s="1">
        <v>-11.85</v>
      </c>
      <c r="E31" s="1">
        <v>-2.1</v>
      </c>
      <c r="G31" s="8">
        <v>-2.9</v>
      </c>
      <c r="H31" s="2">
        <v>-2.6</v>
      </c>
      <c r="R31">
        <f t="shared" si="4"/>
        <v>16.129138839667242</v>
      </c>
      <c r="S31">
        <f t="shared" si="5"/>
        <v>31.540690563805168</v>
      </c>
      <c r="T31">
        <f t="shared" si="6"/>
        <v>144.38689746035686</v>
      </c>
      <c r="V31">
        <f t="shared" si="12"/>
        <v>5.1352541413913828</v>
      </c>
      <c r="X31">
        <f t="shared" si="9"/>
        <v>9.4010300034603471</v>
      </c>
      <c r="Y31">
        <f t="shared" si="10"/>
        <v>7.6513640551844855</v>
      </c>
    </row>
    <row r="32" spans="1:26" x14ac:dyDescent="0.25">
      <c r="A32" s="2">
        <v>-3.55</v>
      </c>
      <c r="B32" s="1">
        <v>-5.35</v>
      </c>
      <c r="C32" s="2">
        <v>-10.9</v>
      </c>
      <c r="E32" s="6" t="s">
        <v>18</v>
      </c>
      <c r="G32" s="7">
        <v>-2.5499999999999998</v>
      </c>
      <c r="H32" s="1">
        <v>-2.4500000000000002</v>
      </c>
      <c r="R32">
        <f t="shared" si="4"/>
        <v>13.80947289139138</v>
      </c>
      <c r="S32">
        <f t="shared" si="5"/>
        <v>30.42746858104654</v>
      </c>
      <c r="T32">
        <f t="shared" si="6"/>
        <v>122.45878862414999</v>
      </c>
      <c r="X32">
        <f t="shared" si="9"/>
        <v>7.3772530638051741</v>
      </c>
      <c r="Y32">
        <f t="shared" si="10"/>
        <v>6.8440310810465554</v>
      </c>
    </row>
    <row r="33" spans="1:25" x14ac:dyDescent="0.25">
      <c r="A33" s="1">
        <v>-2.95</v>
      </c>
      <c r="B33" s="2">
        <v>-4</v>
      </c>
      <c r="C33" s="1">
        <v>-10.75</v>
      </c>
      <c r="G33" s="8">
        <v>-2.5499999999999998</v>
      </c>
      <c r="H33" s="2">
        <v>-2.4</v>
      </c>
      <c r="R33">
        <f t="shared" si="4"/>
        <v>9.7101409948396586</v>
      </c>
      <c r="S33">
        <f t="shared" si="5"/>
        <v>17.356471813805168</v>
      </c>
      <c r="T33">
        <f t="shared" si="6"/>
        <v>119.16145565001204</v>
      </c>
      <c r="X33">
        <f t="shared" si="9"/>
        <v>7.3772530638051741</v>
      </c>
      <c r="Y33">
        <f t="shared" si="10"/>
        <v>6.5849200896672437</v>
      </c>
    </row>
    <row r="34" spans="1:25" x14ac:dyDescent="0.25">
      <c r="A34" s="2">
        <v>-2.9</v>
      </c>
      <c r="B34" s="1">
        <v>-3.85</v>
      </c>
      <c r="C34" s="2">
        <v>-9.65</v>
      </c>
      <c r="G34" s="7">
        <v>-2.4500000000000002</v>
      </c>
      <c r="H34" s="1">
        <v>-2.4</v>
      </c>
      <c r="R34">
        <f t="shared" si="4"/>
        <v>9.4010300034603471</v>
      </c>
      <c r="S34">
        <f t="shared" si="5"/>
        <v>16.129138839667242</v>
      </c>
      <c r="T34">
        <f t="shared" si="6"/>
        <v>96.356013839667227</v>
      </c>
      <c r="X34">
        <f t="shared" si="9"/>
        <v>6.8440310810465554</v>
      </c>
      <c r="Y34">
        <f t="shared" si="10"/>
        <v>6.5849200896672437</v>
      </c>
    </row>
    <row r="35" spans="1:25" x14ac:dyDescent="0.25">
      <c r="A35" s="1">
        <v>-2.8</v>
      </c>
      <c r="B35" s="2">
        <v>-3.75</v>
      </c>
      <c r="C35" s="1">
        <v>-7.85</v>
      </c>
      <c r="G35" s="8">
        <v>-2.4500000000000002</v>
      </c>
      <c r="H35" s="6" t="s">
        <v>18</v>
      </c>
      <c r="R35">
        <f t="shared" si="4"/>
        <v>8.7978080207017246</v>
      </c>
      <c r="S35">
        <f t="shared" si="5"/>
        <v>15.335916856908621</v>
      </c>
      <c r="T35">
        <f t="shared" si="6"/>
        <v>64.258018150012049</v>
      </c>
      <c r="X35">
        <f t="shared" si="9"/>
        <v>6.8440310810465554</v>
      </c>
    </row>
    <row r="36" spans="1:25" x14ac:dyDescent="0.25">
      <c r="A36" s="2">
        <v>-2.8</v>
      </c>
      <c r="B36" s="1">
        <v>-3.6</v>
      </c>
      <c r="C36" s="2">
        <v>-7.4</v>
      </c>
      <c r="G36" s="7">
        <v>-2.4</v>
      </c>
      <c r="H36" s="1">
        <v>-2.4</v>
      </c>
      <c r="R36">
        <f t="shared" si="4"/>
        <v>8.7978080207017246</v>
      </c>
      <c r="S36">
        <f t="shared" si="5"/>
        <v>14.183583882770691</v>
      </c>
      <c r="T36">
        <f t="shared" si="6"/>
        <v>57.246019227598268</v>
      </c>
      <c r="X36">
        <f t="shared" si="9"/>
        <v>6.5849200896672437</v>
      </c>
      <c r="Y36">
        <f t="shared" si="10"/>
        <v>6.5849200896672437</v>
      </c>
    </row>
    <row r="37" spans="1:25" x14ac:dyDescent="0.25">
      <c r="A37" s="1">
        <v>-2.7</v>
      </c>
      <c r="B37" s="2">
        <v>-3.25</v>
      </c>
      <c r="C37" s="1">
        <v>-5.8</v>
      </c>
      <c r="G37" s="8">
        <v>-2.35</v>
      </c>
      <c r="H37" s="2">
        <v>-2.4</v>
      </c>
      <c r="R37">
        <f t="shared" si="4"/>
        <v>8.214586037943107</v>
      </c>
      <c r="S37">
        <f t="shared" si="5"/>
        <v>11.669806943115519</v>
      </c>
      <c r="T37">
        <f t="shared" si="6"/>
        <v>35.594467503460336</v>
      </c>
      <c r="X37">
        <f t="shared" si="9"/>
        <v>6.3308090982879346</v>
      </c>
      <c r="Y37">
        <f t="shared" si="10"/>
        <v>6.5849200896672437</v>
      </c>
    </row>
    <row r="38" spans="1:25" x14ac:dyDescent="0.25">
      <c r="A38" s="2">
        <v>-2.65</v>
      </c>
      <c r="B38" s="1">
        <v>-3.2</v>
      </c>
      <c r="C38" s="2">
        <v>-4.4000000000000004</v>
      </c>
      <c r="G38" s="7">
        <v>-2.2999999999999998</v>
      </c>
      <c r="H38" s="1">
        <v>-2.35</v>
      </c>
      <c r="R38">
        <f t="shared" si="4"/>
        <v>7.930475046563795</v>
      </c>
      <c r="S38">
        <f t="shared" si="5"/>
        <v>11.33069595173621</v>
      </c>
      <c r="T38">
        <f t="shared" si="6"/>
        <v>20.849359744839653</v>
      </c>
      <c r="X38">
        <f t="shared" si="9"/>
        <v>6.0816981069086227</v>
      </c>
      <c r="Y38">
        <f t="shared" si="10"/>
        <v>6.3308090982879346</v>
      </c>
    </row>
    <row r="39" spans="1:25" x14ac:dyDescent="0.25">
      <c r="A39" s="1">
        <v>-2.6</v>
      </c>
      <c r="B39" s="2">
        <v>-3.05</v>
      </c>
      <c r="C39" s="1">
        <v>-4.2</v>
      </c>
      <c r="G39" s="8">
        <v>-2.25</v>
      </c>
      <c r="H39" s="2">
        <v>-2.2999999999999998</v>
      </c>
      <c r="R39">
        <f t="shared" si="4"/>
        <v>7.6513640551844855</v>
      </c>
      <c r="S39">
        <f t="shared" si="5"/>
        <v>10.343362977598277</v>
      </c>
      <c r="T39">
        <f t="shared" si="6"/>
        <v>19.062915779322413</v>
      </c>
      <c r="X39">
        <f t="shared" si="9"/>
        <v>5.8375871155293133</v>
      </c>
      <c r="Y39">
        <f t="shared" si="10"/>
        <v>6.0816981069086227</v>
      </c>
    </row>
    <row r="40" spans="1:25" x14ac:dyDescent="0.25">
      <c r="A40" s="2">
        <v>-2.5</v>
      </c>
      <c r="B40" s="1">
        <v>-2.9</v>
      </c>
      <c r="C40" s="2">
        <v>-2.8</v>
      </c>
      <c r="G40" s="7">
        <v>-2.15</v>
      </c>
      <c r="H40" s="1">
        <v>-2.25</v>
      </c>
      <c r="R40">
        <f t="shared" si="4"/>
        <v>7.1081420724258653</v>
      </c>
      <c r="S40">
        <f t="shared" si="5"/>
        <v>9.4010300034603471</v>
      </c>
      <c r="T40">
        <f t="shared" si="6"/>
        <v>8.7978080207017246</v>
      </c>
      <c r="X40">
        <f t="shared" si="9"/>
        <v>5.3643651327706925</v>
      </c>
      <c r="Y40">
        <f t="shared" si="10"/>
        <v>5.8375871155293133</v>
      </c>
    </row>
    <row r="41" spans="1:25" x14ac:dyDescent="0.25">
      <c r="A41" s="1">
        <v>-2.4500000000000002</v>
      </c>
      <c r="B41" s="2">
        <v>-2.7</v>
      </c>
      <c r="C41" s="1">
        <v>-2.2999999999999998</v>
      </c>
      <c r="G41" s="8">
        <v>-2.1</v>
      </c>
      <c r="H41" s="6" t="s">
        <v>18</v>
      </c>
      <c r="R41">
        <f t="shared" si="4"/>
        <v>6.8440310810465554</v>
      </c>
      <c r="S41">
        <f t="shared" si="5"/>
        <v>8.214586037943107</v>
      </c>
      <c r="T41">
        <f t="shared" si="6"/>
        <v>6.0816981069086227</v>
      </c>
      <c r="X41">
        <f t="shared" si="9"/>
        <v>5.1352541413913828</v>
      </c>
    </row>
    <row r="42" spans="1:25" x14ac:dyDescent="0.25">
      <c r="A42" s="2">
        <v>-2.4</v>
      </c>
      <c r="B42" s="1">
        <v>-2.65</v>
      </c>
      <c r="C42" s="2">
        <v>-2.25</v>
      </c>
      <c r="G42" s="7">
        <v>-2.0499999999999998</v>
      </c>
      <c r="H42" s="1">
        <v>-2.1</v>
      </c>
      <c r="R42">
        <f t="shared" si="4"/>
        <v>6.5849200896672437</v>
      </c>
      <c r="S42">
        <f t="shared" si="5"/>
        <v>7.930475046563795</v>
      </c>
      <c r="T42">
        <f t="shared" si="6"/>
        <v>5.8375871155293133</v>
      </c>
      <c r="X42">
        <f t="shared" si="9"/>
        <v>4.9111431500120721</v>
      </c>
      <c r="Y42">
        <f t="shared" si="10"/>
        <v>5.1352541413913828</v>
      </c>
    </row>
    <row r="43" spans="1:25" x14ac:dyDescent="0.25">
      <c r="A43" s="1">
        <v>-2.4</v>
      </c>
      <c r="B43" s="2">
        <v>-2.65</v>
      </c>
      <c r="C43" s="1">
        <v>-2.2000000000000002</v>
      </c>
      <c r="G43" s="8">
        <v>-1.75</v>
      </c>
      <c r="H43" s="2">
        <v>-2.0499999999999998</v>
      </c>
      <c r="R43">
        <f t="shared" si="4"/>
        <v>6.5849200896672437</v>
      </c>
      <c r="S43">
        <f t="shared" si="5"/>
        <v>7.930475046563795</v>
      </c>
      <c r="T43">
        <f t="shared" si="6"/>
        <v>5.5984761241500038</v>
      </c>
      <c r="X43">
        <f t="shared" si="9"/>
        <v>3.6714772017362112</v>
      </c>
      <c r="Y43">
        <f t="shared" si="10"/>
        <v>4.9111431500120721</v>
      </c>
    </row>
    <row r="44" spans="1:25" x14ac:dyDescent="0.25">
      <c r="A44" s="2">
        <v>-2.4</v>
      </c>
      <c r="B44" s="1">
        <v>-2.65</v>
      </c>
      <c r="C44" s="2">
        <v>-2.1</v>
      </c>
      <c r="G44" s="7">
        <v>-1.55</v>
      </c>
      <c r="H44" s="1">
        <v>-2</v>
      </c>
      <c r="R44">
        <f t="shared" si="4"/>
        <v>6.5849200896672437</v>
      </c>
      <c r="S44">
        <f t="shared" si="5"/>
        <v>7.930475046563795</v>
      </c>
      <c r="T44">
        <f t="shared" si="6"/>
        <v>5.1352541413913828</v>
      </c>
      <c r="X44">
        <f t="shared" si="9"/>
        <v>2.9450332362189693</v>
      </c>
      <c r="Y44">
        <f t="shared" si="10"/>
        <v>4.6920321586327622</v>
      </c>
    </row>
    <row r="45" spans="1:25" x14ac:dyDescent="0.25">
      <c r="A45" s="1">
        <v>-2.2999999999999998</v>
      </c>
      <c r="B45" s="2">
        <v>-2.6</v>
      </c>
      <c r="C45" s="1">
        <v>-2.1</v>
      </c>
      <c r="G45" s="8">
        <v>-1.1000000000000001</v>
      </c>
      <c r="H45" s="2">
        <v>-1.65</v>
      </c>
      <c r="R45">
        <f t="shared" si="4"/>
        <v>6.0816981069086227</v>
      </c>
      <c r="S45">
        <f t="shared" si="5"/>
        <v>7.6513640551844855</v>
      </c>
      <c r="T45">
        <f t="shared" si="6"/>
        <v>5.1352541413913828</v>
      </c>
      <c r="X45">
        <f t="shared" si="9"/>
        <v>1.6030343138051779</v>
      </c>
      <c r="Y45">
        <f t="shared" si="10"/>
        <v>3.29825521897759</v>
      </c>
    </row>
    <row r="46" spans="1:25" x14ac:dyDescent="0.25">
      <c r="A46" s="2">
        <v>-2.2999999999999998</v>
      </c>
      <c r="B46" s="1">
        <v>-2.5499999999999998</v>
      </c>
      <c r="C46" s="2">
        <v>-2</v>
      </c>
      <c r="G46" s="5">
        <v>0</v>
      </c>
      <c r="H46" s="1">
        <v>-1.55</v>
      </c>
      <c r="R46">
        <f t="shared" si="4"/>
        <v>6.0816981069086227</v>
      </c>
      <c r="S46">
        <f t="shared" si="5"/>
        <v>7.3772530638051741</v>
      </c>
      <c r="T46">
        <f t="shared" si="6"/>
        <v>4.6920321586327622</v>
      </c>
      <c r="X46">
        <f t="shared" si="9"/>
        <v>2.7592503460351935E-2</v>
      </c>
      <c r="Y46">
        <f t="shared" si="10"/>
        <v>2.9450332362189693</v>
      </c>
    </row>
    <row r="47" spans="1:25" x14ac:dyDescent="0.25">
      <c r="A47" s="1">
        <v>-2.25</v>
      </c>
      <c r="B47" s="2">
        <v>-2.5</v>
      </c>
      <c r="C47" t="s">
        <v>18</v>
      </c>
      <c r="G47" t="s">
        <v>18</v>
      </c>
      <c r="H47" s="2">
        <v>-1.5</v>
      </c>
      <c r="R47">
        <f t="shared" si="4"/>
        <v>5.8375871155293133</v>
      </c>
      <c r="S47">
        <f t="shared" si="5"/>
        <v>7.1081420724258653</v>
      </c>
      <c r="Y47">
        <f t="shared" si="10"/>
        <v>2.7759222448396597</v>
      </c>
    </row>
    <row r="48" spans="1:25" x14ac:dyDescent="0.25">
      <c r="A48" s="2">
        <v>-2.2000000000000002</v>
      </c>
      <c r="B48" s="1">
        <v>-2.4500000000000002</v>
      </c>
      <c r="H48" s="1">
        <v>-1.4</v>
      </c>
      <c r="R48">
        <f t="shared" si="4"/>
        <v>5.5984761241500038</v>
      </c>
      <c r="S48">
        <f t="shared" si="5"/>
        <v>6.8440310810465554</v>
      </c>
      <c r="Y48">
        <f t="shared" si="10"/>
        <v>2.4527002620810388</v>
      </c>
    </row>
    <row r="49" spans="1:19" x14ac:dyDescent="0.25">
      <c r="A49" s="1">
        <v>-2.1</v>
      </c>
      <c r="B49" s="2">
        <v>-2.2999999999999998</v>
      </c>
      <c r="H49" t="s">
        <v>18</v>
      </c>
      <c r="R49">
        <f t="shared" si="4"/>
        <v>5.1352541413913828</v>
      </c>
      <c r="S49">
        <f t="shared" si="5"/>
        <v>6.0816981069086227</v>
      </c>
    </row>
    <row r="50" spans="1:19" x14ac:dyDescent="0.25">
      <c r="A50" s="2">
        <v>-1.9</v>
      </c>
      <c r="B50" s="1">
        <v>-2.2999999999999998</v>
      </c>
      <c r="R50">
        <f t="shared" si="4"/>
        <v>4.2688101758741412</v>
      </c>
      <c r="S50">
        <f t="shared" si="5"/>
        <v>6.0816981069086227</v>
      </c>
    </row>
    <row r="51" spans="1:19" x14ac:dyDescent="0.25">
      <c r="A51" s="1">
        <v>-1.9</v>
      </c>
      <c r="B51" s="2">
        <v>-2.25</v>
      </c>
      <c r="R51">
        <f t="shared" si="4"/>
        <v>4.2688101758741412</v>
      </c>
      <c r="S51">
        <f t="shared" si="5"/>
        <v>5.8375871155293133</v>
      </c>
    </row>
    <row r="52" spans="1:19" x14ac:dyDescent="0.25">
      <c r="A52" t="s">
        <v>18</v>
      </c>
      <c r="B52" s="1">
        <v>-2.25</v>
      </c>
      <c r="S52">
        <f t="shared" si="5"/>
        <v>5.8375871155293133</v>
      </c>
    </row>
    <row r="53" spans="1:19" x14ac:dyDescent="0.25">
      <c r="B53" s="2">
        <v>-2.2000000000000002</v>
      </c>
      <c r="S53">
        <f t="shared" si="5"/>
        <v>5.5984761241500038</v>
      </c>
    </row>
    <row r="54" spans="1:19" x14ac:dyDescent="0.25">
      <c r="B54" s="1">
        <v>-1.95</v>
      </c>
      <c r="S54">
        <f t="shared" si="5"/>
        <v>4.4779211672534514</v>
      </c>
    </row>
    <row r="55" spans="1:19" x14ac:dyDescent="0.25">
      <c r="B55" s="2">
        <v>-1.1000000000000001</v>
      </c>
      <c r="S55">
        <f t="shared" si="5"/>
        <v>1.6030343138051779</v>
      </c>
    </row>
    <row r="57" spans="1:19" x14ac:dyDescent="0.25">
      <c r="A57" s="1">
        <v>10</v>
      </c>
      <c r="B57" s="1">
        <v>16.899999999999999</v>
      </c>
      <c r="C57" s="1">
        <v>21.5</v>
      </c>
      <c r="D57" s="1">
        <v>5.0999999999999996</v>
      </c>
      <c r="E57" s="1">
        <v>4.75</v>
      </c>
      <c r="F57" s="1">
        <v>3.9</v>
      </c>
      <c r="G57" s="7">
        <v>5.6</v>
      </c>
      <c r="H57" s="1">
        <v>6</v>
      </c>
      <c r="I57" s="1">
        <v>4.1500000000000004</v>
      </c>
    </row>
    <row r="58" spans="1:19" x14ac:dyDescent="0.25">
      <c r="A58" s="2">
        <v>9.35</v>
      </c>
      <c r="B58" s="2">
        <v>15.25</v>
      </c>
      <c r="C58" s="2">
        <v>15.4</v>
      </c>
      <c r="D58" s="2">
        <v>3.5</v>
      </c>
      <c r="E58" s="6"/>
      <c r="F58" s="2">
        <v>1.8</v>
      </c>
      <c r="G58" s="8">
        <v>5.3</v>
      </c>
      <c r="H58" s="2">
        <v>5.6</v>
      </c>
      <c r="I58" s="2">
        <v>3.45</v>
      </c>
    </row>
    <row r="59" spans="1:19" x14ac:dyDescent="0.25">
      <c r="A59" s="1">
        <v>7.45</v>
      </c>
      <c r="B59" s="1">
        <v>12.7</v>
      </c>
      <c r="C59" s="1">
        <v>14.2</v>
      </c>
      <c r="D59" s="1">
        <v>2.4</v>
      </c>
      <c r="E59" s="1">
        <v>3</v>
      </c>
      <c r="F59" s="1">
        <v>1.7</v>
      </c>
      <c r="G59" s="7">
        <v>5.2</v>
      </c>
      <c r="H59" s="1">
        <v>4.6500000000000004</v>
      </c>
      <c r="I59" s="1">
        <v>3.2</v>
      </c>
    </row>
    <row r="60" spans="1:19" x14ac:dyDescent="0.25">
      <c r="A60" s="2">
        <v>6.6</v>
      </c>
      <c r="B60" s="2">
        <v>9.3000000000000007</v>
      </c>
      <c r="C60" s="2">
        <v>12.05</v>
      </c>
      <c r="D60" s="2">
        <v>2.35</v>
      </c>
      <c r="E60" s="2">
        <v>2.4500000000000002</v>
      </c>
      <c r="F60" s="2">
        <v>1.65</v>
      </c>
      <c r="G60" s="8">
        <v>4.6500000000000004</v>
      </c>
      <c r="H60" s="2">
        <v>4.2</v>
      </c>
      <c r="I60" s="2">
        <v>3.15</v>
      </c>
    </row>
    <row r="61" spans="1:19" x14ac:dyDescent="0.25">
      <c r="A61" s="1">
        <v>5.8</v>
      </c>
      <c r="B61" s="1">
        <v>6.65</v>
      </c>
      <c r="C61" s="1">
        <v>11.65</v>
      </c>
      <c r="D61" s="1">
        <v>2.2999999999999998</v>
      </c>
      <c r="E61" s="1">
        <v>2.4</v>
      </c>
      <c r="F61" s="1">
        <v>1.55</v>
      </c>
      <c r="G61" s="7">
        <v>3.9</v>
      </c>
      <c r="H61" s="1">
        <v>3.65</v>
      </c>
      <c r="I61" s="1">
        <v>3.05</v>
      </c>
    </row>
    <row r="62" spans="1:19" x14ac:dyDescent="0.25">
      <c r="A62" s="2">
        <v>4.1500000000000004</v>
      </c>
      <c r="B62" s="2">
        <v>6.15</v>
      </c>
      <c r="C62" s="2">
        <v>11.05</v>
      </c>
      <c r="D62" s="2">
        <v>2.2999999999999998</v>
      </c>
      <c r="E62" s="2">
        <v>2.4</v>
      </c>
      <c r="F62" s="2">
        <v>1.45</v>
      </c>
      <c r="G62" s="8">
        <v>3.9</v>
      </c>
      <c r="H62" s="2">
        <v>3.55</v>
      </c>
      <c r="I62" s="2">
        <v>3</v>
      </c>
    </row>
    <row r="63" spans="1:19" x14ac:dyDescent="0.25">
      <c r="A63" s="1">
        <v>3.65</v>
      </c>
      <c r="B63" s="1">
        <v>5.5</v>
      </c>
      <c r="C63" s="1">
        <v>10.35</v>
      </c>
      <c r="D63" s="1">
        <v>2.25</v>
      </c>
      <c r="E63" s="1">
        <v>2.4</v>
      </c>
      <c r="F63" s="1">
        <v>1.4</v>
      </c>
      <c r="G63" s="7">
        <v>3.85</v>
      </c>
      <c r="H63" s="1">
        <v>3.55</v>
      </c>
      <c r="I63" s="1">
        <v>2.8</v>
      </c>
    </row>
    <row r="64" spans="1:19" x14ac:dyDescent="0.25">
      <c r="A64" s="2">
        <v>2.95</v>
      </c>
      <c r="B64" s="2">
        <v>4.7</v>
      </c>
      <c r="C64" s="2">
        <v>8.35</v>
      </c>
      <c r="D64" s="2">
        <v>2.25</v>
      </c>
      <c r="E64" s="2">
        <v>2.35</v>
      </c>
      <c r="F64" s="2">
        <v>1.3</v>
      </c>
      <c r="G64" s="8">
        <v>3.75</v>
      </c>
      <c r="H64" s="2">
        <v>2.9</v>
      </c>
      <c r="I64" s="2">
        <v>2.7</v>
      </c>
    </row>
    <row r="65" spans="1:9" x14ac:dyDescent="0.25">
      <c r="A65" s="1">
        <v>2.7</v>
      </c>
      <c r="B65" s="1">
        <v>4.5</v>
      </c>
      <c r="C65" s="1">
        <v>7.5</v>
      </c>
      <c r="D65" s="1">
        <v>2.2000000000000002</v>
      </c>
      <c r="E65" s="1">
        <v>2.25</v>
      </c>
      <c r="F65" s="1">
        <v>1.3</v>
      </c>
      <c r="G65" s="7">
        <v>2.8</v>
      </c>
      <c r="H65" s="1">
        <v>2.9</v>
      </c>
      <c r="I65" s="1">
        <v>2.65</v>
      </c>
    </row>
    <row r="66" spans="1:9" x14ac:dyDescent="0.25">
      <c r="A66" s="2">
        <v>2.5499999999999998</v>
      </c>
      <c r="B66" s="2">
        <v>3.5</v>
      </c>
      <c r="C66" s="2">
        <v>6.45</v>
      </c>
      <c r="D66" s="2">
        <v>2.15</v>
      </c>
      <c r="E66" s="2">
        <v>2.25</v>
      </c>
      <c r="F66" s="2">
        <v>1.25</v>
      </c>
      <c r="G66" s="8">
        <v>2.7</v>
      </c>
      <c r="H66" s="2">
        <v>2.9</v>
      </c>
      <c r="I66" s="2">
        <v>2.5499999999999998</v>
      </c>
    </row>
    <row r="67" spans="1:9" x14ac:dyDescent="0.25">
      <c r="A67" s="1">
        <v>2.5</v>
      </c>
      <c r="B67" s="1">
        <v>2.9</v>
      </c>
      <c r="C67" s="1">
        <v>5.95</v>
      </c>
      <c r="D67" s="1">
        <v>2.15</v>
      </c>
      <c r="E67" s="1">
        <v>2.2000000000000002</v>
      </c>
      <c r="F67" s="1">
        <v>1.2</v>
      </c>
      <c r="G67" s="7">
        <v>2.4500000000000002</v>
      </c>
      <c r="H67" s="10"/>
      <c r="I67" s="1">
        <v>2.1</v>
      </c>
    </row>
    <row r="68" spans="1:9" x14ac:dyDescent="0.25">
      <c r="A68" s="2">
        <v>2.35</v>
      </c>
      <c r="B68" s="2">
        <v>2.8</v>
      </c>
      <c r="C68" s="2">
        <v>5.75</v>
      </c>
      <c r="D68" s="2">
        <v>2.1</v>
      </c>
      <c r="E68" s="2">
        <v>2.2000000000000002</v>
      </c>
      <c r="F68" s="2">
        <v>1.1000000000000001</v>
      </c>
      <c r="G68" s="8">
        <v>2.35</v>
      </c>
      <c r="H68" s="2">
        <v>2.6</v>
      </c>
      <c r="I68" s="2">
        <v>2.0499999999999998</v>
      </c>
    </row>
    <row r="69" spans="1:9" x14ac:dyDescent="0.25">
      <c r="A69" s="1">
        <v>2.2000000000000002</v>
      </c>
      <c r="B69" s="1">
        <v>2.65</v>
      </c>
      <c r="C69" s="1">
        <v>5.25</v>
      </c>
      <c r="D69" s="1">
        <v>2</v>
      </c>
      <c r="E69" s="1">
        <v>2.15</v>
      </c>
      <c r="F69" s="1">
        <v>1.05</v>
      </c>
      <c r="G69" s="7">
        <v>2.35</v>
      </c>
      <c r="H69" s="1">
        <v>2.35</v>
      </c>
      <c r="I69" s="1">
        <v>2.0499999999999998</v>
      </c>
    </row>
    <row r="70" spans="1:9" x14ac:dyDescent="0.25">
      <c r="A70" s="2">
        <v>2.15</v>
      </c>
      <c r="B70" s="2">
        <v>2.6</v>
      </c>
      <c r="C70" s="2">
        <v>5.0999999999999996</v>
      </c>
      <c r="D70" s="2">
        <v>1.85</v>
      </c>
      <c r="E70" s="2">
        <v>2.15</v>
      </c>
      <c r="F70" s="2">
        <v>1.05</v>
      </c>
      <c r="G70" s="8">
        <v>2.2999999999999998</v>
      </c>
      <c r="H70" s="2">
        <v>2.2000000000000002</v>
      </c>
      <c r="I70" s="2">
        <v>1.6</v>
      </c>
    </row>
    <row r="71" spans="1:9" x14ac:dyDescent="0.25">
      <c r="A71" s="1">
        <v>2.1</v>
      </c>
      <c r="B71" s="1">
        <v>2.5499999999999998</v>
      </c>
      <c r="C71" s="1">
        <v>4.95</v>
      </c>
      <c r="D71" s="1">
        <v>1.8</v>
      </c>
      <c r="E71" s="1">
        <v>2.1</v>
      </c>
      <c r="F71" s="3"/>
      <c r="G71" s="7">
        <v>2.2000000000000002</v>
      </c>
      <c r="H71" s="1">
        <v>2</v>
      </c>
      <c r="I71" s="1">
        <v>1.5</v>
      </c>
    </row>
    <row r="72" spans="1:9" x14ac:dyDescent="0.25">
      <c r="A72" s="2">
        <v>1.9</v>
      </c>
      <c r="B72" s="2">
        <v>2.4500000000000002</v>
      </c>
      <c r="C72" s="2">
        <v>4.9000000000000004</v>
      </c>
      <c r="D72" s="2">
        <v>1.75</v>
      </c>
      <c r="E72" s="2">
        <v>2.1</v>
      </c>
      <c r="F72" s="1">
        <v>-1.95</v>
      </c>
      <c r="G72" s="8">
        <v>2.2000000000000002</v>
      </c>
      <c r="H72" s="2">
        <v>2</v>
      </c>
      <c r="I72" s="2">
        <v>1.5</v>
      </c>
    </row>
    <row r="73" spans="1:9" x14ac:dyDescent="0.25">
      <c r="A73" s="1">
        <v>1.7</v>
      </c>
      <c r="B73" s="1">
        <v>2.4</v>
      </c>
      <c r="C73" s="1">
        <v>3.4</v>
      </c>
      <c r="D73" s="1">
        <v>1.65</v>
      </c>
      <c r="E73" s="1">
        <v>2.0499999999999998</v>
      </c>
      <c r="F73" s="2">
        <v>-1.65</v>
      </c>
      <c r="G73" s="7">
        <v>2.0499999999999998</v>
      </c>
      <c r="H73" s="1">
        <v>1.7</v>
      </c>
      <c r="I73" s="1">
        <v>1.3</v>
      </c>
    </row>
    <row r="74" spans="1:9" x14ac:dyDescent="0.25">
      <c r="A74" s="6"/>
      <c r="B74" s="2">
        <v>2.4</v>
      </c>
      <c r="C74" s="2">
        <v>3.15</v>
      </c>
      <c r="D74" s="2">
        <v>1.6</v>
      </c>
      <c r="E74" s="2">
        <v>2</v>
      </c>
      <c r="G74" s="8">
        <v>2</v>
      </c>
      <c r="H74" s="2">
        <v>1.6</v>
      </c>
      <c r="I74" s="2">
        <v>1.25</v>
      </c>
    </row>
    <row r="75" spans="1:9" x14ac:dyDescent="0.25">
      <c r="A75" s="4"/>
      <c r="B75" s="1">
        <v>2.35</v>
      </c>
      <c r="C75" s="1">
        <v>3.05</v>
      </c>
      <c r="D75" s="1">
        <v>1.55</v>
      </c>
      <c r="E75" s="1">
        <v>1.8</v>
      </c>
      <c r="G75" s="7">
        <v>1.95</v>
      </c>
      <c r="H75" s="1">
        <v>1.55</v>
      </c>
      <c r="I75" s="1">
        <v>1.2</v>
      </c>
    </row>
    <row r="76" spans="1:9" x14ac:dyDescent="0.25">
      <c r="A76" s="1">
        <v>-9.9499999999999993</v>
      </c>
      <c r="B76" s="2">
        <v>2.2999999999999998</v>
      </c>
      <c r="C76" s="2">
        <v>3</v>
      </c>
      <c r="D76" s="2">
        <v>1.1000000000000001</v>
      </c>
      <c r="E76" s="2">
        <v>1.8</v>
      </c>
      <c r="G76" s="8">
        <v>1.35</v>
      </c>
      <c r="H76" s="2">
        <v>1.55</v>
      </c>
      <c r="I76" s="3"/>
    </row>
    <row r="77" spans="1:9" x14ac:dyDescent="0.25">
      <c r="A77" s="2">
        <v>-7.9</v>
      </c>
      <c r="B77" s="1">
        <v>2.1</v>
      </c>
      <c r="C77" s="1">
        <v>2.85</v>
      </c>
      <c r="D77" s="1">
        <v>1.05</v>
      </c>
      <c r="E77" s="1">
        <v>1.7</v>
      </c>
      <c r="G77" s="7">
        <v>1.3</v>
      </c>
      <c r="H77" s="1">
        <v>1.5</v>
      </c>
      <c r="I77" s="1">
        <v>-3.85</v>
      </c>
    </row>
    <row r="78" spans="1:9" x14ac:dyDescent="0.25">
      <c r="A78" s="1">
        <v>-7</v>
      </c>
      <c r="B78" s="2">
        <v>1.85</v>
      </c>
      <c r="C78" s="2">
        <v>2.4</v>
      </c>
      <c r="D78" s="3"/>
      <c r="E78" s="2">
        <v>1.65</v>
      </c>
      <c r="G78" s="3"/>
      <c r="H78" s="3"/>
      <c r="I78" s="2">
        <v>-2.2999999999999998</v>
      </c>
    </row>
    <row r="79" spans="1:9" x14ac:dyDescent="0.25">
      <c r="A79" s="2">
        <v>-6.3</v>
      </c>
      <c r="B79" s="1">
        <v>1.6</v>
      </c>
      <c r="C79" s="1">
        <v>2.4</v>
      </c>
      <c r="D79" s="1">
        <v>-5.65</v>
      </c>
      <c r="E79" s="1">
        <v>1.65</v>
      </c>
      <c r="G79" s="7">
        <v>-6.45</v>
      </c>
      <c r="H79" s="1">
        <v>-4.5</v>
      </c>
      <c r="I79" s="1">
        <v>-2.15</v>
      </c>
    </row>
    <row r="80" spans="1:9" x14ac:dyDescent="0.25">
      <c r="A80" s="1">
        <v>-6.25</v>
      </c>
      <c r="B80" s="3"/>
      <c r="C80" s="2">
        <v>2.35</v>
      </c>
      <c r="D80" s="2">
        <v>-2.2000000000000002</v>
      </c>
      <c r="E80" s="2">
        <v>1.65</v>
      </c>
      <c r="G80" s="8">
        <v>-5.35</v>
      </c>
      <c r="H80" s="2">
        <v>-4.0999999999999996</v>
      </c>
      <c r="I80" s="2">
        <v>-1.85</v>
      </c>
    </row>
    <row r="81" spans="1:9" x14ac:dyDescent="0.25">
      <c r="A81" s="2">
        <v>-5.45</v>
      </c>
      <c r="B81" s="1">
        <v>-7.75</v>
      </c>
      <c r="C81" s="1">
        <v>2.1</v>
      </c>
      <c r="D81" s="1">
        <v>-2.2000000000000002</v>
      </c>
      <c r="E81" s="1">
        <v>1.55</v>
      </c>
      <c r="G81" s="7">
        <v>-4.5999999999999996</v>
      </c>
      <c r="H81" s="1">
        <v>-3.7</v>
      </c>
      <c r="I81" s="1">
        <v>-1.75</v>
      </c>
    </row>
    <row r="82" spans="1:9" x14ac:dyDescent="0.25">
      <c r="A82" s="1">
        <v>-4.6500000000000004</v>
      </c>
      <c r="B82" s="2">
        <v>-7.5</v>
      </c>
      <c r="C82" s="2">
        <v>1.65</v>
      </c>
      <c r="D82" s="2">
        <v>-2.15</v>
      </c>
      <c r="E82" s="2">
        <v>1.05</v>
      </c>
      <c r="G82" s="8">
        <v>-4.2</v>
      </c>
      <c r="H82" s="2">
        <v>-2.85</v>
      </c>
      <c r="I82" s="2">
        <v>-1.55</v>
      </c>
    </row>
    <row r="83" spans="1:9" x14ac:dyDescent="0.25">
      <c r="A83" s="2">
        <v>-4.5999999999999996</v>
      </c>
      <c r="B83" s="1">
        <v>-7.2</v>
      </c>
      <c r="C83" s="3"/>
      <c r="D83" s="1">
        <v>-2.15</v>
      </c>
      <c r="E83" s="3"/>
      <c r="G83" s="9"/>
      <c r="H83" s="1">
        <v>-2.85</v>
      </c>
      <c r="I83" s="1">
        <v>-1.55</v>
      </c>
    </row>
    <row r="84" spans="1:9" x14ac:dyDescent="0.25">
      <c r="A84" s="1">
        <v>-4.55</v>
      </c>
      <c r="B84" s="2">
        <v>-7</v>
      </c>
      <c r="C84" s="1">
        <v>-15.15</v>
      </c>
      <c r="D84" s="2">
        <v>-2.0499999999999998</v>
      </c>
      <c r="E84" s="1">
        <v>-5.05</v>
      </c>
      <c r="G84" s="8">
        <v>-3.55</v>
      </c>
      <c r="H84" s="2">
        <v>-2.75</v>
      </c>
    </row>
    <row r="85" spans="1:9" x14ac:dyDescent="0.25">
      <c r="A85" s="2">
        <v>-4</v>
      </c>
      <c r="B85" s="1">
        <v>-5.95</v>
      </c>
      <c r="C85" s="2">
        <v>-13.1</v>
      </c>
      <c r="E85" s="2">
        <v>-2.5</v>
      </c>
      <c r="G85" s="7">
        <v>-2.9</v>
      </c>
      <c r="H85" s="10"/>
    </row>
    <row r="86" spans="1:9" x14ac:dyDescent="0.25">
      <c r="A86" s="1">
        <v>-3.85</v>
      </c>
      <c r="B86" s="2">
        <v>-5.45</v>
      </c>
      <c r="C86" s="1">
        <v>-11.85</v>
      </c>
      <c r="E86" s="1">
        <v>-2.1</v>
      </c>
      <c r="G86" s="8">
        <v>-2.9</v>
      </c>
      <c r="H86" s="2">
        <v>-2.6</v>
      </c>
    </row>
    <row r="87" spans="1:9" x14ac:dyDescent="0.25">
      <c r="A87" s="2">
        <v>-3.55</v>
      </c>
      <c r="B87" s="1">
        <v>-5.35</v>
      </c>
      <c r="C87" s="2">
        <v>-10.9</v>
      </c>
      <c r="E87" s="6"/>
      <c r="G87" s="7">
        <v>-2.5499999999999998</v>
      </c>
      <c r="H87" s="1">
        <v>-2.4500000000000002</v>
      </c>
    </row>
    <row r="88" spans="1:9" x14ac:dyDescent="0.25">
      <c r="A88" s="1">
        <v>-2.95</v>
      </c>
      <c r="B88" s="2">
        <v>-4</v>
      </c>
      <c r="C88" s="1">
        <v>-10.75</v>
      </c>
      <c r="G88" s="8">
        <v>-2.5499999999999998</v>
      </c>
      <c r="H88" s="2">
        <v>-2.4</v>
      </c>
    </row>
    <row r="89" spans="1:9" x14ac:dyDescent="0.25">
      <c r="A89" s="2">
        <v>-2.9</v>
      </c>
      <c r="B89" s="1">
        <v>-3.85</v>
      </c>
      <c r="C89" s="2">
        <v>-9.65</v>
      </c>
      <c r="G89" s="7">
        <v>-2.4500000000000002</v>
      </c>
      <c r="H89" s="1">
        <v>-2.4</v>
      </c>
    </row>
    <row r="90" spans="1:9" x14ac:dyDescent="0.25">
      <c r="A90" s="1">
        <v>-2.8</v>
      </c>
      <c r="B90" s="2">
        <v>-3.75</v>
      </c>
      <c r="C90" s="1">
        <v>-7.85</v>
      </c>
      <c r="G90" s="8">
        <v>-2.4500000000000002</v>
      </c>
      <c r="H90" s="6"/>
    </row>
    <row r="91" spans="1:9" x14ac:dyDescent="0.25">
      <c r="A91" s="2">
        <v>-2.8</v>
      </c>
      <c r="B91" s="1">
        <v>-3.6</v>
      </c>
      <c r="C91" s="2">
        <v>-7.4</v>
      </c>
      <c r="G91" s="7">
        <v>-2.4</v>
      </c>
      <c r="H91" s="1">
        <v>-2.4</v>
      </c>
    </row>
    <row r="92" spans="1:9" x14ac:dyDescent="0.25">
      <c r="A92" s="1">
        <v>-2.7</v>
      </c>
      <c r="B92" s="2">
        <v>-3.25</v>
      </c>
      <c r="C92" s="1">
        <v>-5.8</v>
      </c>
      <c r="G92" s="8">
        <v>-2.35</v>
      </c>
      <c r="H92" s="2">
        <v>-2.4</v>
      </c>
    </row>
    <row r="93" spans="1:9" x14ac:dyDescent="0.25">
      <c r="A93" s="2">
        <v>-2.65</v>
      </c>
      <c r="B93" s="1">
        <v>-3.2</v>
      </c>
      <c r="C93" s="2">
        <v>-4.4000000000000004</v>
      </c>
      <c r="G93" s="7">
        <v>-2.2999999999999998</v>
      </c>
      <c r="H93" s="1">
        <v>-2.35</v>
      </c>
    </row>
    <row r="94" spans="1:9" x14ac:dyDescent="0.25">
      <c r="A94" s="1">
        <v>-2.6</v>
      </c>
      <c r="B94" s="2">
        <v>-3.05</v>
      </c>
      <c r="C94" s="1">
        <v>-4.2</v>
      </c>
      <c r="G94" s="8">
        <v>-2.25</v>
      </c>
      <c r="H94" s="2">
        <v>-2.2999999999999998</v>
      </c>
    </row>
    <row r="95" spans="1:9" x14ac:dyDescent="0.25">
      <c r="A95" s="2">
        <v>-2.5</v>
      </c>
      <c r="B95" s="1">
        <v>-2.9</v>
      </c>
      <c r="C95" s="2">
        <v>-2.8</v>
      </c>
      <c r="G95" s="7">
        <v>-2.15</v>
      </c>
      <c r="H95" s="1">
        <v>-2.25</v>
      </c>
    </row>
    <row r="96" spans="1:9" x14ac:dyDescent="0.25">
      <c r="A96" s="1">
        <v>-2.4500000000000002</v>
      </c>
      <c r="B96" s="2">
        <v>-2.7</v>
      </c>
      <c r="C96" s="1">
        <v>-2.2999999999999998</v>
      </c>
      <c r="G96" s="8">
        <v>-2.1</v>
      </c>
      <c r="H96" s="6"/>
    </row>
    <row r="97" spans="1:8" x14ac:dyDescent="0.25">
      <c r="A97" s="2">
        <v>-2.4</v>
      </c>
      <c r="B97" s="1">
        <v>-2.65</v>
      </c>
      <c r="C97" s="2">
        <v>-2.25</v>
      </c>
      <c r="G97" s="7">
        <v>-2.0499999999999998</v>
      </c>
      <c r="H97" s="1">
        <v>-2.1</v>
      </c>
    </row>
    <row r="98" spans="1:8" x14ac:dyDescent="0.25">
      <c r="A98" s="1">
        <v>-2.4</v>
      </c>
      <c r="B98" s="2">
        <v>-2.65</v>
      </c>
      <c r="C98" s="1">
        <v>-2.2000000000000002</v>
      </c>
      <c r="G98" s="8">
        <v>-1.75</v>
      </c>
      <c r="H98" s="2">
        <v>-2.0499999999999998</v>
      </c>
    </row>
    <row r="99" spans="1:8" x14ac:dyDescent="0.25">
      <c r="A99" s="2">
        <v>-2.4</v>
      </c>
      <c r="B99" s="1">
        <v>-2.65</v>
      </c>
      <c r="C99" s="2">
        <v>-2.1</v>
      </c>
      <c r="G99" s="7">
        <v>-1.55</v>
      </c>
      <c r="H99" s="1">
        <v>-2</v>
      </c>
    </row>
    <row r="100" spans="1:8" x14ac:dyDescent="0.25">
      <c r="A100" s="1">
        <v>-2.2999999999999998</v>
      </c>
      <c r="B100" s="2">
        <v>-2.6</v>
      </c>
      <c r="C100" s="1">
        <v>-2.1</v>
      </c>
      <c r="G100" s="8">
        <v>-1.1000000000000001</v>
      </c>
      <c r="H100" s="2">
        <v>-1.65</v>
      </c>
    </row>
    <row r="101" spans="1:8" x14ac:dyDescent="0.25">
      <c r="A101" s="2">
        <v>-2.2999999999999998</v>
      </c>
      <c r="B101" s="1">
        <v>-2.5499999999999998</v>
      </c>
      <c r="C101" s="2">
        <v>-2</v>
      </c>
      <c r="G101" s="5">
        <v>0</v>
      </c>
      <c r="H101" s="1">
        <v>-1.55</v>
      </c>
    </row>
    <row r="102" spans="1:8" x14ac:dyDescent="0.25">
      <c r="A102" s="1">
        <v>-2.25</v>
      </c>
      <c r="B102" s="2">
        <v>-2.5</v>
      </c>
      <c r="H102" s="2">
        <v>-1.5</v>
      </c>
    </row>
    <row r="103" spans="1:8" x14ac:dyDescent="0.25">
      <c r="A103" s="2">
        <v>-2.2000000000000002</v>
      </c>
      <c r="B103" s="1">
        <v>-2.4500000000000002</v>
      </c>
      <c r="H103" s="1">
        <v>-1.4</v>
      </c>
    </row>
    <row r="104" spans="1:8" x14ac:dyDescent="0.25">
      <c r="A104" s="1">
        <v>-2.1</v>
      </c>
      <c r="B104" s="2">
        <v>-2.2999999999999998</v>
      </c>
    </row>
    <row r="105" spans="1:8" x14ac:dyDescent="0.25">
      <c r="A105" s="2">
        <v>-1.9</v>
      </c>
      <c r="B105" s="1">
        <v>-2.2999999999999998</v>
      </c>
    </row>
    <row r="106" spans="1:8" x14ac:dyDescent="0.25">
      <c r="A106" s="1">
        <v>-1.9</v>
      </c>
      <c r="B106" s="2">
        <v>-2.25</v>
      </c>
    </row>
    <row r="107" spans="1:8" x14ac:dyDescent="0.25">
      <c r="B107" s="1">
        <v>-2.25</v>
      </c>
    </row>
    <row r="108" spans="1:8" x14ac:dyDescent="0.25">
      <c r="B108" s="2">
        <v>-2.2000000000000002</v>
      </c>
    </row>
    <row r="109" spans="1:8" x14ac:dyDescent="0.25">
      <c r="B109" s="1">
        <v>-1.95</v>
      </c>
    </row>
    <row r="110" spans="1:8" x14ac:dyDescent="0.25">
      <c r="B110" s="2">
        <v>-1.1000000000000001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Maniaco</vt:lpstr>
      <vt:lpstr>Roca</vt:lpstr>
      <vt:lpstr>Calling Station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2020-06-23T16:48:19Z</dcterms:created>
  <dcterms:modified xsi:type="dcterms:W3CDTF">2020-06-24T14:54:32Z</dcterms:modified>
</cp:coreProperties>
</file>