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E28237B9-5D17-4967-AFF6-6D61560276D7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check list" sheetId="4" r:id="rId1"/>
    <sheet name="点检表 " sheetId="3" r:id="rId2"/>
  </sheets>
  <definedNames>
    <definedName name="_xlnm.Print_Area" localSheetId="1">'点检表 '!$A:$L</definedName>
  </definedNames>
  <calcPr calcId="181029" calcOnSave="0"/>
</workbook>
</file>

<file path=xl/calcChain.xml><?xml version="1.0" encoding="utf-8"?>
<calcChain xmlns="http://schemas.openxmlformats.org/spreadsheetml/2006/main">
  <c r="I194" i="3" l="1"/>
  <c r="L194" i="3" s="1"/>
  <c r="G194" i="3"/>
  <c r="I193" i="3"/>
  <c r="L193" i="3" s="1"/>
  <c r="G193" i="3"/>
  <c r="L192" i="3"/>
  <c r="I192" i="3"/>
  <c r="G192" i="3"/>
  <c r="I191" i="3"/>
  <c r="L191" i="3" s="1"/>
  <c r="G191" i="3"/>
  <c r="I190" i="3"/>
  <c r="L190" i="3" s="1"/>
  <c r="G190" i="3"/>
  <c r="I189" i="3"/>
  <c r="L189" i="3" s="1"/>
  <c r="G189" i="3"/>
  <c r="L188" i="3"/>
  <c r="I188" i="3"/>
  <c r="G188" i="3"/>
  <c r="I187" i="3"/>
  <c r="L187" i="3" s="1"/>
  <c r="G187" i="3"/>
  <c r="I186" i="3"/>
  <c r="L186" i="3" s="1"/>
  <c r="G186" i="3"/>
  <c r="I185" i="3"/>
  <c r="L185" i="3" s="1"/>
  <c r="G185" i="3"/>
  <c r="L184" i="3"/>
  <c r="I184" i="3"/>
  <c r="G184" i="3"/>
  <c r="I183" i="3"/>
  <c r="L183" i="3" s="1"/>
  <c r="G183" i="3"/>
  <c r="I182" i="3"/>
  <c r="L182" i="3" s="1"/>
  <c r="G182" i="3"/>
  <c r="I181" i="3"/>
  <c r="L181" i="3" s="1"/>
  <c r="G181" i="3"/>
  <c r="L180" i="3"/>
  <c r="I180" i="3"/>
  <c r="G180" i="3"/>
  <c r="I179" i="3"/>
  <c r="L179" i="3" s="1"/>
  <c r="G179" i="3"/>
  <c r="I178" i="3"/>
  <c r="L178" i="3" s="1"/>
  <c r="G178" i="3"/>
  <c r="I177" i="3"/>
  <c r="L177" i="3" s="1"/>
  <c r="G177" i="3"/>
  <c r="L176" i="3"/>
  <c r="I176" i="3"/>
  <c r="G176" i="3"/>
  <c r="I175" i="3"/>
  <c r="L175" i="3" s="1"/>
  <c r="G175" i="3"/>
  <c r="I174" i="3"/>
  <c r="L174" i="3" s="1"/>
  <c r="G174" i="3"/>
  <c r="I173" i="3"/>
  <c r="L173" i="3" s="1"/>
  <c r="G173" i="3"/>
  <c r="L172" i="3"/>
  <c r="I172" i="3"/>
  <c r="G172" i="3"/>
  <c r="I171" i="3"/>
  <c r="L171" i="3" s="1"/>
  <c r="G171" i="3"/>
  <c r="I170" i="3"/>
  <c r="L170" i="3" s="1"/>
  <c r="G170" i="3"/>
  <c r="I169" i="3"/>
  <c r="L169" i="3" s="1"/>
  <c r="G169" i="3"/>
  <c r="L168" i="3"/>
  <c r="I168" i="3"/>
  <c r="G168" i="3"/>
  <c r="I167" i="3"/>
  <c r="L167" i="3" s="1"/>
  <c r="G167" i="3"/>
  <c r="I166" i="3"/>
  <c r="L166" i="3" s="1"/>
  <c r="G166" i="3"/>
  <c r="I165" i="3"/>
  <c r="L165" i="3" s="1"/>
  <c r="G165" i="3"/>
  <c r="L164" i="3"/>
  <c r="I164" i="3"/>
  <c r="G164" i="3"/>
  <c r="I163" i="3"/>
  <c r="L163" i="3" s="1"/>
  <c r="G163" i="3"/>
  <c r="I162" i="3"/>
  <c r="L162" i="3" s="1"/>
  <c r="G162" i="3"/>
  <c r="I161" i="3"/>
  <c r="L161" i="3" s="1"/>
  <c r="G161" i="3"/>
  <c r="L160" i="3"/>
  <c r="I160" i="3"/>
  <c r="G160" i="3"/>
  <c r="I159" i="3"/>
  <c r="L159" i="3" s="1"/>
  <c r="G159" i="3"/>
  <c r="I158" i="3"/>
  <c r="L158" i="3" s="1"/>
  <c r="G158" i="3"/>
  <c r="I157" i="3"/>
  <c r="L157" i="3" s="1"/>
  <c r="G157" i="3"/>
  <c r="L156" i="3"/>
  <c r="I156" i="3"/>
  <c r="G156" i="3"/>
  <c r="I155" i="3"/>
  <c r="L155" i="3" s="1"/>
  <c r="G155" i="3"/>
  <c r="I154" i="3"/>
  <c r="L154" i="3" s="1"/>
  <c r="G154" i="3"/>
  <c r="I153" i="3"/>
  <c r="L153" i="3" s="1"/>
  <c r="G153" i="3"/>
  <c r="L152" i="3"/>
  <c r="I152" i="3"/>
  <c r="G152" i="3"/>
  <c r="I151" i="3"/>
  <c r="L151" i="3" s="1"/>
  <c r="G151" i="3"/>
  <c r="I150" i="3"/>
  <c r="L150" i="3" s="1"/>
  <c r="G150" i="3"/>
  <c r="I149" i="3"/>
  <c r="L149" i="3" s="1"/>
  <c r="G149" i="3"/>
  <c r="L148" i="3"/>
  <c r="I148" i="3"/>
  <c r="G148" i="3"/>
  <c r="I147" i="3"/>
  <c r="L147" i="3" s="1"/>
  <c r="G147" i="3"/>
  <c r="I146" i="3"/>
  <c r="L146" i="3" s="1"/>
  <c r="G146" i="3"/>
  <c r="I145" i="3"/>
  <c r="L145" i="3" s="1"/>
  <c r="G145" i="3"/>
  <c r="L144" i="3"/>
  <c r="I144" i="3"/>
  <c r="G144" i="3"/>
  <c r="I143" i="3"/>
  <c r="L143" i="3" s="1"/>
  <c r="G143" i="3"/>
  <c r="I142" i="3"/>
  <c r="L142" i="3" s="1"/>
  <c r="G142" i="3"/>
  <c r="I141" i="3"/>
  <c r="L141" i="3" s="1"/>
  <c r="G141" i="3"/>
  <c r="L140" i="3"/>
  <c r="I140" i="3"/>
  <c r="G140" i="3"/>
  <c r="I139" i="3"/>
  <c r="L139" i="3" s="1"/>
  <c r="G139" i="3"/>
  <c r="I138" i="3"/>
  <c r="L138" i="3" s="1"/>
  <c r="G138" i="3"/>
  <c r="I137" i="3"/>
  <c r="L137" i="3" s="1"/>
  <c r="G137" i="3"/>
  <c r="L136" i="3"/>
  <c r="I136" i="3"/>
  <c r="G136" i="3"/>
  <c r="I135" i="3"/>
  <c r="L135" i="3" s="1"/>
  <c r="G135" i="3"/>
  <c r="I134" i="3"/>
  <c r="L134" i="3" s="1"/>
  <c r="G134" i="3"/>
  <c r="I133" i="3"/>
  <c r="L133" i="3" s="1"/>
  <c r="G133" i="3"/>
  <c r="L132" i="3"/>
  <c r="I132" i="3"/>
  <c r="G132" i="3"/>
  <c r="I131" i="3"/>
  <c r="L131" i="3" s="1"/>
  <c r="G131" i="3"/>
  <c r="I130" i="3"/>
  <c r="L130" i="3" s="1"/>
  <c r="G130" i="3"/>
  <c r="I129" i="3"/>
  <c r="L129" i="3" s="1"/>
  <c r="G129" i="3"/>
  <c r="L128" i="3"/>
  <c r="I128" i="3"/>
  <c r="G128" i="3"/>
  <c r="I127" i="3"/>
  <c r="L127" i="3" s="1"/>
  <c r="G127" i="3"/>
  <c r="I126" i="3"/>
  <c r="L126" i="3" s="1"/>
  <c r="G126" i="3"/>
  <c r="I125" i="3"/>
  <c r="L125" i="3" s="1"/>
  <c r="G125" i="3"/>
  <c r="L124" i="3"/>
  <c r="I124" i="3"/>
  <c r="G124" i="3"/>
  <c r="I123" i="3"/>
  <c r="L123" i="3" s="1"/>
  <c r="G123" i="3"/>
  <c r="I122" i="3"/>
  <c r="L122" i="3" s="1"/>
  <c r="G122" i="3"/>
  <c r="I121" i="3"/>
  <c r="L121" i="3" s="1"/>
  <c r="G121" i="3"/>
  <c r="L120" i="3"/>
  <c r="I120" i="3"/>
  <c r="G120" i="3"/>
  <c r="I119" i="3"/>
  <c r="L119" i="3" s="1"/>
  <c r="G119" i="3"/>
  <c r="I118" i="3"/>
  <c r="L118" i="3" s="1"/>
  <c r="G118" i="3"/>
  <c r="I117" i="3"/>
  <c r="L117" i="3" s="1"/>
  <c r="G117" i="3"/>
  <c r="L116" i="3"/>
  <c r="I116" i="3"/>
  <c r="G116" i="3"/>
  <c r="I115" i="3"/>
  <c r="L115" i="3" s="1"/>
  <c r="G115" i="3"/>
  <c r="I114" i="3"/>
  <c r="L114" i="3" s="1"/>
  <c r="G114" i="3"/>
  <c r="I113" i="3"/>
  <c r="L113" i="3" s="1"/>
  <c r="G113" i="3"/>
  <c r="L112" i="3"/>
  <c r="I112" i="3"/>
  <c r="G112" i="3"/>
  <c r="I111" i="3"/>
  <c r="L111" i="3" s="1"/>
  <c r="G111" i="3"/>
  <c r="I110" i="3"/>
  <c r="L110" i="3" s="1"/>
  <c r="G110" i="3"/>
  <c r="I109" i="3"/>
  <c r="L109" i="3" s="1"/>
  <c r="G109" i="3"/>
  <c r="L108" i="3"/>
  <c r="I108" i="3"/>
  <c r="G108" i="3"/>
  <c r="I107" i="3"/>
  <c r="L107" i="3" s="1"/>
  <c r="G107" i="3"/>
  <c r="I106" i="3"/>
  <c r="L106" i="3" s="1"/>
  <c r="G106" i="3"/>
  <c r="I105" i="3"/>
  <c r="L105" i="3" s="1"/>
  <c r="G105" i="3"/>
  <c r="L104" i="3"/>
  <c r="I104" i="3"/>
  <c r="G104" i="3"/>
  <c r="I103" i="3"/>
  <c r="L103" i="3" s="1"/>
  <c r="G103" i="3"/>
  <c r="I102" i="3"/>
  <c r="L102" i="3" s="1"/>
  <c r="G102" i="3"/>
  <c r="I101" i="3"/>
  <c r="L101" i="3" s="1"/>
  <c r="G101" i="3"/>
  <c r="L100" i="3"/>
  <c r="I100" i="3"/>
  <c r="G100" i="3"/>
  <c r="I99" i="3"/>
  <c r="L99" i="3" s="1"/>
  <c r="G99" i="3"/>
  <c r="I98" i="3"/>
  <c r="L98" i="3" s="1"/>
  <c r="G98" i="3"/>
  <c r="I97" i="3"/>
  <c r="L97" i="3" s="1"/>
  <c r="G97" i="3"/>
  <c r="L96" i="3"/>
  <c r="I96" i="3"/>
  <c r="G96" i="3"/>
  <c r="I95" i="3"/>
  <c r="L95" i="3" s="1"/>
  <c r="G95" i="3"/>
  <c r="I94" i="3"/>
  <c r="L94" i="3" s="1"/>
  <c r="G94" i="3"/>
  <c r="I93" i="3"/>
  <c r="L93" i="3" s="1"/>
  <c r="G93" i="3"/>
  <c r="L92" i="3"/>
  <c r="I92" i="3"/>
  <c r="G92" i="3"/>
  <c r="I91" i="3"/>
  <c r="L91" i="3" s="1"/>
  <c r="G91" i="3"/>
  <c r="I90" i="3"/>
  <c r="L90" i="3" s="1"/>
  <c r="G90" i="3"/>
  <c r="I89" i="3"/>
  <c r="L89" i="3" s="1"/>
  <c r="G89" i="3"/>
  <c r="L88" i="3"/>
  <c r="I88" i="3"/>
  <c r="G88" i="3"/>
  <c r="I87" i="3"/>
  <c r="L87" i="3" s="1"/>
  <c r="G87" i="3"/>
  <c r="I86" i="3"/>
  <c r="L86" i="3" s="1"/>
  <c r="G86" i="3"/>
  <c r="I85" i="3"/>
  <c r="L85" i="3" s="1"/>
  <c r="G85" i="3"/>
  <c r="L84" i="3"/>
  <c r="I84" i="3"/>
  <c r="G84" i="3"/>
  <c r="I83" i="3"/>
  <c r="L83" i="3" s="1"/>
  <c r="G83" i="3"/>
  <c r="I82" i="3"/>
  <c r="L82" i="3" s="1"/>
  <c r="G82" i="3"/>
  <c r="I81" i="3"/>
  <c r="L81" i="3" s="1"/>
  <c r="G81" i="3"/>
  <c r="L80" i="3"/>
  <c r="I80" i="3"/>
  <c r="H80" i="3"/>
  <c r="G80" i="3"/>
  <c r="I79" i="3"/>
  <c r="H79" i="3"/>
  <c r="G79" i="3"/>
  <c r="L79" i="3" s="1"/>
  <c r="I78" i="3"/>
  <c r="H78" i="3"/>
  <c r="L78" i="3" s="1"/>
  <c r="G78" i="3"/>
  <c r="L77" i="3"/>
  <c r="I77" i="3"/>
  <c r="H77" i="3"/>
  <c r="G77" i="3"/>
  <c r="I76" i="3"/>
  <c r="H76" i="3"/>
  <c r="G76" i="3"/>
  <c r="L76" i="3" s="1"/>
  <c r="I75" i="3"/>
  <c r="H75" i="3"/>
  <c r="L75" i="3" s="1"/>
  <c r="G75" i="3"/>
  <c r="L74" i="3"/>
  <c r="I74" i="3"/>
  <c r="H74" i="3"/>
  <c r="G74" i="3"/>
  <c r="I73" i="3"/>
  <c r="H73" i="3"/>
  <c r="G73" i="3"/>
  <c r="L73" i="3" s="1"/>
  <c r="I72" i="3"/>
  <c r="H72" i="3"/>
  <c r="L72" i="3" s="1"/>
  <c r="G72" i="3"/>
  <c r="L71" i="3"/>
  <c r="I71" i="3"/>
  <c r="H71" i="3"/>
  <c r="G71" i="3"/>
  <c r="I70" i="3"/>
  <c r="L70" i="3" s="1"/>
  <c r="H70" i="3"/>
  <c r="G70" i="3"/>
  <c r="I69" i="3"/>
  <c r="H69" i="3"/>
  <c r="L69" i="3" s="1"/>
  <c r="G69" i="3"/>
  <c r="L68" i="3"/>
  <c r="I68" i="3"/>
  <c r="H68" i="3"/>
  <c r="G68" i="3"/>
  <c r="I67" i="3"/>
  <c r="L67" i="3" s="1"/>
  <c r="H67" i="3"/>
  <c r="G67" i="3"/>
  <c r="I66" i="3"/>
  <c r="H66" i="3"/>
  <c r="L66" i="3" s="1"/>
  <c r="G66" i="3"/>
  <c r="L65" i="3"/>
  <c r="I65" i="3"/>
  <c r="H65" i="3"/>
  <c r="G65" i="3"/>
  <c r="I64" i="3"/>
  <c r="L64" i="3" s="1"/>
  <c r="H64" i="3"/>
  <c r="G64" i="3"/>
  <c r="I63" i="3"/>
  <c r="H63" i="3"/>
  <c r="L63" i="3" s="1"/>
  <c r="G63" i="3"/>
  <c r="L62" i="3"/>
  <c r="I62" i="3"/>
  <c r="H62" i="3"/>
  <c r="G62" i="3"/>
  <c r="I61" i="3"/>
  <c r="L61" i="3" s="1"/>
  <c r="H61" i="3"/>
  <c r="G61" i="3"/>
  <c r="I60" i="3"/>
  <c r="H60" i="3"/>
  <c r="L60" i="3" s="1"/>
  <c r="G60" i="3"/>
  <c r="L59" i="3"/>
  <c r="I59" i="3"/>
  <c r="H59" i="3"/>
  <c r="G59" i="3"/>
  <c r="I58" i="3"/>
  <c r="L58" i="3" s="1"/>
  <c r="H58" i="3"/>
  <c r="G58" i="3"/>
  <c r="I57" i="3"/>
  <c r="H57" i="3"/>
  <c r="L57" i="3" s="1"/>
  <c r="G57" i="3"/>
  <c r="L56" i="3"/>
  <c r="I56" i="3"/>
  <c r="H56" i="3"/>
  <c r="G56" i="3"/>
  <c r="I55" i="3"/>
  <c r="L55" i="3" s="1"/>
  <c r="H55" i="3"/>
  <c r="G55" i="3"/>
  <c r="I54" i="3"/>
  <c r="L54" i="3" s="1"/>
  <c r="H54" i="3"/>
  <c r="G54" i="3"/>
  <c r="L53" i="3"/>
  <c r="I53" i="3"/>
  <c r="H53" i="3"/>
  <c r="G53" i="3"/>
  <c r="I52" i="3"/>
  <c r="L52" i="3" s="1"/>
  <c r="H52" i="3"/>
  <c r="G52" i="3"/>
  <c r="I51" i="3"/>
  <c r="L51" i="3" s="1"/>
  <c r="H51" i="3"/>
  <c r="G51" i="3"/>
  <c r="L50" i="3"/>
  <c r="I50" i="3"/>
  <c r="H50" i="3"/>
  <c r="G50" i="3"/>
  <c r="I49" i="3"/>
  <c r="L49" i="3" s="1"/>
  <c r="H49" i="3"/>
  <c r="G49" i="3"/>
  <c r="I48" i="3"/>
  <c r="L48" i="3" s="1"/>
  <c r="H48" i="3"/>
  <c r="G48" i="3"/>
  <c r="L47" i="3"/>
  <c r="I47" i="3"/>
  <c r="H47" i="3"/>
  <c r="G47" i="3"/>
  <c r="I46" i="3"/>
  <c r="L46" i="3" s="1"/>
  <c r="H46" i="3"/>
  <c r="G46" i="3"/>
  <c r="I45" i="3"/>
  <c r="L45" i="3" s="1"/>
  <c r="H45" i="3"/>
  <c r="G45" i="3"/>
  <c r="L44" i="3"/>
  <c r="I44" i="3"/>
  <c r="H44" i="3"/>
  <c r="G44" i="3"/>
  <c r="I43" i="3"/>
  <c r="L43" i="3" s="1"/>
  <c r="H43" i="3"/>
  <c r="G43" i="3"/>
  <c r="I42" i="3"/>
  <c r="L42" i="3" s="1"/>
  <c r="H42" i="3"/>
  <c r="G42" i="3"/>
  <c r="L41" i="3"/>
  <c r="I41" i="3"/>
  <c r="H41" i="3"/>
  <c r="G41" i="3"/>
  <c r="I40" i="3"/>
  <c r="L40" i="3" s="1"/>
  <c r="H40" i="3"/>
  <c r="G40" i="3"/>
  <c r="I39" i="3"/>
  <c r="L39" i="3" s="1"/>
  <c r="H39" i="3"/>
  <c r="G39" i="3"/>
  <c r="L38" i="3"/>
  <c r="I38" i="3"/>
  <c r="H38" i="3"/>
  <c r="G38" i="3"/>
  <c r="I37" i="3"/>
  <c r="L37" i="3" s="1"/>
  <c r="H37" i="3"/>
  <c r="G37" i="3"/>
  <c r="I36" i="3"/>
  <c r="L36" i="3" s="1"/>
  <c r="H36" i="3"/>
  <c r="G36" i="3"/>
  <c r="L35" i="3"/>
  <c r="I35" i="3"/>
  <c r="H35" i="3"/>
  <c r="G35" i="3"/>
  <c r="I34" i="3"/>
  <c r="L34" i="3" s="1"/>
  <c r="H34" i="3"/>
  <c r="G34" i="3"/>
  <c r="I33" i="3"/>
  <c r="L33" i="3" s="1"/>
  <c r="H33" i="3"/>
  <c r="G33" i="3"/>
  <c r="L32" i="3"/>
  <c r="I32" i="3"/>
  <c r="H32" i="3"/>
  <c r="G32" i="3"/>
  <c r="I31" i="3"/>
  <c r="L31" i="3" s="1"/>
  <c r="H31" i="3"/>
  <c r="G31" i="3"/>
  <c r="I30" i="3"/>
  <c r="L30" i="3" s="1"/>
  <c r="H30" i="3"/>
  <c r="G30" i="3"/>
  <c r="L29" i="3"/>
  <c r="I29" i="3"/>
  <c r="H29" i="3"/>
  <c r="G29" i="3"/>
  <c r="I28" i="3"/>
  <c r="L28" i="3" s="1"/>
  <c r="H28" i="3"/>
  <c r="G28" i="3"/>
  <c r="I27" i="3"/>
  <c r="L27" i="3" s="1"/>
  <c r="H27" i="3"/>
  <c r="G27" i="3"/>
  <c r="L26" i="3"/>
  <c r="I26" i="3"/>
  <c r="H26" i="3"/>
  <c r="G26" i="3"/>
  <c r="I25" i="3"/>
  <c r="L25" i="3" s="1"/>
  <c r="H25" i="3"/>
  <c r="G25" i="3"/>
  <c r="I24" i="3"/>
  <c r="L24" i="3" s="1"/>
  <c r="H24" i="3"/>
  <c r="G24" i="3"/>
  <c r="L23" i="3"/>
  <c r="I23" i="3"/>
  <c r="H23" i="3"/>
  <c r="G23" i="3"/>
  <c r="I22" i="3"/>
  <c r="L22" i="3" s="1"/>
  <c r="H22" i="3"/>
  <c r="G22" i="3"/>
  <c r="I21" i="3"/>
  <c r="L21" i="3" s="1"/>
  <c r="H21" i="3"/>
  <c r="G21" i="3"/>
  <c r="L20" i="3"/>
  <c r="I20" i="3"/>
  <c r="H20" i="3"/>
  <c r="G20" i="3"/>
  <c r="I19" i="3"/>
  <c r="L19" i="3" s="1"/>
  <c r="H19" i="3"/>
  <c r="G19" i="3"/>
  <c r="I18" i="3"/>
  <c r="L18" i="3" s="1"/>
  <c r="H18" i="3"/>
  <c r="G18" i="3"/>
  <c r="L17" i="3"/>
  <c r="I17" i="3"/>
  <c r="H17" i="3"/>
  <c r="G17" i="3"/>
  <c r="I16" i="3"/>
  <c r="L16" i="3" s="1"/>
  <c r="H16" i="3"/>
  <c r="G16" i="3"/>
  <c r="I15" i="3"/>
  <c r="L15" i="3" s="1"/>
  <c r="H15" i="3"/>
  <c r="G15" i="3"/>
  <c r="L14" i="3"/>
  <c r="I14" i="3"/>
  <c r="H14" i="3"/>
  <c r="G14" i="3"/>
  <c r="I13" i="3"/>
  <c r="L13" i="3" s="1"/>
  <c r="H13" i="3"/>
  <c r="G13" i="3"/>
  <c r="I12" i="3"/>
  <c r="L12" i="3" s="1"/>
  <c r="H12" i="3"/>
  <c r="G12" i="3"/>
  <c r="L11" i="3"/>
  <c r="I11" i="3"/>
  <c r="H11" i="3"/>
  <c r="G11" i="3"/>
  <c r="I10" i="3"/>
  <c r="L10" i="3" s="1"/>
  <c r="H10" i="3"/>
  <c r="G10" i="3"/>
  <c r="I9" i="3"/>
  <c r="L9" i="3" s="1"/>
  <c r="H9" i="3"/>
  <c r="G9" i="3"/>
  <c r="L8" i="3"/>
  <c r="I8" i="3"/>
  <c r="H8" i="3"/>
  <c r="G8" i="3"/>
  <c r="I7" i="3"/>
  <c r="L7" i="3" s="1"/>
  <c r="H7" i="3"/>
  <c r="G7" i="3"/>
  <c r="I6" i="3"/>
  <c r="L6" i="3" s="1"/>
  <c r="C197" i="3" s="1"/>
  <c r="H6" i="3"/>
  <c r="G6" i="3"/>
</calcChain>
</file>

<file path=xl/sharedStrings.xml><?xml version="1.0" encoding="utf-8"?>
<sst xmlns="http://schemas.openxmlformats.org/spreadsheetml/2006/main" count="544" uniqueCount="158">
  <si>
    <t>测试设备出货检测check list</t>
  </si>
  <si>
    <t>设备型号：BAT525H</t>
  </si>
  <si>
    <t>通道数量：1CH</t>
  </si>
  <si>
    <t>订单编号：</t>
  </si>
  <si>
    <t>类
别</t>
  </si>
  <si>
    <t>是否
涉及</t>
  </si>
  <si>
    <t>序号</t>
  </si>
  <si>
    <t>检测项目</t>
  </si>
  <si>
    <t>判定标准</t>
  </si>
  <si>
    <t>检测方法</t>
  </si>
  <si>
    <t>涉及范围</t>
  </si>
  <si>
    <t>性质</t>
  </si>
  <si>
    <t>检验方式</t>
  </si>
  <si>
    <t>检验结果</t>
  </si>
  <si>
    <t>测
试
准
备</t>
  </si>
  <si>
    <t>þ</t>
  </si>
  <si>
    <t>工装夹具点检</t>
  </si>
  <si>
    <t>按SOP要求操作执行</t>
  </si>
  <si>
    <t>核对工装夹具点检状态</t>
  </si>
  <si>
    <t>全系列</t>
  </si>
  <si>
    <t>通用</t>
  </si>
  <si>
    <t>全检</t>
  </si>
  <si>
    <t>√</t>
  </si>
  <si>
    <t>测试软件获取</t>
  </si>
  <si>
    <t>核对点检电脑软件是否正确兼容</t>
  </si>
  <si>
    <t>测试平台搭建</t>
  </si>
  <si>
    <t>确认工装搭建是否合理</t>
  </si>
  <si>
    <t>安全状态标示</t>
  </si>
  <si>
    <t>做好警示标示</t>
  </si>
  <si>
    <t>目测</t>
  </si>
  <si>
    <t>外
观
测
试
项</t>
  </si>
  <si>
    <t>外观结构检测</t>
  </si>
  <si>
    <t>是否刮伤、掉漆、变形、并符合产品外观检验标准</t>
  </si>
  <si>
    <t>紧固是否到位</t>
  </si>
  <si>
    <t>螺丝是否紧固，有无遗漏，把手重点确认</t>
  </si>
  <si>
    <t>目测，手检</t>
  </si>
  <si>
    <t>标签/条码检测</t>
  </si>
  <si>
    <t>与P0单要求一致</t>
  </si>
  <si>
    <t>通
用
性
能
测
试
项</t>
  </si>
  <si>
    <t>风扇</t>
  </si>
  <si>
    <t>运行、加速正常，无异响</t>
  </si>
  <si>
    <t>接地确认</t>
  </si>
  <si>
    <t>电源接线确认，机箱接地确认</t>
  </si>
  <si>
    <t>目测、万用表</t>
  </si>
  <si>
    <t>开关确认</t>
  </si>
  <si>
    <t>双刀开关确认都能控制开关</t>
  </si>
  <si>
    <t>精度测试</t>
  </si>
  <si>
    <t>全功能精度测试</t>
  </si>
  <si>
    <t>点检测试软件、万用表、校准工装</t>
  </si>
  <si>
    <t>基本特性测试</t>
  </si>
  <si>
    <t>启动测试、激活测试、开路、带载电压测试、充电电压、电流测试、放电电流测试、电压、电流、温度精度比对、DC IR测试、NTC、ID电阻测试、编程电压输出、静态电流测试</t>
  </si>
  <si>
    <t>客户端软件、电池PCM、治具</t>
  </si>
  <si>
    <t>保护功能测试</t>
  </si>
  <si>
    <t>充电过流测试、放电过流测试、短路保护测试、二次过压保护测试、充电过压保护测试、放电欠压保护测试</t>
  </si>
  <si>
    <t>通讯测试</t>
  </si>
  <si>
    <t>I2C、HDQ、SMBus通讯、BQ通讯/BQ方案测试、支持英飞凌、美信、复旦微防伪IC。</t>
  </si>
  <si>
    <t>数据保存及上传</t>
  </si>
  <si>
    <t>测试数据支持本地保存、测试数据支持上传MES系统</t>
  </si>
  <si>
    <t>特
殊
性
能
测
试
项</t>
  </si>
  <si>
    <t>风扇风向</t>
  </si>
  <si>
    <t>客户要求</t>
  </si>
  <si>
    <t>确认风扇的风向是否符合客户要求</t>
  </si>
  <si>
    <t>把手安装</t>
  </si>
  <si>
    <t>确认把手安装位置及安装方式是否符合</t>
  </si>
  <si>
    <t>环境温度测试</t>
  </si>
  <si>
    <t>设备显示温度正常，精度达标</t>
  </si>
  <si>
    <t>专用测试软件、温度计</t>
  </si>
  <si>
    <t>软启动</t>
  </si>
  <si>
    <t>设备能正常软启动</t>
  </si>
  <si>
    <t>客户端软件、目测</t>
  </si>
  <si>
    <t>线束整理与安全性检查</t>
  </si>
  <si>
    <t>确保线束连接稳定可靠</t>
  </si>
  <si>
    <t>绝缘性测试</t>
  </si>
  <si>
    <t>万用表、绝缘体</t>
  </si>
  <si>
    <t>工控机</t>
  </si>
  <si>
    <t>工控机性能检测与附件</t>
  </si>
  <si>
    <t>电源、目测、串口卡安装确认</t>
  </si>
  <si>
    <t>抽测</t>
  </si>
  <si>
    <t>测试针漏电压</t>
  </si>
  <si>
    <t>测试针漏电压不得大于0.3V</t>
  </si>
  <si>
    <t>万用表</t>
  </si>
  <si>
    <t>测
试
完
成</t>
  </si>
  <si>
    <t>设备状态标示</t>
  </si>
  <si>
    <t>正确标示测试设备状态</t>
  </si>
  <si>
    <t>测试报告输出</t>
  </si>
  <si>
    <t>准确输出测试报告</t>
  </si>
  <si>
    <t>精度测试报告输出</t>
  </si>
  <si>
    <t>确认设备精度OK</t>
  </si>
  <si>
    <t>软件检查、目测</t>
  </si>
  <si>
    <t>工装夹具测试位收纳</t>
  </si>
  <si>
    <t>做好5S和现场整理</t>
  </si>
  <si>
    <t>配套试装</t>
  </si>
  <si>
    <t>治具、配件、附件及设备成套试装配</t>
  </si>
  <si>
    <t>目测、P0单</t>
  </si>
  <si>
    <t>备
注</t>
  </si>
  <si>
    <t>检验员：                                                                     审核：</t>
  </si>
  <si>
    <t>测试设备校验报告</t>
  </si>
  <si>
    <t>设备型号：</t>
  </si>
  <si>
    <t>设备编号:</t>
  </si>
  <si>
    <t>点检日期:</t>
  </si>
  <si>
    <r>
      <rPr>
        <b/>
        <sz val="11"/>
        <color theme="1"/>
        <rFont val="宋体"/>
        <charset val="134"/>
      </rPr>
      <t>通道</t>
    </r>
  </si>
  <si>
    <r>
      <rPr>
        <b/>
        <sz val="11"/>
        <color theme="1"/>
        <rFont val="宋体"/>
        <charset val="134"/>
      </rPr>
      <t>功能</t>
    </r>
  </si>
  <si>
    <r>
      <rPr>
        <b/>
        <sz val="11"/>
        <color theme="1"/>
        <rFont val="宋体"/>
        <charset val="134"/>
      </rPr>
      <t>范围量程</t>
    </r>
  </si>
  <si>
    <t>设定值</t>
  </si>
  <si>
    <t>DMM读值</t>
  </si>
  <si>
    <t>设备读值</t>
  </si>
  <si>
    <t>误差1</t>
  </si>
  <si>
    <t>误差2</t>
  </si>
  <si>
    <t>允许误差</t>
  </si>
  <si>
    <t>单位</t>
  </si>
  <si>
    <t>精度</t>
  </si>
  <si>
    <t>判定</t>
  </si>
  <si>
    <r>
      <rPr>
        <sz val="10"/>
        <color theme="1"/>
        <rFont val="宋体"/>
        <charset val="134"/>
      </rPr>
      <t>充电电压</t>
    </r>
  </si>
  <si>
    <t>0 ~ 5000mV</t>
  </si>
  <si>
    <t>mV</t>
  </si>
  <si>
    <r>
      <rPr>
        <sz val="10"/>
        <color theme="1"/>
        <rFont val="Times New Roman"/>
        <family val="1"/>
      </rPr>
      <t>±</t>
    </r>
    <r>
      <rPr>
        <sz val="10"/>
        <color theme="1"/>
        <rFont val="宋体"/>
        <charset val="134"/>
      </rPr>
      <t>（</t>
    </r>
    <r>
      <rPr>
        <sz val="10"/>
        <color theme="1"/>
        <rFont val="Times New Roman"/>
        <family val="1"/>
      </rPr>
      <t>0.02%RD+0.02%FS</t>
    </r>
    <r>
      <rPr>
        <sz val="10"/>
        <color theme="1"/>
        <rFont val="宋体"/>
        <charset val="134"/>
      </rPr>
      <t>）</t>
    </r>
  </si>
  <si>
    <r>
      <rPr>
        <b/>
        <sz val="11"/>
        <color theme="1"/>
        <rFont val="宋体"/>
        <charset val="134"/>
      </rPr>
      <t xml:space="preserve">通
道
</t>
    </r>
    <r>
      <rPr>
        <b/>
        <sz val="11"/>
        <color theme="1"/>
        <rFont val="Times New Roman"/>
        <family val="1"/>
      </rPr>
      <t>1</t>
    </r>
  </si>
  <si>
    <r>
      <rPr>
        <sz val="10"/>
        <color theme="1"/>
        <rFont val="宋体"/>
        <charset val="134"/>
      </rPr>
      <t>放电电流</t>
    </r>
  </si>
  <si>
    <t>0~3000mA</t>
  </si>
  <si>
    <t>mA</t>
  </si>
  <si>
    <r>
      <rPr>
        <sz val="10"/>
        <color theme="1"/>
        <rFont val="Times New Roman"/>
        <family val="1"/>
      </rPr>
      <t>±</t>
    </r>
    <r>
      <rPr>
        <sz val="10"/>
        <color theme="1"/>
        <rFont val="宋体"/>
        <charset val="134"/>
      </rPr>
      <t>（</t>
    </r>
    <r>
      <rPr>
        <sz val="10"/>
        <color theme="1"/>
        <rFont val="Times New Roman"/>
        <family val="1"/>
      </rPr>
      <t>0.1%RD+0.01%FS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</si>
  <si>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编程电压</t>
    </r>
  </si>
  <si>
    <t>200~10000mV</t>
  </si>
  <si>
    <r>
      <rPr>
        <sz val="10"/>
        <color theme="1"/>
        <rFont val="Times New Roman"/>
        <family val="1"/>
      </rPr>
      <t>±</t>
    </r>
    <r>
      <rPr>
        <sz val="10"/>
        <color theme="1"/>
        <rFont val="宋体"/>
        <charset val="134"/>
      </rPr>
      <t>（</t>
    </r>
    <r>
      <rPr>
        <sz val="10"/>
        <color theme="1"/>
        <rFont val="Times New Roman"/>
        <family val="1"/>
      </rPr>
      <t>0.1% RD +0.1%FS)</t>
    </r>
  </si>
  <si>
    <r>
      <rPr>
        <sz val="10"/>
        <color theme="1"/>
        <rFont val="宋体"/>
        <charset val="134"/>
      </rPr>
      <t>开路电压</t>
    </r>
  </si>
  <si>
    <t>0 ~ 5000 mV</t>
  </si>
  <si>
    <r>
      <rPr>
        <sz val="10"/>
        <color theme="1"/>
        <rFont val="宋体"/>
        <charset val="134"/>
      </rPr>
      <t>串电压</t>
    </r>
  </si>
  <si>
    <r>
      <rPr>
        <sz val="10"/>
        <color theme="1"/>
        <rFont val="宋体"/>
        <charset val="134"/>
      </rPr>
      <t>串电流</t>
    </r>
  </si>
  <si>
    <t>0~1250mA</t>
  </si>
  <si>
    <r>
      <rPr>
        <sz val="10"/>
        <rFont val="Times New Roman"/>
        <family val="1"/>
      </rPr>
      <t>±</t>
    </r>
    <r>
      <rPr>
        <sz val="10"/>
        <rFont val="宋体"/>
        <charset val="134"/>
      </rPr>
      <t>（</t>
    </r>
    <r>
      <rPr>
        <sz val="10"/>
        <rFont val="Times New Roman"/>
        <family val="1"/>
      </rPr>
      <t>0.05%RD+0.02%FS</t>
    </r>
    <r>
      <rPr>
        <sz val="10"/>
        <rFont val="宋体"/>
        <charset val="134"/>
      </rPr>
      <t>）</t>
    </r>
  </si>
  <si>
    <r>
      <rPr>
        <sz val="10"/>
        <color theme="1"/>
        <rFont val="Times New Roman"/>
        <family val="1"/>
      </rPr>
      <t>LV</t>
    </r>
    <r>
      <rPr>
        <sz val="10"/>
        <color theme="1"/>
        <rFont val="宋体"/>
        <charset val="134"/>
      </rPr>
      <t>电压</t>
    </r>
  </si>
  <si>
    <r>
      <rPr>
        <sz val="10"/>
        <color theme="1"/>
        <rFont val="Times New Roman"/>
        <family val="1"/>
      </rPr>
      <t>LV</t>
    </r>
    <r>
      <rPr>
        <sz val="10"/>
        <color theme="1"/>
        <rFont val="宋体"/>
        <charset val="134"/>
      </rPr>
      <t>电流</t>
    </r>
  </si>
  <si>
    <t>DCIR</t>
  </si>
  <si>
    <t>0~ 50mΩ</t>
  </si>
  <si>
    <t>mΩ</t>
  </si>
  <si>
    <r>
      <rPr>
        <sz val="10"/>
        <color theme="1"/>
        <rFont val="Times New Roman"/>
        <family val="1"/>
      </rPr>
      <t>CNT</t>
    </r>
    <r>
      <rPr>
        <sz val="10"/>
        <color theme="1"/>
        <rFont val="宋体"/>
        <charset val="134"/>
      </rPr>
      <t>静态</t>
    </r>
  </si>
  <si>
    <t>-1000~5000nA</t>
  </si>
  <si>
    <t>/</t>
  </si>
  <si>
    <t>nA</t>
  </si>
  <si>
    <t>NTC</t>
  </si>
  <si>
    <r>
      <rPr>
        <sz val="10"/>
        <color theme="1"/>
        <rFont val="Times New Roman"/>
        <family val="1"/>
      </rPr>
      <t>0</t>
    </r>
    <r>
      <rPr>
        <sz val="10"/>
        <color theme="1"/>
        <rFont val="宋体"/>
        <charset val="134"/>
      </rPr>
      <t>～</t>
    </r>
    <r>
      <rPr>
        <sz val="10"/>
        <color theme="1"/>
        <rFont val="Times New Roman"/>
        <family val="1"/>
      </rPr>
      <t>2000Ω</t>
    </r>
  </si>
  <si>
    <t>Ω</t>
  </si>
  <si>
    <r>
      <rPr>
        <sz val="10"/>
        <color theme="1"/>
        <rFont val="Times New Roman"/>
        <family val="1"/>
      </rPr>
      <t>2000</t>
    </r>
    <r>
      <rPr>
        <sz val="10"/>
        <color theme="1"/>
        <rFont val="宋体"/>
        <charset val="134"/>
      </rPr>
      <t>～</t>
    </r>
    <r>
      <rPr>
        <sz val="10"/>
        <color theme="1"/>
        <rFont val="Times New Roman"/>
        <family val="1"/>
      </rPr>
      <t>20000Ω</t>
    </r>
  </si>
  <si>
    <r>
      <rPr>
        <sz val="10"/>
        <color theme="1"/>
        <rFont val="Times New Roman"/>
        <family val="1"/>
      </rPr>
      <t>20000</t>
    </r>
    <r>
      <rPr>
        <sz val="10"/>
        <color theme="1"/>
        <rFont val="宋体"/>
        <charset val="134"/>
      </rPr>
      <t>～</t>
    </r>
    <r>
      <rPr>
        <sz val="10"/>
        <color theme="1"/>
        <rFont val="Times New Roman"/>
        <family val="1"/>
      </rPr>
      <t>200000Ω</t>
    </r>
  </si>
  <si>
    <r>
      <rPr>
        <sz val="10"/>
        <color theme="1"/>
        <rFont val="Times New Roman"/>
        <family val="1"/>
      </rPr>
      <t>200000</t>
    </r>
    <r>
      <rPr>
        <sz val="10"/>
        <color theme="1"/>
        <rFont val="宋体"/>
        <charset val="134"/>
      </rPr>
      <t>～</t>
    </r>
    <r>
      <rPr>
        <sz val="10"/>
        <color theme="1"/>
        <rFont val="Times New Roman"/>
        <family val="1"/>
      </rPr>
      <t>3000000Ω</t>
    </r>
  </si>
  <si>
    <t>IDR</t>
  </si>
  <si>
    <r>
      <rPr>
        <sz val="10"/>
        <color theme="1"/>
        <rFont val="宋体"/>
        <charset val="134"/>
      </rPr>
      <t>静态电流</t>
    </r>
    <r>
      <rPr>
        <sz val="10"/>
        <color theme="1"/>
        <rFont val="Times New Roman"/>
        <family val="1"/>
      </rPr>
      <t>1</t>
    </r>
  </si>
  <si>
    <t>0~200uA</t>
  </si>
  <si>
    <t>uA</t>
  </si>
  <si>
    <t>0~2000uA</t>
  </si>
  <si>
    <r>
      <rPr>
        <sz val="10"/>
        <color theme="1"/>
        <rFont val="宋体"/>
        <charset val="134"/>
      </rPr>
      <t>静态电流</t>
    </r>
    <r>
      <rPr>
        <sz val="10"/>
        <color theme="1"/>
        <rFont val="Times New Roman"/>
        <family val="1"/>
      </rPr>
      <t>2</t>
    </r>
  </si>
  <si>
    <t>0~2000nA</t>
  </si>
  <si>
    <t>0~20000nA</t>
  </si>
  <si>
    <r>
      <rPr>
        <b/>
        <sz val="10"/>
        <color theme="1"/>
        <rFont val="Times New Roman"/>
        <family val="1"/>
      </rPr>
      <t xml:space="preserve">  </t>
    </r>
    <r>
      <rPr>
        <b/>
        <sz val="10"/>
        <color theme="1"/>
        <rFont val="宋体"/>
        <charset val="134"/>
      </rPr>
      <t>校验仪器：</t>
    </r>
    <r>
      <rPr>
        <b/>
        <sz val="10"/>
        <color theme="1"/>
        <rFont val="Times New Roman"/>
        <family val="1"/>
      </rPr>
      <t xml:space="preserve"> 34461A</t>
    </r>
  </si>
  <si>
    <r>
      <rPr>
        <b/>
        <sz val="10"/>
        <color theme="1"/>
        <rFont val="Times New Roman"/>
        <family val="1"/>
      </rPr>
      <t xml:space="preserve">  </t>
    </r>
    <r>
      <rPr>
        <b/>
        <sz val="10"/>
        <color theme="1"/>
        <rFont val="宋体"/>
        <charset val="134"/>
      </rPr>
      <t>最终判定结果：</t>
    </r>
  </si>
  <si>
    <r>
      <rPr>
        <b/>
        <sz val="10"/>
        <color theme="1"/>
        <rFont val="Times New Roman"/>
        <family val="1"/>
      </rPr>
      <t xml:space="preserve">  </t>
    </r>
    <r>
      <rPr>
        <b/>
        <sz val="10"/>
        <color theme="1"/>
        <rFont val="宋体"/>
        <charset val="134"/>
      </rPr>
      <t>校验员：毛圣水</t>
    </r>
    <r>
      <rPr>
        <b/>
        <sz val="10"/>
        <color theme="1"/>
        <rFont val="Times New Roman"/>
        <family val="1"/>
      </rPr>
      <t xml:space="preserve">                                                                                 </t>
    </r>
  </si>
  <si>
    <t>审核：</t>
  </si>
  <si>
    <t>3000~40000mA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</si>
</sst>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9" formatCode="0_ "/>
  </numFmts>
  <fonts count="2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rgb="FFFF0000"/>
      <name val="Times New Roman"/>
      <family val="1"/>
    </font>
    <font>
      <sz val="11"/>
      <color theme="1"/>
      <name val="Times New Roman"/>
      <family val="1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宋体"/>
      <charset val="134"/>
      <scheme val="minor"/>
    </font>
    <font>
      <sz val="8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宋体"/>
      <charset val="134"/>
    </font>
    <font>
      <b/>
      <sz val="14"/>
      <color theme="1"/>
      <name val="黑体"/>
      <charset val="134"/>
    </font>
    <font>
      <b/>
      <sz val="9"/>
      <color theme="1"/>
      <name val="黑体"/>
      <charset val="134"/>
    </font>
    <font>
      <sz val="9"/>
      <color theme="1"/>
      <name val="Wingdings"/>
      <charset val="2"/>
    </font>
    <font>
      <sz val="9"/>
      <color theme="1"/>
      <name val="黑体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b/>
      <sz val="10"/>
      <color theme="1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18" fillId="4" borderId="12" applyNumberFormat="0" applyFont="0" applyAlignment="0" applyProtection="0">
      <alignment vertical="center"/>
    </xf>
    <xf numFmtId="0" fontId="18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4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/>
    </xf>
    <xf numFmtId="176" fontId="10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/>
    <xf numFmtId="176" fontId="8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0" fontId="12" fillId="0" borderId="0" xfId="0" applyFont="1" applyAlignment="1"/>
    <xf numFmtId="0" fontId="12" fillId="0" borderId="1" xfId="0" applyFont="1" applyBorder="1" applyAlignment="1"/>
    <xf numFmtId="0" fontId="13" fillId="0" borderId="0" xfId="0" applyFont="1">
      <alignment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注释 2" xfId="1" xr:uid="{00000000-0005-0000-0000-000013000000}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workbookViewId="0">
      <selection activeCell="N16" sqref="N16"/>
    </sheetView>
  </sheetViews>
  <sheetFormatPr defaultColWidth="9" defaultRowHeight="13.5" x14ac:dyDescent="0.15"/>
  <cols>
    <col min="1" max="1" width="3.625" style="5" customWidth="1"/>
    <col min="2" max="2" width="4.625" style="5" customWidth="1"/>
    <col min="3" max="3" width="3.625" style="5" customWidth="1"/>
    <col min="4" max="4" width="13.375" style="27" customWidth="1"/>
    <col min="5" max="5" width="20.375" style="27" customWidth="1"/>
    <col min="6" max="6" width="26.625" style="27" customWidth="1"/>
    <col min="7" max="7" width="8" style="5" customWidth="1"/>
    <col min="8" max="8" width="4.75" style="5" customWidth="1"/>
    <col min="9" max="10" width="8" style="5" customWidth="1"/>
  </cols>
  <sheetData>
    <row r="1" spans="1:10" ht="34.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0.100000000000001" customHeight="1" x14ac:dyDescent="0.15">
      <c r="A2" s="42" t="s">
        <v>1</v>
      </c>
      <c r="B2" s="42"/>
      <c r="C2" s="42"/>
      <c r="D2" s="42"/>
      <c r="E2" s="28" t="s">
        <v>2</v>
      </c>
      <c r="F2" s="29" t="s">
        <v>3</v>
      </c>
      <c r="G2" s="42"/>
      <c r="H2" s="42"/>
      <c r="I2" s="42"/>
      <c r="J2" s="42"/>
    </row>
    <row r="3" spans="1:10" ht="22.5" x14ac:dyDescent="0.15">
      <c r="A3" s="30" t="s">
        <v>4</v>
      </c>
      <c r="B3" s="30" t="s">
        <v>5</v>
      </c>
      <c r="C3" s="31" t="s">
        <v>6</v>
      </c>
      <c r="D3" s="30" t="s">
        <v>7</v>
      </c>
      <c r="E3" s="30" t="s">
        <v>8</v>
      </c>
      <c r="F3" s="30" t="s">
        <v>9</v>
      </c>
      <c r="G3" s="31" t="s">
        <v>10</v>
      </c>
      <c r="H3" s="31" t="s">
        <v>11</v>
      </c>
      <c r="I3" s="31" t="s">
        <v>12</v>
      </c>
      <c r="J3" s="31" t="s">
        <v>13</v>
      </c>
    </row>
    <row r="4" spans="1:10" ht="15.95" customHeight="1" x14ac:dyDescent="0.15">
      <c r="A4" s="46" t="s">
        <v>14</v>
      </c>
      <c r="B4" s="50" t="s">
        <v>15</v>
      </c>
      <c r="C4" s="34">
        <v>1</v>
      </c>
      <c r="D4" s="35" t="s">
        <v>16</v>
      </c>
      <c r="E4" s="35" t="s">
        <v>17</v>
      </c>
      <c r="F4" s="35" t="s">
        <v>18</v>
      </c>
      <c r="G4" s="34" t="s">
        <v>19</v>
      </c>
      <c r="H4" s="34" t="s">
        <v>20</v>
      </c>
      <c r="I4" s="34" t="s">
        <v>21</v>
      </c>
      <c r="J4" s="34" t="s">
        <v>22</v>
      </c>
    </row>
    <row r="5" spans="1:10" ht="15.95" customHeight="1" x14ac:dyDescent="0.15">
      <c r="A5" s="47"/>
      <c r="B5" s="43"/>
      <c r="C5" s="34">
        <v>2</v>
      </c>
      <c r="D5" s="35" t="s">
        <v>23</v>
      </c>
      <c r="E5" s="35" t="s">
        <v>17</v>
      </c>
      <c r="F5" s="35" t="s">
        <v>24</v>
      </c>
      <c r="G5" s="34" t="s">
        <v>19</v>
      </c>
      <c r="H5" s="34" t="s">
        <v>20</v>
      </c>
      <c r="I5" s="34" t="s">
        <v>21</v>
      </c>
      <c r="J5" s="34" t="s">
        <v>22</v>
      </c>
    </row>
    <row r="6" spans="1:10" ht="15.95" customHeight="1" x14ac:dyDescent="0.15">
      <c r="A6" s="47"/>
      <c r="B6" s="43"/>
      <c r="C6" s="34">
        <v>3</v>
      </c>
      <c r="D6" s="35" t="s">
        <v>25</v>
      </c>
      <c r="E6" s="35" t="s">
        <v>17</v>
      </c>
      <c r="F6" s="35" t="s">
        <v>26</v>
      </c>
      <c r="G6" s="34" t="s">
        <v>19</v>
      </c>
      <c r="H6" s="34" t="s">
        <v>20</v>
      </c>
      <c r="I6" s="34" t="s">
        <v>21</v>
      </c>
      <c r="J6" s="34" t="s">
        <v>22</v>
      </c>
    </row>
    <row r="7" spans="1:10" ht="15.95" customHeight="1" x14ac:dyDescent="0.15">
      <c r="A7" s="47"/>
      <c r="B7" s="43"/>
      <c r="C7" s="34">
        <v>4</v>
      </c>
      <c r="D7" s="35" t="s">
        <v>27</v>
      </c>
      <c r="E7" s="35" t="s">
        <v>28</v>
      </c>
      <c r="F7" s="35" t="s">
        <v>29</v>
      </c>
      <c r="G7" s="34" t="s">
        <v>19</v>
      </c>
      <c r="H7" s="34" t="s">
        <v>20</v>
      </c>
      <c r="I7" s="34" t="s">
        <v>21</v>
      </c>
      <c r="J7" s="34" t="s">
        <v>22</v>
      </c>
    </row>
    <row r="8" spans="1:10" ht="23.25" customHeight="1" x14ac:dyDescent="0.15">
      <c r="A8" s="46" t="s">
        <v>30</v>
      </c>
      <c r="B8" s="50" t="s">
        <v>15</v>
      </c>
      <c r="C8" s="34">
        <v>5</v>
      </c>
      <c r="D8" s="35" t="s">
        <v>31</v>
      </c>
      <c r="E8" s="35" t="s">
        <v>32</v>
      </c>
      <c r="F8" s="35" t="s">
        <v>29</v>
      </c>
      <c r="G8" s="34" t="s">
        <v>19</v>
      </c>
      <c r="H8" s="34" t="s">
        <v>20</v>
      </c>
      <c r="I8" s="34" t="s">
        <v>21</v>
      </c>
      <c r="J8" s="34" t="s">
        <v>22</v>
      </c>
    </row>
    <row r="9" spans="1:10" ht="24" customHeight="1" x14ac:dyDescent="0.15">
      <c r="A9" s="46"/>
      <c r="B9" s="50"/>
      <c r="C9" s="34">
        <v>6</v>
      </c>
      <c r="D9" s="35" t="s">
        <v>33</v>
      </c>
      <c r="E9" s="35" t="s">
        <v>34</v>
      </c>
      <c r="F9" s="35" t="s">
        <v>35</v>
      </c>
      <c r="G9" s="34" t="s">
        <v>19</v>
      </c>
      <c r="H9" s="34" t="s">
        <v>20</v>
      </c>
      <c r="I9" s="34" t="s">
        <v>21</v>
      </c>
      <c r="J9" s="34" t="s">
        <v>22</v>
      </c>
    </row>
    <row r="10" spans="1:10" ht="21" customHeight="1" x14ac:dyDescent="0.15">
      <c r="A10" s="47"/>
      <c r="B10" s="43"/>
      <c r="C10" s="34">
        <v>7</v>
      </c>
      <c r="D10" s="35" t="s">
        <v>36</v>
      </c>
      <c r="E10" s="35" t="s">
        <v>37</v>
      </c>
      <c r="F10" s="35" t="s">
        <v>29</v>
      </c>
      <c r="G10" s="34" t="s">
        <v>19</v>
      </c>
      <c r="H10" s="34" t="s">
        <v>20</v>
      </c>
      <c r="I10" s="34" t="s">
        <v>21</v>
      </c>
      <c r="J10" s="34" t="s">
        <v>22</v>
      </c>
    </row>
    <row r="11" spans="1:10" x14ac:dyDescent="0.15">
      <c r="A11" s="46" t="s">
        <v>38</v>
      </c>
      <c r="B11" s="51" t="s">
        <v>15</v>
      </c>
      <c r="C11" s="34">
        <v>8</v>
      </c>
      <c r="D11" s="35" t="s">
        <v>39</v>
      </c>
      <c r="E11" s="35" t="s">
        <v>40</v>
      </c>
      <c r="F11" s="35" t="s">
        <v>29</v>
      </c>
      <c r="G11" s="34" t="s">
        <v>19</v>
      </c>
      <c r="H11" s="34" t="s">
        <v>20</v>
      </c>
      <c r="I11" s="34" t="s">
        <v>21</v>
      </c>
      <c r="J11" s="34" t="s">
        <v>22</v>
      </c>
    </row>
    <row r="12" spans="1:10" x14ac:dyDescent="0.15">
      <c r="A12" s="46"/>
      <c r="B12" s="51"/>
      <c r="C12" s="34">
        <v>9</v>
      </c>
      <c r="D12" s="35" t="s">
        <v>41</v>
      </c>
      <c r="E12" s="35" t="s">
        <v>42</v>
      </c>
      <c r="F12" s="35" t="s">
        <v>43</v>
      </c>
      <c r="G12" s="34" t="s">
        <v>19</v>
      </c>
      <c r="H12" s="34" t="s">
        <v>20</v>
      </c>
      <c r="I12" s="34" t="s">
        <v>21</v>
      </c>
      <c r="J12" s="34" t="s">
        <v>22</v>
      </c>
    </row>
    <row r="13" spans="1:10" x14ac:dyDescent="0.15">
      <c r="A13" s="46"/>
      <c r="B13" s="51"/>
      <c r="C13" s="34">
        <v>10</v>
      </c>
      <c r="D13" s="35" t="s">
        <v>44</v>
      </c>
      <c r="E13" s="35" t="s">
        <v>45</v>
      </c>
      <c r="F13" s="35" t="s">
        <v>35</v>
      </c>
      <c r="G13" s="34" t="s">
        <v>19</v>
      </c>
      <c r="H13" s="34" t="s">
        <v>20</v>
      </c>
      <c r="I13" s="34" t="s">
        <v>21</v>
      </c>
      <c r="J13" s="34" t="s">
        <v>22</v>
      </c>
    </row>
    <row r="14" spans="1:10" x14ac:dyDescent="0.15">
      <c r="A14" s="47"/>
      <c r="B14" s="51"/>
      <c r="C14" s="34">
        <v>11</v>
      </c>
      <c r="D14" s="35" t="s">
        <v>46</v>
      </c>
      <c r="E14" s="35" t="s">
        <v>47</v>
      </c>
      <c r="F14" s="35" t="s">
        <v>48</v>
      </c>
      <c r="G14" s="34" t="s">
        <v>19</v>
      </c>
      <c r="H14" s="34" t="s">
        <v>20</v>
      </c>
      <c r="I14" s="34" t="s">
        <v>21</v>
      </c>
      <c r="J14" s="34" t="s">
        <v>22</v>
      </c>
    </row>
    <row r="15" spans="1:10" ht="67.5" x14ac:dyDescent="0.15">
      <c r="A15" s="47"/>
      <c r="B15" s="51"/>
      <c r="C15" s="34">
        <v>12</v>
      </c>
      <c r="D15" s="35" t="s">
        <v>49</v>
      </c>
      <c r="E15" s="35" t="s">
        <v>50</v>
      </c>
      <c r="F15" s="35" t="s">
        <v>51</v>
      </c>
      <c r="G15" s="34" t="s">
        <v>19</v>
      </c>
      <c r="H15" s="34" t="s">
        <v>20</v>
      </c>
      <c r="I15" s="34" t="s">
        <v>21</v>
      </c>
      <c r="J15" s="34" t="s">
        <v>22</v>
      </c>
    </row>
    <row r="16" spans="1:10" ht="51" customHeight="1" x14ac:dyDescent="0.15">
      <c r="A16" s="47"/>
      <c r="B16" s="51"/>
      <c r="C16" s="34">
        <v>13</v>
      </c>
      <c r="D16" s="35" t="s">
        <v>52</v>
      </c>
      <c r="E16" s="35" t="s">
        <v>53</v>
      </c>
      <c r="F16" s="35" t="s">
        <v>51</v>
      </c>
      <c r="G16" s="34" t="s">
        <v>19</v>
      </c>
      <c r="H16" s="34" t="s">
        <v>20</v>
      </c>
      <c r="I16" s="34" t="s">
        <v>21</v>
      </c>
      <c r="J16" s="34" t="s">
        <v>22</v>
      </c>
    </row>
    <row r="17" spans="1:10" ht="33.75" x14ac:dyDescent="0.15">
      <c r="A17" s="47"/>
      <c r="B17" s="51"/>
      <c r="C17" s="34">
        <v>14</v>
      </c>
      <c r="D17" s="35" t="s">
        <v>54</v>
      </c>
      <c r="E17" s="35" t="s">
        <v>55</v>
      </c>
      <c r="F17" s="35" t="s">
        <v>51</v>
      </c>
      <c r="G17" s="34" t="s">
        <v>19</v>
      </c>
      <c r="H17" s="34" t="s">
        <v>20</v>
      </c>
      <c r="I17" s="34" t="s">
        <v>21</v>
      </c>
      <c r="J17" s="34" t="s">
        <v>22</v>
      </c>
    </row>
    <row r="18" spans="1:10" ht="22.5" x14ac:dyDescent="0.15">
      <c r="A18" s="47"/>
      <c r="B18" s="52"/>
      <c r="C18" s="34">
        <v>15</v>
      </c>
      <c r="D18" s="36" t="s">
        <v>56</v>
      </c>
      <c r="E18" s="36" t="s">
        <v>57</v>
      </c>
      <c r="F18" s="35" t="s">
        <v>51</v>
      </c>
      <c r="G18" s="37" t="s">
        <v>19</v>
      </c>
      <c r="H18" s="37" t="s">
        <v>20</v>
      </c>
      <c r="I18" s="37" t="s">
        <v>21</v>
      </c>
      <c r="J18" s="37" t="s">
        <v>22</v>
      </c>
    </row>
    <row r="19" spans="1:10" x14ac:dyDescent="0.15">
      <c r="A19" s="48" t="s">
        <v>58</v>
      </c>
      <c r="B19" s="33" t="s">
        <v>15</v>
      </c>
      <c r="C19" s="34">
        <v>16</v>
      </c>
      <c r="D19" s="36" t="s">
        <v>59</v>
      </c>
      <c r="E19" s="36" t="s">
        <v>60</v>
      </c>
      <c r="F19" s="35" t="s">
        <v>61</v>
      </c>
      <c r="G19" s="37" t="s">
        <v>19</v>
      </c>
      <c r="H19" s="37" t="s">
        <v>20</v>
      </c>
      <c r="I19" s="37" t="s">
        <v>21</v>
      </c>
      <c r="J19" s="37" t="s">
        <v>22</v>
      </c>
    </row>
    <row r="20" spans="1:10" x14ac:dyDescent="0.15">
      <c r="A20" s="49"/>
      <c r="B20" s="33" t="s">
        <v>15</v>
      </c>
      <c r="C20" s="34">
        <v>17</v>
      </c>
      <c r="D20" s="36" t="s">
        <v>62</v>
      </c>
      <c r="E20" s="36" t="s">
        <v>60</v>
      </c>
      <c r="F20" s="35" t="s">
        <v>63</v>
      </c>
      <c r="G20" s="37" t="s">
        <v>19</v>
      </c>
      <c r="H20" s="37" t="s">
        <v>20</v>
      </c>
      <c r="I20" s="37" t="s">
        <v>21</v>
      </c>
      <c r="J20" s="37" t="s">
        <v>22</v>
      </c>
    </row>
    <row r="21" spans="1:10" ht="20.100000000000001" customHeight="1" x14ac:dyDescent="0.15">
      <c r="A21" s="49"/>
      <c r="B21" s="33" t="s">
        <v>15</v>
      </c>
      <c r="C21" s="34">
        <v>18</v>
      </c>
      <c r="D21" s="35" t="s">
        <v>64</v>
      </c>
      <c r="E21" s="35" t="s">
        <v>65</v>
      </c>
      <c r="F21" s="35" t="s">
        <v>66</v>
      </c>
      <c r="G21" s="34" t="s">
        <v>19</v>
      </c>
      <c r="H21" s="34" t="s">
        <v>20</v>
      </c>
      <c r="I21" s="34" t="s">
        <v>21</v>
      </c>
      <c r="J21" s="34" t="s">
        <v>22</v>
      </c>
    </row>
    <row r="22" spans="1:10" ht="20.100000000000001" customHeight="1" x14ac:dyDescent="0.15">
      <c r="A22" s="49"/>
      <c r="B22" s="33" t="s">
        <v>15</v>
      </c>
      <c r="C22" s="34">
        <v>19</v>
      </c>
      <c r="D22" s="36" t="s">
        <v>67</v>
      </c>
      <c r="E22" s="36" t="s">
        <v>68</v>
      </c>
      <c r="F22" s="36" t="s">
        <v>69</v>
      </c>
      <c r="G22" s="37" t="s">
        <v>19</v>
      </c>
      <c r="H22" s="37" t="s">
        <v>20</v>
      </c>
      <c r="I22" s="37" t="s">
        <v>21</v>
      </c>
      <c r="J22" s="37" t="s">
        <v>22</v>
      </c>
    </row>
    <row r="23" spans="1:10" ht="22.5" x14ac:dyDescent="0.15">
      <c r="A23" s="49"/>
      <c r="B23" s="33" t="s">
        <v>15</v>
      </c>
      <c r="C23" s="34">
        <v>20</v>
      </c>
      <c r="D23" s="35" t="s">
        <v>70</v>
      </c>
      <c r="E23" s="35" t="s">
        <v>71</v>
      </c>
      <c r="F23" s="35" t="s">
        <v>29</v>
      </c>
      <c r="G23" s="38" t="s">
        <v>19</v>
      </c>
      <c r="H23" s="38" t="s">
        <v>20</v>
      </c>
      <c r="I23" s="38" t="s">
        <v>21</v>
      </c>
      <c r="J23" s="38" t="s">
        <v>22</v>
      </c>
    </row>
    <row r="24" spans="1:10" ht="20.100000000000001" customHeight="1" x14ac:dyDescent="0.15">
      <c r="A24" s="49"/>
      <c r="B24" s="33" t="s">
        <v>15</v>
      </c>
      <c r="C24" s="34">
        <v>21</v>
      </c>
      <c r="D24" s="36" t="s">
        <v>72</v>
      </c>
      <c r="E24" s="36" t="s">
        <v>17</v>
      </c>
      <c r="F24" s="36" t="s">
        <v>73</v>
      </c>
      <c r="G24" s="37" t="s">
        <v>19</v>
      </c>
      <c r="H24" s="37" t="s">
        <v>20</v>
      </c>
      <c r="I24" s="37" t="s">
        <v>21</v>
      </c>
      <c r="J24" s="37" t="s">
        <v>22</v>
      </c>
    </row>
    <row r="25" spans="1:10" ht="20.100000000000001" customHeight="1" x14ac:dyDescent="0.15">
      <c r="A25" s="49"/>
      <c r="B25" s="33" t="s">
        <v>15</v>
      </c>
      <c r="C25" s="34">
        <v>22</v>
      </c>
      <c r="D25" s="35" t="s">
        <v>74</v>
      </c>
      <c r="E25" s="35" t="s">
        <v>75</v>
      </c>
      <c r="F25" s="35" t="s">
        <v>76</v>
      </c>
      <c r="G25" s="34" t="s">
        <v>19</v>
      </c>
      <c r="H25" s="34" t="s">
        <v>20</v>
      </c>
      <c r="I25" s="34" t="s">
        <v>77</v>
      </c>
      <c r="J25" s="34" t="s">
        <v>22</v>
      </c>
    </row>
    <row r="26" spans="1:10" ht="20.100000000000001" customHeight="1" x14ac:dyDescent="0.15">
      <c r="A26" s="49"/>
      <c r="B26" s="33" t="s">
        <v>15</v>
      </c>
      <c r="C26" s="34">
        <v>23</v>
      </c>
      <c r="D26" s="35" t="s">
        <v>78</v>
      </c>
      <c r="E26" s="35" t="s">
        <v>79</v>
      </c>
      <c r="F26" s="35" t="s">
        <v>80</v>
      </c>
      <c r="G26" s="34" t="s">
        <v>19</v>
      </c>
      <c r="H26" s="34" t="s">
        <v>20</v>
      </c>
      <c r="I26" s="34" t="s">
        <v>21</v>
      </c>
      <c r="J26" s="34" t="s">
        <v>22</v>
      </c>
    </row>
    <row r="27" spans="1:10" ht="20.100000000000001" customHeight="1" x14ac:dyDescent="0.15">
      <c r="A27" s="46" t="s">
        <v>81</v>
      </c>
      <c r="B27" s="50" t="s">
        <v>15</v>
      </c>
      <c r="C27" s="34">
        <v>24</v>
      </c>
      <c r="D27" s="35" t="s">
        <v>82</v>
      </c>
      <c r="E27" s="35" t="s">
        <v>83</v>
      </c>
      <c r="F27" s="35" t="s">
        <v>29</v>
      </c>
      <c r="G27" s="34" t="s">
        <v>19</v>
      </c>
      <c r="H27" s="34" t="s">
        <v>20</v>
      </c>
      <c r="I27" s="34" t="s">
        <v>21</v>
      </c>
      <c r="J27" s="34" t="s">
        <v>22</v>
      </c>
    </row>
    <row r="28" spans="1:10" ht="20.100000000000001" customHeight="1" x14ac:dyDescent="0.15">
      <c r="A28" s="46"/>
      <c r="B28" s="43"/>
      <c r="C28" s="34">
        <v>25</v>
      </c>
      <c r="D28" s="35" t="s">
        <v>84</v>
      </c>
      <c r="E28" s="35" t="s">
        <v>85</v>
      </c>
      <c r="F28" s="35" t="s">
        <v>29</v>
      </c>
      <c r="G28" s="34" t="s">
        <v>19</v>
      </c>
      <c r="H28" s="34" t="s">
        <v>20</v>
      </c>
      <c r="I28" s="34" t="s">
        <v>21</v>
      </c>
      <c r="J28" s="34" t="s">
        <v>22</v>
      </c>
    </row>
    <row r="29" spans="1:10" ht="20.100000000000001" customHeight="1" x14ac:dyDescent="0.15">
      <c r="A29" s="47"/>
      <c r="B29" s="43"/>
      <c r="C29" s="34">
        <v>26</v>
      </c>
      <c r="D29" s="35" t="s">
        <v>86</v>
      </c>
      <c r="E29" s="35" t="s">
        <v>87</v>
      </c>
      <c r="F29" s="35" t="s">
        <v>88</v>
      </c>
      <c r="G29" s="34" t="s">
        <v>19</v>
      </c>
      <c r="H29" s="34" t="s">
        <v>20</v>
      </c>
      <c r="I29" s="34" t="s">
        <v>21</v>
      </c>
      <c r="J29" s="34" t="s">
        <v>22</v>
      </c>
    </row>
    <row r="30" spans="1:10" ht="22.5" x14ac:dyDescent="0.15">
      <c r="A30" s="47"/>
      <c r="B30" s="43"/>
      <c r="C30" s="34">
        <v>27</v>
      </c>
      <c r="D30" s="35" t="s">
        <v>89</v>
      </c>
      <c r="E30" s="35" t="s">
        <v>90</v>
      </c>
      <c r="F30" s="35" t="s">
        <v>29</v>
      </c>
      <c r="G30" s="34" t="s">
        <v>19</v>
      </c>
      <c r="H30" s="34" t="s">
        <v>20</v>
      </c>
      <c r="I30" s="34" t="s">
        <v>21</v>
      </c>
      <c r="J30" s="34" t="s">
        <v>22</v>
      </c>
    </row>
    <row r="31" spans="1:10" ht="22.5" x14ac:dyDescent="0.15">
      <c r="A31" s="47"/>
      <c r="B31" s="43"/>
      <c r="C31" s="34">
        <v>28</v>
      </c>
      <c r="D31" s="35" t="s">
        <v>91</v>
      </c>
      <c r="E31" s="35" t="s">
        <v>92</v>
      </c>
      <c r="F31" s="35" t="s">
        <v>93</v>
      </c>
      <c r="G31" s="34" t="s">
        <v>19</v>
      </c>
      <c r="H31" s="34" t="s">
        <v>20</v>
      </c>
      <c r="I31" s="34" t="s">
        <v>21</v>
      </c>
      <c r="J31" s="34" t="s">
        <v>22</v>
      </c>
    </row>
    <row r="32" spans="1:10" ht="26.25" customHeight="1" x14ac:dyDescent="0.15">
      <c r="A32" s="32" t="s">
        <v>94</v>
      </c>
      <c r="B32" s="43"/>
      <c r="C32" s="43"/>
      <c r="D32" s="43"/>
      <c r="E32" s="43"/>
      <c r="F32" s="43"/>
      <c r="G32" s="43"/>
      <c r="H32" s="43"/>
      <c r="I32" s="43"/>
      <c r="J32" s="43"/>
    </row>
    <row r="33" spans="1:10" ht="27.75" customHeight="1" x14ac:dyDescent="0.15">
      <c r="A33" s="44" t="s">
        <v>95</v>
      </c>
      <c r="B33" s="44"/>
      <c r="C33" s="44"/>
      <c r="D33" s="44"/>
      <c r="E33" s="44"/>
      <c r="F33" s="44"/>
      <c r="G33" s="44"/>
      <c r="H33" s="44"/>
      <c r="I33" s="44"/>
      <c r="J33" s="44"/>
    </row>
    <row r="34" spans="1:10" ht="8.25" customHeight="1" x14ac:dyDescent="0.15">
      <c r="A34" s="39"/>
      <c r="B34" s="39"/>
      <c r="C34" s="39"/>
      <c r="D34" s="40"/>
      <c r="F34" s="40"/>
      <c r="G34" s="45"/>
      <c r="H34" s="45"/>
      <c r="I34" s="45"/>
      <c r="J34" s="45"/>
    </row>
    <row r="35" spans="1:10" x14ac:dyDescent="0.15">
      <c r="E35" s="20"/>
    </row>
  </sheetData>
  <mergeCells count="15">
    <mergeCell ref="G34:J34"/>
    <mergeCell ref="A4:A7"/>
    <mergeCell ref="A8:A10"/>
    <mergeCell ref="A11:A18"/>
    <mergeCell ref="A19:A26"/>
    <mergeCell ref="A27:A31"/>
    <mergeCell ref="B4:B7"/>
    <mergeCell ref="B8:B10"/>
    <mergeCell ref="B11:B18"/>
    <mergeCell ref="B27:B31"/>
    <mergeCell ref="A1:J1"/>
    <mergeCell ref="A2:D2"/>
    <mergeCell ref="G2:J2"/>
    <mergeCell ref="B32:J32"/>
    <mergeCell ref="A33:J33"/>
  </mergeCells>
  <phoneticPr fontId="22" type="noConversion"/>
  <pageMargins left="0.26" right="0.24" top="0.56999999999999995" bottom="0.33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showGridLines="0" tabSelected="1" topLeftCell="A4" workbookViewId="0">
      <selection activeCell="C6" sqref="C6:C17"/>
    </sheetView>
  </sheetViews>
  <sheetFormatPr defaultColWidth="9" defaultRowHeight="15" x14ac:dyDescent="0.15"/>
  <cols>
    <col min="1" max="1" width="9.875" style="3" customWidth="1"/>
    <col min="2" max="2" width="10.25" style="3" customWidth="1"/>
    <col min="3" max="3" width="12.875" style="4" customWidth="1"/>
    <col min="4" max="4" width="10.875" style="5" customWidth="1"/>
    <col min="5" max="6" width="9" style="5"/>
    <col min="7" max="7" width="10.875" style="5" customWidth="1"/>
    <col min="8" max="8" width="11.75" style="5" customWidth="1"/>
    <col min="9" max="9" width="9" style="5"/>
    <col min="10" max="10" width="6" customWidth="1"/>
    <col min="11" max="11" width="22.125" customWidth="1"/>
  </cols>
  <sheetData>
    <row r="1" spans="1:12" ht="24.75" customHeight="1" x14ac:dyDescent="0.1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21" customHeight="1" x14ac:dyDescent="0.15">
      <c r="A2" s="84" t="s">
        <v>96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1" customHeight="1" x14ac:dyDescent="0.1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2" ht="15" customHeight="1" x14ac:dyDescent="0.15">
      <c r="A4" s="7" t="s">
        <v>97</v>
      </c>
      <c r="B4" s="53"/>
      <c r="C4" s="54"/>
      <c r="D4" s="8" t="s">
        <v>98</v>
      </c>
      <c r="E4" s="55"/>
      <c r="F4" s="56"/>
      <c r="G4" s="8" t="s">
        <v>99</v>
      </c>
      <c r="H4" s="57"/>
      <c r="I4" s="58"/>
      <c r="J4" s="58"/>
      <c r="K4" s="58"/>
      <c r="L4" s="59"/>
    </row>
    <row r="5" spans="1:12" s="1" customFormat="1" ht="16.5" customHeight="1" x14ac:dyDescent="0.15">
      <c r="A5" s="9" t="s">
        <v>100</v>
      </c>
      <c r="B5" s="9" t="s">
        <v>101</v>
      </c>
      <c r="C5" s="10" t="s">
        <v>102</v>
      </c>
      <c r="D5" s="11" t="s">
        <v>103</v>
      </c>
      <c r="E5" s="11" t="s">
        <v>104</v>
      </c>
      <c r="F5" s="11" t="s">
        <v>105</v>
      </c>
      <c r="G5" s="11" t="s">
        <v>106</v>
      </c>
      <c r="H5" s="11" t="s">
        <v>107</v>
      </c>
      <c r="I5" s="11" t="s">
        <v>108</v>
      </c>
      <c r="J5" s="11" t="s">
        <v>109</v>
      </c>
      <c r="K5" s="17" t="s">
        <v>110</v>
      </c>
      <c r="L5" s="11" t="s">
        <v>111</v>
      </c>
    </row>
    <row r="6" spans="1:12" s="1" customFormat="1" ht="12" customHeight="1" x14ac:dyDescent="0.15">
      <c r="A6" s="12"/>
      <c r="B6" s="65" t="s">
        <v>112</v>
      </c>
      <c r="C6" s="65" t="s">
        <v>113</v>
      </c>
      <c r="D6" s="13">
        <v>0</v>
      </c>
      <c r="E6" s="14"/>
      <c r="F6" s="14"/>
      <c r="G6" s="15">
        <f t="shared" ref="G6:G33" si="0">E6-D6</f>
        <v>0</v>
      </c>
      <c r="H6" s="15">
        <f t="shared" ref="H6:H33" si="1">F6-E6</f>
        <v>0</v>
      </c>
      <c r="I6" s="18">
        <f t="shared" ref="I6:I17" si="2">0.02/100*D6+0.02/100*5000</f>
        <v>1</v>
      </c>
      <c r="J6" s="76" t="s">
        <v>114</v>
      </c>
      <c r="K6" s="71" t="s">
        <v>115</v>
      </c>
      <c r="L6" s="19" t="str">
        <f t="shared" ref="L6:L33" si="3">IF(AND((ABS(I6)&gt;ABS(H6)),(ABS(I6)&gt;ABS(G6))),"OK","NG")</f>
        <v>OK</v>
      </c>
    </row>
    <row r="7" spans="1:12" s="1" customFormat="1" ht="12.95" customHeight="1" x14ac:dyDescent="0.15">
      <c r="A7" s="63" t="s">
        <v>116</v>
      </c>
      <c r="B7" s="66"/>
      <c r="C7" s="66"/>
      <c r="D7" s="13">
        <v>20</v>
      </c>
      <c r="E7" s="14"/>
      <c r="F7" s="14"/>
      <c r="G7" s="15">
        <f t="shared" si="0"/>
        <v>-20</v>
      </c>
      <c r="H7" s="15">
        <f t="shared" si="1"/>
        <v>0</v>
      </c>
      <c r="I7" s="18">
        <f t="shared" si="2"/>
        <v>1.004</v>
      </c>
      <c r="J7" s="76"/>
      <c r="K7" s="72"/>
      <c r="L7" s="19" t="str">
        <f t="shared" si="3"/>
        <v>NG</v>
      </c>
    </row>
    <row r="8" spans="1:12" s="1" customFormat="1" ht="12.95" customHeight="1" x14ac:dyDescent="0.15">
      <c r="A8" s="63"/>
      <c r="B8" s="66"/>
      <c r="C8" s="66"/>
      <c r="D8" s="13">
        <v>100</v>
      </c>
      <c r="E8" s="14"/>
      <c r="F8" s="14"/>
      <c r="G8" s="15">
        <f t="shared" si="0"/>
        <v>-100</v>
      </c>
      <c r="H8" s="15">
        <f t="shared" si="1"/>
        <v>0</v>
      </c>
      <c r="I8" s="18">
        <f t="shared" si="2"/>
        <v>1.02</v>
      </c>
      <c r="J8" s="76"/>
      <c r="K8" s="72"/>
      <c r="L8" s="19" t="str">
        <f t="shared" si="3"/>
        <v>NG</v>
      </c>
    </row>
    <row r="9" spans="1:12" s="2" customFormat="1" ht="11.25" customHeight="1" x14ac:dyDescent="0.15">
      <c r="A9" s="63"/>
      <c r="B9" s="66"/>
      <c r="C9" s="66"/>
      <c r="D9" s="13">
        <v>1000</v>
      </c>
      <c r="E9" s="14"/>
      <c r="F9" s="14"/>
      <c r="G9" s="15">
        <f t="shared" si="0"/>
        <v>-1000</v>
      </c>
      <c r="H9" s="15">
        <f t="shared" si="1"/>
        <v>0</v>
      </c>
      <c r="I9" s="18">
        <f t="shared" si="2"/>
        <v>1.2</v>
      </c>
      <c r="J9" s="76"/>
      <c r="K9" s="72"/>
      <c r="L9" s="19" t="str">
        <f t="shared" si="3"/>
        <v>NG</v>
      </c>
    </row>
    <row r="10" spans="1:12" s="2" customFormat="1" ht="11.25" customHeight="1" x14ac:dyDescent="0.15">
      <c r="A10" s="63"/>
      <c r="B10" s="66"/>
      <c r="C10" s="66"/>
      <c r="D10" s="13">
        <v>1500</v>
      </c>
      <c r="E10" s="14"/>
      <c r="F10" s="14"/>
      <c r="G10" s="15">
        <f t="shared" si="0"/>
        <v>-1500</v>
      </c>
      <c r="H10" s="15">
        <f t="shared" si="1"/>
        <v>0</v>
      </c>
      <c r="I10" s="18">
        <f t="shared" si="2"/>
        <v>1.3</v>
      </c>
      <c r="J10" s="76"/>
      <c r="K10" s="72"/>
      <c r="L10" s="19" t="str">
        <f t="shared" si="3"/>
        <v>NG</v>
      </c>
    </row>
    <row r="11" spans="1:12" s="2" customFormat="1" ht="11.25" customHeight="1" x14ac:dyDescent="0.15">
      <c r="A11" s="63"/>
      <c r="B11" s="66"/>
      <c r="C11" s="66"/>
      <c r="D11" s="13">
        <v>2000</v>
      </c>
      <c r="E11" s="14"/>
      <c r="F11" s="14"/>
      <c r="G11" s="15">
        <f t="shared" si="0"/>
        <v>-2000</v>
      </c>
      <c r="H11" s="15">
        <f t="shared" si="1"/>
        <v>0</v>
      </c>
      <c r="I11" s="18">
        <f t="shared" si="2"/>
        <v>1.4</v>
      </c>
      <c r="J11" s="76"/>
      <c r="K11" s="72"/>
      <c r="L11" s="19" t="str">
        <f t="shared" si="3"/>
        <v>NG</v>
      </c>
    </row>
    <row r="12" spans="1:12" s="2" customFormat="1" ht="11.25" customHeight="1" x14ac:dyDescent="0.15">
      <c r="A12" s="63"/>
      <c r="B12" s="66"/>
      <c r="C12" s="66"/>
      <c r="D12" s="13">
        <v>2500</v>
      </c>
      <c r="E12" s="14"/>
      <c r="F12" s="14"/>
      <c r="G12" s="15">
        <f t="shared" si="0"/>
        <v>-2500</v>
      </c>
      <c r="H12" s="15">
        <f t="shared" si="1"/>
        <v>0</v>
      </c>
      <c r="I12" s="18">
        <f t="shared" si="2"/>
        <v>1.5</v>
      </c>
      <c r="J12" s="76"/>
      <c r="K12" s="72"/>
      <c r="L12" s="19" t="str">
        <f t="shared" si="3"/>
        <v>NG</v>
      </c>
    </row>
    <row r="13" spans="1:12" s="2" customFormat="1" ht="11.25" customHeight="1" x14ac:dyDescent="0.15">
      <c r="A13" s="63"/>
      <c r="B13" s="66"/>
      <c r="C13" s="66"/>
      <c r="D13" s="13">
        <v>3000</v>
      </c>
      <c r="E13" s="14"/>
      <c r="F13" s="14"/>
      <c r="G13" s="15">
        <f t="shared" si="0"/>
        <v>-3000</v>
      </c>
      <c r="H13" s="15">
        <f t="shared" si="1"/>
        <v>0</v>
      </c>
      <c r="I13" s="18">
        <f t="shared" si="2"/>
        <v>1.6</v>
      </c>
      <c r="J13" s="76"/>
      <c r="K13" s="72"/>
      <c r="L13" s="19" t="str">
        <f t="shared" si="3"/>
        <v>NG</v>
      </c>
    </row>
    <row r="14" spans="1:12" s="2" customFormat="1" ht="11.25" customHeight="1" x14ac:dyDescent="0.15">
      <c r="A14" s="63"/>
      <c r="B14" s="66"/>
      <c r="C14" s="66"/>
      <c r="D14" s="13">
        <v>3500</v>
      </c>
      <c r="E14" s="14"/>
      <c r="F14" s="14"/>
      <c r="G14" s="15">
        <f t="shared" si="0"/>
        <v>-3500</v>
      </c>
      <c r="H14" s="15">
        <f t="shared" si="1"/>
        <v>0</v>
      </c>
      <c r="I14" s="18">
        <f t="shared" si="2"/>
        <v>1.7000000000000002</v>
      </c>
      <c r="J14" s="76"/>
      <c r="K14" s="72"/>
      <c r="L14" s="19" t="str">
        <f t="shared" si="3"/>
        <v>NG</v>
      </c>
    </row>
    <row r="15" spans="1:12" s="2" customFormat="1" ht="11.25" customHeight="1" x14ac:dyDescent="0.15">
      <c r="A15" s="63"/>
      <c r="B15" s="66"/>
      <c r="C15" s="66"/>
      <c r="D15" s="13">
        <v>4000</v>
      </c>
      <c r="E15" s="14"/>
      <c r="F15" s="14"/>
      <c r="G15" s="15">
        <f t="shared" si="0"/>
        <v>-4000</v>
      </c>
      <c r="H15" s="15">
        <f t="shared" si="1"/>
        <v>0</v>
      </c>
      <c r="I15" s="18">
        <f t="shared" si="2"/>
        <v>1.8</v>
      </c>
      <c r="J15" s="76"/>
      <c r="K15" s="72"/>
      <c r="L15" s="19" t="str">
        <f t="shared" si="3"/>
        <v>NG</v>
      </c>
    </row>
    <row r="16" spans="1:12" s="2" customFormat="1" ht="11.25" customHeight="1" x14ac:dyDescent="0.15">
      <c r="A16" s="63"/>
      <c r="B16" s="66"/>
      <c r="C16" s="66"/>
      <c r="D16" s="13">
        <v>4500</v>
      </c>
      <c r="E16" s="14"/>
      <c r="F16" s="14"/>
      <c r="G16" s="15">
        <f t="shared" si="0"/>
        <v>-4500</v>
      </c>
      <c r="H16" s="15">
        <f t="shared" si="1"/>
        <v>0</v>
      </c>
      <c r="I16" s="18">
        <f t="shared" si="2"/>
        <v>1.9</v>
      </c>
      <c r="J16" s="76"/>
      <c r="K16" s="72"/>
      <c r="L16" s="19" t="str">
        <f t="shared" si="3"/>
        <v>NG</v>
      </c>
    </row>
    <row r="17" spans="1:13" s="2" customFormat="1" ht="11.25" customHeight="1" x14ac:dyDescent="0.15">
      <c r="A17" s="63"/>
      <c r="B17" s="67"/>
      <c r="C17" s="67"/>
      <c r="D17" s="13">
        <v>5000</v>
      </c>
      <c r="E17" s="14"/>
      <c r="F17" s="14"/>
      <c r="G17" s="15">
        <f t="shared" si="0"/>
        <v>-5000</v>
      </c>
      <c r="H17" s="15">
        <f t="shared" si="1"/>
        <v>0</v>
      </c>
      <c r="I17" s="18">
        <f t="shared" si="2"/>
        <v>2</v>
      </c>
      <c r="J17" s="76"/>
      <c r="K17" s="79"/>
      <c r="L17" s="19" t="str">
        <f t="shared" si="3"/>
        <v>NG</v>
      </c>
      <c r="M17" s="20"/>
    </row>
    <row r="18" spans="1:13" s="2" customFormat="1" ht="11.25" customHeight="1" x14ac:dyDescent="0.15">
      <c r="A18" s="63"/>
      <c r="B18" s="68" t="s">
        <v>117</v>
      </c>
      <c r="C18" s="65" t="s">
        <v>118</v>
      </c>
      <c r="D18" s="13">
        <v>0</v>
      </c>
      <c r="E18" s="14"/>
      <c r="F18" s="14"/>
      <c r="G18" s="15">
        <f t="shared" si="0"/>
        <v>0</v>
      </c>
      <c r="H18" s="15">
        <f t="shared" si="1"/>
        <v>0</v>
      </c>
      <c r="I18" s="15">
        <f t="shared" ref="I18:I25" si="4">0.02/100*D18+0.02/100*3000</f>
        <v>0.6</v>
      </c>
      <c r="J18" s="68" t="s">
        <v>119</v>
      </c>
      <c r="K18" s="72" t="s">
        <v>115</v>
      </c>
      <c r="L18" s="19" t="str">
        <f t="shared" si="3"/>
        <v>OK</v>
      </c>
      <c r="M18" s="20"/>
    </row>
    <row r="19" spans="1:13" s="2" customFormat="1" ht="11.25" customHeight="1" x14ac:dyDescent="0.15">
      <c r="A19" s="63"/>
      <c r="B19" s="69"/>
      <c r="C19" s="66"/>
      <c r="D19" s="13">
        <v>10</v>
      </c>
      <c r="E19" s="14"/>
      <c r="F19" s="14"/>
      <c r="G19" s="15">
        <f t="shared" si="0"/>
        <v>-10</v>
      </c>
      <c r="H19" s="15">
        <f t="shared" si="1"/>
        <v>0</v>
      </c>
      <c r="I19" s="15">
        <f t="shared" si="4"/>
        <v>0.60199999999999998</v>
      </c>
      <c r="J19" s="69"/>
      <c r="K19" s="72"/>
      <c r="L19" s="19" t="str">
        <f t="shared" si="3"/>
        <v>NG</v>
      </c>
      <c r="M19" s="20"/>
    </row>
    <row r="20" spans="1:13" s="2" customFormat="1" ht="11.25" customHeight="1" x14ac:dyDescent="0.15">
      <c r="A20" s="63"/>
      <c r="B20" s="69"/>
      <c r="C20" s="66"/>
      <c r="D20" s="13">
        <v>100</v>
      </c>
      <c r="E20" s="14"/>
      <c r="F20" s="14"/>
      <c r="G20" s="15">
        <f t="shared" si="0"/>
        <v>-100</v>
      </c>
      <c r="H20" s="15">
        <f t="shared" si="1"/>
        <v>0</v>
      </c>
      <c r="I20" s="15">
        <f t="shared" si="4"/>
        <v>0.62</v>
      </c>
      <c r="J20" s="69"/>
      <c r="K20" s="72"/>
      <c r="L20" s="19" t="str">
        <f t="shared" si="3"/>
        <v>NG</v>
      </c>
      <c r="M20" s="20"/>
    </row>
    <row r="21" spans="1:13" s="2" customFormat="1" ht="11.25" customHeight="1" x14ac:dyDescent="0.15">
      <c r="A21" s="63"/>
      <c r="B21" s="69"/>
      <c r="C21" s="66"/>
      <c r="D21" s="13">
        <v>600</v>
      </c>
      <c r="E21" s="14"/>
      <c r="F21" s="14"/>
      <c r="G21" s="15">
        <f t="shared" si="0"/>
        <v>-600</v>
      </c>
      <c r="H21" s="15">
        <f t="shared" si="1"/>
        <v>0</v>
      </c>
      <c r="I21" s="15">
        <f t="shared" si="4"/>
        <v>0.72</v>
      </c>
      <c r="J21" s="69"/>
      <c r="K21" s="72"/>
      <c r="L21" s="19" t="str">
        <f t="shared" si="3"/>
        <v>NG</v>
      </c>
      <c r="M21" s="20"/>
    </row>
    <row r="22" spans="1:13" s="2" customFormat="1" ht="11.25" customHeight="1" x14ac:dyDescent="0.15">
      <c r="A22" s="63"/>
      <c r="B22" s="69"/>
      <c r="C22" s="66"/>
      <c r="D22" s="13">
        <v>1000</v>
      </c>
      <c r="E22" s="14"/>
      <c r="F22" s="14"/>
      <c r="G22" s="15">
        <f t="shared" si="0"/>
        <v>-1000</v>
      </c>
      <c r="H22" s="15">
        <f t="shared" si="1"/>
        <v>0</v>
      </c>
      <c r="I22" s="15">
        <f t="shared" si="4"/>
        <v>0.8</v>
      </c>
      <c r="J22" s="69"/>
      <c r="K22" s="72"/>
      <c r="L22" s="19" t="str">
        <f t="shared" si="3"/>
        <v>NG</v>
      </c>
      <c r="M22" s="20"/>
    </row>
    <row r="23" spans="1:13" s="2" customFormat="1" ht="13.5" x14ac:dyDescent="0.15">
      <c r="A23" s="63"/>
      <c r="B23" s="69"/>
      <c r="C23" s="66"/>
      <c r="D23" s="13">
        <v>2000</v>
      </c>
      <c r="E23" s="14"/>
      <c r="F23" s="14"/>
      <c r="G23" s="15">
        <f t="shared" si="0"/>
        <v>-2000</v>
      </c>
      <c r="H23" s="15">
        <f t="shared" si="1"/>
        <v>0</v>
      </c>
      <c r="I23" s="15">
        <f t="shared" si="4"/>
        <v>1</v>
      </c>
      <c r="J23" s="69"/>
      <c r="K23" s="72"/>
      <c r="L23" s="19" t="str">
        <f t="shared" si="3"/>
        <v>NG</v>
      </c>
      <c r="M23" s="20"/>
    </row>
    <row r="24" spans="1:13" s="2" customFormat="1" ht="11.25" customHeight="1" x14ac:dyDescent="0.15">
      <c r="A24" s="63"/>
      <c r="B24" s="69"/>
      <c r="C24" s="66"/>
      <c r="D24" s="13">
        <v>2500</v>
      </c>
      <c r="E24" s="14"/>
      <c r="F24" s="14"/>
      <c r="G24" s="15">
        <f t="shared" si="0"/>
        <v>-2500</v>
      </c>
      <c r="H24" s="15">
        <f t="shared" si="1"/>
        <v>0</v>
      </c>
      <c r="I24" s="15">
        <f t="shared" si="4"/>
        <v>1.1000000000000001</v>
      </c>
      <c r="J24" s="69"/>
      <c r="K24" s="72"/>
      <c r="L24" s="19" t="str">
        <f t="shared" si="3"/>
        <v>NG</v>
      </c>
      <c r="M24" s="20"/>
    </row>
    <row r="25" spans="1:13" s="2" customFormat="1" ht="11.25" customHeight="1" x14ac:dyDescent="0.15">
      <c r="A25" s="63"/>
      <c r="B25" s="69"/>
      <c r="C25" s="67"/>
      <c r="D25" s="13">
        <v>3000</v>
      </c>
      <c r="E25" s="14"/>
      <c r="F25" s="14"/>
      <c r="G25" s="15">
        <f t="shared" si="0"/>
        <v>-3000</v>
      </c>
      <c r="H25" s="15">
        <f t="shared" si="1"/>
        <v>0</v>
      </c>
      <c r="I25" s="15">
        <f t="shared" si="4"/>
        <v>1.2</v>
      </c>
      <c r="J25" s="69"/>
      <c r="K25" s="79"/>
      <c r="L25" s="19" t="str">
        <f t="shared" si="3"/>
        <v>NG</v>
      </c>
      <c r="M25" s="20"/>
    </row>
    <row r="26" spans="1:13" s="2" customFormat="1" ht="11.25" customHeight="1" x14ac:dyDescent="0.15">
      <c r="A26" s="63"/>
      <c r="B26" s="69"/>
      <c r="C26" s="66" t="s">
        <v>157</v>
      </c>
      <c r="D26" s="13">
        <v>3000</v>
      </c>
      <c r="E26" s="14"/>
      <c r="F26" s="14"/>
      <c r="G26" s="15">
        <f t="shared" si="0"/>
        <v>-3000</v>
      </c>
      <c r="H26" s="15">
        <f t="shared" si="1"/>
        <v>0</v>
      </c>
      <c r="I26" s="15">
        <f t="shared" ref="I26:I32" si="5">0.1/100*D26+0.01/100*30000</f>
        <v>6</v>
      </c>
      <c r="J26" s="69"/>
      <c r="K26" s="72" t="s">
        <v>120</v>
      </c>
      <c r="L26" s="19" t="str">
        <f t="shared" si="3"/>
        <v>NG</v>
      </c>
      <c r="M26" s="20"/>
    </row>
    <row r="27" spans="1:13" s="2" customFormat="1" ht="11.25" customHeight="1" x14ac:dyDescent="0.15">
      <c r="A27" s="63"/>
      <c r="B27" s="69"/>
      <c r="C27" s="66"/>
      <c r="D27" s="13">
        <v>5000</v>
      </c>
      <c r="E27" s="14"/>
      <c r="F27" s="14"/>
      <c r="G27" s="15">
        <f t="shared" si="0"/>
        <v>-5000</v>
      </c>
      <c r="H27" s="15">
        <f t="shared" si="1"/>
        <v>0</v>
      </c>
      <c r="I27" s="15">
        <f t="shared" si="5"/>
        <v>8</v>
      </c>
      <c r="J27" s="69"/>
      <c r="K27" s="72"/>
      <c r="L27" s="19" t="str">
        <f t="shared" si="3"/>
        <v>NG</v>
      </c>
      <c r="M27" s="20"/>
    </row>
    <row r="28" spans="1:13" s="2" customFormat="1" ht="11.25" customHeight="1" x14ac:dyDescent="0.15">
      <c r="A28" s="63"/>
      <c r="B28" s="69"/>
      <c r="C28" s="66"/>
      <c r="D28" s="13">
        <v>10000</v>
      </c>
      <c r="E28" s="14"/>
      <c r="F28" s="14"/>
      <c r="G28" s="15">
        <f t="shared" si="0"/>
        <v>-10000</v>
      </c>
      <c r="H28" s="15">
        <f t="shared" si="1"/>
        <v>0</v>
      </c>
      <c r="I28" s="15">
        <f t="shared" si="5"/>
        <v>13</v>
      </c>
      <c r="J28" s="69"/>
      <c r="K28" s="72"/>
      <c r="L28" s="19" t="str">
        <f t="shared" si="3"/>
        <v>NG</v>
      </c>
      <c r="M28" s="20"/>
    </row>
    <row r="29" spans="1:13" s="2" customFormat="1" ht="11.25" customHeight="1" x14ac:dyDescent="0.15">
      <c r="A29" s="63"/>
      <c r="B29" s="69"/>
      <c r="C29" s="66"/>
      <c r="D29" s="13">
        <v>15000</v>
      </c>
      <c r="E29" s="14"/>
      <c r="F29" s="14"/>
      <c r="G29" s="15">
        <f t="shared" si="0"/>
        <v>-15000</v>
      </c>
      <c r="H29" s="15">
        <f t="shared" si="1"/>
        <v>0</v>
      </c>
      <c r="I29" s="15">
        <f t="shared" si="5"/>
        <v>18</v>
      </c>
      <c r="J29" s="69"/>
      <c r="K29" s="72"/>
      <c r="L29" s="19" t="str">
        <f t="shared" si="3"/>
        <v>NG</v>
      </c>
      <c r="M29" s="20"/>
    </row>
    <row r="30" spans="1:13" s="2" customFormat="1" ht="11.25" customHeight="1" x14ac:dyDescent="0.15">
      <c r="A30" s="63"/>
      <c r="B30" s="69"/>
      <c r="C30" s="66"/>
      <c r="D30" s="13">
        <v>20000</v>
      </c>
      <c r="E30" s="14"/>
      <c r="F30" s="14"/>
      <c r="G30" s="15">
        <f t="shared" si="0"/>
        <v>-20000</v>
      </c>
      <c r="H30" s="15">
        <f t="shared" si="1"/>
        <v>0</v>
      </c>
      <c r="I30" s="15">
        <f t="shared" si="5"/>
        <v>23</v>
      </c>
      <c r="J30" s="69"/>
      <c r="K30" s="72"/>
      <c r="L30" s="19" t="str">
        <f t="shared" si="3"/>
        <v>NG</v>
      </c>
      <c r="M30" s="20"/>
    </row>
    <row r="31" spans="1:13" s="2" customFormat="1" ht="11.25" customHeight="1" x14ac:dyDescent="0.15">
      <c r="A31" s="63"/>
      <c r="B31" s="69"/>
      <c r="C31" s="66"/>
      <c r="D31" s="13">
        <v>25000</v>
      </c>
      <c r="E31" s="14"/>
      <c r="F31" s="14"/>
      <c r="G31" s="15">
        <f t="shared" si="0"/>
        <v>-25000</v>
      </c>
      <c r="H31" s="15">
        <f t="shared" si="1"/>
        <v>0</v>
      </c>
      <c r="I31" s="15">
        <f t="shared" si="5"/>
        <v>28</v>
      </c>
      <c r="J31" s="69"/>
      <c r="K31" s="72"/>
      <c r="L31" s="19" t="str">
        <f t="shared" si="3"/>
        <v>NG</v>
      </c>
      <c r="M31" s="20"/>
    </row>
    <row r="32" spans="1:13" s="2" customFormat="1" ht="11.25" customHeight="1" x14ac:dyDescent="0.15">
      <c r="A32" s="63"/>
      <c r="B32" s="69"/>
      <c r="C32" s="66"/>
      <c r="D32" s="13">
        <v>30000</v>
      </c>
      <c r="E32" s="14"/>
      <c r="F32" s="14"/>
      <c r="G32" s="15">
        <f t="shared" si="0"/>
        <v>-30000</v>
      </c>
      <c r="H32" s="15">
        <f t="shared" si="1"/>
        <v>0</v>
      </c>
      <c r="I32" s="15">
        <f t="shared" si="5"/>
        <v>33</v>
      </c>
      <c r="J32" s="69"/>
      <c r="K32" s="72"/>
      <c r="L32" s="19" t="str">
        <f t="shared" si="3"/>
        <v>NG</v>
      </c>
      <c r="M32" s="20"/>
    </row>
    <row r="33" spans="1:13" s="2" customFormat="1" ht="11.25" customHeight="1" x14ac:dyDescent="0.15">
      <c r="A33" s="63"/>
      <c r="B33" s="69"/>
      <c r="C33" s="66"/>
      <c r="D33" s="13">
        <v>400000</v>
      </c>
      <c r="E33" s="14"/>
      <c r="F33" s="14"/>
      <c r="G33" s="15">
        <f t="shared" si="0"/>
        <v>-400000</v>
      </c>
      <c r="H33" s="15">
        <f t="shared" si="1"/>
        <v>0</v>
      </c>
      <c r="I33" s="15">
        <f>0.1/100*D33+0.01/100*30000</f>
        <v>403</v>
      </c>
      <c r="J33" s="69"/>
      <c r="K33" s="72"/>
      <c r="L33" s="19" t="str">
        <f t="shared" si="3"/>
        <v>NG</v>
      </c>
      <c r="M33" s="20"/>
    </row>
    <row r="34" spans="1:13" s="2" customFormat="1" ht="11.25" customHeight="1" x14ac:dyDescent="0.15">
      <c r="A34" s="63"/>
      <c r="B34" s="68" t="s">
        <v>121</v>
      </c>
      <c r="C34" s="65" t="s">
        <v>122</v>
      </c>
      <c r="D34" s="13">
        <v>200</v>
      </c>
      <c r="E34" s="14"/>
      <c r="F34" s="14"/>
      <c r="G34" s="15">
        <f t="shared" ref="G34:G70" si="6">E34-D34</f>
        <v>-200</v>
      </c>
      <c r="H34" s="15">
        <f t="shared" ref="H34:H70" si="7">F34-E34</f>
        <v>0</v>
      </c>
      <c r="I34" s="15">
        <f t="shared" ref="I34:I41" si="8">0.1/100*D34+0.1/100*10000</f>
        <v>10.199999999999999</v>
      </c>
      <c r="J34" s="16"/>
      <c r="K34" s="68" t="s">
        <v>123</v>
      </c>
      <c r="L34" s="19" t="str">
        <f t="shared" ref="L34:L71" si="9">IF(AND((ABS(I34)&gt;ABS(H34)),(ABS(I34)&gt;ABS(G34))),"OK","NG")</f>
        <v>NG</v>
      </c>
      <c r="M34" s="20"/>
    </row>
    <row r="35" spans="1:13" s="2" customFormat="1" ht="11.25" customHeight="1" x14ac:dyDescent="0.15">
      <c r="A35" s="63"/>
      <c r="B35" s="69"/>
      <c r="C35" s="66"/>
      <c r="D35" s="13">
        <v>500</v>
      </c>
      <c r="E35" s="14"/>
      <c r="F35" s="14"/>
      <c r="G35" s="15">
        <f t="shared" si="6"/>
        <v>-500</v>
      </c>
      <c r="H35" s="15">
        <f t="shared" si="7"/>
        <v>0</v>
      </c>
      <c r="I35" s="15">
        <f t="shared" si="8"/>
        <v>10.5</v>
      </c>
      <c r="J35" s="69" t="s">
        <v>114</v>
      </c>
      <c r="K35" s="69"/>
      <c r="L35" s="19" t="str">
        <f t="shared" si="9"/>
        <v>NG</v>
      </c>
      <c r="M35" s="20"/>
    </row>
    <row r="36" spans="1:13" s="2" customFormat="1" ht="11.25" customHeight="1" x14ac:dyDescent="0.15">
      <c r="A36" s="63"/>
      <c r="B36" s="69"/>
      <c r="C36" s="66"/>
      <c r="D36" s="13">
        <v>1000</v>
      </c>
      <c r="E36" s="14"/>
      <c r="F36" s="14"/>
      <c r="G36" s="15">
        <f t="shared" si="6"/>
        <v>-1000</v>
      </c>
      <c r="H36" s="15">
        <f t="shared" si="7"/>
        <v>0</v>
      </c>
      <c r="I36" s="15">
        <f t="shared" si="8"/>
        <v>11</v>
      </c>
      <c r="J36" s="69"/>
      <c r="K36" s="69"/>
      <c r="L36" s="19" t="str">
        <f t="shared" si="9"/>
        <v>NG</v>
      </c>
      <c r="M36" s="20"/>
    </row>
    <row r="37" spans="1:13" s="2" customFormat="1" ht="11.25" customHeight="1" x14ac:dyDescent="0.15">
      <c r="A37" s="63"/>
      <c r="B37" s="69"/>
      <c r="C37" s="66"/>
      <c r="D37" s="13">
        <v>3000</v>
      </c>
      <c r="E37" s="14"/>
      <c r="F37" s="14"/>
      <c r="G37" s="15">
        <f t="shared" si="6"/>
        <v>-3000</v>
      </c>
      <c r="H37" s="15">
        <f t="shared" si="7"/>
        <v>0</v>
      </c>
      <c r="I37" s="15">
        <f t="shared" si="8"/>
        <v>13</v>
      </c>
      <c r="J37" s="69"/>
      <c r="K37" s="69"/>
      <c r="L37" s="19" t="str">
        <f t="shared" si="9"/>
        <v>NG</v>
      </c>
      <c r="M37" s="20"/>
    </row>
    <row r="38" spans="1:13" s="2" customFormat="1" ht="11.25" customHeight="1" x14ac:dyDescent="0.15">
      <c r="A38" s="63"/>
      <c r="B38" s="69"/>
      <c r="C38" s="66"/>
      <c r="D38" s="13">
        <v>5000</v>
      </c>
      <c r="E38" s="14"/>
      <c r="F38" s="14"/>
      <c r="G38" s="15">
        <f t="shared" si="6"/>
        <v>-5000</v>
      </c>
      <c r="H38" s="15">
        <f t="shared" si="7"/>
        <v>0</v>
      </c>
      <c r="I38" s="15">
        <f t="shared" si="8"/>
        <v>15</v>
      </c>
      <c r="J38" s="69"/>
      <c r="K38" s="69"/>
      <c r="L38" s="19" t="str">
        <f t="shared" si="9"/>
        <v>NG</v>
      </c>
      <c r="M38" s="20"/>
    </row>
    <row r="39" spans="1:13" s="2" customFormat="1" ht="11.25" customHeight="1" x14ac:dyDescent="0.15">
      <c r="A39" s="63"/>
      <c r="B39" s="69"/>
      <c r="C39" s="66"/>
      <c r="D39" s="13">
        <v>7000</v>
      </c>
      <c r="E39" s="14"/>
      <c r="F39" s="14"/>
      <c r="G39" s="15">
        <f t="shared" si="6"/>
        <v>-7000</v>
      </c>
      <c r="H39" s="15">
        <f t="shared" si="7"/>
        <v>0</v>
      </c>
      <c r="I39" s="15">
        <f t="shared" si="8"/>
        <v>17</v>
      </c>
      <c r="J39" s="69"/>
      <c r="K39" s="69"/>
      <c r="L39" s="19" t="str">
        <f t="shared" si="9"/>
        <v>NG</v>
      </c>
      <c r="M39" s="20"/>
    </row>
    <row r="40" spans="1:13" s="2" customFormat="1" ht="12.75" customHeight="1" x14ac:dyDescent="0.15">
      <c r="A40" s="63"/>
      <c r="B40" s="69"/>
      <c r="C40" s="66"/>
      <c r="D40" s="13">
        <v>9000</v>
      </c>
      <c r="E40" s="14"/>
      <c r="F40" s="14"/>
      <c r="G40" s="15">
        <f t="shared" si="6"/>
        <v>-9000</v>
      </c>
      <c r="H40" s="15">
        <f t="shared" si="7"/>
        <v>0</v>
      </c>
      <c r="I40" s="15">
        <f t="shared" si="8"/>
        <v>19</v>
      </c>
      <c r="J40" s="69"/>
      <c r="K40" s="69"/>
      <c r="L40" s="19" t="str">
        <f t="shared" si="9"/>
        <v>NG</v>
      </c>
      <c r="M40" s="20"/>
    </row>
    <row r="41" spans="1:13" s="2" customFormat="1" ht="12.75" customHeight="1" x14ac:dyDescent="0.15">
      <c r="A41" s="63"/>
      <c r="B41" s="70"/>
      <c r="C41" s="67"/>
      <c r="D41" s="13">
        <v>10000</v>
      </c>
      <c r="E41" s="14"/>
      <c r="F41" s="14"/>
      <c r="G41" s="15">
        <f t="shared" si="6"/>
        <v>-10000</v>
      </c>
      <c r="H41" s="15">
        <f t="shared" si="7"/>
        <v>0</v>
      </c>
      <c r="I41" s="15">
        <f t="shared" si="8"/>
        <v>20</v>
      </c>
      <c r="J41" s="70"/>
      <c r="K41" s="70"/>
      <c r="L41" s="19" t="str">
        <f t="shared" si="9"/>
        <v>NG</v>
      </c>
      <c r="M41" s="20"/>
    </row>
    <row r="42" spans="1:13" s="2" customFormat="1" ht="12.75" customHeight="1" x14ac:dyDescent="0.15">
      <c r="A42" s="63"/>
      <c r="B42" s="68" t="s">
        <v>124</v>
      </c>
      <c r="C42" s="66" t="s">
        <v>125</v>
      </c>
      <c r="D42" s="13">
        <v>0</v>
      </c>
      <c r="E42" s="14"/>
      <c r="F42" s="14"/>
      <c r="G42" s="15">
        <f t="shared" si="6"/>
        <v>0</v>
      </c>
      <c r="H42" s="15">
        <f t="shared" si="7"/>
        <v>0</v>
      </c>
      <c r="I42" s="15">
        <f t="shared" ref="I42:I58" si="10">0.02/100*D42+0.02/100*5000</f>
        <v>1</v>
      </c>
      <c r="J42" s="69" t="s">
        <v>114</v>
      </c>
      <c r="K42" s="72" t="s">
        <v>115</v>
      </c>
      <c r="L42" s="19" t="str">
        <f t="shared" si="9"/>
        <v>OK</v>
      </c>
    </row>
    <row r="43" spans="1:13" s="2" customFormat="1" ht="12.75" customHeight="1" x14ac:dyDescent="0.15">
      <c r="A43" s="63"/>
      <c r="B43" s="69"/>
      <c r="C43" s="66"/>
      <c r="D43" s="13">
        <v>100</v>
      </c>
      <c r="E43" s="14"/>
      <c r="F43" s="14"/>
      <c r="G43" s="15">
        <f t="shared" si="6"/>
        <v>-100</v>
      </c>
      <c r="H43" s="15">
        <f t="shared" si="7"/>
        <v>0</v>
      </c>
      <c r="I43" s="15">
        <f t="shared" si="10"/>
        <v>1.02</v>
      </c>
      <c r="J43" s="69"/>
      <c r="K43" s="72"/>
      <c r="L43" s="19" t="str">
        <f t="shared" si="9"/>
        <v>NG</v>
      </c>
    </row>
    <row r="44" spans="1:13" s="2" customFormat="1" ht="11.25" customHeight="1" x14ac:dyDescent="0.15">
      <c r="A44" s="63"/>
      <c r="B44" s="69"/>
      <c r="C44" s="66"/>
      <c r="D44" s="13">
        <v>500</v>
      </c>
      <c r="E44" s="14"/>
      <c r="F44" s="14"/>
      <c r="G44" s="15">
        <f t="shared" si="6"/>
        <v>-500</v>
      </c>
      <c r="H44" s="15">
        <f t="shared" si="7"/>
        <v>0</v>
      </c>
      <c r="I44" s="15">
        <f t="shared" si="10"/>
        <v>1.1000000000000001</v>
      </c>
      <c r="J44" s="69"/>
      <c r="K44" s="72"/>
      <c r="L44" s="19" t="str">
        <f t="shared" si="9"/>
        <v>NG</v>
      </c>
    </row>
    <row r="45" spans="1:13" s="2" customFormat="1" ht="11.25" customHeight="1" x14ac:dyDescent="0.15">
      <c r="A45" s="63"/>
      <c r="B45" s="69"/>
      <c r="C45" s="66"/>
      <c r="D45" s="13">
        <v>1000</v>
      </c>
      <c r="E45" s="14"/>
      <c r="F45" s="14"/>
      <c r="G45" s="15">
        <f t="shared" si="6"/>
        <v>-1000</v>
      </c>
      <c r="H45" s="15">
        <f t="shared" si="7"/>
        <v>0</v>
      </c>
      <c r="I45" s="15">
        <f t="shared" si="10"/>
        <v>1.2</v>
      </c>
      <c r="J45" s="69"/>
      <c r="K45" s="72"/>
      <c r="L45" s="19" t="str">
        <f t="shared" si="9"/>
        <v>NG</v>
      </c>
    </row>
    <row r="46" spans="1:13" s="2" customFormat="1" ht="11.25" customHeight="1" x14ac:dyDescent="0.15">
      <c r="A46" s="63"/>
      <c r="B46" s="69"/>
      <c r="C46" s="66"/>
      <c r="D46" s="13">
        <v>2000</v>
      </c>
      <c r="E46" s="14"/>
      <c r="F46" s="14"/>
      <c r="G46" s="15">
        <f t="shared" si="6"/>
        <v>-2000</v>
      </c>
      <c r="H46" s="15">
        <f t="shared" si="7"/>
        <v>0</v>
      </c>
      <c r="I46" s="15">
        <f t="shared" si="10"/>
        <v>1.4</v>
      </c>
      <c r="J46" s="69"/>
      <c r="K46" s="72"/>
      <c r="L46" s="19" t="str">
        <f t="shared" si="9"/>
        <v>NG</v>
      </c>
    </row>
    <row r="47" spans="1:13" s="2" customFormat="1" ht="11.25" customHeight="1" x14ac:dyDescent="0.15">
      <c r="A47" s="63"/>
      <c r="B47" s="69"/>
      <c r="C47" s="66"/>
      <c r="D47" s="13">
        <v>3000</v>
      </c>
      <c r="E47" s="14"/>
      <c r="F47" s="14"/>
      <c r="G47" s="15">
        <f t="shared" si="6"/>
        <v>-3000</v>
      </c>
      <c r="H47" s="15">
        <f t="shared" si="7"/>
        <v>0</v>
      </c>
      <c r="I47" s="15">
        <f t="shared" si="10"/>
        <v>1.6</v>
      </c>
      <c r="J47" s="69"/>
      <c r="K47" s="72"/>
      <c r="L47" s="19" t="str">
        <f t="shared" si="9"/>
        <v>NG</v>
      </c>
    </row>
    <row r="48" spans="1:13" s="2" customFormat="1" ht="11.25" customHeight="1" x14ac:dyDescent="0.15">
      <c r="A48" s="63"/>
      <c r="B48" s="69"/>
      <c r="C48" s="66"/>
      <c r="D48" s="13">
        <v>4000</v>
      </c>
      <c r="E48" s="14"/>
      <c r="F48" s="14"/>
      <c r="G48" s="15">
        <f t="shared" si="6"/>
        <v>-4000</v>
      </c>
      <c r="H48" s="15">
        <f t="shared" si="7"/>
        <v>0</v>
      </c>
      <c r="I48" s="15">
        <f t="shared" si="10"/>
        <v>1.8</v>
      </c>
      <c r="J48" s="69"/>
      <c r="K48" s="72"/>
      <c r="L48" s="19" t="str">
        <f t="shared" si="9"/>
        <v>NG</v>
      </c>
    </row>
    <row r="49" spans="1:13" s="2" customFormat="1" ht="11.25" customHeight="1" x14ac:dyDescent="0.15">
      <c r="A49" s="63"/>
      <c r="B49" s="70"/>
      <c r="C49" s="67"/>
      <c r="D49" s="13">
        <v>5000</v>
      </c>
      <c r="E49" s="14"/>
      <c r="F49" s="14"/>
      <c r="G49" s="15">
        <f t="shared" si="6"/>
        <v>-5000</v>
      </c>
      <c r="H49" s="15">
        <f t="shared" si="7"/>
        <v>0</v>
      </c>
      <c r="I49" s="15">
        <f t="shared" si="10"/>
        <v>2</v>
      </c>
      <c r="J49" s="70"/>
      <c r="K49" s="72"/>
      <c r="L49" s="19" t="str">
        <f t="shared" si="9"/>
        <v>NG</v>
      </c>
    </row>
    <row r="50" spans="1:13" s="2" customFormat="1" ht="11.25" customHeight="1" x14ac:dyDescent="0.15">
      <c r="A50" s="63"/>
      <c r="B50" s="68" t="s">
        <v>126</v>
      </c>
      <c r="C50" s="65" t="s">
        <v>113</v>
      </c>
      <c r="D50" s="13">
        <v>0</v>
      </c>
      <c r="E50" s="14"/>
      <c r="F50" s="14"/>
      <c r="G50" s="15">
        <f t="shared" si="6"/>
        <v>0</v>
      </c>
      <c r="H50" s="15">
        <f t="shared" si="7"/>
        <v>0</v>
      </c>
      <c r="I50" s="15">
        <f t="shared" si="10"/>
        <v>1</v>
      </c>
      <c r="J50" s="76" t="s">
        <v>114</v>
      </c>
      <c r="K50" s="80" t="s">
        <v>115</v>
      </c>
      <c r="L50" s="19" t="str">
        <f t="shared" si="9"/>
        <v>OK</v>
      </c>
      <c r="M50" s="20"/>
    </row>
    <row r="51" spans="1:13" s="2" customFormat="1" ht="11.25" customHeight="1" x14ac:dyDescent="0.15">
      <c r="A51" s="63"/>
      <c r="B51" s="69"/>
      <c r="C51" s="66"/>
      <c r="D51" s="13">
        <v>20</v>
      </c>
      <c r="E51" s="14"/>
      <c r="F51" s="14"/>
      <c r="G51" s="15">
        <f t="shared" si="6"/>
        <v>-20</v>
      </c>
      <c r="H51" s="15">
        <f t="shared" si="7"/>
        <v>0</v>
      </c>
      <c r="I51" s="15">
        <f t="shared" si="10"/>
        <v>1.004</v>
      </c>
      <c r="J51" s="76"/>
      <c r="K51" s="80"/>
      <c r="L51" s="19" t="str">
        <f t="shared" si="9"/>
        <v>NG</v>
      </c>
      <c r="M51" s="20"/>
    </row>
    <row r="52" spans="1:13" s="2" customFormat="1" ht="11.25" customHeight="1" x14ac:dyDescent="0.15">
      <c r="A52" s="63"/>
      <c r="B52" s="69"/>
      <c r="C52" s="66"/>
      <c r="D52" s="13">
        <v>100</v>
      </c>
      <c r="E52" s="14"/>
      <c r="F52" s="14"/>
      <c r="G52" s="15">
        <f t="shared" si="6"/>
        <v>-100</v>
      </c>
      <c r="H52" s="15">
        <f t="shared" si="7"/>
        <v>0</v>
      </c>
      <c r="I52" s="15">
        <f t="shared" si="10"/>
        <v>1.02</v>
      </c>
      <c r="J52" s="76"/>
      <c r="K52" s="80"/>
      <c r="L52" s="19" t="str">
        <f t="shared" si="9"/>
        <v>NG</v>
      </c>
      <c r="M52" s="20"/>
    </row>
    <row r="53" spans="1:13" s="2" customFormat="1" ht="11.25" customHeight="1" x14ac:dyDescent="0.15">
      <c r="A53" s="63"/>
      <c r="B53" s="69"/>
      <c r="C53" s="66"/>
      <c r="D53" s="13">
        <v>500</v>
      </c>
      <c r="E53" s="14"/>
      <c r="F53" s="14"/>
      <c r="G53" s="15">
        <f t="shared" si="6"/>
        <v>-500</v>
      </c>
      <c r="H53" s="15">
        <f t="shared" si="7"/>
        <v>0</v>
      </c>
      <c r="I53" s="15">
        <f t="shared" si="10"/>
        <v>1.1000000000000001</v>
      </c>
      <c r="J53" s="76"/>
      <c r="K53" s="80"/>
      <c r="L53" s="19" t="str">
        <f t="shared" si="9"/>
        <v>NG</v>
      </c>
      <c r="M53" s="20"/>
    </row>
    <row r="54" spans="1:13" s="2" customFormat="1" ht="11.25" customHeight="1" x14ac:dyDescent="0.15">
      <c r="A54" s="63"/>
      <c r="B54" s="69"/>
      <c r="C54" s="66"/>
      <c r="D54" s="13">
        <v>1000</v>
      </c>
      <c r="E54" s="14"/>
      <c r="F54" s="14"/>
      <c r="G54" s="15">
        <f t="shared" si="6"/>
        <v>-1000</v>
      </c>
      <c r="H54" s="15">
        <f t="shared" si="7"/>
        <v>0</v>
      </c>
      <c r="I54" s="15">
        <f t="shared" si="10"/>
        <v>1.2</v>
      </c>
      <c r="J54" s="76"/>
      <c r="K54" s="80"/>
      <c r="L54" s="19" t="str">
        <f t="shared" si="9"/>
        <v>NG</v>
      </c>
      <c r="M54" s="20"/>
    </row>
    <row r="55" spans="1:13" s="2" customFormat="1" ht="11.25" customHeight="1" x14ac:dyDescent="0.15">
      <c r="A55" s="63"/>
      <c r="B55" s="69"/>
      <c r="C55" s="66"/>
      <c r="D55" s="13">
        <v>2000</v>
      </c>
      <c r="E55" s="14"/>
      <c r="F55" s="14"/>
      <c r="G55" s="15">
        <f t="shared" si="6"/>
        <v>-2000</v>
      </c>
      <c r="H55" s="15">
        <f t="shared" si="7"/>
        <v>0</v>
      </c>
      <c r="I55" s="15">
        <f t="shared" si="10"/>
        <v>1.4</v>
      </c>
      <c r="J55" s="76"/>
      <c r="K55" s="80"/>
      <c r="L55" s="19" t="str">
        <f t="shared" si="9"/>
        <v>NG</v>
      </c>
      <c r="M55" s="20"/>
    </row>
    <row r="56" spans="1:13" s="2" customFormat="1" ht="11.25" customHeight="1" x14ac:dyDescent="0.15">
      <c r="A56" s="63"/>
      <c r="B56" s="69"/>
      <c r="C56" s="66"/>
      <c r="D56" s="13">
        <v>3000</v>
      </c>
      <c r="E56" s="14"/>
      <c r="F56" s="14"/>
      <c r="G56" s="15">
        <f t="shared" si="6"/>
        <v>-3000</v>
      </c>
      <c r="H56" s="15">
        <f t="shared" si="7"/>
        <v>0</v>
      </c>
      <c r="I56" s="15">
        <f t="shared" si="10"/>
        <v>1.6</v>
      </c>
      <c r="J56" s="76"/>
      <c r="K56" s="80"/>
      <c r="L56" s="19" t="str">
        <f t="shared" si="9"/>
        <v>NG</v>
      </c>
      <c r="M56" s="20"/>
    </row>
    <row r="57" spans="1:13" s="2" customFormat="1" ht="11.25" customHeight="1" x14ac:dyDescent="0.15">
      <c r="A57" s="63"/>
      <c r="B57" s="69"/>
      <c r="C57" s="66"/>
      <c r="D57" s="13">
        <v>4000</v>
      </c>
      <c r="E57" s="14"/>
      <c r="F57" s="14"/>
      <c r="G57" s="15">
        <f t="shared" si="6"/>
        <v>-4000</v>
      </c>
      <c r="H57" s="15">
        <f t="shared" si="7"/>
        <v>0</v>
      </c>
      <c r="I57" s="15">
        <f t="shared" si="10"/>
        <v>1.8</v>
      </c>
      <c r="J57" s="76"/>
      <c r="K57" s="80"/>
      <c r="L57" s="19" t="str">
        <f t="shared" si="9"/>
        <v>NG</v>
      </c>
      <c r="M57" s="20"/>
    </row>
    <row r="58" spans="1:13" s="2" customFormat="1" ht="11.25" customHeight="1" x14ac:dyDescent="0.15">
      <c r="A58" s="63"/>
      <c r="B58" s="70"/>
      <c r="C58" s="67"/>
      <c r="D58" s="13">
        <v>5000</v>
      </c>
      <c r="E58" s="14"/>
      <c r="F58" s="14"/>
      <c r="G58" s="15">
        <f t="shared" si="6"/>
        <v>-5000</v>
      </c>
      <c r="H58" s="15">
        <f t="shared" si="7"/>
        <v>0</v>
      </c>
      <c r="I58" s="15">
        <f t="shared" si="10"/>
        <v>2</v>
      </c>
      <c r="J58" s="76"/>
      <c r="K58" s="80"/>
      <c r="L58" s="19" t="str">
        <f t="shared" si="9"/>
        <v>NG</v>
      </c>
      <c r="M58" s="20"/>
    </row>
    <row r="59" spans="1:13" s="2" customFormat="1" ht="11.25" customHeight="1" x14ac:dyDescent="0.15">
      <c r="A59" s="63"/>
      <c r="B59" s="68" t="s">
        <v>127</v>
      </c>
      <c r="C59" s="73" t="s">
        <v>128</v>
      </c>
      <c r="D59" s="13">
        <v>0</v>
      </c>
      <c r="E59" s="14"/>
      <c r="F59" s="14"/>
      <c r="G59" s="15">
        <f t="shared" si="6"/>
        <v>0</v>
      </c>
      <c r="H59" s="15">
        <f t="shared" si="7"/>
        <v>0</v>
      </c>
      <c r="I59" s="15">
        <f t="shared" ref="I59:I63" si="11">0.05/100*D59+0.02/100*1250</f>
        <v>0.25</v>
      </c>
      <c r="J59" s="77" t="s">
        <v>119</v>
      </c>
      <c r="K59" s="81" t="s">
        <v>129</v>
      </c>
      <c r="L59" s="19" t="str">
        <f t="shared" si="9"/>
        <v>OK</v>
      </c>
      <c r="M59" s="20"/>
    </row>
    <row r="60" spans="1:13" s="2" customFormat="1" ht="11.25" customHeight="1" x14ac:dyDescent="0.15">
      <c r="A60" s="63"/>
      <c r="B60" s="69"/>
      <c r="C60" s="73"/>
      <c r="D60" s="13">
        <v>100</v>
      </c>
      <c r="E60" s="14"/>
      <c r="F60" s="14"/>
      <c r="G60" s="15">
        <f t="shared" si="6"/>
        <v>-100</v>
      </c>
      <c r="H60" s="15">
        <f t="shared" si="7"/>
        <v>0</v>
      </c>
      <c r="I60" s="15">
        <f t="shared" si="11"/>
        <v>0.3</v>
      </c>
      <c r="J60" s="78"/>
      <c r="K60" s="82"/>
      <c r="L60" s="19" t="str">
        <f t="shared" si="9"/>
        <v>NG</v>
      </c>
      <c r="M60" s="20"/>
    </row>
    <row r="61" spans="1:13" s="2" customFormat="1" ht="11.25" customHeight="1" x14ac:dyDescent="0.15">
      <c r="A61" s="63"/>
      <c r="B61" s="69"/>
      <c r="C61" s="73"/>
      <c r="D61" s="13">
        <v>500</v>
      </c>
      <c r="E61" s="14"/>
      <c r="F61" s="14"/>
      <c r="G61" s="15">
        <f t="shared" si="6"/>
        <v>-500</v>
      </c>
      <c r="H61" s="15">
        <f t="shared" si="7"/>
        <v>0</v>
      </c>
      <c r="I61" s="15">
        <f t="shared" si="11"/>
        <v>0.5</v>
      </c>
      <c r="J61" s="78"/>
      <c r="K61" s="82"/>
      <c r="L61" s="19" t="str">
        <f t="shared" si="9"/>
        <v>NG</v>
      </c>
      <c r="M61" s="20"/>
    </row>
    <row r="62" spans="1:13" s="2" customFormat="1" ht="11.25" customHeight="1" x14ac:dyDescent="0.15">
      <c r="A62" s="63"/>
      <c r="B62" s="69"/>
      <c r="C62" s="73"/>
      <c r="D62" s="13">
        <v>1000</v>
      </c>
      <c r="E62" s="14"/>
      <c r="F62" s="14"/>
      <c r="G62" s="15">
        <f t="shared" si="6"/>
        <v>-1000</v>
      </c>
      <c r="H62" s="15">
        <f t="shared" si="7"/>
        <v>0</v>
      </c>
      <c r="I62" s="15">
        <f t="shared" si="11"/>
        <v>0.75</v>
      </c>
      <c r="J62" s="78"/>
      <c r="K62" s="82"/>
      <c r="L62" s="19" t="str">
        <f t="shared" si="9"/>
        <v>NG</v>
      </c>
      <c r="M62" s="20"/>
    </row>
    <row r="63" spans="1:13" s="2" customFormat="1" ht="11.25" customHeight="1" x14ac:dyDescent="0.15">
      <c r="A63" s="63"/>
      <c r="B63" s="70"/>
      <c r="C63" s="73"/>
      <c r="D63" s="13">
        <v>1250</v>
      </c>
      <c r="E63" s="14"/>
      <c r="F63" s="14"/>
      <c r="G63" s="15">
        <f t="shared" si="6"/>
        <v>-1250</v>
      </c>
      <c r="H63" s="15">
        <f t="shared" si="7"/>
        <v>0</v>
      </c>
      <c r="I63" s="15">
        <f t="shared" si="11"/>
        <v>0.875</v>
      </c>
      <c r="J63" s="78"/>
      <c r="K63" s="83"/>
      <c r="L63" s="19" t="str">
        <f t="shared" si="9"/>
        <v>NG</v>
      </c>
      <c r="M63" s="20"/>
    </row>
    <row r="64" spans="1:13" s="2" customFormat="1" ht="11.25" customHeight="1" x14ac:dyDescent="0.15">
      <c r="A64" s="63"/>
      <c r="B64" s="68" t="s">
        <v>130</v>
      </c>
      <c r="C64" s="73" t="s">
        <v>113</v>
      </c>
      <c r="D64" s="13">
        <v>0</v>
      </c>
      <c r="E64" s="14"/>
      <c r="F64" s="14"/>
      <c r="G64" s="15">
        <f t="shared" si="6"/>
        <v>0</v>
      </c>
      <c r="H64" s="15">
        <f t="shared" si="7"/>
        <v>0</v>
      </c>
      <c r="I64" s="15">
        <f t="shared" ref="I64:I71" si="12">0.02/100*D64+0.02/100*5000</f>
        <v>1</v>
      </c>
      <c r="J64" s="76" t="s">
        <v>114</v>
      </c>
      <c r="K64" s="71" t="s">
        <v>115</v>
      </c>
      <c r="L64" s="19" t="str">
        <f t="shared" si="9"/>
        <v>OK</v>
      </c>
      <c r="M64" s="20"/>
    </row>
    <row r="65" spans="1:13" s="2" customFormat="1" ht="11.25" customHeight="1" x14ac:dyDescent="0.15">
      <c r="A65" s="63"/>
      <c r="B65" s="69"/>
      <c r="C65" s="73"/>
      <c r="D65" s="13">
        <v>100</v>
      </c>
      <c r="E65" s="14"/>
      <c r="F65" s="14"/>
      <c r="G65" s="15">
        <f t="shared" si="6"/>
        <v>-100</v>
      </c>
      <c r="H65" s="15">
        <f t="shared" si="7"/>
        <v>0</v>
      </c>
      <c r="I65" s="15">
        <f t="shared" si="12"/>
        <v>1.02</v>
      </c>
      <c r="J65" s="76"/>
      <c r="K65" s="72"/>
      <c r="L65" s="19" t="str">
        <f t="shared" si="9"/>
        <v>NG</v>
      </c>
      <c r="M65" s="20"/>
    </row>
    <row r="66" spans="1:13" s="2" customFormat="1" ht="11.25" customHeight="1" x14ac:dyDescent="0.15">
      <c r="A66" s="63"/>
      <c r="B66" s="69"/>
      <c r="C66" s="73"/>
      <c r="D66" s="13">
        <v>500</v>
      </c>
      <c r="E66" s="14"/>
      <c r="F66" s="14"/>
      <c r="G66" s="15">
        <f t="shared" si="6"/>
        <v>-500</v>
      </c>
      <c r="H66" s="15">
        <f t="shared" si="7"/>
        <v>0</v>
      </c>
      <c r="I66" s="15">
        <f t="shared" si="12"/>
        <v>1.1000000000000001</v>
      </c>
      <c r="J66" s="76"/>
      <c r="K66" s="72"/>
      <c r="L66" s="19" t="str">
        <f t="shared" si="9"/>
        <v>NG</v>
      </c>
      <c r="M66" s="20"/>
    </row>
    <row r="67" spans="1:13" s="2" customFormat="1" ht="11.25" customHeight="1" x14ac:dyDescent="0.15">
      <c r="A67" s="63"/>
      <c r="B67" s="69"/>
      <c r="C67" s="73"/>
      <c r="D67" s="13">
        <v>1000</v>
      </c>
      <c r="E67" s="14"/>
      <c r="F67" s="14"/>
      <c r="G67" s="15">
        <f t="shared" si="6"/>
        <v>-1000</v>
      </c>
      <c r="H67" s="15">
        <f t="shared" si="7"/>
        <v>0</v>
      </c>
      <c r="I67" s="15">
        <f t="shared" si="12"/>
        <v>1.2</v>
      </c>
      <c r="J67" s="76"/>
      <c r="K67" s="72"/>
      <c r="L67" s="19" t="str">
        <f t="shared" si="9"/>
        <v>NG</v>
      </c>
      <c r="M67" s="20"/>
    </row>
    <row r="68" spans="1:13" s="2" customFormat="1" ht="11.25" customHeight="1" x14ac:dyDescent="0.15">
      <c r="A68" s="63"/>
      <c r="B68" s="69"/>
      <c r="C68" s="73"/>
      <c r="D68" s="13">
        <v>2000</v>
      </c>
      <c r="E68" s="14"/>
      <c r="F68" s="14"/>
      <c r="G68" s="15">
        <f t="shared" si="6"/>
        <v>-2000</v>
      </c>
      <c r="H68" s="15">
        <f t="shared" si="7"/>
        <v>0</v>
      </c>
      <c r="I68" s="15">
        <f t="shared" si="12"/>
        <v>1.4</v>
      </c>
      <c r="J68" s="76"/>
      <c r="K68" s="72"/>
      <c r="L68" s="19" t="str">
        <f t="shared" si="9"/>
        <v>NG</v>
      </c>
      <c r="M68" s="20"/>
    </row>
    <row r="69" spans="1:13" s="2" customFormat="1" ht="11.25" customHeight="1" x14ac:dyDescent="0.15">
      <c r="A69" s="63"/>
      <c r="B69" s="69"/>
      <c r="C69" s="73"/>
      <c r="D69" s="13">
        <v>3000</v>
      </c>
      <c r="E69" s="14"/>
      <c r="F69" s="14"/>
      <c r="G69" s="15">
        <f t="shared" si="6"/>
        <v>-3000</v>
      </c>
      <c r="H69" s="15">
        <f t="shared" si="7"/>
        <v>0</v>
      </c>
      <c r="I69" s="15">
        <f t="shared" si="12"/>
        <v>1.6</v>
      </c>
      <c r="J69" s="76"/>
      <c r="K69" s="72"/>
      <c r="L69" s="19" t="str">
        <f t="shared" si="9"/>
        <v>NG</v>
      </c>
      <c r="M69" s="20"/>
    </row>
    <row r="70" spans="1:13" s="2" customFormat="1" ht="11.25" customHeight="1" x14ac:dyDescent="0.15">
      <c r="A70" s="63"/>
      <c r="B70" s="69"/>
      <c r="C70" s="73"/>
      <c r="D70" s="13">
        <v>4000</v>
      </c>
      <c r="E70" s="14"/>
      <c r="F70" s="14"/>
      <c r="G70" s="15">
        <f t="shared" si="6"/>
        <v>-4000</v>
      </c>
      <c r="H70" s="15">
        <f t="shared" si="7"/>
        <v>0</v>
      </c>
      <c r="I70" s="15">
        <f t="shared" si="12"/>
        <v>1.8</v>
      </c>
      <c r="J70" s="76"/>
      <c r="K70" s="72"/>
      <c r="L70" s="19" t="str">
        <f t="shared" si="9"/>
        <v>NG</v>
      </c>
      <c r="M70" s="20"/>
    </row>
    <row r="71" spans="1:13" s="2" customFormat="1" ht="11.25" customHeight="1" x14ac:dyDescent="0.15">
      <c r="A71" s="63"/>
      <c r="B71" s="70"/>
      <c r="C71" s="73"/>
      <c r="D71" s="13">
        <v>5000</v>
      </c>
      <c r="E71" s="14"/>
      <c r="F71" s="14"/>
      <c r="G71" s="15">
        <f t="shared" ref="G71:G80" si="13">E71-D71</f>
        <v>-5000</v>
      </c>
      <c r="H71" s="15">
        <f t="shared" ref="H71:H80" si="14">F71-E71</f>
        <v>0</v>
      </c>
      <c r="I71" s="15">
        <f t="shared" si="12"/>
        <v>2</v>
      </c>
      <c r="J71" s="76"/>
      <c r="K71" s="79"/>
      <c r="L71" s="19" t="str">
        <f t="shared" si="9"/>
        <v>NG</v>
      </c>
      <c r="M71" s="20"/>
    </row>
    <row r="72" spans="1:13" s="2" customFormat="1" ht="11.25" customHeight="1" x14ac:dyDescent="0.15">
      <c r="A72" s="63"/>
      <c r="B72" s="71" t="s">
        <v>131</v>
      </c>
      <c r="C72" s="65" t="s">
        <v>128</v>
      </c>
      <c r="D72" s="13">
        <v>0</v>
      </c>
      <c r="E72" s="14"/>
      <c r="F72" s="14"/>
      <c r="G72" s="15">
        <f t="shared" si="13"/>
        <v>0</v>
      </c>
      <c r="H72" s="15">
        <f t="shared" si="14"/>
        <v>0</v>
      </c>
      <c r="I72" s="15">
        <f t="shared" ref="I72:I76" si="15">0.05/100*D72+0.02/100*1250</f>
        <v>0.25</v>
      </c>
      <c r="J72" s="77" t="s">
        <v>119</v>
      </c>
      <c r="K72" s="81" t="s">
        <v>129</v>
      </c>
      <c r="L72" s="19" t="str">
        <f t="shared" ref="L72:L80" si="16">IF(AND((ABS(I72)&gt;ABS(H72)),(ABS(I72)&gt;ABS(G72))),"OK","NG")</f>
        <v>OK</v>
      </c>
      <c r="M72" s="20"/>
    </row>
    <row r="73" spans="1:13" s="2" customFormat="1" ht="11.25" customHeight="1" x14ac:dyDescent="0.15">
      <c r="A73" s="63"/>
      <c r="B73" s="72"/>
      <c r="C73" s="66"/>
      <c r="D73" s="13">
        <v>100</v>
      </c>
      <c r="E73" s="14"/>
      <c r="F73" s="14"/>
      <c r="G73" s="15">
        <f t="shared" si="13"/>
        <v>-100</v>
      </c>
      <c r="H73" s="15">
        <f t="shared" si="14"/>
        <v>0</v>
      </c>
      <c r="I73" s="15">
        <f t="shared" si="15"/>
        <v>0.3</v>
      </c>
      <c r="J73" s="78"/>
      <c r="K73" s="82"/>
      <c r="L73" s="19" t="str">
        <f t="shared" si="16"/>
        <v>NG</v>
      </c>
      <c r="M73" s="20"/>
    </row>
    <row r="74" spans="1:13" s="2" customFormat="1" ht="11.25" customHeight="1" x14ac:dyDescent="0.15">
      <c r="A74" s="63"/>
      <c r="B74" s="72"/>
      <c r="C74" s="66"/>
      <c r="D74" s="13">
        <v>500</v>
      </c>
      <c r="E74" s="14"/>
      <c r="F74" s="14"/>
      <c r="G74" s="15">
        <f t="shared" si="13"/>
        <v>-500</v>
      </c>
      <c r="H74" s="15">
        <f t="shared" si="14"/>
        <v>0</v>
      </c>
      <c r="I74" s="15">
        <f t="shared" si="15"/>
        <v>0.5</v>
      </c>
      <c r="J74" s="78"/>
      <c r="K74" s="82"/>
      <c r="L74" s="19" t="str">
        <f t="shared" si="16"/>
        <v>NG</v>
      </c>
      <c r="M74" s="20"/>
    </row>
    <row r="75" spans="1:13" s="2" customFormat="1" ht="11.25" customHeight="1" x14ac:dyDescent="0.15">
      <c r="A75" s="63"/>
      <c r="B75" s="72"/>
      <c r="C75" s="66"/>
      <c r="D75" s="13">
        <v>1000</v>
      </c>
      <c r="E75" s="14"/>
      <c r="F75" s="14"/>
      <c r="G75" s="15">
        <f t="shared" si="13"/>
        <v>-1000</v>
      </c>
      <c r="H75" s="15">
        <f t="shared" si="14"/>
        <v>0</v>
      </c>
      <c r="I75" s="15">
        <f t="shared" si="15"/>
        <v>0.75</v>
      </c>
      <c r="J75" s="78"/>
      <c r="K75" s="82"/>
      <c r="L75" s="19" t="str">
        <f t="shared" si="16"/>
        <v>NG</v>
      </c>
      <c r="M75" s="20"/>
    </row>
    <row r="76" spans="1:13" s="2" customFormat="1" ht="11.25" customHeight="1" x14ac:dyDescent="0.15">
      <c r="A76" s="63"/>
      <c r="B76" s="72"/>
      <c r="C76" s="66"/>
      <c r="D76" s="13">
        <v>1250</v>
      </c>
      <c r="E76" s="14"/>
      <c r="F76" s="14"/>
      <c r="G76" s="15">
        <f t="shared" si="13"/>
        <v>-1250</v>
      </c>
      <c r="H76" s="15">
        <f t="shared" si="14"/>
        <v>0</v>
      </c>
      <c r="I76" s="15">
        <f t="shared" si="15"/>
        <v>0.875</v>
      </c>
      <c r="J76" s="78"/>
      <c r="K76" s="83"/>
      <c r="L76" s="19" t="str">
        <f t="shared" si="16"/>
        <v>NG</v>
      </c>
      <c r="M76" s="20"/>
    </row>
    <row r="77" spans="1:13" s="2" customFormat="1" ht="11.25" customHeight="1" x14ac:dyDescent="0.15">
      <c r="A77" s="63"/>
      <c r="B77" s="68" t="s">
        <v>132</v>
      </c>
      <c r="C77" s="65" t="s">
        <v>133</v>
      </c>
      <c r="D77" s="13">
        <v>1</v>
      </c>
      <c r="E77" s="21"/>
      <c r="F77" s="14"/>
      <c r="G77" s="15">
        <f t="shared" si="13"/>
        <v>-1</v>
      </c>
      <c r="H77" s="15">
        <f t="shared" si="14"/>
        <v>0</v>
      </c>
      <c r="I77" s="15">
        <f t="shared" ref="I77:I80" si="17">0.1/100*D77+0.1/100*50</f>
        <v>5.1000000000000004E-2</v>
      </c>
      <c r="J77" s="68" t="s">
        <v>134</v>
      </c>
      <c r="K77" s="68" t="s">
        <v>123</v>
      </c>
      <c r="L77" s="19" t="str">
        <f t="shared" si="16"/>
        <v>NG</v>
      </c>
      <c r="M77" s="20"/>
    </row>
    <row r="78" spans="1:13" s="2" customFormat="1" ht="11.25" customHeight="1" x14ac:dyDescent="0.15">
      <c r="A78" s="63"/>
      <c r="B78" s="69"/>
      <c r="C78" s="66"/>
      <c r="D78" s="13">
        <v>10</v>
      </c>
      <c r="E78" s="21"/>
      <c r="F78" s="14"/>
      <c r="G78" s="15">
        <f t="shared" si="13"/>
        <v>-10</v>
      </c>
      <c r="H78" s="15">
        <f t="shared" si="14"/>
        <v>0</v>
      </c>
      <c r="I78" s="15">
        <f t="shared" si="17"/>
        <v>6.0000000000000005E-2</v>
      </c>
      <c r="J78" s="69"/>
      <c r="K78" s="69"/>
      <c r="L78" s="19" t="str">
        <f t="shared" si="16"/>
        <v>NG</v>
      </c>
      <c r="M78" s="20"/>
    </row>
    <row r="79" spans="1:13" s="2" customFormat="1" ht="11.25" customHeight="1" x14ac:dyDescent="0.15">
      <c r="A79" s="63"/>
      <c r="B79" s="69"/>
      <c r="C79" s="66"/>
      <c r="D79" s="13">
        <v>30</v>
      </c>
      <c r="E79" s="21"/>
      <c r="F79" s="14"/>
      <c r="G79" s="15">
        <f t="shared" si="13"/>
        <v>-30</v>
      </c>
      <c r="H79" s="15">
        <f t="shared" si="14"/>
        <v>0</v>
      </c>
      <c r="I79" s="15">
        <f t="shared" si="17"/>
        <v>0.08</v>
      </c>
      <c r="J79" s="69"/>
      <c r="K79" s="69"/>
      <c r="L79" s="19" t="str">
        <f t="shared" si="16"/>
        <v>NG</v>
      </c>
      <c r="M79" s="20"/>
    </row>
    <row r="80" spans="1:13" s="2" customFormat="1" ht="11.25" customHeight="1" x14ac:dyDescent="0.15">
      <c r="A80" s="63"/>
      <c r="B80" s="70"/>
      <c r="C80" s="67"/>
      <c r="D80" s="13">
        <v>50</v>
      </c>
      <c r="E80" s="21"/>
      <c r="F80" s="14"/>
      <c r="G80" s="15">
        <f t="shared" si="13"/>
        <v>-50</v>
      </c>
      <c r="H80" s="15">
        <f t="shared" si="14"/>
        <v>0</v>
      </c>
      <c r="I80" s="15">
        <f t="shared" si="17"/>
        <v>0.1</v>
      </c>
      <c r="J80" s="70"/>
      <c r="K80" s="70"/>
      <c r="L80" s="19" t="str">
        <f t="shared" si="16"/>
        <v>NG</v>
      </c>
      <c r="M80" s="20"/>
    </row>
    <row r="81" spans="1:13" s="2" customFormat="1" ht="11.25" customHeight="1" x14ac:dyDescent="0.15">
      <c r="A81" s="63"/>
      <c r="B81" s="69" t="s">
        <v>135</v>
      </c>
      <c r="C81" s="74" t="s">
        <v>136</v>
      </c>
      <c r="D81" s="13">
        <v>0</v>
      </c>
      <c r="E81" s="15" t="s">
        <v>137</v>
      </c>
      <c r="F81" s="14"/>
      <c r="G81" s="15">
        <f>F81-ABS(D81)</f>
        <v>0</v>
      </c>
      <c r="H81" s="15" t="s">
        <v>137</v>
      </c>
      <c r="I81" s="15">
        <f>0.1/100*D81+0.1/100*5000</f>
        <v>5</v>
      </c>
      <c r="J81" s="66" t="s">
        <v>138</v>
      </c>
      <c r="K81" s="69" t="s">
        <v>123</v>
      </c>
      <c r="L81" s="19" t="str">
        <f t="shared" ref="L81:L86" si="18">IF((ABS(I81)&gt;ABS(G81)),"OK","NG")</f>
        <v>OK</v>
      </c>
      <c r="M81" s="20"/>
    </row>
    <row r="82" spans="1:13" s="2" customFormat="1" ht="11.25" customHeight="1" x14ac:dyDescent="0.15">
      <c r="A82" s="63"/>
      <c r="B82" s="69"/>
      <c r="C82" s="74"/>
      <c r="D82" s="22">
        <v>-1000</v>
      </c>
      <c r="E82" s="15" t="s">
        <v>137</v>
      </c>
      <c r="F82" s="15"/>
      <c r="G82" s="15">
        <f>F82-ABS(D82)</f>
        <v>-1000</v>
      </c>
      <c r="H82" s="15" t="s">
        <v>137</v>
      </c>
      <c r="I82" s="15">
        <f>0.1/100*1000+0.1/100*5000</f>
        <v>6</v>
      </c>
      <c r="J82" s="66"/>
      <c r="K82" s="69"/>
      <c r="L82" s="19" t="str">
        <f t="shared" si="18"/>
        <v>NG</v>
      </c>
    </row>
    <row r="83" spans="1:13" s="2" customFormat="1" ht="11.25" customHeight="1" x14ac:dyDescent="0.15">
      <c r="A83" s="63"/>
      <c r="B83" s="69"/>
      <c r="C83" s="74"/>
      <c r="D83" s="22">
        <v>-3000</v>
      </c>
      <c r="E83" s="15" t="s">
        <v>137</v>
      </c>
      <c r="F83" s="15"/>
      <c r="G83" s="15">
        <f>F83-ABS(D83)</f>
        <v>-3000</v>
      </c>
      <c r="H83" s="15" t="s">
        <v>137</v>
      </c>
      <c r="I83" s="15">
        <f>0.1/100*3000+0.1/100*5000</f>
        <v>8</v>
      </c>
      <c r="J83" s="66"/>
      <c r="K83" s="69"/>
      <c r="L83" s="19" t="str">
        <f t="shared" si="18"/>
        <v>NG</v>
      </c>
    </row>
    <row r="84" spans="1:13" s="2" customFormat="1" ht="11.25" customHeight="1" x14ac:dyDescent="0.15">
      <c r="A84" s="63"/>
      <c r="B84" s="69"/>
      <c r="C84" s="74"/>
      <c r="D84" s="22">
        <v>-5000</v>
      </c>
      <c r="E84" s="15" t="s">
        <v>137</v>
      </c>
      <c r="F84" s="15"/>
      <c r="G84" s="15">
        <f>F84-ABS(D84)</f>
        <v>-5000</v>
      </c>
      <c r="H84" s="15" t="s">
        <v>137</v>
      </c>
      <c r="I84" s="15">
        <f>0.1/100*5000+0.1/100*5000</f>
        <v>10</v>
      </c>
      <c r="J84" s="66"/>
      <c r="K84" s="69"/>
      <c r="L84" s="19" t="str">
        <f t="shared" si="18"/>
        <v>NG</v>
      </c>
    </row>
    <row r="85" spans="1:13" s="2" customFormat="1" ht="11.25" customHeight="1" x14ac:dyDescent="0.15">
      <c r="A85" s="63"/>
      <c r="B85" s="69"/>
      <c r="C85" s="74"/>
      <c r="D85" s="22">
        <v>0</v>
      </c>
      <c r="E85" s="15" t="s">
        <v>137</v>
      </c>
      <c r="F85" s="15"/>
      <c r="G85" s="15">
        <f>F85-ABS(D85)</f>
        <v>0</v>
      </c>
      <c r="H85" s="15" t="s">
        <v>137</v>
      </c>
      <c r="I85" s="15">
        <f>0.1/100*D85+0.1/100*5000</f>
        <v>5</v>
      </c>
      <c r="J85" s="66"/>
      <c r="K85" s="69"/>
      <c r="L85" s="19" t="str">
        <f t="shared" si="18"/>
        <v>OK</v>
      </c>
    </row>
    <row r="86" spans="1:13" s="2" customFormat="1" ht="11.25" customHeight="1" x14ac:dyDescent="0.15">
      <c r="A86" s="63"/>
      <c r="B86" s="69"/>
      <c r="C86" s="74"/>
      <c r="D86" s="22">
        <v>1000</v>
      </c>
      <c r="E86" s="15" t="s">
        <v>137</v>
      </c>
      <c r="F86" s="15"/>
      <c r="G86" s="15">
        <f>F86-D86</f>
        <v>-1000</v>
      </c>
      <c r="H86" s="15" t="s">
        <v>137</v>
      </c>
      <c r="I86" s="15">
        <f t="shared" ref="I86:I88" si="19">0.1/100*D86+0.1/100*5000</f>
        <v>6</v>
      </c>
      <c r="J86" s="66"/>
      <c r="K86" s="69"/>
      <c r="L86" s="19" t="str">
        <f t="shared" si="18"/>
        <v>NG</v>
      </c>
    </row>
    <row r="87" spans="1:13" s="2" customFormat="1" ht="11.25" customHeight="1" x14ac:dyDescent="0.15">
      <c r="A87" s="63"/>
      <c r="B87" s="69"/>
      <c r="C87" s="74"/>
      <c r="D87" s="22">
        <v>3000</v>
      </c>
      <c r="E87" s="15" t="s">
        <v>137</v>
      </c>
      <c r="F87" s="15"/>
      <c r="G87" s="15">
        <f>F87-D87</f>
        <v>-3000</v>
      </c>
      <c r="H87" s="15" t="s">
        <v>137</v>
      </c>
      <c r="I87" s="15">
        <f t="shared" si="19"/>
        <v>8</v>
      </c>
      <c r="J87" s="66"/>
      <c r="K87" s="69"/>
      <c r="L87" s="19" t="str">
        <f t="shared" ref="L87:L118" si="20">IF((ABS(I87)&gt;ABS(G87)),"OK","NG")</f>
        <v>NG</v>
      </c>
    </row>
    <row r="88" spans="1:13" s="2" customFormat="1" ht="11.25" customHeight="1" x14ac:dyDescent="0.15">
      <c r="A88" s="63"/>
      <c r="B88" s="70"/>
      <c r="C88" s="75"/>
      <c r="D88" s="22">
        <v>5000</v>
      </c>
      <c r="E88" s="15" t="s">
        <v>137</v>
      </c>
      <c r="F88" s="15"/>
      <c r="G88" s="15">
        <f>F88-D88</f>
        <v>-5000</v>
      </c>
      <c r="H88" s="15" t="s">
        <v>137</v>
      </c>
      <c r="I88" s="15">
        <f t="shared" si="19"/>
        <v>10</v>
      </c>
      <c r="J88" s="67"/>
      <c r="K88" s="70"/>
      <c r="L88" s="19" t="str">
        <f t="shared" si="20"/>
        <v>NG</v>
      </c>
    </row>
    <row r="89" spans="1:13" s="2" customFormat="1" ht="11.25" customHeight="1" x14ac:dyDescent="0.15">
      <c r="A89" s="63"/>
      <c r="B89" s="68" t="s">
        <v>139</v>
      </c>
      <c r="C89" s="65" t="s">
        <v>140</v>
      </c>
      <c r="D89" s="22">
        <v>0</v>
      </c>
      <c r="E89" s="15" t="s">
        <v>137</v>
      </c>
      <c r="F89" s="14"/>
      <c r="G89" s="15">
        <f>F89-D89</f>
        <v>0</v>
      </c>
      <c r="H89" s="15" t="s">
        <v>137</v>
      </c>
      <c r="I89" s="15">
        <f t="shared" ref="I89:I94" si="21">0.1/100*D89+0.1/100*2000</f>
        <v>2</v>
      </c>
      <c r="J89" s="68" t="s">
        <v>141</v>
      </c>
      <c r="K89" s="76" t="s">
        <v>123</v>
      </c>
      <c r="L89" s="19" t="str">
        <f t="shared" si="20"/>
        <v>OK</v>
      </c>
    </row>
    <row r="90" spans="1:13" s="2" customFormat="1" ht="11.25" customHeight="1" x14ac:dyDescent="0.15">
      <c r="A90" s="63"/>
      <c r="B90" s="69"/>
      <c r="C90" s="66"/>
      <c r="D90" s="13">
        <v>100</v>
      </c>
      <c r="E90" s="15" t="s">
        <v>137</v>
      </c>
      <c r="F90" s="14"/>
      <c r="G90" s="15">
        <f t="shared" ref="G90:G130" si="22">F90-D90</f>
        <v>-100</v>
      </c>
      <c r="H90" s="15" t="s">
        <v>137</v>
      </c>
      <c r="I90" s="15">
        <f t="shared" si="21"/>
        <v>2.1</v>
      </c>
      <c r="J90" s="69"/>
      <c r="K90" s="76"/>
      <c r="L90" s="19" t="str">
        <f t="shared" si="20"/>
        <v>NG</v>
      </c>
    </row>
    <row r="91" spans="1:13" s="2" customFormat="1" ht="11.25" customHeight="1" x14ac:dyDescent="0.15">
      <c r="A91" s="63"/>
      <c r="B91" s="69"/>
      <c r="C91" s="66"/>
      <c r="D91" s="13">
        <v>500</v>
      </c>
      <c r="E91" s="15" t="s">
        <v>137</v>
      </c>
      <c r="F91" s="14"/>
      <c r="G91" s="15">
        <f t="shared" si="22"/>
        <v>-500</v>
      </c>
      <c r="H91" s="15" t="s">
        <v>137</v>
      </c>
      <c r="I91" s="15">
        <f t="shared" si="21"/>
        <v>2.5</v>
      </c>
      <c r="J91" s="69"/>
      <c r="K91" s="76"/>
      <c r="L91" s="19" t="str">
        <f t="shared" si="20"/>
        <v>NG</v>
      </c>
    </row>
    <row r="92" spans="1:13" s="2" customFormat="1" ht="11.25" customHeight="1" x14ac:dyDescent="0.15">
      <c r="A92" s="63"/>
      <c r="B92" s="69"/>
      <c r="C92" s="66"/>
      <c r="D92" s="13">
        <v>1000</v>
      </c>
      <c r="E92" s="15" t="s">
        <v>137</v>
      </c>
      <c r="F92" s="14"/>
      <c r="G92" s="15">
        <f t="shared" si="22"/>
        <v>-1000</v>
      </c>
      <c r="H92" s="15" t="s">
        <v>137</v>
      </c>
      <c r="I92" s="15">
        <f t="shared" si="21"/>
        <v>3</v>
      </c>
      <c r="J92" s="69"/>
      <c r="K92" s="76"/>
      <c r="L92" s="19" t="str">
        <f t="shared" si="20"/>
        <v>NG</v>
      </c>
    </row>
    <row r="93" spans="1:13" s="2" customFormat="1" ht="11.25" customHeight="1" x14ac:dyDescent="0.15">
      <c r="A93" s="63"/>
      <c r="B93" s="69"/>
      <c r="C93" s="66"/>
      <c r="D93" s="13">
        <v>1500</v>
      </c>
      <c r="E93" s="15" t="s">
        <v>137</v>
      </c>
      <c r="F93" s="14"/>
      <c r="G93" s="15">
        <f t="shared" si="22"/>
        <v>-1500</v>
      </c>
      <c r="H93" s="15" t="s">
        <v>137</v>
      </c>
      <c r="I93" s="15">
        <f t="shared" si="21"/>
        <v>3.5</v>
      </c>
      <c r="J93" s="69"/>
      <c r="K93" s="76"/>
      <c r="L93" s="19" t="str">
        <f t="shared" si="20"/>
        <v>NG</v>
      </c>
    </row>
    <row r="94" spans="1:13" s="2" customFormat="1" ht="11.25" customHeight="1" x14ac:dyDescent="0.15">
      <c r="A94" s="63"/>
      <c r="B94" s="69"/>
      <c r="C94" s="67"/>
      <c r="D94" s="13">
        <v>2000</v>
      </c>
      <c r="E94" s="15" t="s">
        <v>137</v>
      </c>
      <c r="F94" s="14"/>
      <c r="G94" s="15">
        <f t="shared" si="22"/>
        <v>-2000</v>
      </c>
      <c r="H94" s="15" t="s">
        <v>137</v>
      </c>
      <c r="I94" s="15">
        <f t="shared" si="21"/>
        <v>4</v>
      </c>
      <c r="J94" s="69"/>
      <c r="K94" s="76"/>
      <c r="L94" s="19" t="str">
        <f t="shared" si="20"/>
        <v>NG</v>
      </c>
    </row>
    <row r="95" spans="1:13" s="2" customFormat="1" ht="11.25" customHeight="1" x14ac:dyDescent="0.15">
      <c r="A95" s="63"/>
      <c r="B95" s="69"/>
      <c r="C95" s="65" t="s">
        <v>142</v>
      </c>
      <c r="D95" s="13">
        <v>2000</v>
      </c>
      <c r="E95" s="15" t="s">
        <v>137</v>
      </c>
      <c r="F95" s="14"/>
      <c r="G95" s="15">
        <f t="shared" si="22"/>
        <v>-2000</v>
      </c>
      <c r="H95" s="15" t="s">
        <v>137</v>
      </c>
      <c r="I95" s="15">
        <f t="shared" ref="I95:I99" si="23">0.1/100*D95+0.1/100*20000</f>
        <v>22</v>
      </c>
      <c r="J95" s="69"/>
      <c r="K95" s="76"/>
      <c r="L95" s="19" t="str">
        <f t="shared" si="20"/>
        <v>NG</v>
      </c>
    </row>
    <row r="96" spans="1:13" s="2" customFormat="1" ht="11.25" customHeight="1" x14ac:dyDescent="0.15">
      <c r="A96" s="63"/>
      <c r="B96" s="69"/>
      <c r="C96" s="66"/>
      <c r="D96" s="13">
        <v>5000</v>
      </c>
      <c r="E96" s="15" t="s">
        <v>137</v>
      </c>
      <c r="F96" s="14"/>
      <c r="G96" s="15">
        <f t="shared" si="22"/>
        <v>-5000</v>
      </c>
      <c r="H96" s="15" t="s">
        <v>137</v>
      </c>
      <c r="I96" s="15">
        <f t="shared" si="23"/>
        <v>25</v>
      </c>
      <c r="J96" s="69"/>
      <c r="K96" s="76"/>
      <c r="L96" s="19" t="str">
        <f t="shared" si="20"/>
        <v>NG</v>
      </c>
    </row>
    <row r="97" spans="1:12" s="2" customFormat="1" ht="11.25" customHeight="1" x14ac:dyDescent="0.15">
      <c r="A97" s="63"/>
      <c r="B97" s="69"/>
      <c r="C97" s="66"/>
      <c r="D97" s="13">
        <v>10000</v>
      </c>
      <c r="E97" s="15" t="s">
        <v>137</v>
      </c>
      <c r="F97" s="14"/>
      <c r="G97" s="15">
        <f t="shared" si="22"/>
        <v>-10000</v>
      </c>
      <c r="H97" s="15" t="s">
        <v>137</v>
      </c>
      <c r="I97" s="15">
        <f t="shared" si="23"/>
        <v>30</v>
      </c>
      <c r="J97" s="69"/>
      <c r="K97" s="76"/>
      <c r="L97" s="19" t="str">
        <f t="shared" si="20"/>
        <v>NG</v>
      </c>
    </row>
    <row r="98" spans="1:12" s="2" customFormat="1" ht="11.25" customHeight="1" x14ac:dyDescent="0.15">
      <c r="A98" s="63"/>
      <c r="B98" s="69"/>
      <c r="C98" s="66"/>
      <c r="D98" s="13">
        <v>15000</v>
      </c>
      <c r="E98" s="15" t="s">
        <v>137</v>
      </c>
      <c r="F98" s="14"/>
      <c r="G98" s="15">
        <f t="shared" si="22"/>
        <v>-15000</v>
      </c>
      <c r="H98" s="15" t="s">
        <v>137</v>
      </c>
      <c r="I98" s="15">
        <f t="shared" si="23"/>
        <v>35</v>
      </c>
      <c r="J98" s="69"/>
      <c r="K98" s="76"/>
      <c r="L98" s="19" t="str">
        <f t="shared" si="20"/>
        <v>NG</v>
      </c>
    </row>
    <row r="99" spans="1:12" s="2" customFormat="1" ht="11.25" customHeight="1" x14ac:dyDescent="0.15">
      <c r="A99" s="63"/>
      <c r="B99" s="69"/>
      <c r="C99" s="67"/>
      <c r="D99" s="13">
        <v>20000</v>
      </c>
      <c r="E99" s="15" t="s">
        <v>137</v>
      </c>
      <c r="F99" s="14"/>
      <c r="G99" s="15">
        <f t="shared" si="22"/>
        <v>-20000</v>
      </c>
      <c r="H99" s="15" t="s">
        <v>137</v>
      </c>
      <c r="I99" s="15">
        <f t="shared" si="23"/>
        <v>40</v>
      </c>
      <c r="J99" s="69"/>
      <c r="K99" s="76"/>
      <c r="L99" s="19" t="str">
        <f t="shared" si="20"/>
        <v>NG</v>
      </c>
    </row>
    <row r="100" spans="1:12" s="2" customFormat="1" ht="11.25" customHeight="1" x14ac:dyDescent="0.15">
      <c r="A100" s="63"/>
      <c r="B100" s="69"/>
      <c r="C100" s="73" t="s">
        <v>143</v>
      </c>
      <c r="D100" s="13">
        <v>20000</v>
      </c>
      <c r="E100" s="15" t="s">
        <v>137</v>
      </c>
      <c r="F100" s="14"/>
      <c r="G100" s="15">
        <f t="shared" si="22"/>
        <v>-20000</v>
      </c>
      <c r="H100" s="15" t="s">
        <v>137</v>
      </c>
      <c r="I100" s="15">
        <f t="shared" ref="I100:I104" si="24">0.1/100*D100+0.1/100*200000</f>
        <v>220</v>
      </c>
      <c r="J100" s="69"/>
      <c r="K100" s="76"/>
      <c r="L100" s="19" t="str">
        <f t="shared" si="20"/>
        <v>NG</v>
      </c>
    </row>
    <row r="101" spans="1:12" s="2" customFormat="1" ht="11.25" customHeight="1" x14ac:dyDescent="0.15">
      <c r="A101" s="63"/>
      <c r="B101" s="69"/>
      <c r="C101" s="73"/>
      <c r="D101" s="13">
        <v>50000</v>
      </c>
      <c r="E101" s="15" t="s">
        <v>137</v>
      </c>
      <c r="F101" s="14"/>
      <c r="G101" s="15">
        <f t="shared" si="22"/>
        <v>-50000</v>
      </c>
      <c r="H101" s="15" t="s">
        <v>137</v>
      </c>
      <c r="I101" s="15">
        <f t="shared" si="24"/>
        <v>250</v>
      </c>
      <c r="J101" s="69"/>
      <c r="K101" s="76"/>
      <c r="L101" s="19" t="str">
        <f t="shared" si="20"/>
        <v>NG</v>
      </c>
    </row>
    <row r="102" spans="1:12" s="2" customFormat="1" ht="11.25" customHeight="1" x14ac:dyDescent="0.15">
      <c r="A102" s="63"/>
      <c r="B102" s="69"/>
      <c r="C102" s="73"/>
      <c r="D102" s="13">
        <v>100000</v>
      </c>
      <c r="E102" s="15" t="s">
        <v>137</v>
      </c>
      <c r="F102" s="14"/>
      <c r="G102" s="15">
        <f t="shared" si="22"/>
        <v>-100000</v>
      </c>
      <c r="H102" s="15" t="s">
        <v>137</v>
      </c>
      <c r="I102" s="15">
        <f t="shared" si="24"/>
        <v>300</v>
      </c>
      <c r="J102" s="69"/>
      <c r="K102" s="76"/>
      <c r="L102" s="19" t="str">
        <f t="shared" si="20"/>
        <v>NG</v>
      </c>
    </row>
    <row r="103" spans="1:12" s="2" customFormat="1" ht="11.25" customHeight="1" x14ac:dyDescent="0.15">
      <c r="A103" s="63"/>
      <c r="B103" s="69"/>
      <c r="C103" s="73"/>
      <c r="D103" s="13">
        <v>150000</v>
      </c>
      <c r="E103" s="15" t="s">
        <v>137</v>
      </c>
      <c r="F103" s="14"/>
      <c r="G103" s="15">
        <f t="shared" si="22"/>
        <v>-150000</v>
      </c>
      <c r="H103" s="15" t="s">
        <v>137</v>
      </c>
      <c r="I103" s="15">
        <f t="shared" si="24"/>
        <v>350</v>
      </c>
      <c r="J103" s="69"/>
      <c r="K103" s="76"/>
      <c r="L103" s="19" t="str">
        <f t="shared" si="20"/>
        <v>NG</v>
      </c>
    </row>
    <row r="104" spans="1:12" s="2" customFormat="1" ht="11.25" customHeight="1" x14ac:dyDescent="0.15">
      <c r="A104" s="63"/>
      <c r="B104" s="69"/>
      <c r="C104" s="73"/>
      <c r="D104" s="13">
        <v>200000</v>
      </c>
      <c r="E104" s="15" t="s">
        <v>137</v>
      </c>
      <c r="F104" s="14"/>
      <c r="G104" s="15">
        <f t="shared" si="22"/>
        <v>-200000</v>
      </c>
      <c r="H104" s="15" t="s">
        <v>137</v>
      </c>
      <c r="I104" s="15">
        <f t="shared" si="24"/>
        <v>400</v>
      </c>
      <c r="J104" s="69"/>
      <c r="K104" s="76"/>
      <c r="L104" s="19" t="str">
        <f t="shared" si="20"/>
        <v>NG</v>
      </c>
    </row>
    <row r="105" spans="1:12" s="2" customFormat="1" ht="11.25" customHeight="1" x14ac:dyDescent="0.15">
      <c r="A105" s="63"/>
      <c r="B105" s="69"/>
      <c r="C105" s="66" t="s">
        <v>144</v>
      </c>
      <c r="D105" s="13">
        <v>200000</v>
      </c>
      <c r="E105" s="15" t="s">
        <v>137</v>
      </c>
      <c r="F105" s="14"/>
      <c r="G105" s="15">
        <f t="shared" si="22"/>
        <v>-200000</v>
      </c>
      <c r="H105" s="15" t="s">
        <v>137</v>
      </c>
      <c r="I105" s="15">
        <f t="shared" ref="I105:I109" si="25">0.1/100*D105+0.1/100*3000000</f>
        <v>3200</v>
      </c>
      <c r="J105" s="69"/>
      <c r="K105" s="76"/>
      <c r="L105" s="19" t="str">
        <f t="shared" si="20"/>
        <v>NG</v>
      </c>
    </row>
    <row r="106" spans="1:12" s="2" customFormat="1" ht="11.25" customHeight="1" x14ac:dyDescent="0.15">
      <c r="A106" s="63"/>
      <c r="B106" s="69"/>
      <c r="C106" s="66"/>
      <c r="D106" s="13">
        <v>500000</v>
      </c>
      <c r="E106" s="15" t="s">
        <v>137</v>
      </c>
      <c r="F106" s="14"/>
      <c r="G106" s="15">
        <f t="shared" si="22"/>
        <v>-500000</v>
      </c>
      <c r="H106" s="15" t="s">
        <v>137</v>
      </c>
      <c r="I106" s="15">
        <f t="shared" si="25"/>
        <v>3500</v>
      </c>
      <c r="J106" s="69"/>
      <c r="K106" s="76"/>
      <c r="L106" s="19" t="str">
        <f t="shared" si="20"/>
        <v>NG</v>
      </c>
    </row>
    <row r="107" spans="1:12" s="2" customFormat="1" ht="11.25" customHeight="1" x14ac:dyDescent="0.15">
      <c r="A107" s="63"/>
      <c r="B107" s="69"/>
      <c r="C107" s="66"/>
      <c r="D107" s="13">
        <v>1000000</v>
      </c>
      <c r="E107" s="15" t="s">
        <v>137</v>
      </c>
      <c r="F107" s="14"/>
      <c r="G107" s="15">
        <f t="shared" si="22"/>
        <v>-1000000</v>
      </c>
      <c r="H107" s="15" t="s">
        <v>137</v>
      </c>
      <c r="I107" s="15">
        <f t="shared" si="25"/>
        <v>4000</v>
      </c>
      <c r="J107" s="69"/>
      <c r="K107" s="76"/>
      <c r="L107" s="19" t="str">
        <f t="shared" si="20"/>
        <v>NG</v>
      </c>
    </row>
    <row r="108" spans="1:12" s="2" customFormat="1" ht="11.25" customHeight="1" x14ac:dyDescent="0.15">
      <c r="A108" s="63"/>
      <c r="B108" s="69"/>
      <c r="C108" s="66"/>
      <c r="D108" s="13">
        <v>2000000</v>
      </c>
      <c r="E108" s="15" t="s">
        <v>137</v>
      </c>
      <c r="F108" s="14"/>
      <c r="G108" s="15">
        <f t="shared" si="22"/>
        <v>-2000000</v>
      </c>
      <c r="H108" s="15" t="s">
        <v>137</v>
      </c>
      <c r="I108" s="15">
        <f t="shared" si="25"/>
        <v>5000</v>
      </c>
      <c r="J108" s="69"/>
      <c r="K108" s="76"/>
      <c r="L108" s="19" t="str">
        <f t="shared" si="20"/>
        <v>NG</v>
      </c>
    </row>
    <row r="109" spans="1:12" s="2" customFormat="1" ht="11.25" customHeight="1" x14ac:dyDescent="0.15">
      <c r="A109" s="63"/>
      <c r="B109" s="70"/>
      <c r="C109" s="67"/>
      <c r="D109" s="13">
        <v>3000000</v>
      </c>
      <c r="E109" s="15" t="s">
        <v>137</v>
      </c>
      <c r="F109" s="14"/>
      <c r="G109" s="15">
        <f t="shared" si="22"/>
        <v>-3000000</v>
      </c>
      <c r="H109" s="15" t="s">
        <v>137</v>
      </c>
      <c r="I109" s="15">
        <f t="shared" si="25"/>
        <v>6000</v>
      </c>
      <c r="J109" s="70"/>
      <c r="K109" s="76"/>
      <c r="L109" s="19" t="str">
        <f t="shared" si="20"/>
        <v>NG</v>
      </c>
    </row>
    <row r="110" spans="1:12" s="2" customFormat="1" ht="11.25" customHeight="1" x14ac:dyDescent="0.15">
      <c r="A110" s="63"/>
      <c r="B110" s="68" t="s">
        <v>145</v>
      </c>
      <c r="C110" s="65" t="s">
        <v>140</v>
      </c>
      <c r="D110" s="13">
        <v>0</v>
      </c>
      <c r="E110" s="15" t="s">
        <v>137</v>
      </c>
      <c r="F110" s="14"/>
      <c r="G110" s="15">
        <f t="shared" si="22"/>
        <v>0</v>
      </c>
      <c r="H110" s="15" t="s">
        <v>137</v>
      </c>
      <c r="I110" s="15">
        <f t="shared" ref="I110:I115" si="26">0.1/100*D110+0.1/100*2000</f>
        <v>2</v>
      </c>
      <c r="J110" s="68" t="s">
        <v>141</v>
      </c>
      <c r="K110" s="69" t="s">
        <v>123</v>
      </c>
      <c r="L110" s="19" t="str">
        <f t="shared" si="20"/>
        <v>OK</v>
      </c>
    </row>
    <row r="111" spans="1:12" s="2" customFormat="1" ht="11.25" customHeight="1" x14ac:dyDescent="0.15">
      <c r="A111" s="63"/>
      <c r="B111" s="69"/>
      <c r="C111" s="66"/>
      <c r="D111" s="13">
        <v>100</v>
      </c>
      <c r="E111" s="15" t="s">
        <v>137</v>
      </c>
      <c r="F111" s="14"/>
      <c r="G111" s="15">
        <f t="shared" si="22"/>
        <v>-100</v>
      </c>
      <c r="H111" s="15" t="s">
        <v>137</v>
      </c>
      <c r="I111" s="15">
        <f t="shared" si="26"/>
        <v>2.1</v>
      </c>
      <c r="J111" s="69"/>
      <c r="K111" s="69"/>
      <c r="L111" s="19" t="str">
        <f t="shared" si="20"/>
        <v>NG</v>
      </c>
    </row>
    <row r="112" spans="1:12" s="2" customFormat="1" ht="11.25" customHeight="1" x14ac:dyDescent="0.15">
      <c r="A112" s="63"/>
      <c r="B112" s="69"/>
      <c r="C112" s="66"/>
      <c r="D112" s="13">
        <v>500</v>
      </c>
      <c r="E112" s="15" t="s">
        <v>137</v>
      </c>
      <c r="F112" s="14"/>
      <c r="G112" s="15">
        <f t="shared" si="22"/>
        <v>-500</v>
      </c>
      <c r="H112" s="15" t="s">
        <v>137</v>
      </c>
      <c r="I112" s="15">
        <f t="shared" si="26"/>
        <v>2.5</v>
      </c>
      <c r="J112" s="69"/>
      <c r="K112" s="69"/>
      <c r="L112" s="19" t="str">
        <f t="shared" si="20"/>
        <v>NG</v>
      </c>
    </row>
    <row r="113" spans="1:12" s="2" customFormat="1" ht="11.25" customHeight="1" x14ac:dyDescent="0.15">
      <c r="A113" s="63"/>
      <c r="B113" s="69"/>
      <c r="C113" s="66"/>
      <c r="D113" s="13">
        <v>1000</v>
      </c>
      <c r="E113" s="15" t="s">
        <v>137</v>
      </c>
      <c r="F113" s="14"/>
      <c r="G113" s="15">
        <f t="shared" si="22"/>
        <v>-1000</v>
      </c>
      <c r="H113" s="15" t="s">
        <v>137</v>
      </c>
      <c r="I113" s="15">
        <f t="shared" si="26"/>
        <v>3</v>
      </c>
      <c r="J113" s="69"/>
      <c r="K113" s="69"/>
      <c r="L113" s="19" t="str">
        <f t="shared" si="20"/>
        <v>NG</v>
      </c>
    </row>
    <row r="114" spans="1:12" s="2" customFormat="1" ht="11.25" customHeight="1" x14ac:dyDescent="0.15">
      <c r="A114" s="63"/>
      <c r="B114" s="69"/>
      <c r="C114" s="66"/>
      <c r="D114" s="13">
        <v>1500</v>
      </c>
      <c r="E114" s="15" t="s">
        <v>137</v>
      </c>
      <c r="F114" s="14"/>
      <c r="G114" s="15">
        <f t="shared" si="22"/>
        <v>-1500</v>
      </c>
      <c r="H114" s="15" t="s">
        <v>137</v>
      </c>
      <c r="I114" s="15">
        <f t="shared" si="26"/>
        <v>3.5</v>
      </c>
      <c r="J114" s="69"/>
      <c r="K114" s="69"/>
      <c r="L114" s="19" t="str">
        <f t="shared" si="20"/>
        <v>NG</v>
      </c>
    </row>
    <row r="115" spans="1:12" s="2" customFormat="1" ht="11.25" customHeight="1" x14ac:dyDescent="0.15">
      <c r="A115" s="63"/>
      <c r="B115" s="69"/>
      <c r="C115" s="67"/>
      <c r="D115" s="13">
        <v>2000</v>
      </c>
      <c r="E115" s="15" t="s">
        <v>137</v>
      </c>
      <c r="F115" s="14"/>
      <c r="G115" s="15">
        <f t="shared" si="22"/>
        <v>-2000</v>
      </c>
      <c r="H115" s="15" t="s">
        <v>137</v>
      </c>
      <c r="I115" s="15">
        <f t="shared" si="26"/>
        <v>4</v>
      </c>
      <c r="J115" s="69"/>
      <c r="K115" s="69"/>
      <c r="L115" s="19" t="str">
        <f t="shared" si="20"/>
        <v>NG</v>
      </c>
    </row>
    <row r="116" spans="1:12" s="2" customFormat="1" ht="11.25" customHeight="1" x14ac:dyDescent="0.15">
      <c r="A116" s="63"/>
      <c r="B116" s="69"/>
      <c r="C116" s="65" t="s">
        <v>142</v>
      </c>
      <c r="D116" s="13">
        <v>2000</v>
      </c>
      <c r="E116" s="15" t="s">
        <v>137</v>
      </c>
      <c r="F116" s="14"/>
      <c r="G116" s="15">
        <f t="shared" si="22"/>
        <v>-2000</v>
      </c>
      <c r="H116" s="15" t="s">
        <v>137</v>
      </c>
      <c r="I116" s="15">
        <f t="shared" ref="I116:I120" si="27">0.1/100*D116+0.1/100*20000</f>
        <v>22</v>
      </c>
      <c r="J116" s="69"/>
      <c r="K116" s="69"/>
      <c r="L116" s="19" t="str">
        <f t="shared" si="20"/>
        <v>NG</v>
      </c>
    </row>
    <row r="117" spans="1:12" s="2" customFormat="1" ht="11.25" customHeight="1" x14ac:dyDescent="0.15">
      <c r="A117" s="63"/>
      <c r="B117" s="69"/>
      <c r="C117" s="66"/>
      <c r="D117" s="13">
        <v>5000</v>
      </c>
      <c r="E117" s="15" t="s">
        <v>137</v>
      </c>
      <c r="F117" s="14"/>
      <c r="G117" s="15">
        <f t="shared" si="22"/>
        <v>-5000</v>
      </c>
      <c r="H117" s="15" t="s">
        <v>137</v>
      </c>
      <c r="I117" s="15">
        <f t="shared" si="27"/>
        <v>25</v>
      </c>
      <c r="J117" s="69"/>
      <c r="K117" s="69"/>
      <c r="L117" s="19" t="str">
        <f t="shared" si="20"/>
        <v>NG</v>
      </c>
    </row>
    <row r="118" spans="1:12" s="2" customFormat="1" ht="11.25" customHeight="1" x14ac:dyDescent="0.15">
      <c r="A118" s="63"/>
      <c r="B118" s="69"/>
      <c r="C118" s="66"/>
      <c r="D118" s="13">
        <v>10000</v>
      </c>
      <c r="E118" s="15" t="s">
        <v>137</v>
      </c>
      <c r="F118" s="14"/>
      <c r="G118" s="15">
        <f t="shared" si="22"/>
        <v>-10000</v>
      </c>
      <c r="H118" s="15" t="s">
        <v>137</v>
      </c>
      <c r="I118" s="15">
        <f t="shared" si="27"/>
        <v>30</v>
      </c>
      <c r="J118" s="69"/>
      <c r="K118" s="69"/>
      <c r="L118" s="19" t="str">
        <f t="shared" si="20"/>
        <v>NG</v>
      </c>
    </row>
    <row r="119" spans="1:12" s="2" customFormat="1" ht="11.25" customHeight="1" x14ac:dyDescent="0.15">
      <c r="A119" s="63"/>
      <c r="B119" s="69"/>
      <c r="C119" s="66"/>
      <c r="D119" s="13">
        <v>15000</v>
      </c>
      <c r="E119" s="15" t="s">
        <v>137</v>
      </c>
      <c r="F119" s="14"/>
      <c r="G119" s="15">
        <f t="shared" si="22"/>
        <v>-15000</v>
      </c>
      <c r="H119" s="15" t="s">
        <v>137</v>
      </c>
      <c r="I119" s="15">
        <f t="shared" si="27"/>
        <v>35</v>
      </c>
      <c r="J119" s="69"/>
      <c r="K119" s="69"/>
      <c r="L119" s="19" t="str">
        <f t="shared" ref="L119:L150" si="28">IF((ABS(I119)&gt;ABS(G119)),"OK","NG")</f>
        <v>NG</v>
      </c>
    </row>
    <row r="120" spans="1:12" s="2" customFormat="1" ht="11.25" customHeight="1" x14ac:dyDescent="0.15">
      <c r="A120" s="63"/>
      <c r="B120" s="69"/>
      <c r="C120" s="67"/>
      <c r="D120" s="13">
        <v>20000</v>
      </c>
      <c r="E120" s="15" t="s">
        <v>137</v>
      </c>
      <c r="F120" s="14"/>
      <c r="G120" s="15">
        <f t="shared" si="22"/>
        <v>-20000</v>
      </c>
      <c r="H120" s="15" t="s">
        <v>137</v>
      </c>
      <c r="I120" s="15">
        <f t="shared" si="27"/>
        <v>40</v>
      </c>
      <c r="J120" s="69"/>
      <c r="K120" s="69"/>
      <c r="L120" s="19" t="str">
        <f t="shared" si="28"/>
        <v>NG</v>
      </c>
    </row>
    <row r="121" spans="1:12" s="2" customFormat="1" ht="11.25" customHeight="1" x14ac:dyDescent="0.15">
      <c r="A121" s="63"/>
      <c r="B121" s="69"/>
      <c r="C121" s="65" t="s">
        <v>143</v>
      </c>
      <c r="D121" s="13">
        <v>20000</v>
      </c>
      <c r="E121" s="15" t="s">
        <v>137</v>
      </c>
      <c r="F121" s="14"/>
      <c r="G121" s="15">
        <f t="shared" si="22"/>
        <v>-20000</v>
      </c>
      <c r="H121" s="15" t="s">
        <v>137</v>
      </c>
      <c r="I121" s="15">
        <f t="shared" ref="I121:I125" si="29">0.1/100*D121+0.1/100*200000</f>
        <v>220</v>
      </c>
      <c r="J121" s="69"/>
      <c r="K121" s="69"/>
      <c r="L121" s="19" t="str">
        <f t="shared" si="28"/>
        <v>NG</v>
      </c>
    </row>
    <row r="122" spans="1:12" s="2" customFormat="1" ht="11.25" customHeight="1" x14ac:dyDescent="0.15">
      <c r="A122" s="63"/>
      <c r="B122" s="69"/>
      <c r="C122" s="66"/>
      <c r="D122" s="13">
        <v>50000</v>
      </c>
      <c r="E122" s="15" t="s">
        <v>137</v>
      </c>
      <c r="F122" s="14"/>
      <c r="G122" s="15">
        <f t="shared" si="22"/>
        <v>-50000</v>
      </c>
      <c r="H122" s="15" t="s">
        <v>137</v>
      </c>
      <c r="I122" s="15">
        <f t="shared" si="29"/>
        <v>250</v>
      </c>
      <c r="J122" s="69"/>
      <c r="K122" s="69"/>
      <c r="L122" s="19" t="str">
        <f t="shared" si="28"/>
        <v>NG</v>
      </c>
    </row>
    <row r="123" spans="1:12" s="2" customFormat="1" ht="11.25" customHeight="1" x14ac:dyDescent="0.15">
      <c r="A123" s="63"/>
      <c r="B123" s="69"/>
      <c r="C123" s="66"/>
      <c r="D123" s="13">
        <v>100000</v>
      </c>
      <c r="E123" s="15" t="s">
        <v>137</v>
      </c>
      <c r="F123" s="14"/>
      <c r="G123" s="15">
        <f t="shared" si="22"/>
        <v>-100000</v>
      </c>
      <c r="H123" s="15" t="s">
        <v>137</v>
      </c>
      <c r="I123" s="15">
        <f t="shared" si="29"/>
        <v>300</v>
      </c>
      <c r="J123" s="69"/>
      <c r="K123" s="69"/>
      <c r="L123" s="19" t="str">
        <f t="shared" si="28"/>
        <v>NG</v>
      </c>
    </row>
    <row r="124" spans="1:12" s="2" customFormat="1" ht="11.25" customHeight="1" x14ac:dyDescent="0.15">
      <c r="A124" s="63"/>
      <c r="B124" s="69"/>
      <c r="C124" s="66"/>
      <c r="D124" s="13">
        <v>150000</v>
      </c>
      <c r="E124" s="15" t="s">
        <v>137</v>
      </c>
      <c r="F124" s="14"/>
      <c r="G124" s="15">
        <f t="shared" si="22"/>
        <v>-150000</v>
      </c>
      <c r="H124" s="15" t="s">
        <v>137</v>
      </c>
      <c r="I124" s="15">
        <f t="shared" si="29"/>
        <v>350</v>
      </c>
      <c r="J124" s="69"/>
      <c r="K124" s="69"/>
      <c r="L124" s="19" t="str">
        <f t="shared" si="28"/>
        <v>NG</v>
      </c>
    </row>
    <row r="125" spans="1:12" s="2" customFormat="1" ht="11.25" customHeight="1" x14ac:dyDescent="0.15">
      <c r="A125" s="63"/>
      <c r="B125" s="69"/>
      <c r="C125" s="67"/>
      <c r="D125" s="13">
        <v>200000</v>
      </c>
      <c r="E125" s="15" t="s">
        <v>137</v>
      </c>
      <c r="F125" s="14"/>
      <c r="G125" s="15">
        <f t="shared" si="22"/>
        <v>-200000</v>
      </c>
      <c r="H125" s="15" t="s">
        <v>137</v>
      </c>
      <c r="I125" s="15">
        <f t="shared" si="29"/>
        <v>400</v>
      </c>
      <c r="J125" s="69"/>
      <c r="K125" s="69"/>
      <c r="L125" s="19" t="str">
        <f t="shared" si="28"/>
        <v>NG</v>
      </c>
    </row>
    <row r="126" spans="1:12" s="2" customFormat="1" ht="11.25" customHeight="1" x14ac:dyDescent="0.15">
      <c r="A126" s="63"/>
      <c r="B126" s="69"/>
      <c r="C126" s="65" t="s">
        <v>144</v>
      </c>
      <c r="D126" s="13">
        <v>200000</v>
      </c>
      <c r="E126" s="15" t="s">
        <v>137</v>
      </c>
      <c r="F126" s="14"/>
      <c r="G126" s="15">
        <f t="shared" si="22"/>
        <v>-200000</v>
      </c>
      <c r="H126" s="15" t="s">
        <v>137</v>
      </c>
      <c r="I126" s="15">
        <f t="shared" ref="I126:I130" si="30">0.1/100*D126+0.1/100*3000000</f>
        <v>3200</v>
      </c>
      <c r="J126" s="69"/>
      <c r="K126" s="69"/>
      <c r="L126" s="19" t="str">
        <f t="shared" si="28"/>
        <v>NG</v>
      </c>
    </row>
    <row r="127" spans="1:12" s="2" customFormat="1" ht="11.25" customHeight="1" x14ac:dyDescent="0.15">
      <c r="A127" s="63"/>
      <c r="B127" s="69"/>
      <c r="C127" s="66"/>
      <c r="D127" s="13">
        <v>500000</v>
      </c>
      <c r="E127" s="15" t="s">
        <v>137</v>
      </c>
      <c r="F127" s="14"/>
      <c r="G127" s="15">
        <f t="shared" si="22"/>
        <v>-500000</v>
      </c>
      <c r="H127" s="15" t="s">
        <v>137</v>
      </c>
      <c r="I127" s="15">
        <f t="shared" si="30"/>
        <v>3500</v>
      </c>
      <c r="J127" s="69"/>
      <c r="K127" s="69"/>
      <c r="L127" s="19" t="str">
        <f t="shared" si="28"/>
        <v>NG</v>
      </c>
    </row>
    <row r="128" spans="1:12" s="2" customFormat="1" ht="11.25" customHeight="1" x14ac:dyDescent="0.15">
      <c r="A128" s="63"/>
      <c r="B128" s="69"/>
      <c r="C128" s="66"/>
      <c r="D128" s="13">
        <v>1000000</v>
      </c>
      <c r="E128" s="15" t="s">
        <v>137</v>
      </c>
      <c r="F128" s="14"/>
      <c r="G128" s="15">
        <f t="shared" si="22"/>
        <v>-1000000</v>
      </c>
      <c r="H128" s="15" t="s">
        <v>137</v>
      </c>
      <c r="I128" s="15">
        <f t="shared" si="30"/>
        <v>4000</v>
      </c>
      <c r="J128" s="69"/>
      <c r="K128" s="69"/>
      <c r="L128" s="19" t="str">
        <f t="shared" si="28"/>
        <v>NG</v>
      </c>
    </row>
    <row r="129" spans="1:13" s="2" customFormat="1" ht="11.25" customHeight="1" x14ac:dyDescent="0.15">
      <c r="A129" s="63"/>
      <c r="B129" s="69"/>
      <c r="C129" s="66"/>
      <c r="D129" s="13">
        <v>2000000</v>
      </c>
      <c r="E129" s="15" t="s">
        <v>137</v>
      </c>
      <c r="F129" s="14"/>
      <c r="G129" s="15">
        <f t="shared" si="22"/>
        <v>-2000000</v>
      </c>
      <c r="H129" s="15" t="s">
        <v>137</v>
      </c>
      <c r="I129" s="15">
        <f t="shared" si="30"/>
        <v>5000</v>
      </c>
      <c r="J129" s="69"/>
      <c r="K129" s="69"/>
      <c r="L129" s="19" t="str">
        <f t="shared" si="28"/>
        <v>NG</v>
      </c>
    </row>
    <row r="130" spans="1:13" s="2" customFormat="1" ht="11.25" customHeight="1" x14ac:dyDescent="0.15">
      <c r="A130" s="63"/>
      <c r="B130" s="70"/>
      <c r="C130" s="67"/>
      <c r="D130" s="13">
        <v>3000000</v>
      </c>
      <c r="E130" s="15" t="s">
        <v>137</v>
      </c>
      <c r="F130" s="14"/>
      <c r="G130" s="15">
        <f t="shared" si="22"/>
        <v>-3000000</v>
      </c>
      <c r="H130" s="15" t="s">
        <v>137</v>
      </c>
      <c r="I130" s="15">
        <f t="shared" si="30"/>
        <v>6000</v>
      </c>
      <c r="J130" s="70"/>
      <c r="K130" s="70"/>
      <c r="L130" s="19" t="str">
        <f t="shared" si="28"/>
        <v>NG</v>
      </c>
    </row>
    <row r="131" spans="1:13" s="2" customFormat="1" ht="11.25" customHeight="1" x14ac:dyDescent="0.15">
      <c r="A131" s="63"/>
      <c r="B131" s="68" t="s">
        <v>146</v>
      </c>
      <c r="C131" s="65" t="s">
        <v>147</v>
      </c>
      <c r="D131" s="13">
        <v>0</v>
      </c>
      <c r="E131" s="15" t="s">
        <v>137</v>
      </c>
      <c r="F131" s="14"/>
      <c r="G131" s="15">
        <f t="shared" ref="G131:G162" si="31">F131-D131</f>
        <v>0</v>
      </c>
      <c r="H131" s="15" t="s">
        <v>137</v>
      </c>
      <c r="I131" s="15">
        <f t="shared" ref="I131:I146" si="32">0.1/100*D131+0.1/100*200</f>
        <v>0.2</v>
      </c>
      <c r="J131" s="68" t="s">
        <v>148</v>
      </c>
      <c r="K131" s="68" t="s">
        <v>123</v>
      </c>
      <c r="L131" s="19" t="str">
        <f t="shared" si="28"/>
        <v>OK</v>
      </c>
      <c r="M131" s="20"/>
    </row>
    <row r="132" spans="1:13" s="2" customFormat="1" ht="11.25" customHeight="1" x14ac:dyDescent="0.15">
      <c r="A132" s="63"/>
      <c r="B132" s="69"/>
      <c r="C132" s="66"/>
      <c r="D132" s="13">
        <v>3</v>
      </c>
      <c r="E132" s="15" t="s">
        <v>137</v>
      </c>
      <c r="F132" s="14"/>
      <c r="G132" s="15">
        <f t="shared" si="31"/>
        <v>-3</v>
      </c>
      <c r="H132" s="15" t="s">
        <v>137</v>
      </c>
      <c r="I132" s="15">
        <f t="shared" si="32"/>
        <v>0.20300000000000001</v>
      </c>
      <c r="J132" s="69"/>
      <c r="K132" s="69"/>
      <c r="L132" s="19" t="str">
        <f t="shared" si="28"/>
        <v>NG</v>
      </c>
      <c r="M132" s="20"/>
    </row>
    <row r="133" spans="1:13" s="2" customFormat="1" ht="11.25" customHeight="1" x14ac:dyDescent="0.15">
      <c r="A133" s="63"/>
      <c r="B133" s="69"/>
      <c r="C133" s="66"/>
      <c r="D133" s="13">
        <v>6</v>
      </c>
      <c r="E133" s="15" t="s">
        <v>137</v>
      </c>
      <c r="F133" s="14"/>
      <c r="G133" s="15">
        <f t="shared" si="31"/>
        <v>-6</v>
      </c>
      <c r="H133" s="15" t="s">
        <v>137</v>
      </c>
      <c r="I133" s="15">
        <f t="shared" si="32"/>
        <v>0.20600000000000002</v>
      </c>
      <c r="J133" s="69"/>
      <c r="K133" s="69"/>
      <c r="L133" s="19" t="str">
        <f t="shared" si="28"/>
        <v>NG</v>
      </c>
      <c r="M133" s="20"/>
    </row>
    <row r="134" spans="1:13" s="2" customFormat="1" ht="11.25" customHeight="1" x14ac:dyDescent="0.15">
      <c r="A134" s="63"/>
      <c r="B134" s="69"/>
      <c r="C134" s="66"/>
      <c r="D134" s="13">
        <v>10</v>
      </c>
      <c r="E134" s="15" t="s">
        <v>137</v>
      </c>
      <c r="F134" s="14"/>
      <c r="G134" s="15">
        <f t="shared" si="31"/>
        <v>-10</v>
      </c>
      <c r="H134" s="15" t="s">
        <v>137</v>
      </c>
      <c r="I134" s="15">
        <f t="shared" si="32"/>
        <v>0.21000000000000002</v>
      </c>
      <c r="J134" s="69"/>
      <c r="K134" s="69"/>
      <c r="L134" s="19" t="str">
        <f t="shared" si="28"/>
        <v>NG</v>
      </c>
      <c r="M134" s="20"/>
    </row>
    <row r="135" spans="1:13" s="2" customFormat="1" ht="11.25" customHeight="1" x14ac:dyDescent="0.15">
      <c r="A135" s="63"/>
      <c r="B135" s="69"/>
      <c r="C135" s="66"/>
      <c r="D135" s="13">
        <v>10</v>
      </c>
      <c r="E135" s="15" t="s">
        <v>137</v>
      </c>
      <c r="F135" s="14"/>
      <c r="G135" s="15">
        <f t="shared" si="31"/>
        <v>-10</v>
      </c>
      <c r="H135" s="15" t="s">
        <v>137</v>
      </c>
      <c r="I135" s="15">
        <f t="shared" si="32"/>
        <v>0.21000000000000002</v>
      </c>
      <c r="J135" s="69"/>
      <c r="K135" s="69"/>
      <c r="L135" s="19" t="str">
        <f t="shared" si="28"/>
        <v>NG</v>
      </c>
      <c r="M135" s="20"/>
    </row>
    <row r="136" spans="1:13" s="2" customFormat="1" ht="11.25" customHeight="1" x14ac:dyDescent="0.15">
      <c r="A136" s="63"/>
      <c r="B136" s="69"/>
      <c r="C136" s="66"/>
      <c r="D136" s="13">
        <v>20</v>
      </c>
      <c r="E136" s="15" t="s">
        <v>137</v>
      </c>
      <c r="F136" s="14"/>
      <c r="G136" s="15">
        <f t="shared" si="31"/>
        <v>-20</v>
      </c>
      <c r="H136" s="15" t="s">
        <v>137</v>
      </c>
      <c r="I136" s="15">
        <f t="shared" si="32"/>
        <v>0.22</v>
      </c>
      <c r="J136" s="69"/>
      <c r="K136" s="69"/>
      <c r="L136" s="19" t="str">
        <f t="shared" si="28"/>
        <v>NG</v>
      </c>
      <c r="M136" s="20"/>
    </row>
    <row r="137" spans="1:13" s="2" customFormat="1" ht="11.25" customHeight="1" x14ac:dyDescent="0.15">
      <c r="A137" s="63"/>
      <c r="B137" s="69"/>
      <c r="C137" s="66"/>
      <c r="D137" s="13">
        <v>40</v>
      </c>
      <c r="E137" s="15" t="s">
        <v>137</v>
      </c>
      <c r="F137" s="14"/>
      <c r="G137" s="15">
        <f t="shared" si="31"/>
        <v>-40</v>
      </c>
      <c r="H137" s="15" t="s">
        <v>137</v>
      </c>
      <c r="I137" s="15">
        <f t="shared" si="32"/>
        <v>0.24000000000000002</v>
      </c>
      <c r="J137" s="69"/>
      <c r="K137" s="69"/>
      <c r="L137" s="19" t="str">
        <f t="shared" si="28"/>
        <v>NG</v>
      </c>
      <c r="M137" s="20"/>
    </row>
    <row r="138" spans="1:13" s="2" customFormat="1" ht="11.25" customHeight="1" x14ac:dyDescent="0.15">
      <c r="A138" s="63"/>
      <c r="B138" s="69"/>
      <c r="C138" s="66"/>
      <c r="D138" s="13">
        <v>60</v>
      </c>
      <c r="E138" s="15" t="s">
        <v>137</v>
      </c>
      <c r="F138" s="14"/>
      <c r="G138" s="15">
        <f t="shared" si="31"/>
        <v>-60</v>
      </c>
      <c r="H138" s="15" t="s">
        <v>137</v>
      </c>
      <c r="I138" s="15">
        <f t="shared" si="32"/>
        <v>0.26</v>
      </c>
      <c r="J138" s="69"/>
      <c r="K138" s="69"/>
      <c r="L138" s="19" t="str">
        <f t="shared" si="28"/>
        <v>NG</v>
      </c>
      <c r="M138" s="20"/>
    </row>
    <row r="139" spans="1:13" s="2" customFormat="1" ht="11.25" customHeight="1" x14ac:dyDescent="0.15">
      <c r="A139" s="63"/>
      <c r="B139" s="69"/>
      <c r="C139" s="66"/>
      <c r="D139" s="13">
        <v>60</v>
      </c>
      <c r="E139" s="15" t="s">
        <v>137</v>
      </c>
      <c r="F139" s="14"/>
      <c r="G139" s="15">
        <f t="shared" si="31"/>
        <v>-60</v>
      </c>
      <c r="H139" s="15" t="s">
        <v>137</v>
      </c>
      <c r="I139" s="15">
        <f t="shared" si="32"/>
        <v>0.26</v>
      </c>
      <c r="J139" s="69"/>
      <c r="K139" s="69"/>
      <c r="L139" s="19" t="str">
        <f t="shared" si="28"/>
        <v>NG</v>
      </c>
      <c r="M139" s="20"/>
    </row>
    <row r="140" spans="1:13" s="2" customFormat="1" ht="11.25" customHeight="1" x14ac:dyDescent="0.15">
      <c r="A140" s="63"/>
      <c r="B140" s="69"/>
      <c r="C140" s="66"/>
      <c r="D140" s="13">
        <v>80</v>
      </c>
      <c r="E140" s="15" t="s">
        <v>137</v>
      </c>
      <c r="F140" s="14"/>
      <c r="G140" s="15">
        <f t="shared" si="31"/>
        <v>-80</v>
      </c>
      <c r="H140" s="15" t="s">
        <v>137</v>
      </c>
      <c r="I140" s="15">
        <f t="shared" si="32"/>
        <v>0.28000000000000003</v>
      </c>
      <c r="J140" s="69"/>
      <c r="K140" s="69"/>
      <c r="L140" s="19" t="str">
        <f t="shared" si="28"/>
        <v>NG</v>
      </c>
      <c r="M140" s="20"/>
    </row>
    <row r="141" spans="1:13" s="2" customFormat="1" ht="11.25" customHeight="1" x14ac:dyDescent="0.15">
      <c r="A141" s="63"/>
      <c r="B141" s="69"/>
      <c r="C141" s="66"/>
      <c r="D141" s="13">
        <v>100</v>
      </c>
      <c r="E141" s="15" t="s">
        <v>137</v>
      </c>
      <c r="F141" s="14"/>
      <c r="G141" s="15">
        <f t="shared" si="31"/>
        <v>-100</v>
      </c>
      <c r="H141" s="15" t="s">
        <v>137</v>
      </c>
      <c r="I141" s="15">
        <f t="shared" si="32"/>
        <v>0.30000000000000004</v>
      </c>
      <c r="J141" s="69"/>
      <c r="K141" s="69"/>
      <c r="L141" s="19" t="str">
        <f t="shared" si="28"/>
        <v>NG</v>
      </c>
      <c r="M141" s="20"/>
    </row>
    <row r="142" spans="1:13" s="2" customFormat="1" ht="11.25" customHeight="1" x14ac:dyDescent="0.15">
      <c r="A142" s="63"/>
      <c r="B142" s="69"/>
      <c r="C142" s="66"/>
      <c r="D142" s="13">
        <v>120</v>
      </c>
      <c r="E142" s="15" t="s">
        <v>137</v>
      </c>
      <c r="F142" s="14"/>
      <c r="G142" s="15">
        <f t="shared" si="31"/>
        <v>-120</v>
      </c>
      <c r="H142" s="15" t="s">
        <v>137</v>
      </c>
      <c r="I142" s="15">
        <f t="shared" si="32"/>
        <v>0.32</v>
      </c>
      <c r="J142" s="69"/>
      <c r="K142" s="69"/>
      <c r="L142" s="19" t="str">
        <f t="shared" si="28"/>
        <v>NG</v>
      </c>
      <c r="M142" s="20"/>
    </row>
    <row r="143" spans="1:13" s="2" customFormat="1" ht="11.25" customHeight="1" x14ac:dyDescent="0.15">
      <c r="A143" s="63"/>
      <c r="B143" s="69"/>
      <c r="C143" s="66"/>
      <c r="D143" s="13">
        <v>120</v>
      </c>
      <c r="E143" s="15" t="s">
        <v>137</v>
      </c>
      <c r="F143" s="14"/>
      <c r="G143" s="15">
        <f t="shared" si="31"/>
        <v>-120</v>
      </c>
      <c r="H143" s="15" t="s">
        <v>137</v>
      </c>
      <c r="I143" s="15">
        <f t="shared" si="32"/>
        <v>0.32</v>
      </c>
      <c r="J143" s="69"/>
      <c r="K143" s="69"/>
      <c r="L143" s="19" t="str">
        <f t="shared" si="28"/>
        <v>NG</v>
      </c>
      <c r="M143" s="20"/>
    </row>
    <row r="144" spans="1:13" s="2" customFormat="1" ht="11.25" customHeight="1" x14ac:dyDescent="0.15">
      <c r="A144" s="63"/>
      <c r="B144" s="69"/>
      <c r="C144" s="66"/>
      <c r="D144" s="13">
        <v>150</v>
      </c>
      <c r="E144" s="15" t="s">
        <v>137</v>
      </c>
      <c r="F144" s="14"/>
      <c r="G144" s="15">
        <f t="shared" si="31"/>
        <v>-150</v>
      </c>
      <c r="H144" s="15" t="s">
        <v>137</v>
      </c>
      <c r="I144" s="15">
        <f t="shared" si="32"/>
        <v>0.35</v>
      </c>
      <c r="J144" s="69"/>
      <c r="K144" s="69"/>
      <c r="L144" s="19" t="str">
        <f t="shared" si="28"/>
        <v>NG</v>
      </c>
      <c r="M144" s="20"/>
    </row>
    <row r="145" spans="1:13" s="2" customFormat="1" ht="11.25" customHeight="1" x14ac:dyDescent="0.15">
      <c r="A145" s="63"/>
      <c r="B145" s="69"/>
      <c r="C145" s="66"/>
      <c r="D145" s="13">
        <v>180</v>
      </c>
      <c r="E145" s="15" t="s">
        <v>137</v>
      </c>
      <c r="F145" s="14"/>
      <c r="G145" s="15">
        <f t="shared" si="31"/>
        <v>-180</v>
      </c>
      <c r="H145" s="15" t="s">
        <v>137</v>
      </c>
      <c r="I145" s="15">
        <f t="shared" si="32"/>
        <v>0.38</v>
      </c>
      <c r="J145" s="69"/>
      <c r="K145" s="69"/>
      <c r="L145" s="19" t="str">
        <f t="shared" si="28"/>
        <v>NG</v>
      </c>
      <c r="M145" s="20"/>
    </row>
    <row r="146" spans="1:13" s="2" customFormat="1" ht="11.25" customHeight="1" x14ac:dyDescent="0.15">
      <c r="A146" s="63"/>
      <c r="B146" s="69"/>
      <c r="C146" s="67"/>
      <c r="D146" s="13">
        <v>200</v>
      </c>
      <c r="E146" s="15" t="s">
        <v>137</v>
      </c>
      <c r="F146" s="14"/>
      <c r="G146" s="15">
        <f t="shared" si="31"/>
        <v>-200</v>
      </c>
      <c r="H146" s="15" t="s">
        <v>137</v>
      </c>
      <c r="I146" s="15">
        <f t="shared" si="32"/>
        <v>0.4</v>
      </c>
      <c r="J146" s="69"/>
      <c r="K146" s="69"/>
      <c r="L146" s="19" t="str">
        <f t="shared" si="28"/>
        <v>NG</v>
      </c>
      <c r="M146" s="20"/>
    </row>
    <row r="147" spans="1:13" s="2" customFormat="1" ht="11.25" customHeight="1" x14ac:dyDescent="0.15">
      <c r="A147" s="63"/>
      <c r="B147" s="69"/>
      <c r="C147" s="65" t="s">
        <v>149</v>
      </c>
      <c r="D147" s="13">
        <v>0</v>
      </c>
      <c r="E147" s="15" t="s">
        <v>137</v>
      </c>
      <c r="F147" s="14"/>
      <c r="G147" s="15">
        <f t="shared" si="31"/>
        <v>0</v>
      </c>
      <c r="H147" s="15" t="s">
        <v>137</v>
      </c>
      <c r="I147" s="15">
        <f t="shared" ref="I147:I178" si="33">0.1/100*D147+0.1/100*2000</f>
        <v>2</v>
      </c>
      <c r="J147" s="69"/>
      <c r="K147" s="69"/>
      <c r="L147" s="19" t="str">
        <f t="shared" si="28"/>
        <v>OK</v>
      </c>
      <c r="M147" s="20"/>
    </row>
    <row r="148" spans="1:13" s="2" customFormat="1" ht="11.25" customHeight="1" x14ac:dyDescent="0.15">
      <c r="A148" s="63"/>
      <c r="B148" s="69"/>
      <c r="C148" s="66"/>
      <c r="D148" s="13">
        <v>30</v>
      </c>
      <c r="E148" s="15" t="s">
        <v>137</v>
      </c>
      <c r="F148" s="14"/>
      <c r="G148" s="15">
        <f t="shared" si="31"/>
        <v>-30</v>
      </c>
      <c r="H148" s="15" t="s">
        <v>137</v>
      </c>
      <c r="I148" s="15">
        <f t="shared" si="33"/>
        <v>2.0299999999999998</v>
      </c>
      <c r="J148" s="69"/>
      <c r="K148" s="69"/>
      <c r="L148" s="19" t="str">
        <f t="shared" si="28"/>
        <v>NG</v>
      </c>
      <c r="M148" s="20"/>
    </row>
    <row r="149" spans="1:13" s="2" customFormat="1" ht="11.25" customHeight="1" x14ac:dyDescent="0.15">
      <c r="A149" s="63"/>
      <c r="B149" s="69"/>
      <c r="C149" s="66"/>
      <c r="D149" s="13">
        <v>60</v>
      </c>
      <c r="E149" s="15" t="s">
        <v>137</v>
      </c>
      <c r="F149" s="14"/>
      <c r="G149" s="15">
        <f t="shared" si="31"/>
        <v>-60</v>
      </c>
      <c r="H149" s="15" t="s">
        <v>137</v>
      </c>
      <c r="I149" s="15">
        <f t="shared" si="33"/>
        <v>2.06</v>
      </c>
      <c r="J149" s="69"/>
      <c r="K149" s="69"/>
      <c r="L149" s="19" t="str">
        <f t="shared" si="28"/>
        <v>NG</v>
      </c>
      <c r="M149" s="20"/>
    </row>
    <row r="150" spans="1:13" s="2" customFormat="1" ht="11.25" customHeight="1" x14ac:dyDescent="0.15">
      <c r="A150" s="63"/>
      <c r="B150" s="69"/>
      <c r="C150" s="66"/>
      <c r="D150" s="13">
        <v>100</v>
      </c>
      <c r="E150" s="15" t="s">
        <v>137</v>
      </c>
      <c r="F150" s="14"/>
      <c r="G150" s="15">
        <f t="shared" si="31"/>
        <v>-100</v>
      </c>
      <c r="H150" s="15" t="s">
        <v>137</v>
      </c>
      <c r="I150" s="15">
        <f t="shared" si="33"/>
        <v>2.1</v>
      </c>
      <c r="J150" s="69"/>
      <c r="K150" s="69"/>
      <c r="L150" s="19" t="str">
        <f t="shared" si="28"/>
        <v>NG</v>
      </c>
      <c r="M150" s="20"/>
    </row>
    <row r="151" spans="1:13" s="2" customFormat="1" ht="11.25" customHeight="1" x14ac:dyDescent="0.15">
      <c r="A151" s="63"/>
      <c r="B151" s="69"/>
      <c r="C151" s="66"/>
      <c r="D151" s="13">
        <v>100</v>
      </c>
      <c r="E151" s="15" t="s">
        <v>137</v>
      </c>
      <c r="F151" s="14"/>
      <c r="G151" s="15">
        <f t="shared" si="31"/>
        <v>-100</v>
      </c>
      <c r="H151" s="15" t="s">
        <v>137</v>
      </c>
      <c r="I151" s="15">
        <f t="shared" si="33"/>
        <v>2.1</v>
      </c>
      <c r="J151" s="69"/>
      <c r="K151" s="69"/>
      <c r="L151" s="19" t="str">
        <f t="shared" ref="L151:L194" si="34">IF((ABS(I151)&gt;ABS(G151)),"OK","NG")</f>
        <v>NG</v>
      </c>
      <c r="M151" s="20"/>
    </row>
    <row r="152" spans="1:13" s="2" customFormat="1" ht="11.25" customHeight="1" x14ac:dyDescent="0.15">
      <c r="A152" s="63"/>
      <c r="B152" s="69"/>
      <c r="C152" s="66"/>
      <c r="D152" s="13">
        <v>200</v>
      </c>
      <c r="E152" s="15" t="s">
        <v>137</v>
      </c>
      <c r="F152" s="14"/>
      <c r="G152" s="15">
        <f t="shared" si="31"/>
        <v>-200</v>
      </c>
      <c r="H152" s="15" t="s">
        <v>137</v>
      </c>
      <c r="I152" s="15">
        <f t="shared" si="33"/>
        <v>2.2000000000000002</v>
      </c>
      <c r="J152" s="69"/>
      <c r="K152" s="69"/>
      <c r="L152" s="19" t="str">
        <f t="shared" si="34"/>
        <v>NG</v>
      </c>
      <c r="M152" s="20"/>
    </row>
    <row r="153" spans="1:13" s="2" customFormat="1" ht="11.25" customHeight="1" x14ac:dyDescent="0.15">
      <c r="A153" s="63"/>
      <c r="B153" s="69"/>
      <c r="C153" s="66"/>
      <c r="D153" s="13">
        <v>400</v>
      </c>
      <c r="E153" s="15" t="s">
        <v>137</v>
      </c>
      <c r="F153" s="14"/>
      <c r="G153" s="15">
        <f t="shared" si="31"/>
        <v>-400</v>
      </c>
      <c r="H153" s="15" t="s">
        <v>137</v>
      </c>
      <c r="I153" s="15">
        <f t="shared" si="33"/>
        <v>2.4</v>
      </c>
      <c r="J153" s="69"/>
      <c r="K153" s="69"/>
      <c r="L153" s="19" t="str">
        <f t="shared" si="34"/>
        <v>NG</v>
      </c>
      <c r="M153" s="20"/>
    </row>
    <row r="154" spans="1:13" s="2" customFormat="1" ht="11.25" customHeight="1" x14ac:dyDescent="0.15">
      <c r="A154" s="63"/>
      <c r="B154" s="69"/>
      <c r="C154" s="66"/>
      <c r="D154" s="13">
        <v>600</v>
      </c>
      <c r="E154" s="15" t="s">
        <v>137</v>
      </c>
      <c r="F154" s="14"/>
      <c r="G154" s="15">
        <f t="shared" si="31"/>
        <v>-600</v>
      </c>
      <c r="H154" s="15" t="s">
        <v>137</v>
      </c>
      <c r="I154" s="15">
        <f t="shared" si="33"/>
        <v>2.6</v>
      </c>
      <c r="J154" s="69"/>
      <c r="K154" s="69"/>
      <c r="L154" s="19" t="str">
        <f t="shared" si="34"/>
        <v>NG</v>
      </c>
      <c r="M154" s="20"/>
    </row>
    <row r="155" spans="1:13" s="2" customFormat="1" ht="11.25" customHeight="1" x14ac:dyDescent="0.15">
      <c r="A155" s="63"/>
      <c r="B155" s="69"/>
      <c r="C155" s="66"/>
      <c r="D155" s="13">
        <v>600</v>
      </c>
      <c r="E155" s="15" t="s">
        <v>137</v>
      </c>
      <c r="F155" s="14"/>
      <c r="G155" s="15">
        <f t="shared" si="31"/>
        <v>-600</v>
      </c>
      <c r="H155" s="15" t="s">
        <v>137</v>
      </c>
      <c r="I155" s="15">
        <f t="shared" si="33"/>
        <v>2.6</v>
      </c>
      <c r="J155" s="69"/>
      <c r="K155" s="69"/>
      <c r="L155" s="19" t="str">
        <f t="shared" si="34"/>
        <v>NG</v>
      </c>
      <c r="M155" s="20"/>
    </row>
    <row r="156" spans="1:13" s="2" customFormat="1" ht="11.25" customHeight="1" x14ac:dyDescent="0.15">
      <c r="A156" s="63"/>
      <c r="B156" s="69"/>
      <c r="C156" s="66"/>
      <c r="D156" s="13">
        <v>800</v>
      </c>
      <c r="E156" s="15" t="s">
        <v>137</v>
      </c>
      <c r="F156" s="14"/>
      <c r="G156" s="15">
        <f t="shared" si="31"/>
        <v>-800</v>
      </c>
      <c r="H156" s="15" t="s">
        <v>137</v>
      </c>
      <c r="I156" s="15">
        <f t="shared" si="33"/>
        <v>2.8</v>
      </c>
      <c r="J156" s="69"/>
      <c r="K156" s="69"/>
      <c r="L156" s="19" t="str">
        <f t="shared" si="34"/>
        <v>NG</v>
      </c>
      <c r="M156" s="20"/>
    </row>
    <row r="157" spans="1:13" s="2" customFormat="1" ht="11.25" customHeight="1" x14ac:dyDescent="0.15">
      <c r="A157" s="63"/>
      <c r="B157" s="69"/>
      <c r="C157" s="66"/>
      <c r="D157" s="13">
        <v>1000</v>
      </c>
      <c r="E157" s="15" t="s">
        <v>137</v>
      </c>
      <c r="F157" s="14"/>
      <c r="G157" s="15">
        <f t="shared" si="31"/>
        <v>-1000</v>
      </c>
      <c r="H157" s="15" t="s">
        <v>137</v>
      </c>
      <c r="I157" s="15">
        <f t="shared" si="33"/>
        <v>3</v>
      </c>
      <c r="J157" s="69"/>
      <c r="K157" s="69"/>
      <c r="L157" s="19" t="str">
        <f t="shared" si="34"/>
        <v>NG</v>
      </c>
      <c r="M157" s="20"/>
    </row>
    <row r="158" spans="1:13" s="2" customFormat="1" ht="11.25" customHeight="1" x14ac:dyDescent="0.15">
      <c r="A158" s="63"/>
      <c r="B158" s="69"/>
      <c r="C158" s="66"/>
      <c r="D158" s="13">
        <v>1200</v>
      </c>
      <c r="E158" s="15" t="s">
        <v>137</v>
      </c>
      <c r="F158" s="14"/>
      <c r="G158" s="15">
        <f t="shared" si="31"/>
        <v>-1200</v>
      </c>
      <c r="H158" s="15" t="s">
        <v>137</v>
      </c>
      <c r="I158" s="15">
        <f t="shared" si="33"/>
        <v>3.2</v>
      </c>
      <c r="J158" s="69"/>
      <c r="K158" s="69"/>
      <c r="L158" s="19" t="str">
        <f t="shared" si="34"/>
        <v>NG</v>
      </c>
      <c r="M158" s="20"/>
    </row>
    <row r="159" spans="1:13" s="2" customFormat="1" ht="11.25" customHeight="1" x14ac:dyDescent="0.15">
      <c r="A159" s="63"/>
      <c r="B159" s="69"/>
      <c r="C159" s="66"/>
      <c r="D159" s="13">
        <v>1200</v>
      </c>
      <c r="E159" s="15" t="s">
        <v>137</v>
      </c>
      <c r="F159" s="14"/>
      <c r="G159" s="15">
        <f t="shared" si="31"/>
        <v>-1200</v>
      </c>
      <c r="H159" s="15" t="s">
        <v>137</v>
      </c>
      <c r="I159" s="15">
        <f t="shared" si="33"/>
        <v>3.2</v>
      </c>
      <c r="J159" s="69"/>
      <c r="K159" s="69"/>
      <c r="L159" s="19" t="str">
        <f t="shared" si="34"/>
        <v>NG</v>
      </c>
      <c r="M159" s="20"/>
    </row>
    <row r="160" spans="1:13" s="2" customFormat="1" ht="11.25" customHeight="1" x14ac:dyDescent="0.15">
      <c r="A160" s="63"/>
      <c r="B160" s="69"/>
      <c r="C160" s="66"/>
      <c r="D160" s="13">
        <v>1500</v>
      </c>
      <c r="E160" s="15" t="s">
        <v>137</v>
      </c>
      <c r="F160" s="14"/>
      <c r="G160" s="15">
        <f t="shared" si="31"/>
        <v>-1500</v>
      </c>
      <c r="H160" s="15" t="s">
        <v>137</v>
      </c>
      <c r="I160" s="15">
        <f t="shared" si="33"/>
        <v>3.5</v>
      </c>
      <c r="J160" s="69"/>
      <c r="K160" s="69"/>
      <c r="L160" s="19" t="str">
        <f t="shared" si="34"/>
        <v>NG</v>
      </c>
      <c r="M160" s="20"/>
    </row>
    <row r="161" spans="1:13" s="2" customFormat="1" ht="11.25" customHeight="1" x14ac:dyDescent="0.15">
      <c r="A161" s="63"/>
      <c r="B161" s="69"/>
      <c r="C161" s="66"/>
      <c r="D161" s="13">
        <v>1800</v>
      </c>
      <c r="E161" s="15" t="s">
        <v>137</v>
      </c>
      <c r="F161" s="14"/>
      <c r="G161" s="15">
        <f t="shared" si="31"/>
        <v>-1800</v>
      </c>
      <c r="H161" s="15" t="s">
        <v>137</v>
      </c>
      <c r="I161" s="15">
        <f t="shared" si="33"/>
        <v>3.8</v>
      </c>
      <c r="J161" s="69"/>
      <c r="K161" s="69"/>
      <c r="L161" s="19" t="str">
        <f t="shared" si="34"/>
        <v>NG</v>
      </c>
      <c r="M161" s="20"/>
    </row>
    <row r="162" spans="1:13" s="2" customFormat="1" ht="11.25" customHeight="1" x14ac:dyDescent="0.15">
      <c r="A162" s="63"/>
      <c r="B162" s="70"/>
      <c r="C162" s="67"/>
      <c r="D162" s="13">
        <v>2000</v>
      </c>
      <c r="E162" s="15" t="s">
        <v>137</v>
      </c>
      <c r="F162" s="14"/>
      <c r="G162" s="15">
        <f t="shared" si="31"/>
        <v>-2000</v>
      </c>
      <c r="H162" s="15" t="s">
        <v>137</v>
      </c>
      <c r="I162" s="15">
        <f t="shared" si="33"/>
        <v>4</v>
      </c>
      <c r="J162" s="70"/>
      <c r="K162" s="70"/>
      <c r="L162" s="19" t="str">
        <f t="shared" si="34"/>
        <v>NG</v>
      </c>
      <c r="M162" s="20"/>
    </row>
    <row r="163" spans="1:13" s="2" customFormat="1" ht="11.25" customHeight="1" x14ac:dyDescent="0.15">
      <c r="A163" s="63"/>
      <c r="B163" s="68" t="s">
        <v>150</v>
      </c>
      <c r="C163" s="65" t="s">
        <v>151</v>
      </c>
      <c r="D163" s="13">
        <v>0</v>
      </c>
      <c r="E163" s="15" t="s">
        <v>137</v>
      </c>
      <c r="F163" s="14"/>
      <c r="G163" s="15">
        <f t="shared" ref="G163:G194" si="35">F163-D163</f>
        <v>0</v>
      </c>
      <c r="H163" s="15" t="s">
        <v>137</v>
      </c>
      <c r="I163" s="15">
        <f t="shared" si="33"/>
        <v>2</v>
      </c>
      <c r="J163" s="16"/>
      <c r="K163" s="68" t="s">
        <v>123</v>
      </c>
      <c r="L163" s="19" t="str">
        <f t="shared" si="34"/>
        <v>OK</v>
      </c>
    </row>
    <row r="164" spans="1:13" s="2" customFormat="1" ht="11.25" customHeight="1" x14ac:dyDescent="0.15">
      <c r="A164" s="63"/>
      <c r="B164" s="69"/>
      <c r="C164" s="66"/>
      <c r="D164" s="13">
        <v>30</v>
      </c>
      <c r="E164" s="15" t="s">
        <v>137</v>
      </c>
      <c r="F164" s="14"/>
      <c r="G164" s="15">
        <f t="shared" si="35"/>
        <v>-30</v>
      </c>
      <c r="H164" s="15" t="s">
        <v>137</v>
      </c>
      <c r="I164" s="15">
        <f t="shared" si="33"/>
        <v>2.0299999999999998</v>
      </c>
      <c r="J164" s="69" t="s">
        <v>138</v>
      </c>
      <c r="K164" s="69"/>
      <c r="L164" s="19" t="str">
        <f t="shared" si="34"/>
        <v>NG</v>
      </c>
    </row>
    <row r="165" spans="1:13" s="2" customFormat="1" ht="11.25" customHeight="1" x14ac:dyDescent="0.15">
      <c r="A165" s="63"/>
      <c r="B165" s="69"/>
      <c r="C165" s="66"/>
      <c r="D165" s="13">
        <v>60</v>
      </c>
      <c r="E165" s="15" t="s">
        <v>137</v>
      </c>
      <c r="F165" s="14"/>
      <c r="G165" s="15">
        <f t="shared" si="35"/>
        <v>-60</v>
      </c>
      <c r="H165" s="15" t="s">
        <v>137</v>
      </c>
      <c r="I165" s="15">
        <f t="shared" si="33"/>
        <v>2.06</v>
      </c>
      <c r="J165" s="69"/>
      <c r="K165" s="69"/>
      <c r="L165" s="19" t="str">
        <f t="shared" si="34"/>
        <v>NG</v>
      </c>
    </row>
    <row r="166" spans="1:13" s="2" customFormat="1" ht="11.25" customHeight="1" x14ac:dyDescent="0.15">
      <c r="A166" s="63"/>
      <c r="B166" s="69"/>
      <c r="C166" s="66"/>
      <c r="D166" s="13">
        <v>100</v>
      </c>
      <c r="E166" s="15" t="s">
        <v>137</v>
      </c>
      <c r="F166" s="14"/>
      <c r="G166" s="15">
        <f t="shared" si="35"/>
        <v>-100</v>
      </c>
      <c r="H166" s="15" t="s">
        <v>137</v>
      </c>
      <c r="I166" s="15">
        <f t="shared" si="33"/>
        <v>2.1</v>
      </c>
      <c r="J166" s="69"/>
      <c r="K166" s="69"/>
      <c r="L166" s="19" t="str">
        <f t="shared" si="34"/>
        <v>NG</v>
      </c>
    </row>
    <row r="167" spans="1:13" s="2" customFormat="1" ht="11.25" customHeight="1" x14ac:dyDescent="0.15">
      <c r="A167" s="63"/>
      <c r="B167" s="69"/>
      <c r="C167" s="66"/>
      <c r="D167" s="13">
        <v>100</v>
      </c>
      <c r="E167" s="15" t="s">
        <v>137</v>
      </c>
      <c r="F167" s="14"/>
      <c r="G167" s="15">
        <f t="shared" si="35"/>
        <v>-100</v>
      </c>
      <c r="H167" s="15" t="s">
        <v>137</v>
      </c>
      <c r="I167" s="15">
        <f t="shared" si="33"/>
        <v>2.1</v>
      </c>
      <c r="J167" s="69"/>
      <c r="K167" s="69"/>
      <c r="L167" s="19" t="str">
        <f t="shared" si="34"/>
        <v>NG</v>
      </c>
    </row>
    <row r="168" spans="1:13" s="2" customFormat="1" ht="11.25" customHeight="1" x14ac:dyDescent="0.15">
      <c r="A168" s="63"/>
      <c r="B168" s="69"/>
      <c r="C168" s="66"/>
      <c r="D168" s="13">
        <v>200</v>
      </c>
      <c r="E168" s="15" t="s">
        <v>137</v>
      </c>
      <c r="F168" s="14"/>
      <c r="G168" s="15">
        <f t="shared" si="35"/>
        <v>-200</v>
      </c>
      <c r="H168" s="15" t="s">
        <v>137</v>
      </c>
      <c r="I168" s="15">
        <f t="shared" si="33"/>
        <v>2.2000000000000002</v>
      </c>
      <c r="J168" s="69"/>
      <c r="K168" s="69"/>
      <c r="L168" s="19" t="str">
        <f t="shared" si="34"/>
        <v>NG</v>
      </c>
    </row>
    <row r="169" spans="1:13" s="2" customFormat="1" ht="11.25" customHeight="1" x14ac:dyDescent="0.15">
      <c r="A169" s="63"/>
      <c r="B169" s="69"/>
      <c r="C169" s="66"/>
      <c r="D169" s="13">
        <v>400</v>
      </c>
      <c r="E169" s="15" t="s">
        <v>137</v>
      </c>
      <c r="F169" s="14"/>
      <c r="G169" s="15">
        <f t="shared" si="35"/>
        <v>-400</v>
      </c>
      <c r="H169" s="15" t="s">
        <v>137</v>
      </c>
      <c r="I169" s="15">
        <f t="shared" si="33"/>
        <v>2.4</v>
      </c>
      <c r="J169" s="69"/>
      <c r="K169" s="69"/>
      <c r="L169" s="19" t="str">
        <f t="shared" si="34"/>
        <v>NG</v>
      </c>
    </row>
    <row r="170" spans="1:13" s="2" customFormat="1" ht="11.25" customHeight="1" x14ac:dyDescent="0.15">
      <c r="A170" s="63"/>
      <c r="B170" s="69"/>
      <c r="C170" s="66"/>
      <c r="D170" s="13">
        <v>600</v>
      </c>
      <c r="E170" s="15" t="s">
        <v>137</v>
      </c>
      <c r="F170" s="14"/>
      <c r="G170" s="15">
        <f t="shared" si="35"/>
        <v>-600</v>
      </c>
      <c r="H170" s="15" t="s">
        <v>137</v>
      </c>
      <c r="I170" s="15">
        <f t="shared" si="33"/>
        <v>2.6</v>
      </c>
      <c r="J170" s="69"/>
      <c r="K170" s="69"/>
      <c r="L170" s="19" t="str">
        <f t="shared" si="34"/>
        <v>NG</v>
      </c>
    </row>
    <row r="171" spans="1:13" s="2" customFormat="1" ht="11.25" customHeight="1" x14ac:dyDescent="0.15">
      <c r="A171" s="63"/>
      <c r="B171" s="69"/>
      <c r="C171" s="66"/>
      <c r="D171" s="13">
        <v>600</v>
      </c>
      <c r="E171" s="15" t="s">
        <v>137</v>
      </c>
      <c r="F171" s="14"/>
      <c r="G171" s="15">
        <f t="shared" si="35"/>
        <v>-600</v>
      </c>
      <c r="H171" s="15" t="s">
        <v>137</v>
      </c>
      <c r="I171" s="15">
        <f t="shared" si="33"/>
        <v>2.6</v>
      </c>
      <c r="J171" s="69"/>
      <c r="K171" s="69"/>
      <c r="L171" s="19" t="str">
        <f t="shared" si="34"/>
        <v>NG</v>
      </c>
    </row>
    <row r="172" spans="1:13" s="2" customFormat="1" ht="11.25" customHeight="1" x14ac:dyDescent="0.15">
      <c r="A172" s="63"/>
      <c r="B172" s="69"/>
      <c r="C172" s="66"/>
      <c r="D172" s="13">
        <v>800</v>
      </c>
      <c r="E172" s="15" t="s">
        <v>137</v>
      </c>
      <c r="F172" s="14"/>
      <c r="G172" s="15">
        <f t="shared" si="35"/>
        <v>-800</v>
      </c>
      <c r="H172" s="15" t="s">
        <v>137</v>
      </c>
      <c r="I172" s="15">
        <f t="shared" si="33"/>
        <v>2.8</v>
      </c>
      <c r="J172" s="69"/>
      <c r="K172" s="69"/>
      <c r="L172" s="19" t="str">
        <f t="shared" si="34"/>
        <v>NG</v>
      </c>
    </row>
    <row r="173" spans="1:13" s="2" customFormat="1" ht="11.25" customHeight="1" x14ac:dyDescent="0.15">
      <c r="A173" s="63"/>
      <c r="B173" s="69"/>
      <c r="C173" s="66"/>
      <c r="D173" s="13">
        <v>1000</v>
      </c>
      <c r="E173" s="15" t="s">
        <v>137</v>
      </c>
      <c r="F173" s="14"/>
      <c r="G173" s="15">
        <f t="shared" si="35"/>
        <v>-1000</v>
      </c>
      <c r="H173" s="15" t="s">
        <v>137</v>
      </c>
      <c r="I173" s="15">
        <f t="shared" si="33"/>
        <v>3</v>
      </c>
      <c r="J173" s="69"/>
      <c r="K173" s="69"/>
      <c r="L173" s="19" t="str">
        <f t="shared" si="34"/>
        <v>NG</v>
      </c>
    </row>
    <row r="174" spans="1:13" s="2" customFormat="1" ht="11.25" customHeight="1" x14ac:dyDescent="0.15">
      <c r="A174" s="63"/>
      <c r="B174" s="69"/>
      <c r="C174" s="66"/>
      <c r="D174" s="13">
        <v>1200</v>
      </c>
      <c r="E174" s="15" t="s">
        <v>137</v>
      </c>
      <c r="F174" s="14"/>
      <c r="G174" s="15">
        <f t="shared" si="35"/>
        <v>-1200</v>
      </c>
      <c r="H174" s="15" t="s">
        <v>137</v>
      </c>
      <c r="I174" s="15">
        <f t="shared" si="33"/>
        <v>3.2</v>
      </c>
      <c r="J174" s="69"/>
      <c r="K174" s="69"/>
      <c r="L174" s="19" t="str">
        <f t="shared" si="34"/>
        <v>NG</v>
      </c>
    </row>
    <row r="175" spans="1:13" s="2" customFormat="1" ht="11.25" customHeight="1" x14ac:dyDescent="0.15">
      <c r="A175" s="63"/>
      <c r="B175" s="69"/>
      <c r="C175" s="66"/>
      <c r="D175" s="13">
        <v>1200</v>
      </c>
      <c r="E175" s="15" t="s">
        <v>137</v>
      </c>
      <c r="F175" s="14"/>
      <c r="G175" s="15">
        <f t="shared" si="35"/>
        <v>-1200</v>
      </c>
      <c r="H175" s="15" t="s">
        <v>137</v>
      </c>
      <c r="I175" s="15">
        <f t="shared" si="33"/>
        <v>3.2</v>
      </c>
      <c r="J175" s="69"/>
      <c r="K175" s="69"/>
      <c r="L175" s="19" t="str">
        <f t="shared" si="34"/>
        <v>NG</v>
      </c>
    </row>
    <row r="176" spans="1:13" s="2" customFormat="1" ht="11.25" customHeight="1" x14ac:dyDescent="0.15">
      <c r="A176" s="63"/>
      <c r="B176" s="69"/>
      <c r="C176" s="66"/>
      <c r="D176" s="13">
        <v>1500</v>
      </c>
      <c r="E176" s="15" t="s">
        <v>137</v>
      </c>
      <c r="F176" s="14"/>
      <c r="G176" s="15">
        <f t="shared" si="35"/>
        <v>-1500</v>
      </c>
      <c r="H176" s="15" t="s">
        <v>137</v>
      </c>
      <c r="I176" s="15">
        <f t="shared" si="33"/>
        <v>3.5</v>
      </c>
      <c r="J176" s="69"/>
      <c r="K176" s="69"/>
      <c r="L176" s="19" t="str">
        <f t="shared" si="34"/>
        <v>NG</v>
      </c>
    </row>
    <row r="177" spans="1:12" s="2" customFormat="1" ht="11.25" customHeight="1" x14ac:dyDescent="0.15">
      <c r="A177" s="63"/>
      <c r="B177" s="69"/>
      <c r="C177" s="66"/>
      <c r="D177" s="13">
        <v>1800</v>
      </c>
      <c r="E177" s="15" t="s">
        <v>137</v>
      </c>
      <c r="F177" s="14"/>
      <c r="G177" s="15">
        <f t="shared" si="35"/>
        <v>-1800</v>
      </c>
      <c r="H177" s="15" t="s">
        <v>137</v>
      </c>
      <c r="I177" s="15">
        <f t="shared" si="33"/>
        <v>3.8</v>
      </c>
      <c r="J177" s="69"/>
      <c r="K177" s="69"/>
      <c r="L177" s="19" t="str">
        <f t="shared" si="34"/>
        <v>NG</v>
      </c>
    </row>
    <row r="178" spans="1:12" s="2" customFormat="1" ht="11.25" customHeight="1" x14ac:dyDescent="0.15">
      <c r="A178" s="63"/>
      <c r="B178" s="69"/>
      <c r="C178" s="67"/>
      <c r="D178" s="13">
        <v>2000</v>
      </c>
      <c r="E178" s="15" t="s">
        <v>137</v>
      </c>
      <c r="F178" s="14"/>
      <c r="G178" s="15">
        <f t="shared" si="35"/>
        <v>-2000</v>
      </c>
      <c r="H178" s="15" t="s">
        <v>137</v>
      </c>
      <c r="I178" s="15">
        <f t="shared" si="33"/>
        <v>4</v>
      </c>
      <c r="J178" s="69"/>
      <c r="K178" s="69"/>
      <c r="L178" s="19" t="str">
        <f t="shared" si="34"/>
        <v>NG</v>
      </c>
    </row>
    <row r="179" spans="1:12" s="2" customFormat="1" ht="11.25" customHeight="1" x14ac:dyDescent="0.15">
      <c r="A179" s="63"/>
      <c r="B179" s="69"/>
      <c r="C179" s="65" t="s">
        <v>152</v>
      </c>
      <c r="D179" s="13">
        <v>0</v>
      </c>
      <c r="E179" s="15" t="s">
        <v>137</v>
      </c>
      <c r="F179" s="14"/>
      <c r="G179" s="15">
        <f t="shared" si="35"/>
        <v>0</v>
      </c>
      <c r="H179" s="15" t="s">
        <v>137</v>
      </c>
      <c r="I179" s="15">
        <f t="shared" ref="I179:I194" si="36">0.1/100*D179+0.1/100*20000</f>
        <v>20</v>
      </c>
      <c r="J179" s="69"/>
      <c r="K179" s="69"/>
      <c r="L179" s="19" t="str">
        <f t="shared" si="34"/>
        <v>OK</v>
      </c>
    </row>
    <row r="180" spans="1:12" s="2" customFormat="1" ht="11.25" customHeight="1" x14ac:dyDescent="0.15">
      <c r="A180" s="63"/>
      <c r="B180" s="69"/>
      <c r="C180" s="66"/>
      <c r="D180" s="13">
        <v>300</v>
      </c>
      <c r="E180" s="15" t="s">
        <v>137</v>
      </c>
      <c r="F180" s="14"/>
      <c r="G180" s="15">
        <f t="shared" si="35"/>
        <v>-300</v>
      </c>
      <c r="H180" s="15" t="s">
        <v>137</v>
      </c>
      <c r="I180" s="15">
        <f t="shared" si="36"/>
        <v>20.3</v>
      </c>
      <c r="J180" s="69"/>
      <c r="K180" s="69"/>
      <c r="L180" s="19" t="str">
        <f t="shared" si="34"/>
        <v>NG</v>
      </c>
    </row>
    <row r="181" spans="1:12" s="2" customFormat="1" ht="11.25" customHeight="1" x14ac:dyDescent="0.15">
      <c r="A181" s="63"/>
      <c r="B181" s="69"/>
      <c r="C181" s="66"/>
      <c r="D181" s="13">
        <v>600</v>
      </c>
      <c r="E181" s="15" t="s">
        <v>137</v>
      </c>
      <c r="F181" s="14"/>
      <c r="G181" s="15">
        <f t="shared" si="35"/>
        <v>-600</v>
      </c>
      <c r="H181" s="15" t="s">
        <v>137</v>
      </c>
      <c r="I181" s="15">
        <f t="shared" si="36"/>
        <v>20.6</v>
      </c>
      <c r="J181" s="69"/>
      <c r="K181" s="69"/>
      <c r="L181" s="19" t="str">
        <f t="shared" si="34"/>
        <v>NG</v>
      </c>
    </row>
    <row r="182" spans="1:12" s="2" customFormat="1" ht="11.25" customHeight="1" x14ac:dyDescent="0.15">
      <c r="A182" s="63"/>
      <c r="B182" s="69"/>
      <c r="C182" s="66"/>
      <c r="D182" s="13">
        <v>1000</v>
      </c>
      <c r="E182" s="15" t="s">
        <v>137</v>
      </c>
      <c r="F182" s="14"/>
      <c r="G182" s="15">
        <f t="shared" si="35"/>
        <v>-1000</v>
      </c>
      <c r="H182" s="15" t="s">
        <v>137</v>
      </c>
      <c r="I182" s="15">
        <f t="shared" si="36"/>
        <v>21</v>
      </c>
      <c r="J182" s="69"/>
      <c r="K182" s="69"/>
      <c r="L182" s="19" t="str">
        <f t="shared" si="34"/>
        <v>NG</v>
      </c>
    </row>
    <row r="183" spans="1:12" s="2" customFormat="1" ht="11.25" customHeight="1" x14ac:dyDescent="0.15">
      <c r="A183" s="63"/>
      <c r="B183" s="69"/>
      <c r="C183" s="66"/>
      <c r="D183" s="13">
        <v>1000</v>
      </c>
      <c r="E183" s="15" t="s">
        <v>137</v>
      </c>
      <c r="F183" s="14"/>
      <c r="G183" s="15">
        <f t="shared" si="35"/>
        <v>-1000</v>
      </c>
      <c r="H183" s="15" t="s">
        <v>137</v>
      </c>
      <c r="I183" s="15">
        <f t="shared" si="36"/>
        <v>21</v>
      </c>
      <c r="J183" s="69"/>
      <c r="K183" s="69"/>
      <c r="L183" s="19" t="str">
        <f t="shared" si="34"/>
        <v>NG</v>
      </c>
    </row>
    <row r="184" spans="1:12" s="2" customFormat="1" ht="11.25" customHeight="1" x14ac:dyDescent="0.15">
      <c r="A184" s="63"/>
      <c r="B184" s="69"/>
      <c r="C184" s="66"/>
      <c r="D184" s="13">
        <v>2000</v>
      </c>
      <c r="E184" s="15" t="s">
        <v>137</v>
      </c>
      <c r="F184" s="14"/>
      <c r="G184" s="15">
        <f t="shared" si="35"/>
        <v>-2000</v>
      </c>
      <c r="H184" s="15" t="s">
        <v>137</v>
      </c>
      <c r="I184" s="15">
        <f t="shared" si="36"/>
        <v>22</v>
      </c>
      <c r="J184" s="69"/>
      <c r="K184" s="69"/>
      <c r="L184" s="19" t="str">
        <f t="shared" si="34"/>
        <v>NG</v>
      </c>
    </row>
    <row r="185" spans="1:12" s="2" customFormat="1" ht="11.25" customHeight="1" x14ac:dyDescent="0.15">
      <c r="A185" s="63"/>
      <c r="B185" s="69"/>
      <c r="C185" s="66"/>
      <c r="D185" s="13">
        <v>4000</v>
      </c>
      <c r="E185" s="15" t="s">
        <v>137</v>
      </c>
      <c r="F185" s="14"/>
      <c r="G185" s="15">
        <f t="shared" si="35"/>
        <v>-4000</v>
      </c>
      <c r="H185" s="15" t="s">
        <v>137</v>
      </c>
      <c r="I185" s="15">
        <f t="shared" si="36"/>
        <v>24</v>
      </c>
      <c r="J185" s="69"/>
      <c r="K185" s="69"/>
      <c r="L185" s="19" t="str">
        <f t="shared" si="34"/>
        <v>NG</v>
      </c>
    </row>
    <row r="186" spans="1:12" s="2" customFormat="1" ht="11.25" customHeight="1" x14ac:dyDescent="0.15">
      <c r="A186" s="63"/>
      <c r="B186" s="69"/>
      <c r="C186" s="66"/>
      <c r="D186" s="13">
        <v>6000</v>
      </c>
      <c r="E186" s="15" t="s">
        <v>137</v>
      </c>
      <c r="F186" s="14"/>
      <c r="G186" s="15">
        <f t="shared" si="35"/>
        <v>-6000</v>
      </c>
      <c r="H186" s="15" t="s">
        <v>137</v>
      </c>
      <c r="I186" s="15">
        <f t="shared" si="36"/>
        <v>26</v>
      </c>
      <c r="J186" s="69"/>
      <c r="K186" s="69"/>
      <c r="L186" s="19" t="str">
        <f t="shared" si="34"/>
        <v>NG</v>
      </c>
    </row>
    <row r="187" spans="1:12" s="2" customFormat="1" ht="11.25" customHeight="1" x14ac:dyDescent="0.15">
      <c r="A187" s="63"/>
      <c r="B187" s="69"/>
      <c r="C187" s="66"/>
      <c r="D187" s="13">
        <v>6000</v>
      </c>
      <c r="E187" s="15" t="s">
        <v>137</v>
      </c>
      <c r="F187" s="14"/>
      <c r="G187" s="15">
        <f t="shared" si="35"/>
        <v>-6000</v>
      </c>
      <c r="H187" s="15" t="s">
        <v>137</v>
      </c>
      <c r="I187" s="15">
        <f t="shared" si="36"/>
        <v>26</v>
      </c>
      <c r="J187" s="69"/>
      <c r="K187" s="69"/>
      <c r="L187" s="19" t="str">
        <f t="shared" si="34"/>
        <v>NG</v>
      </c>
    </row>
    <row r="188" spans="1:12" s="2" customFormat="1" ht="11.25" customHeight="1" x14ac:dyDescent="0.15">
      <c r="A188" s="63"/>
      <c r="B188" s="69"/>
      <c r="C188" s="66"/>
      <c r="D188" s="13">
        <v>8000</v>
      </c>
      <c r="E188" s="15" t="s">
        <v>137</v>
      </c>
      <c r="F188" s="14"/>
      <c r="G188" s="15">
        <f t="shared" si="35"/>
        <v>-8000</v>
      </c>
      <c r="H188" s="15" t="s">
        <v>137</v>
      </c>
      <c r="I188" s="15">
        <f t="shared" si="36"/>
        <v>28</v>
      </c>
      <c r="J188" s="69"/>
      <c r="K188" s="69"/>
      <c r="L188" s="19" t="str">
        <f t="shared" si="34"/>
        <v>NG</v>
      </c>
    </row>
    <row r="189" spans="1:12" s="2" customFormat="1" ht="11.25" customHeight="1" x14ac:dyDescent="0.15">
      <c r="A189" s="63"/>
      <c r="B189" s="69"/>
      <c r="C189" s="66"/>
      <c r="D189" s="13">
        <v>10000</v>
      </c>
      <c r="E189" s="15" t="s">
        <v>137</v>
      </c>
      <c r="F189" s="14"/>
      <c r="G189" s="15">
        <f t="shared" si="35"/>
        <v>-10000</v>
      </c>
      <c r="H189" s="15" t="s">
        <v>137</v>
      </c>
      <c r="I189" s="15">
        <f t="shared" si="36"/>
        <v>30</v>
      </c>
      <c r="J189" s="69"/>
      <c r="K189" s="69"/>
      <c r="L189" s="19" t="str">
        <f t="shared" si="34"/>
        <v>NG</v>
      </c>
    </row>
    <row r="190" spans="1:12" s="2" customFormat="1" ht="11.25" customHeight="1" x14ac:dyDescent="0.15">
      <c r="A190" s="63"/>
      <c r="B190" s="69"/>
      <c r="C190" s="66"/>
      <c r="D190" s="13">
        <v>12000</v>
      </c>
      <c r="E190" s="15" t="s">
        <v>137</v>
      </c>
      <c r="F190" s="14"/>
      <c r="G190" s="15">
        <f t="shared" si="35"/>
        <v>-12000</v>
      </c>
      <c r="H190" s="15" t="s">
        <v>137</v>
      </c>
      <c r="I190" s="15">
        <f t="shared" si="36"/>
        <v>32</v>
      </c>
      <c r="J190" s="69"/>
      <c r="K190" s="69"/>
      <c r="L190" s="19" t="str">
        <f t="shared" si="34"/>
        <v>NG</v>
      </c>
    </row>
    <row r="191" spans="1:12" s="2" customFormat="1" ht="11.25" customHeight="1" x14ac:dyDescent="0.15">
      <c r="A191" s="63"/>
      <c r="B191" s="69"/>
      <c r="C191" s="66"/>
      <c r="D191" s="13">
        <v>12000</v>
      </c>
      <c r="E191" s="15" t="s">
        <v>137</v>
      </c>
      <c r="F191" s="14"/>
      <c r="G191" s="15">
        <f t="shared" si="35"/>
        <v>-12000</v>
      </c>
      <c r="H191" s="15" t="s">
        <v>137</v>
      </c>
      <c r="I191" s="15">
        <f t="shared" si="36"/>
        <v>32</v>
      </c>
      <c r="J191" s="69"/>
      <c r="K191" s="69"/>
      <c r="L191" s="19" t="str">
        <f t="shared" si="34"/>
        <v>NG</v>
      </c>
    </row>
    <row r="192" spans="1:12" s="2" customFormat="1" ht="11.25" customHeight="1" x14ac:dyDescent="0.15">
      <c r="A192" s="63"/>
      <c r="B192" s="69"/>
      <c r="C192" s="66"/>
      <c r="D192" s="13">
        <v>15000</v>
      </c>
      <c r="E192" s="15" t="s">
        <v>137</v>
      </c>
      <c r="F192" s="14"/>
      <c r="G192" s="15">
        <f t="shared" si="35"/>
        <v>-15000</v>
      </c>
      <c r="H192" s="15" t="s">
        <v>137</v>
      </c>
      <c r="I192" s="15">
        <f t="shared" si="36"/>
        <v>35</v>
      </c>
      <c r="J192" s="69"/>
      <c r="K192" s="69"/>
      <c r="L192" s="19" t="str">
        <f t="shared" si="34"/>
        <v>NG</v>
      </c>
    </row>
    <row r="193" spans="1:12" s="2" customFormat="1" ht="11.25" customHeight="1" x14ac:dyDescent="0.15">
      <c r="A193" s="63"/>
      <c r="B193" s="69"/>
      <c r="C193" s="66"/>
      <c r="D193" s="13">
        <v>18000</v>
      </c>
      <c r="E193" s="15" t="s">
        <v>137</v>
      </c>
      <c r="F193" s="14"/>
      <c r="G193" s="15">
        <f t="shared" si="35"/>
        <v>-18000</v>
      </c>
      <c r="H193" s="15" t="s">
        <v>137</v>
      </c>
      <c r="I193" s="15">
        <f t="shared" si="36"/>
        <v>38</v>
      </c>
      <c r="J193" s="69"/>
      <c r="K193" s="69"/>
      <c r="L193" s="19" t="str">
        <f t="shared" si="34"/>
        <v>NG</v>
      </c>
    </row>
    <row r="194" spans="1:12" s="2" customFormat="1" ht="12.75" customHeight="1" x14ac:dyDescent="0.15">
      <c r="A194" s="64"/>
      <c r="B194" s="70"/>
      <c r="C194" s="67"/>
      <c r="D194" s="13">
        <v>20000</v>
      </c>
      <c r="E194" s="15" t="s">
        <v>137</v>
      </c>
      <c r="F194" s="14"/>
      <c r="G194" s="15">
        <f t="shared" si="35"/>
        <v>-20000</v>
      </c>
      <c r="H194" s="15" t="s">
        <v>137</v>
      </c>
      <c r="I194" s="15">
        <f t="shared" si="36"/>
        <v>40</v>
      </c>
      <c r="J194" s="70"/>
      <c r="K194" s="70"/>
      <c r="L194" s="19" t="str">
        <f t="shared" si="34"/>
        <v>NG</v>
      </c>
    </row>
    <row r="196" spans="1:12" x14ac:dyDescent="0.2">
      <c r="A196" s="23" t="s">
        <v>153</v>
      </c>
    </row>
    <row r="197" spans="1:12" ht="15" customHeight="1" x14ac:dyDescent="0.2">
      <c r="A197" s="60" t="s">
        <v>154</v>
      </c>
      <c r="B197" s="61"/>
      <c r="C197" s="24" t="str">
        <f>IF(AND(L6="OK",L7="OK",L8="OK",L9="OK",L10="OK",L11="OK",L12="OK",L13="OK",L14="OK",L15="OK",L16="OK",L17="OK",L18="OK",L19="OK",L20="OK",L21="OK",L22="OK",L23="OK",L24="OK",L25="OK",L26="OK",L27="OK",L28="OK",L29="OK",L30="OK",L31="OK",L32="OK",L34="OK",L35="OK",L36="OK",L37="OK",L38="OK",L39="OK",L40="OK",L41="OK",L42="OK",L43="OK",L44="OK",L45="OK",L46="OK",L47="OK",L48="OK",L49="OK",L50="OK",L51="OK",L52="OK",L53="OK",L54="OK",L55="OK",L56="OK",L57="OK",L58="OK",L59="OK",L60="OK",L61="OK",L62="OK",L63="OK",L64="OK",L65="OK",L66="OK",L67="OK",L68="OK",L69="OK",L70="OK",L71="OK",L72="OK",L73="OK",L74="OK",L75="OK",L76="OK",L77="OK",L78="OK",L79="OK",L80="OK",L82="OK",L83="OK",L84="OK",L86="OK",L87="OK",L88="OK",L89="OK",L90="OK",L91="OK",L92="OK",L93="OK",L94="OK",L95="OK",L96="OK",L97="OK",L98="OK",L99="OK",L100="OK",L101="OK",L102="OK",L103="OK",L104="OK",L105="OK",L106="OK",L107="OK",L108="OK",L109="OK",L110="OK",L111="OK",L112="OK",L113="OK",L114="OK",L115="OK",L116="OK",L117="OK",L118="OK",L119="OK",L120="OK",L121="OK",L122="OK",L123="OK",L124="OK",L125="OK",L126="OK",L127="OK",L128="OK",L129="OK",L130="OK",L131="OK",L132="OK",L133="OK",L134="OK",L135="OK",L136="OK",L137="OK",L138="OK",L139="OK",L140="OK",L141="OK",L142="OK",L143="OK",L144="OK",L145="OK",L146="OK",L147="OK",L148="OK",L149="OK",L150="OK",L151="OK",L152="OK",L153="OK",L154="OK",L155="OK",L156="OK",L157="OK",L158="OK",L159="OK",L160="OK",L161="OK",L162="OK",L163="OK",L164="OK",L165="OK",L166="OK",L167="OK",L168="OK",L169="OK",L170="OK",L171="OK",L172="OK",L173="OK",L174="OK",L175="OK",L176="OK",L177="OK",L178="OK",L179="OK",L180="OK",L181="OK",L182="OK",L183="OK",L184="OK",L185="OK",L186="OK",L187="OK",L188="OK",L189="OK",L190="OK",L191="OK",L192="OK",L193="OK",L194="OK"),"合格","不合格")</f>
        <v>不合格</v>
      </c>
    </row>
    <row r="198" spans="1:12" x14ac:dyDescent="0.2">
      <c r="A198" s="23" t="s">
        <v>155</v>
      </c>
      <c r="B198" s="25"/>
      <c r="J198" s="26" t="s">
        <v>156</v>
      </c>
    </row>
    <row r="201" spans="1:12" ht="13.5" x14ac:dyDescent="0.15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</row>
  </sheetData>
  <mergeCells count="73">
    <mergeCell ref="A2:L3"/>
    <mergeCell ref="K81:K88"/>
    <mergeCell ref="K89:K109"/>
    <mergeCell ref="K110:K130"/>
    <mergeCell ref="K131:K162"/>
    <mergeCell ref="K163:K194"/>
    <mergeCell ref="K50:K58"/>
    <mergeCell ref="K59:K63"/>
    <mergeCell ref="K64:K71"/>
    <mergeCell ref="K72:K76"/>
    <mergeCell ref="K77:K80"/>
    <mergeCell ref="K6:K17"/>
    <mergeCell ref="K18:K25"/>
    <mergeCell ref="K26:K33"/>
    <mergeCell ref="K34:K41"/>
    <mergeCell ref="K42:K49"/>
    <mergeCell ref="C179:C194"/>
    <mergeCell ref="J6:J17"/>
    <mergeCell ref="J18:J33"/>
    <mergeCell ref="J35:J41"/>
    <mergeCell ref="J42:J49"/>
    <mergeCell ref="J50:J58"/>
    <mergeCell ref="J59:J63"/>
    <mergeCell ref="J64:J71"/>
    <mergeCell ref="J72:J76"/>
    <mergeCell ref="J77:J80"/>
    <mergeCell ref="J81:J88"/>
    <mergeCell ref="J89:J109"/>
    <mergeCell ref="J110:J130"/>
    <mergeCell ref="J131:J162"/>
    <mergeCell ref="J164:J194"/>
    <mergeCell ref="C121:C125"/>
    <mergeCell ref="C126:C130"/>
    <mergeCell ref="C131:C146"/>
    <mergeCell ref="C147:C162"/>
    <mergeCell ref="C163:C178"/>
    <mergeCell ref="C95:C99"/>
    <mergeCell ref="C100:C104"/>
    <mergeCell ref="C105:C109"/>
    <mergeCell ref="C110:C115"/>
    <mergeCell ref="C116:C120"/>
    <mergeCell ref="B89:B109"/>
    <mergeCell ref="B110:B130"/>
    <mergeCell ref="B131:B162"/>
    <mergeCell ref="B163:B194"/>
    <mergeCell ref="C6:C17"/>
    <mergeCell ref="C18:C25"/>
    <mergeCell ref="C26:C33"/>
    <mergeCell ref="C34:C41"/>
    <mergeCell ref="C42:C49"/>
    <mergeCell ref="C50:C58"/>
    <mergeCell ref="C59:C63"/>
    <mergeCell ref="C64:C71"/>
    <mergeCell ref="C72:C76"/>
    <mergeCell ref="C77:C80"/>
    <mergeCell ref="C81:C88"/>
    <mergeCell ref="C89:C94"/>
    <mergeCell ref="B4:C4"/>
    <mergeCell ref="E4:F4"/>
    <mergeCell ref="H4:L4"/>
    <mergeCell ref="A197:B197"/>
    <mergeCell ref="A201:L201"/>
    <mergeCell ref="A7:A194"/>
    <mergeCell ref="B6:B17"/>
    <mergeCell ref="B18:B33"/>
    <mergeCell ref="B34:B41"/>
    <mergeCell ref="B42:B49"/>
    <mergeCell ref="B50:B58"/>
    <mergeCell ref="B59:B63"/>
    <mergeCell ref="B64:B71"/>
    <mergeCell ref="B72:B76"/>
    <mergeCell ref="B77:B80"/>
    <mergeCell ref="B81:B88"/>
  </mergeCells>
  <phoneticPr fontId="22" type="noConversion"/>
  <conditionalFormatting sqref="L6:L194">
    <cfRule type="cellIs" dxfId="1" priority="1" operator="equal">
      <formula>"NG"</formula>
    </cfRule>
    <cfRule type="cellIs" dxfId="0" priority="2" operator="equal">
      <formula>"OK"</formula>
    </cfRule>
  </conditionalFormatting>
  <pageMargins left="0" right="0" top="3.9370078740157501E-2" bottom="0.39370078740157499" header="0" footer="0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check list</vt:lpstr>
      <vt:lpstr>点检表 </vt:lpstr>
      <vt:lpstr>'点检表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 xin</cp:lastModifiedBy>
  <cp:lastPrinted>2023-04-26T00:54:00Z</cp:lastPrinted>
  <dcterms:created xsi:type="dcterms:W3CDTF">2006-09-13T11:21:00Z</dcterms:created>
  <dcterms:modified xsi:type="dcterms:W3CDTF">2024-10-18T06:47:32Z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FC9BB544F11A418487132F53038C7FFE</vt:lpwstr>
  </property>
  <property fmtid="{D5CDD505-2E9C-101B-9397-08002B2CF9AE}" pid="3" name="KSOProductBuildVer">
    <vt:lpwstr>2052-11.1.0.11115</vt:lpwstr>
  </property>
</Properties>
</file>